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5200" windowHeight="12405"/>
  </bookViews>
  <sheets>
    <sheet name="Inschrijfblad P2-Kone" sheetId="9" r:id="rId1"/>
    <sheet name="PR2 preventief" sheetId="1" r:id="rId2"/>
    <sheet name="PL2 Preventief" sheetId="19" r:id="rId3"/>
    <sheet name="P2 Tarieven" sheetId="10" r:id="rId4"/>
    <sheet name="P2R Kone corr RT Bijlmer" sheetId="11" r:id="rId5"/>
    <sheet name="P2R Kone corr RT Ringlijn" sheetId="12" r:id="rId6"/>
    <sheet name="P2R Kone corr RT Kraaiennest" sheetId="13" r:id="rId7"/>
    <sheet name="P2R Schindler corr RT Ganzenh" sheetId="14" r:id="rId8"/>
    <sheet name="P2R corr. Otis RLP" sheetId="22" r:id="rId9"/>
    <sheet name="P2L Kone corr Lift Strawinsky" sheetId="15" r:id="rId10"/>
    <sheet name="P2L Kone corr tractie lift" sheetId="20" r:id="rId11"/>
    <sheet name="P2L Correctief lift Hutter" sheetId="18" r:id="rId12"/>
    <sheet name="Blad1" sheetId="8" r:id="rId13"/>
  </sheets>
  <externalReferences>
    <externalReference r:id="rId14"/>
    <externalReference r:id="rId15"/>
  </externalReferences>
  <definedNames>
    <definedName name="_xlnm._FilterDatabase" localSheetId="2" hidden="1">'PL2 Preventief'!$B$4:$Q$7</definedName>
    <definedName name="_xlnm._FilterDatabase" localSheetId="1" hidden="1">'PR2 preventief'!$B$4:$O$38</definedName>
    <definedName name="aantalposten" localSheetId="11">[1]MJP!$A$145</definedName>
    <definedName name="aantalposten" localSheetId="9">[1]MJP!$A$145</definedName>
    <definedName name="aantalposten" localSheetId="10">[1]MJP!$A$145</definedName>
    <definedName name="aantalposten">[2]MJP!$A$145</definedName>
    <definedName name="aantalpostenmjp" localSheetId="0">#REF!</definedName>
    <definedName name="aantalpostenmjp" localSheetId="11">#REF!</definedName>
    <definedName name="aantalpostenmjp" localSheetId="9">#REF!</definedName>
    <definedName name="aantalpostenmjp" localSheetId="10">#REF!</definedName>
    <definedName name="aantalpostenmjp" localSheetId="8">#REF!</definedName>
    <definedName name="aantalpostenmjp" localSheetId="4">#REF!</definedName>
    <definedName name="aantalpostenmjp" localSheetId="7">#REF!</definedName>
    <definedName name="aantalpostenmjp" localSheetId="2">#REF!</definedName>
    <definedName name="aantalpostenmjp">#REF!</definedName>
    <definedName name="aantalpostentmv" localSheetId="0">#REF!</definedName>
    <definedName name="aantalpostentmv" localSheetId="11">#REF!</definedName>
    <definedName name="aantalpostentmv" localSheetId="9">#REF!</definedName>
    <definedName name="aantalpostentmv" localSheetId="10">#REF!</definedName>
    <definedName name="aantalpostentmv" localSheetId="8">#REF!</definedName>
    <definedName name="aantalpostentmv" localSheetId="4">#REF!</definedName>
    <definedName name="aantalpostentmv" localSheetId="7">#REF!</definedName>
    <definedName name="aantalpostentmv" localSheetId="2">#REF!</definedName>
    <definedName name="aantalpostentmv">#REF!</definedName>
    <definedName name="_xlnm.Print_Area" localSheetId="0">'Inschrijfblad P2-Kone'!$B$1:$H$28</definedName>
    <definedName name="_xlnm.Print_Area" localSheetId="11">'P2L Correctief lift Hutter'!$A$1:$T$60</definedName>
    <definedName name="_xlnm.Print_Area" localSheetId="9">'P2L Kone corr Lift Strawinsky'!$A$1:$T$63</definedName>
    <definedName name="_xlnm.Print_Area" localSheetId="10">'P2L Kone corr tractie lift'!$A$1:$T$65</definedName>
    <definedName name="_xlnm.Print_Area" localSheetId="8">'P2R corr. Otis RLP'!$A$1:$T$60</definedName>
    <definedName name="_xlnm.Print_Area" localSheetId="4">'P2R Kone corr RT Bijlmer'!$A$1:$T$64</definedName>
    <definedName name="_xlnm.Print_Area" localSheetId="6">'P2R Kone corr RT Kraaiennest'!$A$1:$T$64</definedName>
    <definedName name="_xlnm.Print_Area" localSheetId="5">'P2R Kone corr RT Ringlijn'!$A$1:$T$66</definedName>
    <definedName name="_xlnm.Print_Area" localSheetId="7">'P2R Schindler corr RT Ganzenh'!$A$1:$T$62</definedName>
    <definedName name="_xlnm.Print_Titles" localSheetId="1">'PR2 preventief'!$2:$3</definedName>
    <definedName name="Besturing" localSheetId="0">#REF!</definedName>
    <definedName name="Besturing" localSheetId="11">#REF!</definedName>
    <definedName name="Besturing" localSheetId="9">#REF!</definedName>
    <definedName name="Besturing" localSheetId="10">#REF!</definedName>
    <definedName name="Besturing" localSheetId="8">#REF!</definedName>
    <definedName name="Besturing" localSheetId="4">#REF!</definedName>
    <definedName name="Besturing" localSheetId="7">#REF!</definedName>
    <definedName name="Besturing" localSheetId="2">#REF!</definedName>
    <definedName name="Besturing">#REF!</definedName>
    <definedName name="bouwjaar" localSheetId="0">#REF!</definedName>
    <definedName name="bouwjaar" localSheetId="11">'P2L Correctief lift Hutter'!#REF!</definedName>
    <definedName name="bouwjaar" localSheetId="9">'P2L Kone corr Lift Strawinsky'!#REF!</definedName>
    <definedName name="bouwjaar" localSheetId="10">'P2L Kone corr tractie lift'!#REF!</definedName>
    <definedName name="bouwjaar" localSheetId="8">'P2R corr. Otis RLP'!#REF!</definedName>
    <definedName name="bouwjaar" localSheetId="4">'P2R Kone corr RT Bijlmer'!#REF!</definedName>
    <definedName name="bouwjaar" localSheetId="7">'P2R Schindler corr RT Ganzenh'!#REF!</definedName>
    <definedName name="bouwjaar" localSheetId="2">#REF!</definedName>
    <definedName name="bouwjaar">#REF!</definedName>
    <definedName name="complex" localSheetId="0">#REF!</definedName>
    <definedName name="complex" localSheetId="11">#REF!</definedName>
    <definedName name="complex" localSheetId="9">#REF!</definedName>
    <definedName name="complex" localSheetId="10">#REF!</definedName>
    <definedName name="complex" localSheetId="8">'P2R corr. Otis RLP'!#REF!</definedName>
    <definedName name="complex" localSheetId="4">'P2R Kone corr RT Bijlmer'!#REF!</definedName>
    <definedName name="complex" localSheetId="7">'P2R Schindler corr RT Ganzenh'!#REF!</definedName>
    <definedName name="complex" localSheetId="2">#REF!</definedName>
    <definedName name="complex">#REF!</definedName>
    <definedName name="Deuren" localSheetId="0">#REF!</definedName>
    <definedName name="Deuren" localSheetId="11">#REF!</definedName>
    <definedName name="Deuren" localSheetId="9">#REF!</definedName>
    <definedName name="Deuren" localSheetId="10">#REF!</definedName>
    <definedName name="Deuren" localSheetId="8">#REF!</definedName>
    <definedName name="Deuren" localSheetId="4">#REF!</definedName>
    <definedName name="Deuren" localSheetId="7">#REF!</definedName>
    <definedName name="Deuren" localSheetId="2">#REF!</definedName>
    <definedName name="Deuren">#REF!</definedName>
    <definedName name="hefvermogen" localSheetId="0">#REF!</definedName>
    <definedName name="Hefvermogen" localSheetId="11">'P2L Correctief lift Hutter'!#REF!</definedName>
    <definedName name="Hefvermogen" localSheetId="9">'P2L Kone corr Lift Strawinsky'!#REF!</definedName>
    <definedName name="Hefvermogen" localSheetId="10">'P2L Kone corr tractie lift'!#REF!</definedName>
    <definedName name="hefvermogen" localSheetId="8">'P2R corr. Otis RLP'!#REF!</definedName>
    <definedName name="hefvermogen" localSheetId="4">'P2R Kone corr RT Bijlmer'!#REF!</definedName>
    <definedName name="hefvermogen" localSheetId="7">'P2R Schindler corr RT Ganzenh'!#REF!</definedName>
    <definedName name="hefvermogen" localSheetId="2">#REF!</definedName>
    <definedName name="hefvermogen">#REF!</definedName>
    <definedName name="liftdoel" localSheetId="0">#REF!</definedName>
    <definedName name="liftdoel" localSheetId="11">#REF!</definedName>
    <definedName name="liftdoel" localSheetId="9">#REF!</definedName>
    <definedName name="liftdoel" localSheetId="10">#REF!</definedName>
    <definedName name="liftdoel" localSheetId="8">'P2R corr. Otis RLP'!#REF!</definedName>
    <definedName name="liftdoel" localSheetId="4">'P2R Kone corr RT Bijlmer'!#REF!</definedName>
    <definedName name="liftdoel" localSheetId="7">'P2R Schindler corr RT Ganzenh'!#REF!</definedName>
    <definedName name="liftdoel" localSheetId="2">#REF!</definedName>
    <definedName name="liftdoel">#REF!</definedName>
    <definedName name="liftnr" localSheetId="0">#REF!</definedName>
    <definedName name="liftnr" localSheetId="11">#REF!</definedName>
    <definedName name="liftnr" localSheetId="9">#REF!</definedName>
    <definedName name="liftnr" localSheetId="10">#REF!</definedName>
    <definedName name="liftnr" localSheetId="8">'P2R corr. Otis RLP'!#REF!</definedName>
    <definedName name="liftnr" localSheetId="4">'P2R Kone corr RT Bijlmer'!#REF!</definedName>
    <definedName name="liftnr" localSheetId="7">'P2R Schindler corr RT Ganzenh'!#REF!</definedName>
    <definedName name="liftnr" localSheetId="2">#REF!</definedName>
    <definedName name="liftnr">#REF!</definedName>
    <definedName name="lifttype" localSheetId="0">#REF!</definedName>
    <definedName name="lifttype" localSheetId="11">#REF!</definedName>
    <definedName name="lifttype" localSheetId="9">#REF!</definedName>
    <definedName name="lifttype" localSheetId="10">#REF!</definedName>
    <definedName name="lifttype" localSheetId="8">'P2R corr. Otis RLP'!#REF!</definedName>
    <definedName name="lifttype" localSheetId="4">'P2R Kone corr RT Bijlmer'!#REF!</definedName>
    <definedName name="lifttype" localSheetId="7">'P2R Schindler corr RT Ganzenh'!#REF!</definedName>
    <definedName name="lifttype" localSheetId="2">#REF!</definedName>
    <definedName name="lifttype">#REF!</definedName>
    <definedName name="mjpdata" localSheetId="0">#REF!</definedName>
    <definedName name="mjpdata" localSheetId="11">#REF!</definedName>
    <definedName name="mjpdata" localSheetId="9">#REF!</definedName>
    <definedName name="mjpdata" localSheetId="10">#REF!</definedName>
    <definedName name="mjpdata" localSheetId="8">#REF!</definedName>
    <definedName name="mjpdata" localSheetId="4">#REF!</definedName>
    <definedName name="mjpdata" localSheetId="7">#REF!</definedName>
    <definedName name="mjpdata" localSheetId="2">#REF!</definedName>
    <definedName name="mjpdata">#REF!</definedName>
    <definedName name="NIvLnr" localSheetId="0">#REF!</definedName>
    <definedName name="NIvLnr" localSheetId="11">#REF!</definedName>
    <definedName name="NIvLnr" localSheetId="9">#REF!</definedName>
    <definedName name="NIvLnr" localSheetId="10">#REF!</definedName>
    <definedName name="NIvLnr" localSheetId="8">'P2R corr. Otis RLP'!#REF!</definedName>
    <definedName name="NIvLnr" localSheetId="4">'P2R Kone corr RT Bijlmer'!#REF!</definedName>
    <definedName name="NIvLnr" localSheetId="7">'P2R Schindler corr RT Ganzenh'!#REF!</definedName>
    <definedName name="NIvLnr" localSheetId="2">#REF!</definedName>
    <definedName name="NIvLnr">#REF!</definedName>
    <definedName name="OLE_LINK1" localSheetId="8">'P2R corr. Otis RLP'!#REF!</definedName>
    <definedName name="OLE_LINK1" localSheetId="4">'P2R Kone corr RT Bijlmer'!#REF!</definedName>
    <definedName name="OLE_LINK1" localSheetId="7">'P2R Schindler corr RT Ganzenh'!#REF!</definedName>
    <definedName name="posten" localSheetId="0">#REF!</definedName>
    <definedName name="posten" localSheetId="11">#REF!</definedName>
    <definedName name="posten" localSheetId="9">#REF!</definedName>
    <definedName name="posten" localSheetId="10">#REF!</definedName>
    <definedName name="posten" localSheetId="8">#REF!</definedName>
    <definedName name="posten" localSheetId="4">#REF!</definedName>
    <definedName name="posten" localSheetId="7">#REF!</definedName>
    <definedName name="posten" localSheetId="2">#REF!</definedName>
    <definedName name="posten">#REF!</definedName>
    <definedName name="stopplaatsen" localSheetId="0">#REF!</definedName>
    <definedName name="stopplaatsen" localSheetId="11">'P2L Correctief lift Hutter'!#REF!</definedName>
    <definedName name="stopplaatsen" localSheetId="9">'P2L Kone corr Lift Strawinsky'!#REF!</definedName>
    <definedName name="stopplaatsen" localSheetId="10">'P2L Kone corr tractie lift'!#REF!</definedName>
    <definedName name="stopplaatsen" localSheetId="8">'P2R corr. Otis RLP'!#REF!</definedName>
    <definedName name="stopplaatsen" localSheetId="4">'P2R Kone corr RT Bijlmer'!#REF!</definedName>
    <definedName name="stopplaatsen" localSheetId="7">'P2R Schindler corr RT Ganzenh'!#REF!</definedName>
    <definedName name="stopplaatsen" localSheetId="2">#REF!</definedName>
    <definedName name="stopplaatsen">#REF!</definedName>
    <definedName name="Terug" localSheetId="0">#REF!</definedName>
    <definedName name="Terug" localSheetId="11">#REF!</definedName>
    <definedName name="Terug" localSheetId="9">#REF!</definedName>
    <definedName name="Terug" localSheetId="10">#REF!</definedName>
    <definedName name="Terug" localSheetId="8">#REF!</definedName>
    <definedName name="Terug" localSheetId="4">#REF!</definedName>
    <definedName name="Terug" localSheetId="7">#REF!</definedName>
    <definedName name="Terug" localSheetId="2">#REF!</definedName>
    <definedName name="Terug">#REF!</definedName>
    <definedName name="tmvdata" localSheetId="0">#REF!</definedName>
    <definedName name="tmvdata" localSheetId="11">#REF!</definedName>
    <definedName name="tmvdata" localSheetId="9">#REF!</definedName>
    <definedName name="tmvdata" localSheetId="10">#REF!</definedName>
    <definedName name="tmvdata" localSheetId="8">#REF!</definedName>
    <definedName name="tmvdata" localSheetId="4">#REF!</definedName>
    <definedName name="tmvdata" localSheetId="7">#REF!</definedName>
    <definedName name="tmvdata" localSheetId="2">#REF!</definedName>
    <definedName name="tmvdata">#REF!</definedName>
  </definedNames>
  <calcPr calcId="145621"/>
</workbook>
</file>

<file path=xl/calcChain.xml><?xml version="1.0" encoding="utf-8"?>
<calcChain xmlns="http://schemas.openxmlformats.org/spreadsheetml/2006/main">
  <c r="F11" i="9" l="1"/>
  <c r="F7" i="9"/>
  <c r="F6" i="9"/>
  <c r="F5" i="9"/>
  <c r="F4" i="9"/>
  <c r="O47" i="18" l="1"/>
  <c r="O46" i="18"/>
  <c r="O50" i="18" s="1"/>
  <c r="E50" i="18" s="1"/>
  <c r="O45" i="18"/>
  <c r="O44" i="18"/>
  <c r="O43" i="18"/>
  <c r="O40" i="18"/>
  <c r="O39" i="18"/>
  <c r="O38" i="18"/>
  <c r="O37" i="18"/>
  <c r="O36" i="18"/>
  <c r="O35" i="18"/>
  <c r="O34" i="18"/>
  <c r="O31" i="18"/>
  <c r="O30" i="18"/>
  <c r="O29" i="18"/>
  <c r="O26" i="18"/>
  <c r="O25" i="18"/>
  <c r="O24" i="18"/>
  <c r="O23" i="18"/>
  <c r="O22" i="18"/>
  <c r="O21" i="18"/>
  <c r="O18" i="18"/>
  <c r="O17" i="18"/>
  <c r="O16" i="18"/>
  <c r="O15" i="18"/>
  <c r="O14" i="18"/>
  <c r="O13" i="18"/>
  <c r="O12" i="18"/>
  <c r="O9" i="18"/>
  <c r="O8" i="18"/>
  <c r="O7" i="18"/>
  <c r="O6" i="18"/>
  <c r="O5" i="18"/>
  <c r="O4" i="18"/>
  <c r="O3" i="18"/>
  <c r="E54" i="20"/>
  <c r="O51" i="20"/>
  <c r="O50" i="20"/>
  <c r="O49" i="20"/>
  <c r="O46" i="20"/>
  <c r="O45" i="20"/>
  <c r="O44" i="20"/>
  <c r="O43" i="20"/>
  <c r="O42" i="20"/>
  <c r="O41" i="20"/>
  <c r="O40" i="20"/>
  <c r="O37" i="20"/>
  <c r="O36" i="20"/>
  <c r="O33" i="20"/>
  <c r="O32" i="20"/>
  <c r="O31" i="20"/>
  <c r="O30" i="20"/>
  <c r="O29" i="20"/>
  <c r="O28" i="20"/>
  <c r="O25" i="20"/>
  <c r="O24" i="20"/>
  <c r="O23" i="20"/>
  <c r="O22" i="20"/>
  <c r="O21" i="20"/>
  <c r="O20" i="20"/>
  <c r="O19" i="20"/>
  <c r="O18" i="20"/>
  <c r="O17" i="20"/>
  <c r="O16" i="20"/>
  <c r="O15" i="20"/>
  <c r="O14" i="20"/>
  <c r="O13" i="20"/>
  <c r="O10" i="20"/>
  <c r="O9" i="20"/>
  <c r="O8" i="20"/>
  <c r="O7" i="20"/>
  <c r="O6" i="20"/>
  <c r="O5" i="20"/>
  <c r="O4" i="20"/>
  <c r="O3" i="20"/>
  <c r="O49" i="14"/>
  <c r="E49" i="14" s="1"/>
  <c r="O52" i="15"/>
  <c r="E52" i="15" s="1"/>
  <c r="O49" i="15"/>
  <c r="O48" i="15"/>
  <c r="O47" i="15"/>
  <c r="O46" i="15"/>
  <c r="O45" i="15"/>
  <c r="O42" i="15"/>
  <c r="O41" i="15"/>
  <c r="O40" i="15"/>
  <c r="O39" i="15"/>
  <c r="O38" i="15"/>
  <c r="O37" i="15"/>
  <c r="O36" i="15"/>
  <c r="O33" i="15"/>
  <c r="O32" i="15"/>
  <c r="O29" i="15"/>
  <c r="O28" i="15"/>
  <c r="O27" i="15"/>
  <c r="O26" i="15"/>
  <c r="O23" i="15"/>
  <c r="O22" i="15"/>
  <c r="O21" i="15"/>
  <c r="O20" i="15"/>
  <c r="O19" i="15"/>
  <c r="O18" i="15"/>
  <c r="O17" i="15"/>
  <c r="O16" i="15"/>
  <c r="O15" i="15"/>
  <c r="O14" i="15"/>
  <c r="O13" i="15"/>
  <c r="O12" i="15"/>
  <c r="O11" i="15"/>
  <c r="O8" i="15"/>
  <c r="O7" i="15"/>
  <c r="O6" i="15"/>
  <c r="O5" i="15"/>
  <c r="O4" i="15"/>
  <c r="O51" i="22"/>
  <c r="O50" i="22"/>
  <c r="O49" i="22"/>
  <c r="O48" i="22"/>
  <c r="O47" i="22"/>
  <c r="O46" i="22"/>
  <c r="O45" i="22"/>
  <c r="O44" i="22"/>
  <c r="O43" i="22"/>
  <c r="O40" i="22"/>
  <c r="O39" i="22"/>
  <c r="O38" i="22"/>
  <c r="O37" i="22"/>
  <c r="O36" i="22"/>
  <c r="O35" i="22"/>
  <c r="O32" i="22"/>
  <c r="O31" i="22"/>
  <c r="O30" i="22"/>
  <c r="O29" i="22"/>
  <c r="O28" i="22"/>
  <c r="O27" i="22"/>
  <c r="O26" i="22"/>
  <c r="O23" i="22"/>
  <c r="O22" i="22"/>
  <c r="O21" i="22"/>
  <c r="O20" i="22"/>
  <c r="O19" i="22"/>
  <c r="O18" i="22"/>
  <c r="O17" i="22"/>
  <c r="O16" i="22"/>
  <c r="O15" i="22"/>
  <c r="O14" i="22"/>
  <c r="O10" i="22"/>
  <c r="O9" i="22"/>
  <c r="O8" i="22"/>
  <c r="O7" i="22"/>
  <c r="O6" i="22"/>
  <c r="O5" i="22"/>
  <c r="O4" i="22"/>
  <c r="O3" i="15"/>
  <c r="O3" i="22"/>
  <c r="E58" i="13"/>
  <c r="O46" i="14"/>
  <c r="O45" i="14"/>
  <c r="O44" i="14"/>
  <c r="O43" i="14"/>
  <c r="O42" i="14"/>
  <c r="O41" i="14"/>
  <c r="O40" i="14"/>
  <c r="O37" i="14"/>
  <c r="O36" i="14"/>
  <c r="O35" i="14"/>
  <c r="O34" i="14"/>
  <c r="O33" i="14"/>
  <c r="O30" i="14"/>
  <c r="O29" i="14"/>
  <c r="O28" i="14"/>
  <c r="O27" i="14"/>
  <c r="O26" i="14"/>
  <c r="O25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7" i="14"/>
  <c r="O6" i="14"/>
  <c r="O5" i="14"/>
  <c r="O4" i="14"/>
  <c r="O3" i="14"/>
  <c r="O55" i="13"/>
  <c r="O54" i="13"/>
  <c r="O53" i="13"/>
  <c r="O52" i="13"/>
  <c r="O51" i="13"/>
  <c r="O50" i="13"/>
  <c r="O49" i="13"/>
  <c r="O48" i="13"/>
  <c r="O47" i="13"/>
  <c r="O46" i="13"/>
  <c r="O43" i="13"/>
  <c r="O42" i="13"/>
  <c r="O41" i="13"/>
  <c r="O40" i="13"/>
  <c r="O39" i="13"/>
  <c r="O36" i="13"/>
  <c r="O35" i="13"/>
  <c r="O34" i="13"/>
  <c r="O33" i="13"/>
  <c r="O32" i="13"/>
  <c r="O31" i="13"/>
  <c r="O28" i="13"/>
  <c r="O27" i="13"/>
  <c r="O26" i="13"/>
  <c r="O25" i="13"/>
  <c r="O24" i="13"/>
  <c r="O23" i="13"/>
  <c r="O22" i="13"/>
  <c r="O21" i="13"/>
  <c r="O20" i="13"/>
  <c r="O19" i="13"/>
  <c r="O18" i="13"/>
  <c r="O17" i="13"/>
  <c r="O16" i="13"/>
  <c r="O15" i="13"/>
  <c r="O14" i="13"/>
  <c r="O13" i="13"/>
  <c r="O10" i="13"/>
  <c r="O9" i="13"/>
  <c r="O8" i="13"/>
  <c r="O7" i="13"/>
  <c r="O6" i="13"/>
  <c r="O5" i="13"/>
  <c r="O4" i="13"/>
  <c r="O3" i="13"/>
  <c r="O60" i="12"/>
  <c r="E60" i="12"/>
  <c r="O57" i="12"/>
  <c r="O56" i="12"/>
  <c r="O55" i="12"/>
  <c r="O54" i="12"/>
  <c r="O53" i="12"/>
  <c r="O52" i="12"/>
  <c r="O51" i="12"/>
  <c r="O50" i="12"/>
  <c r="O49" i="12"/>
  <c r="O48" i="12"/>
  <c r="O47" i="12"/>
  <c r="O44" i="12"/>
  <c r="O43" i="12"/>
  <c r="O42" i="12"/>
  <c r="O41" i="12"/>
  <c r="O40" i="12"/>
  <c r="O39" i="12"/>
  <c r="O38" i="12"/>
  <c r="O35" i="12"/>
  <c r="O34" i="12"/>
  <c r="O33" i="12"/>
  <c r="O32" i="12"/>
  <c r="O31" i="12"/>
  <c r="O30" i="12"/>
  <c r="O27" i="12"/>
  <c r="O26" i="12"/>
  <c r="O25" i="12"/>
  <c r="O24" i="12"/>
  <c r="O23" i="12"/>
  <c r="O22" i="12"/>
  <c r="O21" i="12"/>
  <c r="O20" i="12"/>
  <c r="O19" i="12"/>
  <c r="O18" i="12"/>
  <c r="O17" i="12"/>
  <c r="O16" i="12"/>
  <c r="O15" i="12"/>
  <c r="O14" i="12"/>
  <c r="O13" i="12"/>
  <c r="O12" i="12"/>
  <c r="O9" i="12"/>
  <c r="O8" i="12"/>
  <c r="O7" i="12"/>
  <c r="O6" i="12"/>
  <c r="O5" i="12"/>
  <c r="O4" i="12"/>
  <c r="O3" i="12"/>
  <c r="O55" i="11"/>
  <c r="O54" i="11"/>
  <c r="O53" i="11"/>
  <c r="O52" i="11"/>
  <c r="O51" i="11"/>
  <c r="O50" i="11"/>
  <c r="O49" i="11"/>
  <c r="O48" i="11"/>
  <c r="O47" i="11"/>
  <c r="O46" i="11"/>
  <c r="O45" i="11"/>
  <c r="O41" i="11"/>
  <c r="O40" i="11"/>
  <c r="O39" i="11"/>
  <c r="O38" i="11"/>
  <c r="O37" i="11"/>
  <c r="O34" i="11"/>
  <c r="O33" i="11"/>
  <c r="O32" i="11"/>
  <c r="O31" i="11"/>
  <c r="O30" i="11"/>
  <c r="O27" i="11"/>
  <c r="O26" i="11"/>
  <c r="O25" i="11"/>
  <c r="O24" i="11"/>
  <c r="O23" i="11"/>
  <c r="O22" i="11"/>
  <c r="O21" i="11"/>
  <c r="O20" i="11"/>
  <c r="O19" i="11"/>
  <c r="O18" i="11"/>
  <c r="O17" i="11"/>
  <c r="O16" i="11"/>
  <c r="O15" i="11"/>
  <c r="O14" i="11"/>
  <c r="O13" i="11"/>
  <c r="O12" i="11"/>
  <c r="O9" i="11"/>
  <c r="O8" i="11"/>
  <c r="O7" i="11"/>
  <c r="O6" i="11"/>
  <c r="O5" i="11"/>
  <c r="O4" i="11"/>
  <c r="O3" i="11"/>
  <c r="J42" i="12"/>
  <c r="O54" i="22" l="1"/>
  <c r="E54" i="22" s="1"/>
  <c r="F8" i="9" s="1"/>
  <c r="O54" i="20"/>
  <c r="O58" i="13"/>
  <c r="B23" i="10" l="1"/>
  <c r="J46" i="22"/>
  <c r="J45" i="22"/>
  <c r="J38" i="22"/>
  <c r="J37" i="22"/>
  <c r="J36" i="22"/>
  <c r="J29" i="22"/>
  <c r="J28" i="22"/>
  <c r="J30" i="22"/>
  <c r="J8" i="22"/>
  <c r="J7" i="22"/>
  <c r="J6" i="22"/>
  <c r="J51" i="22"/>
  <c r="J50" i="22"/>
  <c r="J49" i="22"/>
  <c r="J48" i="22"/>
  <c r="J47" i="22"/>
  <c r="J44" i="22"/>
  <c r="J43" i="22"/>
  <c r="J40" i="22"/>
  <c r="J39" i="22"/>
  <c r="J35" i="22"/>
  <c r="J32" i="22"/>
  <c r="J31" i="22"/>
  <c r="J27" i="22"/>
  <c r="J26" i="22"/>
  <c r="J23" i="22"/>
  <c r="J22" i="22"/>
  <c r="J21" i="22"/>
  <c r="J20" i="22"/>
  <c r="J19" i="22"/>
  <c r="J18" i="22"/>
  <c r="J17" i="22"/>
  <c r="J16" i="22"/>
  <c r="J15" i="22"/>
  <c r="J14" i="22"/>
  <c r="J10" i="22"/>
  <c r="J9" i="22"/>
  <c r="J5" i="22"/>
  <c r="J4" i="22"/>
  <c r="J3" i="22"/>
  <c r="E53" i="22" l="1"/>
  <c r="J44" i="20"/>
  <c r="J24" i="20"/>
  <c r="J9" i="20"/>
  <c r="J8" i="20"/>
  <c r="J7" i="20"/>
  <c r="J27" i="15"/>
  <c r="J26" i="15"/>
  <c r="J40" i="15"/>
  <c r="J22" i="15"/>
  <c r="J20" i="20"/>
  <c r="J48" i="15"/>
  <c r="J51" i="20" l="1"/>
  <c r="J50" i="20"/>
  <c r="J49" i="20"/>
  <c r="J46" i="20"/>
  <c r="J45" i="20"/>
  <c r="J43" i="20"/>
  <c r="J42" i="20"/>
  <c r="J41" i="20"/>
  <c r="J40" i="20"/>
  <c r="J37" i="20"/>
  <c r="J36" i="20"/>
  <c r="J33" i="20"/>
  <c r="J32" i="20"/>
  <c r="J25" i="20"/>
  <c r="J23" i="20"/>
  <c r="J22" i="20"/>
  <c r="J21" i="20"/>
  <c r="J19" i="20"/>
  <c r="J18" i="20"/>
  <c r="J17" i="20"/>
  <c r="J16" i="20"/>
  <c r="J15" i="20"/>
  <c r="J14" i="20"/>
  <c r="J13" i="20"/>
  <c r="J10" i="20"/>
  <c r="J6" i="20"/>
  <c r="J5" i="20"/>
  <c r="J4" i="20"/>
  <c r="J3" i="20"/>
  <c r="J11" i="15"/>
  <c r="J12" i="15"/>
  <c r="J13" i="15"/>
  <c r="J21" i="15"/>
  <c r="F10" i="9" l="1"/>
  <c r="E53" i="20"/>
  <c r="Q7" i="19" l="1"/>
  <c r="Q6" i="19"/>
  <c r="Q5" i="19"/>
  <c r="J47" i="18"/>
  <c r="J46" i="18"/>
  <c r="J45" i="18"/>
  <c r="A45" i="18"/>
  <c r="J44" i="18"/>
  <c r="J43" i="18"/>
  <c r="J40" i="18"/>
  <c r="J39" i="18"/>
  <c r="J38" i="18"/>
  <c r="J37" i="18"/>
  <c r="J36" i="18"/>
  <c r="J35" i="18"/>
  <c r="J34" i="18"/>
  <c r="J31" i="18"/>
  <c r="J30" i="18"/>
  <c r="J29" i="18"/>
  <c r="J26" i="18"/>
  <c r="J25" i="18"/>
  <c r="J24" i="18"/>
  <c r="J23" i="18"/>
  <c r="J22" i="18"/>
  <c r="J21" i="18"/>
  <c r="J18" i="18"/>
  <c r="J17" i="18"/>
  <c r="J16" i="18"/>
  <c r="J15" i="18"/>
  <c r="J14" i="18"/>
  <c r="J13" i="18"/>
  <c r="J12" i="18"/>
  <c r="J9" i="18"/>
  <c r="J8" i="18"/>
  <c r="J7" i="18"/>
  <c r="J6" i="18"/>
  <c r="J5" i="18"/>
  <c r="J4" i="18"/>
  <c r="J3" i="18"/>
  <c r="Q8" i="19" l="1"/>
  <c r="D16" i="9" s="1"/>
  <c r="F16" i="9" s="1"/>
  <c r="E49" i="18"/>
  <c r="J49" i="15"/>
  <c r="J47" i="15"/>
  <c r="J46" i="15"/>
  <c r="J45" i="15"/>
  <c r="J42" i="15"/>
  <c r="J41" i="15"/>
  <c r="J39" i="15"/>
  <c r="J38" i="15"/>
  <c r="J37" i="15"/>
  <c r="J36" i="15"/>
  <c r="J33" i="15"/>
  <c r="J32" i="15"/>
  <c r="J29" i="15"/>
  <c r="J28" i="15"/>
  <c r="J23" i="15"/>
  <c r="J20" i="15"/>
  <c r="J19" i="15"/>
  <c r="J18" i="15"/>
  <c r="J17" i="15"/>
  <c r="J16" i="15"/>
  <c r="J15" i="15"/>
  <c r="J14" i="15"/>
  <c r="J8" i="15"/>
  <c r="J7" i="15"/>
  <c r="J6" i="15"/>
  <c r="J5" i="15"/>
  <c r="J4" i="15"/>
  <c r="J3" i="15"/>
  <c r="E51" i="15" l="1"/>
  <c r="F9" i="9"/>
  <c r="J46" i="14" l="1"/>
  <c r="J45" i="14"/>
  <c r="J44" i="14"/>
  <c r="J43" i="14"/>
  <c r="J42" i="14"/>
  <c r="E48" i="14" s="1"/>
  <c r="J41" i="14"/>
  <c r="J40" i="14"/>
  <c r="J37" i="14"/>
  <c r="J36" i="14"/>
  <c r="J35" i="14"/>
  <c r="J34" i="14"/>
  <c r="J33" i="14"/>
  <c r="J30" i="14"/>
  <c r="J29" i="14"/>
  <c r="J28" i="14"/>
  <c r="J27" i="14"/>
  <c r="J26" i="14"/>
  <c r="J25" i="14"/>
  <c r="J22" i="14"/>
  <c r="J21" i="14"/>
  <c r="J20" i="14"/>
  <c r="J19" i="14"/>
  <c r="J18" i="14"/>
  <c r="J17" i="14"/>
  <c r="J16" i="14"/>
  <c r="J15" i="14"/>
  <c r="J14" i="14"/>
  <c r="J13" i="14"/>
  <c r="J12" i="14"/>
  <c r="J11" i="14"/>
  <c r="J7" i="14"/>
  <c r="J6" i="14"/>
  <c r="J5" i="14"/>
  <c r="J4" i="14"/>
  <c r="J3" i="14"/>
  <c r="J54" i="13"/>
  <c r="J55" i="13"/>
  <c r="J53" i="13"/>
  <c r="J52" i="13"/>
  <c r="J51" i="13"/>
  <c r="J50" i="13"/>
  <c r="J49" i="13"/>
  <c r="J48" i="13"/>
  <c r="J47" i="13"/>
  <c r="J46" i="13"/>
  <c r="J43" i="13"/>
  <c r="J42" i="13"/>
  <c r="J41" i="13"/>
  <c r="J40" i="13"/>
  <c r="J39" i="13"/>
  <c r="J36" i="13"/>
  <c r="J35" i="13"/>
  <c r="J34" i="13"/>
  <c r="J33" i="13"/>
  <c r="J32" i="13"/>
  <c r="J31" i="13"/>
  <c r="J28" i="13"/>
  <c r="J27" i="13"/>
  <c r="J26" i="13"/>
  <c r="J25" i="13"/>
  <c r="J24" i="13"/>
  <c r="J23" i="13"/>
  <c r="J22" i="13"/>
  <c r="J21" i="13"/>
  <c r="J20" i="13"/>
  <c r="J19" i="13"/>
  <c r="J18" i="13"/>
  <c r="J17" i="13"/>
  <c r="J16" i="13"/>
  <c r="J15" i="13"/>
  <c r="J14" i="13"/>
  <c r="J13" i="13"/>
  <c r="J10" i="13"/>
  <c r="J9" i="13"/>
  <c r="J8" i="13"/>
  <c r="J7" i="13"/>
  <c r="J6" i="13"/>
  <c r="J5" i="13"/>
  <c r="J4" i="13"/>
  <c r="J3" i="13"/>
  <c r="J35" i="12"/>
  <c r="J43" i="12"/>
  <c r="J3" i="12"/>
  <c r="J57" i="12"/>
  <c r="J8" i="12"/>
  <c r="J56" i="12"/>
  <c r="J55" i="12"/>
  <c r="J54" i="12"/>
  <c r="E59" i="12" s="1"/>
  <c r="J53" i="12"/>
  <c r="J52" i="12"/>
  <c r="J51" i="12"/>
  <c r="J50" i="12"/>
  <c r="J49" i="12"/>
  <c r="J48" i="12"/>
  <c r="J47" i="12"/>
  <c r="J44" i="12"/>
  <c r="J41" i="12"/>
  <c r="J40" i="12"/>
  <c r="J39" i="12"/>
  <c r="J38" i="12"/>
  <c r="J34" i="12"/>
  <c r="J33" i="12"/>
  <c r="J32" i="12"/>
  <c r="J31" i="12"/>
  <c r="J30" i="12"/>
  <c r="J27" i="12"/>
  <c r="J26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J13" i="12"/>
  <c r="J12" i="12"/>
  <c r="J9" i="12"/>
  <c r="J7" i="12"/>
  <c r="J6" i="12"/>
  <c r="J5" i="12"/>
  <c r="J4" i="12"/>
  <c r="O44" i="11"/>
  <c r="O43" i="11"/>
  <c r="O42" i="11"/>
  <c r="O36" i="11"/>
  <c r="O35" i="11"/>
  <c r="O29" i="11"/>
  <c r="O28" i="11"/>
  <c r="O11" i="11"/>
  <c r="O10" i="11"/>
  <c r="J55" i="11"/>
  <c r="J54" i="11"/>
  <c r="J53" i="11"/>
  <c r="J52" i="11"/>
  <c r="J51" i="11"/>
  <c r="J50" i="11"/>
  <c r="J49" i="11"/>
  <c r="J48" i="11"/>
  <c r="J47" i="11"/>
  <c r="J46" i="11"/>
  <c r="J45" i="11"/>
  <c r="J41" i="11"/>
  <c r="J40" i="11"/>
  <c r="J39" i="11"/>
  <c r="J38" i="11"/>
  <c r="J37" i="11"/>
  <c r="J34" i="11"/>
  <c r="J33" i="11"/>
  <c r="J32" i="11"/>
  <c r="J31" i="11"/>
  <c r="J30" i="11"/>
  <c r="J27" i="11"/>
  <c r="J26" i="11"/>
  <c r="J25" i="11"/>
  <c r="J19" i="11"/>
  <c r="J18" i="11"/>
  <c r="J17" i="11"/>
  <c r="J16" i="11"/>
  <c r="J24" i="11"/>
  <c r="J23" i="11"/>
  <c r="J22" i="11"/>
  <c r="J21" i="11"/>
  <c r="J20" i="11"/>
  <c r="J15" i="11"/>
  <c r="J14" i="11"/>
  <c r="J13" i="11"/>
  <c r="J12" i="11"/>
  <c r="J9" i="11"/>
  <c r="J8" i="11"/>
  <c r="J7" i="11"/>
  <c r="J6" i="11"/>
  <c r="J5" i="11"/>
  <c r="J4" i="11"/>
  <c r="J3" i="11"/>
  <c r="E18" i="10"/>
  <c r="F13" i="10"/>
  <c r="F12" i="10"/>
  <c r="F8" i="10"/>
  <c r="F7" i="10"/>
  <c r="F6" i="10"/>
  <c r="E20" i="10" s="1"/>
  <c r="F5" i="10"/>
  <c r="E19" i="10" s="1"/>
  <c r="O58" i="11" l="1"/>
  <c r="E58" i="11" s="1"/>
  <c r="E57" i="13"/>
  <c r="E21" i="10"/>
  <c r="E22" i="10"/>
  <c r="E57" i="11"/>
  <c r="D18" i="9" s="1"/>
  <c r="E23" i="10"/>
  <c r="D17" i="9" s="1"/>
  <c r="F17" i="9" s="1"/>
  <c r="O10" i="1"/>
  <c r="O9" i="1"/>
  <c r="O8" i="1"/>
  <c r="F12" i="9" l="1"/>
  <c r="F18" i="9"/>
  <c r="O30" i="1" l="1"/>
  <c r="O29" i="1"/>
  <c r="O38" i="1"/>
  <c r="O37" i="1"/>
  <c r="O36" i="1"/>
  <c r="O35" i="1"/>
  <c r="O28" i="1"/>
  <c r="O27" i="1"/>
  <c r="O26" i="1"/>
  <c r="O34" i="1"/>
  <c r="O33" i="1"/>
  <c r="O32" i="1"/>
  <c r="O31" i="1"/>
  <c r="O7" i="1"/>
  <c r="O6" i="1"/>
  <c r="O5" i="1"/>
  <c r="O20" i="1"/>
  <c r="O19" i="1"/>
  <c r="O18" i="1"/>
  <c r="O23" i="1"/>
  <c r="O16" i="1"/>
  <c r="O21" i="1"/>
  <c r="O22" i="1"/>
  <c r="O17" i="1"/>
  <c r="O15" i="1"/>
  <c r="O14" i="1"/>
  <c r="O25" i="1"/>
  <c r="O24" i="1"/>
  <c r="O11" i="1"/>
  <c r="O13" i="1"/>
  <c r="O12" i="1"/>
  <c r="O39" i="1" l="1"/>
  <c r="D15" i="9" s="1"/>
  <c r="F15" i="9" s="1"/>
  <c r="F21" i="9" s="1"/>
</calcChain>
</file>

<file path=xl/sharedStrings.xml><?xml version="1.0" encoding="utf-8"?>
<sst xmlns="http://schemas.openxmlformats.org/spreadsheetml/2006/main" count="1706" uniqueCount="567">
  <si>
    <t>Liftadres</t>
  </si>
  <si>
    <t>Installatienr.</t>
  </si>
  <si>
    <t>Complexnr.</t>
  </si>
  <si>
    <t>Conditie algemeen</t>
  </si>
  <si>
    <t>Bouwjaar</t>
  </si>
  <si>
    <t>Busstation Ruijterkade Amsterdam</t>
  </si>
  <si>
    <t>Kone</t>
  </si>
  <si>
    <t>Station Kraaiennest / linker</t>
  </si>
  <si>
    <t xml:space="preserve">Station Kraaiennest </t>
  </si>
  <si>
    <t>Station Kraaiennest / rechts</t>
  </si>
  <si>
    <t>Sloterdijk</t>
  </si>
  <si>
    <t>EQ 100500151</t>
  </si>
  <si>
    <t>EQ 100500153</t>
  </si>
  <si>
    <t>Amstelveenseweg</t>
  </si>
  <si>
    <t>EQ 10255612</t>
  </si>
  <si>
    <t>EQ 10255611</t>
  </si>
  <si>
    <t>Heemstedestraat</t>
  </si>
  <si>
    <t>EQ 10255605</t>
  </si>
  <si>
    <t>Jan van Galenstraat</t>
  </si>
  <si>
    <t>EQ 10255167</t>
  </si>
  <si>
    <t>Postjesweg</t>
  </si>
  <si>
    <t>EQ 10255610</t>
  </si>
  <si>
    <t>EQ 10255616</t>
  </si>
  <si>
    <t xml:space="preserve">RAI </t>
  </si>
  <si>
    <t>Rietlandpark</t>
  </si>
  <si>
    <t>Otis</t>
  </si>
  <si>
    <t>61nf2511</t>
  </si>
  <si>
    <t>61nf2514</t>
  </si>
  <si>
    <t>Perceel</t>
  </si>
  <si>
    <t>Objectnummer</t>
  </si>
  <si>
    <t>Zuid/WTC</t>
  </si>
  <si>
    <t>Fabricaat</t>
  </si>
  <si>
    <t>Minimum aantal beurten preventief</t>
  </si>
  <si>
    <t>Voorstel aantal beurten preventief Opdrachtnemer</t>
  </si>
  <si>
    <t>Prijs preventief onderhoud per beurt bij één perceel</t>
  </si>
  <si>
    <t>Prijs preventief onderhoud per jaar bij één perceel</t>
  </si>
  <si>
    <t>Henk Sneevlietweg</t>
  </si>
  <si>
    <t>De Vlugtlaan</t>
  </si>
  <si>
    <t>Cornelis Lelylaan</t>
  </si>
  <si>
    <t>Bijlmer</t>
  </si>
  <si>
    <t>Bij modulaire opbouw van het onderhoud de gemiddelde jaarprijs delen door het aantal beurten</t>
  </si>
  <si>
    <t xml:space="preserve">Totaalprijs perceel  </t>
  </si>
  <si>
    <t>OL</t>
  </si>
  <si>
    <t>Ganzenhoef</t>
  </si>
  <si>
    <t>Shindler</t>
  </si>
  <si>
    <t>Omschrijving</t>
  </si>
  <si>
    <t>Lijn</t>
  </si>
  <si>
    <t>RL</t>
  </si>
  <si>
    <t>IJZ</t>
  </si>
  <si>
    <t>L26</t>
  </si>
  <si>
    <t>Installatie beschikbaarheid</t>
  </si>
  <si>
    <t>Gemiddelde waarde</t>
  </si>
  <si>
    <t>Prijs</t>
  </si>
  <si>
    <t>Weging</t>
  </si>
  <si>
    <t>Prijs inschrijving</t>
  </si>
  <si>
    <t>Totaalprijs fictieve inschrijving</t>
  </si>
  <si>
    <t>Tarieven werkzaamheden</t>
  </si>
  <si>
    <t>omschrijving</t>
  </si>
  <si>
    <t>Toeslag in %</t>
  </si>
  <si>
    <t>Verreken- tarief</t>
  </si>
  <si>
    <t>Preventief</t>
  </si>
  <si>
    <t>Monteur</t>
  </si>
  <si>
    <t>Standaard tarief (Maandag t/m vrijdag 06:00 t/m 18:00 uur)</t>
  </si>
  <si>
    <t>Maandag t/m vrijdag 18:00 t/m 21:00 uur</t>
  </si>
  <si>
    <t>Maandag t/m vrijdag 21:00 t/m 00:00 uur</t>
  </si>
  <si>
    <t>Maandag t/m vrijdag 00:00 t/m 06:00 uur</t>
  </si>
  <si>
    <t>Zaterdag, Zon- en feestdagen 00:00 t/m 24:00 uur</t>
  </si>
  <si>
    <t>Voorrijdtarief</t>
  </si>
  <si>
    <t>Voorrijdtarief binnen kantoortijd (dag)</t>
  </si>
  <si>
    <t xml:space="preserve">Voorrijdtarief buiten kantoortijd (avond/nacht) </t>
  </si>
  <si>
    <t xml:space="preserve">Voorrijdtarief weekend kantoortijd (za/zo/feest) </t>
  </si>
  <si>
    <t>Bovenstaande tarieven voor werkzaamheden worden geacht all-in te zijn (inclusief auto, gereedschappen, klein materiaal, PM, indirecte kosten etc.)</t>
  </si>
  <si>
    <t>Fictieve berekening kosten storingsopvolging (2 uur per storing)</t>
  </si>
  <si>
    <t>Storingen incl. voorrijdtarief</t>
  </si>
  <si>
    <t>Zaterdag, zon- en feestdagen 00:00 t/m 24:00 uur</t>
  </si>
  <si>
    <t>fabricaat</t>
  </si>
  <si>
    <t>Omschrijving type en/of specificatie</t>
  </si>
  <si>
    <t>All-in  Verreken- prijs</t>
  </si>
  <si>
    <t>prijs per eenheid</t>
  </si>
  <si>
    <t>Vervang-ingscyclus in jaren</t>
  </si>
  <si>
    <t>Maximaal aantal ritten</t>
  </si>
  <si>
    <t>Maximaal aantal gebruiks uren</t>
  </si>
  <si>
    <t>Garantie in jaren na vervanging door Opdrachtnemer</t>
  </si>
  <si>
    <t>Besturing</t>
  </si>
  <si>
    <t>Minimaal één van deze drie kolommen invullen</t>
  </si>
  <si>
    <t xml:space="preserve">Besturingsprocessor  </t>
  </si>
  <si>
    <t>st.</t>
  </si>
  <si>
    <t>Print EAB 501</t>
  </si>
  <si>
    <t>voorgeprogrameerd</t>
  </si>
  <si>
    <t xml:space="preserve">Print ESE 501 </t>
  </si>
  <si>
    <t xml:space="preserve">voorgeprogrameerd </t>
  </si>
  <si>
    <t>Print  i/o</t>
  </si>
  <si>
    <t xml:space="preserve">Vervangen Besturingsprocessor </t>
  </si>
  <si>
    <t>501 . roltrap werkend opleveren</t>
  </si>
  <si>
    <t xml:space="preserve">Stuurstroom relais+hulpblokje  </t>
  </si>
  <si>
    <t xml:space="preserve">Telemecanique </t>
  </si>
  <si>
    <t xml:space="preserve">Type:CA2KN+LA1KN </t>
  </si>
  <si>
    <t>Frequentie regelaar</t>
  </si>
  <si>
    <t>Compl.</t>
  </si>
  <si>
    <t>Statische gedeelte</t>
  </si>
  <si>
    <t>RT trede Nieuw</t>
  </si>
  <si>
    <t>DEE3723323 breedte 1000mm</t>
  </si>
  <si>
    <t>1 st.</t>
  </si>
  <si>
    <t>2 tot 5 st.</t>
  </si>
  <si>
    <t>5 tot 10 st.</t>
  </si>
  <si>
    <t>&gt; 10 st.</t>
  </si>
  <si>
    <t>Tredenrol</t>
  </si>
  <si>
    <t>Tredenrollen as smering</t>
  </si>
  <si>
    <t>meerautomaat drukpatroon tredesmering</t>
  </si>
  <si>
    <t>DEE2231406</t>
  </si>
  <si>
    <t>Tredeborgplaatjes</t>
  </si>
  <si>
    <t>set</t>
  </si>
  <si>
    <t xml:space="preserve">Sokkelborstel </t>
  </si>
  <si>
    <t>lengte</t>
  </si>
  <si>
    <t xml:space="preserve">Kamplaat </t>
  </si>
  <si>
    <t>COMB-/DEE2209590</t>
  </si>
  <si>
    <t>Aandrijving</t>
  </si>
  <si>
    <t>Electro aandrijf motor</t>
  </si>
  <si>
    <t xml:space="preserve">vervangen carterolie </t>
  </si>
  <si>
    <t>Remarm</t>
  </si>
  <si>
    <t xml:space="preserve">remarm als paar  inclusief voering </t>
  </si>
  <si>
    <t>Trede ketting</t>
  </si>
  <si>
    <t>Kettenwulf</t>
  </si>
  <si>
    <t>per 4 meter</t>
  </si>
  <si>
    <t xml:space="preserve">Vervangen tredenketting </t>
  </si>
  <si>
    <t>Leuningband</t>
  </si>
  <si>
    <t>Mtr.</t>
  </si>
  <si>
    <t xml:space="preserve">Tractiewiel leuningband </t>
  </si>
  <si>
    <t xml:space="preserve">vervangen rubber loopvlak Tractiewiel leuningbandaandrijving </t>
  </si>
  <si>
    <t>st</t>
  </si>
  <si>
    <t>Leuningband inloopbordtel</t>
  </si>
  <si>
    <t>leuningband inloop borstel</t>
  </si>
  <si>
    <t>Leuningband geleiding</t>
  </si>
  <si>
    <t>Rollerboog</t>
  </si>
  <si>
    <t>Rollerboog tbv leuningband</t>
  </si>
  <si>
    <t>Bediening en verlichting</t>
  </si>
  <si>
    <t>start knop</t>
  </si>
  <si>
    <t>Noodstop knoppen</t>
  </si>
  <si>
    <t>Noodstop knop</t>
  </si>
  <si>
    <t>stoplicht</t>
  </si>
  <si>
    <t>Zuilverlichting (LED verlichting digitaal)</t>
  </si>
  <si>
    <t>Verwarming in roltrap</t>
  </si>
  <si>
    <t>1000w buiskachel</t>
  </si>
  <si>
    <t xml:space="preserve">Trede verlichting </t>
  </si>
  <si>
    <t>Tussen de treden</t>
  </si>
  <si>
    <t xml:space="preserve">Kamplaat verlichting </t>
  </si>
  <si>
    <t>Kamplaat verlichting</t>
  </si>
  <si>
    <t xml:space="preserve">fotocel tbv noodstopherstel </t>
  </si>
  <si>
    <t xml:space="preserve">Zender tbv noodstopherstel </t>
  </si>
  <si>
    <t>Zender t.b.v. noodstopherstel .</t>
  </si>
  <si>
    <t xml:space="preserve">Ontvanger tbv noodstopherstel </t>
  </si>
  <si>
    <t>Ontvanger t.b.v. noodstopherstel</t>
  </si>
  <si>
    <t xml:space="preserve">noodstopherstel systeem compleet </t>
  </si>
  <si>
    <t xml:space="preserve">Kone </t>
  </si>
  <si>
    <t>Opstart Fotocelen</t>
  </si>
  <si>
    <t>Opstart Fotocel in zuil</t>
  </si>
  <si>
    <t>Note:</t>
  </si>
  <si>
    <t>Alle toegepaste materialen dienen van origineel fabricaat en gecertificeerd te zijn .</t>
  </si>
  <si>
    <t>Microprocessor</t>
  </si>
  <si>
    <t>RTV-HD999-6100/30-3 :OK tronic401A besturing</t>
  </si>
  <si>
    <t xml:space="preserve"> Print </t>
  </si>
  <si>
    <t>VDC:401 besturing</t>
  </si>
  <si>
    <t>VMS2 print</t>
  </si>
  <si>
    <t>401 besturing</t>
  </si>
  <si>
    <t xml:space="preserve">VFP print </t>
  </si>
  <si>
    <t>Hulprelais</t>
  </si>
  <si>
    <t>schneider</t>
  </si>
  <si>
    <t>CA2KN40 230V+LA1KN22</t>
  </si>
  <si>
    <t>Hoofdstroomrelais</t>
  </si>
  <si>
    <t>CIMR-AC4A0 230V</t>
  </si>
  <si>
    <t>Yaskawa</t>
  </si>
  <si>
    <t xml:space="preserve"> A1000  vermogen 18,5KW/15KW CIMR-AC4A0038FAA</t>
  </si>
  <si>
    <t>Staische gedeelte</t>
  </si>
  <si>
    <t>Ternitz Druckguss/12 0276 8 92-1 trede breedte =1000mm</t>
  </si>
  <si>
    <t>DEE2260350</t>
  </si>
  <si>
    <t>drukpatroon tredesmering</t>
  </si>
  <si>
    <t>Tredeverbindingsbus</t>
  </si>
  <si>
    <t>KM509678G05</t>
  </si>
  <si>
    <t>Sokkel beplating</t>
  </si>
  <si>
    <t>Sokkelborstel</t>
  </si>
  <si>
    <t>Kamplaat</t>
  </si>
  <si>
    <t>Kamplaat RTV-C</t>
  </si>
  <si>
    <t>Elektromotor</t>
  </si>
  <si>
    <t>Ketenwulf</t>
  </si>
  <si>
    <t>Vervangen tredenketting</t>
  </si>
  <si>
    <t xml:space="preserve">Kettenwulf </t>
  </si>
  <si>
    <t>Smering tredeketting en trederollen</t>
  </si>
  <si>
    <t>D.m.v. drukpatroon</t>
  </si>
  <si>
    <t xml:space="preserve">Type EHC 7838 FWNX  </t>
  </si>
  <si>
    <t>Leuningband inloopborstel</t>
  </si>
  <si>
    <t>Leuningband inloop borstel</t>
  </si>
  <si>
    <t xml:space="preserve">Balustrade ruit </t>
  </si>
  <si>
    <t>balustrade ruit onderbocht links</t>
  </si>
  <si>
    <t xml:space="preserve">Vervangen balustrade ruit </t>
  </si>
  <si>
    <t>Bedieningspaneel spanwagen zijde</t>
  </si>
  <si>
    <t>Verkeerszuil DEE2473595</t>
  </si>
  <si>
    <t>Trede verlichting</t>
  </si>
  <si>
    <t>Trede verlichting tussen de treden</t>
  </si>
  <si>
    <t>Kamplaat verlichting Machinekamer/Spanwagen LED 24V</t>
  </si>
  <si>
    <t>Zender t.b.v. noodstopherstel</t>
  </si>
  <si>
    <t>Zender</t>
  </si>
  <si>
    <t>Ontvanger</t>
  </si>
  <si>
    <t>Vervangen set  zender/ontvanger t.b.v. de noodstopherstel</t>
  </si>
  <si>
    <t>Micro processor</t>
  </si>
  <si>
    <t>Oka varia start / Km3711836</t>
  </si>
  <si>
    <t>Hoofdstroom relais</t>
  </si>
  <si>
    <t>Schneider</t>
  </si>
  <si>
    <t xml:space="preserve"> LC1D18P7 + LADN22 230V wissel</t>
  </si>
  <si>
    <t>CA2KN +LA1KN22 230V wissel</t>
  </si>
  <si>
    <t>DEE3723323 Step 3662740 K8996 breedte 1000mm</t>
  </si>
  <si>
    <t xml:space="preserve"> kamplaat</t>
  </si>
  <si>
    <t>RTV-C</t>
  </si>
  <si>
    <t>remarm inclusief voering</t>
  </si>
  <si>
    <t>7838VWNX  met Keil</t>
  </si>
  <si>
    <t>Leuningband geleiding in sokkel</t>
  </si>
  <si>
    <t xml:space="preserve">Schindler </t>
  </si>
  <si>
    <t>Uitwisselen en programmeren print</t>
  </si>
  <si>
    <t xml:space="preserve">Miconic F3. leveren besturingsprint , programeren , inclusief arbeid RT werkend opleveren </t>
  </si>
  <si>
    <t xml:space="preserve">Centrale eenheid tbv noodstopherstelsysteem </t>
  </si>
  <si>
    <t xml:space="preserve">fotocellen tbv het noodstopherstel systeem </t>
  </si>
  <si>
    <t>zender fotocel tbv lichtgordijn</t>
  </si>
  <si>
    <t xml:space="preserve">ontvanger tbv het noodstopherstel systeem </t>
  </si>
  <si>
    <t xml:space="preserve">ontvanger fotocel lichtgordijn voorzover van toepassing </t>
  </si>
  <si>
    <t>Stuurstroom relais</t>
  </si>
  <si>
    <t>Type</t>
  </si>
  <si>
    <t xml:space="preserve"> </t>
  </si>
  <si>
    <t>Treden per stuk</t>
  </si>
  <si>
    <t xml:space="preserve"> RT trede voor RT type 9700-30 Tredebreedte 1000mm (nieuwe trede)</t>
  </si>
  <si>
    <t xml:space="preserve"> RT type 9700-30</t>
  </si>
  <si>
    <t>gele afbakenstrip( rechts) trede voor RT</t>
  </si>
  <si>
    <t xml:space="preserve"> type 9700-30</t>
  </si>
  <si>
    <t>Sokkel borstel</t>
  </si>
  <si>
    <t>lngt.</t>
  </si>
  <si>
    <t xml:space="preserve">spanwagen contact </t>
  </si>
  <si>
    <t>spanwagencontact</t>
  </si>
  <si>
    <t xml:space="preserve">Kamplaten </t>
  </si>
  <si>
    <t xml:space="preserve">Olie verversen  </t>
  </si>
  <si>
    <t xml:space="preserve"> 26HDV-C  L= 58 meter (olie gesmeerd,als paar zijnde) per 4 meter .</t>
  </si>
  <si>
    <t xml:space="preserve"> 26HDV-C (als paar ) Vervangen (L= 58 meter VB)   tredeketting ,leveren tredeketting ,inclusief arbeidsloon ,inclusief de roltrap treden uitbouwen ,roltrap tredes inbouwen .</t>
  </si>
  <si>
    <t xml:space="preserve"> remarm per paar </t>
  </si>
  <si>
    <t xml:space="preserve">Remspoel </t>
  </si>
  <si>
    <t>remspoel</t>
  </si>
  <si>
    <t>Leuningband:</t>
  </si>
  <si>
    <t>Semperit</t>
  </si>
  <si>
    <t>mtr</t>
  </si>
  <si>
    <t xml:space="preserve">Poly V riem </t>
  </si>
  <si>
    <t>tbv leuningband aandrijving</t>
  </si>
  <si>
    <t xml:space="preserve"> rollen tbv de Poly V riem</t>
  </si>
  <si>
    <t>tbv leuningband aandrijving,</t>
  </si>
  <si>
    <t>Schindler</t>
  </si>
  <si>
    <t>lngt</t>
  </si>
  <si>
    <t>balustrade ruit recht</t>
  </si>
  <si>
    <t xml:space="preserve">wit melkglas </t>
  </si>
  <si>
    <t xml:space="preserve">balustrade ruit bocht </t>
  </si>
  <si>
    <t xml:space="preserve">Zuilverlichting </t>
  </si>
  <si>
    <t>Verwarming in roltrap 1000w buiskachel</t>
  </si>
  <si>
    <t>Trede verlichting (tussen de treden)</t>
  </si>
  <si>
    <t>Opstart Fotocel Sick in zuil</t>
  </si>
  <si>
    <t>Leveren en vervangen</t>
  </si>
  <si>
    <t xml:space="preserve"> KEB . Vermogen 42KVA ..30KW 2/4P 50/60Hz Mat nr:19F5c1H-y00A  incl programeren etc.</t>
  </si>
  <si>
    <t>weeg factor</t>
  </si>
  <si>
    <t>gewogen</t>
  </si>
  <si>
    <t>Stilstand           (in uren)</t>
  </si>
  <si>
    <t>m1</t>
  </si>
  <si>
    <t>Tredenketting - sectie 4 meter</t>
  </si>
  <si>
    <t>Tredenketting - volle lengte</t>
  </si>
  <si>
    <t>22HDV-C  tredenketting Kettenwulf gesmeerd per sectie van 4 meter, inclusief verwijderen, afvoeren en storten oude ketting, inclusief uit- en inbouwen rolrap treden en bijkomende werken.</t>
  </si>
  <si>
    <t xml:space="preserve"> 22HDV-C Over lengte van 2x56 meter (paar) nieuwe tredeketting Kettenwulf gesmeerd,  inclusief verwijderen, afvoeren en storten oude ketting, inclusief uit- en inbouwen rolrap treden en bijkomende werken.</t>
  </si>
  <si>
    <t>per 4 meter compl.</t>
  </si>
  <si>
    <t>112 meter compl.</t>
  </si>
  <si>
    <t>48</t>
  </si>
  <si>
    <t>noodstopherstel syteem</t>
  </si>
  <si>
    <t>EHC /7838VWNX(t)  met Keil.</t>
  </si>
  <si>
    <t>2</t>
  </si>
  <si>
    <t>DEE4008753</t>
  </si>
  <si>
    <t>1</t>
  </si>
  <si>
    <t>Noodstopherstel</t>
  </si>
  <si>
    <t>Trede nieuw</t>
  </si>
  <si>
    <t>Tredenrol nieuw</t>
  </si>
  <si>
    <t>Tredenrollen nieuw</t>
  </si>
  <si>
    <t>Leuningband aandrijfwiel</t>
  </si>
  <si>
    <t>Vervangen rubber loopvlak tractiewiel leuningband</t>
  </si>
  <si>
    <t>Treden nieuw</t>
  </si>
  <si>
    <t>Tredebus nieuw</t>
  </si>
  <si>
    <t>Tredebussen nieuw</t>
  </si>
  <si>
    <t>E3x 100/30-3 Electromotor uitbouwen , opnieuw wikkelen, inbouwen RT werkend opleveren</t>
  </si>
  <si>
    <t>Type:DEE2406866, 2x 9 KW 1500rpm 400Vac/50Hz Uitbouwen, opnieuw wikkelen en weer inbouwen  Electromotor uitbouwen , opnieuw wikkelen en inbouwen</t>
  </si>
  <si>
    <t>Trede ketting Kettenwulf 22HDV-C gesmeerd per sectie van 4 meter, inclusief verwijderen, afvoeren en storten oude ketting, inclusief uit- en inbouwen rolrap treden en bijkomende werken.</t>
  </si>
  <si>
    <t>22HDV-C Over lengte van 2x36 meter (paar) nieuwe tredeketting Kettenwulf gesmeerd,  inclusief verwijderen, afvoeren en storten oude ketting, inclusief uit- en inbouwen rolrap treden en bijkomende werken.</t>
  </si>
  <si>
    <t>72 meter compl.</t>
  </si>
  <si>
    <t>RT treden Nieuw</t>
  </si>
  <si>
    <t>Tredebussen  nieuw</t>
  </si>
  <si>
    <t>KEB</t>
  </si>
  <si>
    <t>KEB . Vermogen 42KVA ..30KW 2/4P 50/60Hz Mat nr:19F5c1H-y00A bg.</t>
  </si>
  <si>
    <t>complete olie wissel.</t>
  </si>
  <si>
    <t>E3x 100/30-3 - Electromotor uitbouwen , wikkelen, inbouwen RT werkend opleveren</t>
  </si>
  <si>
    <t>30HDV-C - Gesmeerd per sectie van 4 meter, inclusief verwijderen, afvoeren en storten oude ketting, inclusief uit- en inbouwen rolrap treden en bijkomende werken.</t>
  </si>
  <si>
    <t xml:space="preserve"> 30HDV-C Over lengte van 2x56 meter (paar) nieuwe tredeketting Kettenwulf gesmeerd,  inclusief verwijderen, afvoeren en storten oude ketting, inclusief uit- en inbouwen rolrap treden en bijkomende werken.</t>
  </si>
  <si>
    <t>vervangen rubber loopvlak</t>
  </si>
  <si>
    <t>Tractiewiel leuningband</t>
  </si>
  <si>
    <t>set zender/ontvanger compleet</t>
  </si>
  <si>
    <t>Noodstopherstel systeem compleet leveren</t>
  </si>
  <si>
    <t xml:space="preserve">Kostprijs totaal  </t>
  </si>
  <si>
    <t xml:space="preserve">Score installatie beschikbaarheid (minus overscheiding norm)   </t>
  </si>
  <si>
    <t>Onderdelen nader te bepalen</t>
  </si>
  <si>
    <t>Vacon NXS01055A5H1SSSA1A2</t>
  </si>
  <si>
    <t xml:space="preserve">Vervangen Frequentieregelaar compl. </t>
  </si>
  <si>
    <t>voor RT type 9700-30  elektromotor 15KW  - Electromotor uitbouwen , wikkelen, inbouwen RT werkend opleveren</t>
  </si>
  <si>
    <t>P2 - Tarieven Correctief Onderhoud roltrappen</t>
  </si>
  <si>
    <t>P2 - Onderdelen matrices</t>
  </si>
  <si>
    <t>Inschrijfblad Perceel 2</t>
  </si>
  <si>
    <t>Schindler roltrap Ganzenhoef</t>
  </si>
  <si>
    <t>Kone roltrappen Ringlijn</t>
  </si>
  <si>
    <t>eenheid</t>
  </si>
  <si>
    <t>Stilstand (in uren)</t>
  </si>
  <si>
    <t>Software tbv besturing</t>
  </si>
  <si>
    <t>Soepele kabels (rond / vlak)</t>
  </si>
  <si>
    <t>meter</t>
  </si>
  <si>
    <t>Deuren</t>
  </si>
  <si>
    <t>per verd.</t>
  </si>
  <si>
    <t xml:space="preserve">Koppelkabels  </t>
  </si>
  <si>
    <t>sensorlijst</t>
  </si>
  <si>
    <t>sensorlijst + versterker Memco</t>
  </si>
  <si>
    <t>Ophanging (1:1 / 2:1)</t>
  </si>
  <si>
    <t>Tractieschijf</t>
  </si>
  <si>
    <t>Draagkabels tot drie stopplaatsen</t>
  </si>
  <si>
    <t>Geleiding</t>
  </si>
  <si>
    <t xml:space="preserve">kooigeleiding: </t>
  </si>
  <si>
    <t xml:space="preserve">tegengewichtgeleiding </t>
  </si>
  <si>
    <t>Tegengewichtgeleiding geleidingssloffen aut. Smering</t>
  </si>
  <si>
    <t>Kooitableau</t>
  </si>
  <si>
    <t>standaanwijzing digitaal</t>
  </si>
  <si>
    <t>deur open knop</t>
  </si>
  <si>
    <t>deur sluiten knop</t>
  </si>
  <si>
    <t>alarmknop</t>
  </si>
  <si>
    <t>overlastsignalering</t>
  </si>
  <si>
    <t>Installaties in de schacht</t>
  </si>
  <si>
    <t>snelheidsbegrenzer kabel</t>
  </si>
  <si>
    <t>Buffers</t>
  </si>
  <si>
    <t>Schachtverlichting</t>
  </si>
  <si>
    <t>Vervangen TL(D)/LED lampen</t>
  </si>
  <si>
    <t>Schachttableau</t>
  </si>
  <si>
    <t>Vanginrichting</t>
  </si>
  <si>
    <t>Installatie dient altijd werkend opgeleverd te worden.</t>
  </si>
  <si>
    <t>5Kw</t>
  </si>
  <si>
    <t>Schacht verwarming</t>
  </si>
  <si>
    <t>T5 Kunstof</t>
  </si>
  <si>
    <t>Cobianchi PC 30 DO</t>
  </si>
  <si>
    <t>kabel 6mm L =10 Meter  (6x19S-SFC 1770UsZ)</t>
  </si>
  <si>
    <t xml:space="preserve"> PFB LK200</t>
  </si>
  <si>
    <t>Snelheidsbegrenzer</t>
  </si>
  <si>
    <t>Grootvlak schachtdrukknoppen</t>
  </si>
  <si>
    <t>schachtdrukknop</t>
  </si>
  <si>
    <t>schachtableau</t>
  </si>
  <si>
    <t>grootvlak verdiepingsdrukknoppen</t>
  </si>
  <si>
    <t>verdiepingsdrukknop</t>
  </si>
  <si>
    <t>Kooileidsloffen incl. aut. Smering</t>
  </si>
  <si>
    <t>compl.</t>
  </si>
  <si>
    <t>Vervangen staalkabels met tractie schijf.</t>
  </si>
  <si>
    <t>Vervangen draagkabels</t>
  </si>
  <si>
    <t>10 ,  diam. 8mm, type PAWO F3  lengte 12 meter</t>
  </si>
  <si>
    <t xml:space="preserve"> aantal groeven 10  Diameter 600 mm</t>
  </si>
  <si>
    <t>Tractieschijf/Diameter</t>
  </si>
  <si>
    <t>Wikkelen stator compleet (Machine demonteren,Motor wikkelen , en weer monteren)</t>
  </si>
  <si>
    <t>wikkelen stator kompleet (revisie)</t>
  </si>
  <si>
    <t>IMB3 SM225,60B-20 7Kw  t/min variabel ,Ia/Inom= 39,0 /23,0 A 380-400V/50Hhz</t>
  </si>
  <si>
    <t xml:space="preserve"> Ziehl-Abegg</t>
  </si>
  <si>
    <t>Leveren en vervangen motor</t>
  </si>
  <si>
    <t>Grendels  incl. brugstukken</t>
  </si>
  <si>
    <t>Meiller</t>
  </si>
  <si>
    <t>grendels contacten</t>
  </si>
  <si>
    <t>Ontgrendel schaats</t>
  </si>
  <si>
    <t>AMD</t>
  </si>
  <si>
    <t>deurmotorregeling</t>
  </si>
  <si>
    <t>deurmotor</t>
  </si>
  <si>
    <t>Meiller compleet  (deurmotor +regeling + snaar+encoder+ suport +schaats)</t>
  </si>
  <si>
    <t xml:space="preserve">Deuraandrijving </t>
  </si>
  <si>
    <t>STS 16 ATV 367/4</t>
  </si>
  <si>
    <t>Schachtvergrendeling</t>
  </si>
  <si>
    <t>Deursloffen</t>
  </si>
  <si>
    <t xml:space="preserve">Meiller </t>
  </si>
  <si>
    <t>Deurrollen</t>
  </si>
  <si>
    <t>Meillerdeur</t>
  </si>
  <si>
    <t>Deurhanger</t>
  </si>
  <si>
    <t>centraal openend</t>
  </si>
  <si>
    <t>Aut. Schachtdeuren</t>
  </si>
  <si>
    <t xml:space="preserve">Aut. Cabinedeur </t>
  </si>
  <si>
    <t xml:space="preserve"> magneet schakelaars</t>
  </si>
  <si>
    <t>Vane</t>
  </si>
  <si>
    <t xml:space="preserve">Schachtinformatie </t>
  </si>
  <si>
    <t>Zetadyn 2SY023S4 3x 400V 50/60Hz 23A</t>
  </si>
  <si>
    <t xml:space="preserve">Frequentie omvormer </t>
  </si>
  <si>
    <t xml:space="preserve">LADN22 / LA1 DN22 </t>
  </si>
  <si>
    <t>Telemecanique</t>
  </si>
  <si>
    <t>CAD-32P7</t>
  </si>
  <si>
    <t>Eaton-Moeller</t>
  </si>
  <si>
    <t>Kollmorgen</t>
  </si>
  <si>
    <t>Sofware</t>
  </si>
  <si>
    <t>Compleet</t>
  </si>
  <si>
    <t>Leveren , vervangen en programeren van complete microprocessor MPK 400 en bijbehoren.</t>
  </si>
  <si>
    <t>LCE /FC Print LCE 375</t>
  </si>
  <si>
    <t>vervangen print 375</t>
  </si>
  <si>
    <t>Print 375 LCECPUnc</t>
  </si>
  <si>
    <t>Print tbv M.A.P.</t>
  </si>
  <si>
    <t>kast 375 :I LOPCB</t>
  </si>
  <si>
    <t xml:space="preserve"> DILM9-01 230v wissel</t>
  </si>
  <si>
    <t>Soepele kabels Vlak</t>
  </si>
  <si>
    <t>aantal aders 24 + 0,75mm</t>
  </si>
  <si>
    <t>Frequentieregelaar</t>
  </si>
  <si>
    <t>Frequentie omvormer Kone KDL32</t>
  </si>
  <si>
    <t>Schachtinformatie : type</t>
  </si>
  <si>
    <t xml:space="preserve"> Vane / oscillator</t>
  </si>
  <si>
    <t>KES 800 /Narrow Frame/2Ltelescoop</t>
  </si>
  <si>
    <t>AMD L2  telescoop</t>
  </si>
  <si>
    <t>Deurgeleiding</t>
  </si>
  <si>
    <t>AMD L2</t>
  </si>
  <si>
    <t>1x set deurrollen (ophanging) Kone AMD L2</t>
  </si>
  <si>
    <t>AMD L2 compleet (deurmotor +regeling + snaar+encoder+ suport +schaats)</t>
  </si>
  <si>
    <t>Kone Ontgrendel schaats</t>
  </si>
  <si>
    <t>AMD L2  incl. brugstukken</t>
  </si>
  <si>
    <t>Slimline FCU35</t>
  </si>
  <si>
    <t>Wormwiel</t>
  </si>
  <si>
    <t xml:space="preserve"> MX 20G06 ,11,7 KW 12,7Hz ondersnijdingshoek 95graden</t>
  </si>
  <si>
    <t>Motor</t>
  </si>
  <si>
    <t>MX 20G06 ,11,7 KW 12,7Hz  RPM 64 260 starts per uur/ ED 60%</t>
  </si>
  <si>
    <t xml:space="preserve"> aantal groeven 6  Diameter 600 mm</t>
  </si>
  <si>
    <t>Warrinton</t>
  </si>
  <si>
    <t>Draagkabels aantal 6 / Warrington + 6x D10 PAWO F3  Lengte bij vervanging is voor nu gesteld op =40 meter</t>
  </si>
  <si>
    <t>Remvoering</t>
  </si>
  <si>
    <t>vervangen Rem</t>
  </si>
  <si>
    <t>1x verdiepingsdrukknop</t>
  </si>
  <si>
    <t>1x standaanwijzing digitaal</t>
  </si>
  <si>
    <t>1x deur open knop</t>
  </si>
  <si>
    <t>1x deur sluiten knop</t>
  </si>
  <si>
    <t>1x alarmknop</t>
  </si>
  <si>
    <t>r 80420 (OL35)TUV A-AT 1/98/001/1 CEGB</t>
  </si>
  <si>
    <t>kabel 6mm</t>
  </si>
  <si>
    <t>vanginrichting</t>
  </si>
  <si>
    <t xml:space="preserve"> SGB02 / TUV-A-AT-1/99/002 CEFV/1</t>
  </si>
  <si>
    <t xml:space="preserve">De in kolom G genoemde verrekenprijs is All-in en compleet inclusief alle mogelijke kosten direct en indirect, etc. </t>
  </si>
  <si>
    <t>Hutter</t>
  </si>
  <si>
    <t>Type  Lisa 10-7</t>
  </si>
  <si>
    <t>Kooi besturingsprint</t>
  </si>
  <si>
    <t>Type:Lisa</t>
  </si>
  <si>
    <t xml:space="preserve">stuurstroom relais </t>
  </si>
  <si>
    <t>CA3kn 22BD3 230vac</t>
  </si>
  <si>
    <t>Soepele kabels (rond )24 aderig1,5mm2</t>
  </si>
  <si>
    <t>Vervangen v/d VF regeling</t>
  </si>
  <si>
    <t xml:space="preserve">Leveren , vervangen , inprogrameren en werkend opleveren genoemde Zetadyn 2SY013S4 (frequentieregeling 9kw)  </t>
  </si>
  <si>
    <t>Schachtinformatie</t>
  </si>
  <si>
    <t xml:space="preserve">magneet contact (reedcontacten) tbv Schachtinformatie </t>
  </si>
  <si>
    <t>aut. Cabinedeur</t>
  </si>
  <si>
    <t xml:space="preserve">Hutter Cabinedeur </t>
  </si>
  <si>
    <t>aut. schachtdeuren, per stuk</t>
  </si>
  <si>
    <t xml:space="preserve">Hutter schachtdeuren, </t>
  </si>
  <si>
    <t>deurgeleiding</t>
  </si>
  <si>
    <t xml:space="preserve">Rollen, sloffen </t>
  </si>
  <si>
    <t xml:space="preserve">deuraandrijving </t>
  </si>
  <si>
    <t>Siemens</t>
  </si>
  <si>
    <t>AT 25</t>
  </si>
  <si>
    <t>grendels contacten drangers</t>
  </si>
  <si>
    <t xml:space="preserve">grendels , contacten, </t>
  </si>
  <si>
    <t xml:space="preserve">sensorlijst + versterker Type: Memco </t>
  </si>
  <si>
    <t>fotocel + reflector</t>
  </si>
  <si>
    <t xml:space="preserve">Wormwiel </t>
  </si>
  <si>
    <t xml:space="preserve">Ziehl Abegg </t>
  </si>
  <si>
    <t>ZetaTop SM225 Gearless / IMB3</t>
  </si>
  <si>
    <t>Leidschijf 400mm</t>
  </si>
  <si>
    <t>240</t>
  </si>
  <si>
    <t>400 mm aantal groeven 6, diam. 9mm</t>
  </si>
  <si>
    <t>Drako</t>
  </si>
  <si>
    <t>Drako aantal 6,  diam 9 mm</t>
  </si>
  <si>
    <t xml:space="preserve">Remvoering </t>
  </si>
  <si>
    <t>Remvoering voor rem type:  EB 59 D</t>
  </si>
  <si>
    <t>Olie verversen</t>
  </si>
  <si>
    <t>Benodigde hoeveelheid in het werk bepalen</t>
  </si>
  <si>
    <t>Liter</t>
  </si>
  <si>
    <t>kooigeleiding</t>
  </si>
  <si>
    <t>Kooigeleidingsrol Hutter</t>
  </si>
  <si>
    <t xml:space="preserve">tegengewichtgeleiding rol </t>
  </si>
  <si>
    <t xml:space="preserve">Tegengewichtgeleidings rol </t>
  </si>
  <si>
    <t>Vervangen 4x tegengewicht geleidingsrollen set compleet</t>
  </si>
  <si>
    <t xml:space="preserve">4 TG geleidingsrollen </t>
  </si>
  <si>
    <t>standaanwijzing analoog</t>
  </si>
  <si>
    <t>standaanwijzing ananloog</t>
  </si>
  <si>
    <t xml:space="preserve">deur open knop </t>
  </si>
  <si>
    <t xml:space="preserve">Kooi Drukknop </t>
  </si>
  <si>
    <t>Schachtdrukknop ,</t>
  </si>
  <si>
    <t xml:space="preserve">drukknop  Lisa  inclusief achterliggende drukknopprint </t>
  </si>
  <si>
    <t>voorafschakelend contact</t>
  </si>
  <si>
    <t>Bode Type 7</t>
  </si>
  <si>
    <t xml:space="preserve">Drako doornsnede 6mm </t>
  </si>
  <si>
    <t>Buffers schachtput</t>
  </si>
  <si>
    <t>LPSA 40x 175 (veren inbegrepen)</t>
  </si>
  <si>
    <t>Buffers in de kooi</t>
  </si>
  <si>
    <t>vervangen TL(D) lampen</t>
  </si>
  <si>
    <t>Fabricaat en type kooitableau</t>
  </si>
  <si>
    <t xml:space="preserve"> kooitableau</t>
  </si>
  <si>
    <t xml:space="preserve">Schachttableau </t>
  </si>
  <si>
    <t xml:space="preserve"> Schlosser</t>
  </si>
  <si>
    <t xml:space="preserve"> EB59D</t>
  </si>
  <si>
    <t>Lijnnummer</t>
  </si>
  <si>
    <t>Type lift</t>
  </si>
  <si>
    <t>Ritten pe dag</t>
  </si>
  <si>
    <t>stopplaatsen</t>
  </si>
  <si>
    <t>Ganzenhoef, Lift 34</t>
  </si>
  <si>
    <t>Hütter</t>
  </si>
  <si>
    <t>Tractie</t>
  </si>
  <si>
    <t>LY7710</t>
  </si>
  <si>
    <t>Totaalprijs Preventief Onderhoud</t>
  </si>
  <si>
    <t>Kone lift Strawinskylaan</t>
  </si>
  <si>
    <t>Kone lift Tractie</t>
  </si>
  <si>
    <t>Hütter lift Ganzenhoef</t>
  </si>
  <si>
    <t>ECB board</t>
  </si>
  <si>
    <t xml:space="preserve">Otis ECB </t>
  </si>
  <si>
    <t>Faultfinder</t>
  </si>
  <si>
    <t>Print  faultfinder</t>
  </si>
  <si>
    <t>Vervangen en programeren ECB Board</t>
  </si>
  <si>
    <t xml:space="preserve">RT werkend opleveren </t>
  </si>
  <si>
    <t xml:space="preserve"> Type:</t>
  </si>
  <si>
    <t xml:space="preserve">Noodstopherstel </t>
  </si>
  <si>
    <t>Rudolf</t>
  </si>
  <si>
    <t xml:space="preserve">Zender </t>
  </si>
  <si>
    <t>Zender Noodstopherstel</t>
  </si>
  <si>
    <t>Ontvanger Noodstopherstel</t>
  </si>
  <si>
    <t>Treden</t>
  </si>
  <si>
    <t>RT trede nieuw Breedte 1000mm</t>
  </si>
  <si>
    <t>St.</t>
  </si>
  <si>
    <t>Kamplaat 6 tanden</t>
  </si>
  <si>
    <t xml:space="preserve">T.b.v. 513NPE-S </t>
  </si>
  <si>
    <t>vervangen remmagneet</t>
  </si>
  <si>
    <t>Wikkelen elektromotor</t>
  </si>
  <si>
    <t>vervangen duplexketting aandrijving</t>
  </si>
  <si>
    <t xml:space="preserve"> duplexketting t.b.v. aandrijving</t>
  </si>
  <si>
    <t>Tractiewiel leuningband aandrijfwiel</t>
  </si>
  <si>
    <t>vervangen complet noodstop herstel schakeling</t>
  </si>
  <si>
    <t xml:space="preserve">Otis </t>
  </si>
  <si>
    <t>zender, ontvangers en versterker leveren  inclusief de complete montage . Dus een totaal prijs .</t>
  </si>
  <si>
    <t xml:space="preserve">Vervangen Infrarood sensor ontvanger  </t>
  </si>
  <si>
    <t>Fotocellen t.b.v. noodstop opstart</t>
  </si>
  <si>
    <t>Trede ketting (sectie)</t>
  </si>
  <si>
    <t>Compl. 90 mtr.</t>
  </si>
  <si>
    <t>T.b.v. 513NPE-S  elektromotor uitbouwen, opnieuw wikkelen, inbouwen RT werkend opleveren</t>
  </si>
  <si>
    <t>19HDV-C tredenketting Kettenwulf (gesmeerd)</t>
  </si>
  <si>
    <t>19HDV-C tredenketting Kettenwulf gesmeerd (als paar) Vervangen L=2x45 meter tredeketting, inclusief roltrap treden uit- en weer inbouwen compleet</t>
  </si>
  <si>
    <t xml:space="preserve">Infrarood sensor ontvanger vervangen voor de noodstopherstel </t>
  </si>
  <si>
    <t>Infrarood sensor (zend) vervangen voor de noodstopherstel merk Rudolf.</t>
  </si>
  <si>
    <t>Otis roltrap Rietlandpark</t>
  </si>
  <si>
    <t>P2L - Preventief onderhoud liften</t>
  </si>
  <si>
    <t>PR2 - Preventief Onderhoud roltrappen</t>
  </si>
  <si>
    <t>Kone roltrappen Kraaiennest</t>
  </si>
  <si>
    <t>Kone roltrappen Bijlmer</t>
  </si>
  <si>
    <t>Kraaiennest, Lift 34</t>
  </si>
  <si>
    <t xml:space="preserve">Tractie </t>
  </si>
  <si>
    <t>NB</t>
  </si>
  <si>
    <t>Zuidplein Bus/Tramhalte Strawinskylaan</t>
  </si>
  <si>
    <t>LTF / Kone</t>
  </si>
  <si>
    <t>-</t>
  </si>
  <si>
    <t>complete olie wissel</t>
  </si>
  <si>
    <t>cCompl.</t>
  </si>
  <si>
    <t>T.b.v. 513NPE-S</t>
  </si>
  <si>
    <t>Aandrijfketting leuningband</t>
  </si>
  <si>
    <t xml:space="preserve">Leuningband </t>
  </si>
  <si>
    <t>Ondertekening:</t>
  </si>
  <si>
    <t>ondertekening:</t>
  </si>
  <si>
    <t>invullen</t>
  </si>
  <si>
    <t>Maximale stilstand (in klokuren)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</si>
</sst>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&quot;€&quot;\ #,##0.00;&quot;€&quot;\ \-#,##0.00"/>
    <numFmt numFmtId="44" formatCode="_ &quot;€&quot;\ * #,##0.00_ ;_ &quot;€&quot;\ * \-#,##0.00_ ;_ &quot;€&quot;\ * &quot;-&quot;??_ ;_ @_ "/>
    <numFmt numFmtId="164" formatCode="&quot;€&quot;\ #,##0.00_-"/>
    <numFmt numFmtId="165" formatCode="_-&quot;€&quot;\ * #,##0.00_-;_-&quot;€&quot;\ * #,##0.00\-;_-&quot;€&quot;\ * &quot;-&quot;??_-;_-@_-"/>
    <numFmt numFmtId="166" formatCode="&quot;€&quot;\ #,##0_-"/>
    <numFmt numFmtId="167" formatCode="&quot;€&quot;\ #,##0.00"/>
    <numFmt numFmtId="168" formatCode="0.0%"/>
  </numFmts>
  <fonts count="26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2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i/>
      <sz val="10"/>
      <name val="Trebuchet MS"/>
      <family val="2"/>
    </font>
    <font>
      <sz val="10"/>
      <color theme="1"/>
      <name val="Trebuchet MS"/>
      <family val="2"/>
    </font>
    <font>
      <sz val="10"/>
      <color indexed="23"/>
      <name val="Trebuchet MS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rebuchet MS"/>
      <family val="2"/>
    </font>
    <font>
      <b/>
      <sz val="11"/>
      <name val="Trebuchet MS"/>
      <family val="2"/>
    </font>
    <font>
      <i/>
      <sz val="9"/>
      <color rgb="FFFF0000"/>
      <name val="Trebuchet MS"/>
      <family val="2"/>
    </font>
    <font>
      <b/>
      <sz val="10"/>
      <color indexed="8"/>
      <name val="Trebuchet MS"/>
      <family val="2"/>
    </font>
    <font>
      <sz val="10"/>
      <color indexed="40"/>
      <name val="Trebuchet MS"/>
      <family val="2"/>
    </font>
    <font>
      <b/>
      <sz val="10"/>
      <color theme="1"/>
      <name val="Trebuchet MS"/>
      <family val="2"/>
    </font>
    <font>
      <sz val="10"/>
      <color indexed="8"/>
      <name val="Arial"/>
      <family val="2"/>
    </font>
    <font>
      <sz val="11"/>
      <name val="Trebuchet MS"/>
      <family val="2"/>
    </font>
    <font>
      <sz val="11"/>
      <color theme="1"/>
      <name val="Trebuchet MS"/>
      <family val="2"/>
    </font>
    <font>
      <sz val="10"/>
      <name val="Arial"/>
    </font>
    <font>
      <sz val="10"/>
      <color theme="0"/>
      <name val="Trebuchet MS"/>
      <family val="2"/>
    </font>
    <font>
      <i/>
      <sz val="10"/>
      <color rgb="FFFF0000"/>
      <name val="Trebuchet MS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3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4" fillId="0" borderId="0"/>
    <xf numFmtId="0" fontId="5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2" fillId="0" borderId="0"/>
    <xf numFmtId="0" fontId="13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23">
    <xf numFmtId="0" fontId="0" fillId="0" borderId="0" xfId="0"/>
    <xf numFmtId="0" fontId="4" fillId="0" borderId="0" xfId="0" applyFont="1"/>
    <xf numFmtId="0" fontId="3" fillId="0" borderId="0" xfId="0" applyFont="1" applyAlignment="1">
      <alignment horizontal="right"/>
    </xf>
    <xf numFmtId="44" fontId="3" fillId="4" borderId="5" xfId="0" applyNumberFormat="1" applyFont="1" applyFill="1" applyBorder="1"/>
    <xf numFmtId="0" fontId="3" fillId="0" borderId="0" xfId="0" applyFont="1" applyAlignment="1">
      <alignment horizontal="left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center"/>
    </xf>
    <xf numFmtId="0" fontId="4" fillId="0" borderId="10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0" fontId="4" fillId="3" borderId="13" xfId="0" applyFont="1" applyFill="1" applyBorder="1" applyAlignment="1" applyProtection="1">
      <alignment horizontal="left"/>
    </xf>
    <xf numFmtId="0" fontId="4" fillId="3" borderId="14" xfId="0" applyFont="1" applyFill="1" applyBorder="1" applyAlignment="1" applyProtection="1">
      <alignment horizontal="center"/>
    </xf>
    <xf numFmtId="0" fontId="4" fillId="0" borderId="14" xfId="0" applyFont="1" applyFill="1" applyBorder="1" applyAlignment="1" applyProtection="1">
      <alignment horizontal="left"/>
    </xf>
    <xf numFmtId="0" fontId="4" fillId="0" borderId="10" xfId="0" applyFont="1" applyFill="1" applyBorder="1" applyAlignment="1" applyProtection="1">
      <alignment horizontal="center"/>
    </xf>
    <xf numFmtId="0" fontId="3" fillId="6" borderId="4" xfId="0" applyFont="1" applyFill="1" applyBorder="1" applyAlignment="1" applyProtection="1">
      <alignment horizontal="right" textRotation="90"/>
    </xf>
    <xf numFmtId="0" fontId="3" fillId="6" borderId="4" xfId="0" applyFont="1" applyFill="1" applyBorder="1" applyAlignment="1" applyProtection="1">
      <alignment horizontal="center" textRotation="90"/>
    </xf>
    <xf numFmtId="0" fontId="3" fillId="6" borderId="4" xfId="0" applyFont="1" applyFill="1" applyBorder="1" applyAlignment="1" applyProtection="1">
      <alignment horizontal="left" textRotation="90"/>
    </xf>
    <xf numFmtId="0" fontId="3" fillId="6" borderId="4" xfId="0" applyFont="1" applyFill="1" applyBorder="1" applyAlignment="1" applyProtection="1">
      <alignment horizontal="center" textRotation="90" wrapText="1"/>
    </xf>
    <xf numFmtId="0" fontId="3" fillId="7" borderId="4" xfId="0" applyFont="1" applyFill="1" applyBorder="1" applyAlignment="1" applyProtection="1">
      <alignment horizontal="center" textRotation="90" wrapText="1"/>
    </xf>
    <xf numFmtId="0" fontId="3" fillId="7" borderId="4" xfId="0" applyFont="1" applyFill="1" applyBorder="1" applyAlignment="1">
      <alignment horizontal="center" textRotation="90" wrapText="1"/>
    </xf>
    <xf numFmtId="0" fontId="4" fillId="2" borderId="1" xfId="0" applyFont="1" applyFill="1" applyBorder="1" applyProtection="1"/>
    <xf numFmtId="0" fontId="4" fillId="2" borderId="2" xfId="0" applyFont="1" applyFill="1" applyBorder="1" applyAlignment="1" applyProtection="1">
      <alignment horizontal="right"/>
    </xf>
    <xf numFmtId="0" fontId="4" fillId="2" borderId="2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left"/>
    </xf>
    <xf numFmtId="0" fontId="4" fillId="0" borderId="0" xfId="0" applyFont="1" applyProtection="1"/>
    <xf numFmtId="0" fontId="4" fillId="2" borderId="3" xfId="0" applyFont="1" applyFill="1" applyBorder="1" applyProtection="1"/>
    <xf numFmtId="0" fontId="4" fillId="6" borderId="5" xfId="0" applyFont="1" applyFill="1" applyBorder="1" applyAlignment="1" applyProtection="1">
      <alignment horizontal="right"/>
    </xf>
    <xf numFmtId="0" fontId="4" fillId="6" borderId="5" xfId="0" applyFont="1" applyFill="1" applyBorder="1" applyAlignment="1" applyProtection="1">
      <alignment horizontal="center"/>
    </xf>
    <xf numFmtId="0" fontId="4" fillId="6" borderId="5" xfId="0" applyFont="1" applyFill="1" applyBorder="1" applyAlignment="1" applyProtection="1">
      <alignment horizontal="left"/>
    </xf>
    <xf numFmtId="0" fontId="4" fillId="7" borderId="5" xfId="0" applyFont="1" applyFill="1" applyBorder="1" applyAlignment="1" applyProtection="1">
      <alignment horizontal="center"/>
    </xf>
    <xf numFmtId="0" fontId="4" fillId="7" borderId="5" xfId="0" applyFont="1" applyFill="1" applyBorder="1" applyAlignment="1">
      <alignment horizontal="left"/>
    </xf>
    <xf numFmtId="0" fontId="4" fillId="6" borderId="18" xfId="0" applyFont="1" applyFill="1" applyBorder="1" applyAlignment="1" applyProtection="1">
      <alignment horizontal="center"/>
    </xf>
    <xf numFmtId="0" fontId="4" fillId="7" borderId="17" xfId="0" applyFont="1" applyFill="1" applyBorder="1" applyAlignment="1" applyProtection="1">
      <alignment horizontal="center"/>
    </xf>
    <xf numFmtId="0" fontId="4" fillId="7" borderId="19" xfId="0" applyFont="1" applyFill="1" applyBorder="1" applyAlignment="1">
      <alignment horizontal="left"/>
    </xf>
    <xf numFmtId="0" fontId="4" fillId="7" borderId="18" xfId="0" applyFont="1" applyFill="1" applyBorder="1" applyAlignment="1">
      <alignment horizontal="left"/>
    </xf>
    <xf numFmtId="0" fontId="4" fillId="0" borderId="10" xfId="0" applyFont="1" applyBorder="1" applyAlignment="1" applyProtection="1">
      <alignment horizontal="left"/>
    </xf>
    <xf numFmtId="0" fontId="4" fillId="0" borderId="21" xfId="0" applyFont="1" applyBorder="1" applyAlignment="1" applyProtection="1">
      <alignment horizontal="center"/>
    </xf>
    <xf numFmtId="44" fontId="4" fillId="0" borderId="11" xfId="0" applyNumberFormat="1" applyFont="1" applyBorder="1"/>
    <xf numFmtId="1" fontId="4" fillId="0" borderId="10" xfId="0" applyNumberFormat="1" applyFont="1" applyFill="1" applyBorder="1" applyAlignment="1" applyProtection="1">
      <alignment horizontal="center"/>
    </xf>
    <xf numFmtId="0" fontId="4" fillId="0" borderId="14" xfId="0" applyFont="1" applyBorder="1" applyAlignment="1" applyProtection="1">
      <alignment horizontal="left"/>
    </xf>
    <xf numFmtId="0" fontId="4" fillId="0" borderId="14" xfId="0" applyFont="1" applyFill="1" applyBorder="1" applyAlignment="1" applyProtection="1">
      <alignment horizontal="center"/>
    </xf>
    <xf numFmtId="0" fontId="4" fillId="0" borderId="22" xfId="0" applyFont="1" applyBorder="1" applyAlignment="1" applyProtection="1">
      <alignment horizontal="center"/>
    </xf>
    <xf numFmtId="44" fontId="4" fillId="0" borderId="16" xfId="0" applyNumberFormat="1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0" xfId="0" applyFont="1" applyBorder="1"/>
    <xf numFmtId="0" fontId="4" fillId="0" borderId="10" xfId="0" applyFont="1" applyBorder="1" applyAlignment="1" applyProtection="1">
      <alignment horizontal="center"/>
    </xf>
    <xf numFmtId="0" fontId="4" fillId="0" borderId="14" xfId="0" applyFont="1" applyBorder="1" applyAlignment="1" applyProtection="1">
      <alignment horizontal="center"/>
    </xf>
    <xf numFmtId="0" fontId="4" fillId="3" borderId="14" xfId="0" applyFont="1" applyFill="1" applyBorder="1" applyAlignment="1" applyProtection="1">
      <alignment horizontal="left"/>
    </xf>
    <xf numFmtId="0" fontId="6" fillId="2" borderId="0" xfId="1" applyFont="1" applyFill="1" applyProtection="1">
      <protection locked="0"/>
    </xf>
    <xf numFmtId="0" fontId="7" fillId="2" borderId="0" xfId="1" applyFont="1" applyFill="1" applyAlignment="1" applyProtection="1">
      <alignment vertical="top" wrapText="1"/>
      <protection locked="0"/>
    </xf>
    <xf numFmtId="10" fontId="7" fillId="2" borderId="0" xfId="6" applyNumberFormat="1" applyFont="1" applyFill="1" applyAlignment="1" applyProtection="1">
      <alignment vertical="top" wrapText="1"/>
      <protection locked="0"/>
    </xf>
    <xf numFmtId="0" fontId="7" fillId="2" borderId="0" xfId="1" applyFont="1" applyFill="1" applyProtection="1">
      <protection locked="0"/>
    </xf>
    <xf numFmtId="0" fontId="7" fillId="2" borderId="0" xfId="1" applyFont="1" applyFill="1" applyAlignment="1" applyProtection="1">
      <alignment wrapText="1"/>
      <protection locked="0"/>
    </xf>
    <xf numFmtId="10" fontId="7" fillId="2" borderId="0" xfId="6" applyNumberFormat="1" applyFont="1" applyFill="1" applyProtection="1">
      <protection locked="0"/>
    </xf>
    <xf numFmtId="0" fontId="7" fillId="2" borderId="0" xfId="1" applyFont="1" applyFill="1" applyAlignment="1" applyProtection="1">
      <alignment horizontal="center" textRotation="90"/>
    </xf>
    <xf numFmtId="0" fontId="7" fillId="2" borderId="19" xfId="1" applyFont="1" applyFill="1" applyBorder="1" applyAlignment="1" applyProtection="1">
      <alignment horizontal="center" vertical="top" textRotation="90"/>
    </xf>
    <xf numFmtId="0" fontId="9" fillId="2" borderId="32" xfId="1" applyFont="1" applyFill="1" applyBorder="1" applyAlignment="1" applyProtection="1">
      <alignment horizontal="center" vertical="top" wrapText="1"/>
    </xf>
    <xf numFmtId="0" fontId="8" fillId="2" borderId="32" xfId="1" applyFont="1" applyFill="1" applyBorder="1" applyAlignment="1" applyProtection="1">
      <alignment horizontal="center" vertical="top" wrapText="1"/>
    </xf>
    <xf numFmtId="10" fontId="8" fillId="2" borderId="32" xfId="6" applyNumberFormat="1" applyFont="1" applyFill="1" applyBorder="1" applyAlignment="1" applyProtection="1">
      <alignment horizontal="center" vertical="top" wrapText="1"/>
    </xf>
    <xf numFmtId="0" fontId="8" fillId="2" borderId="18" xfId="1" applyFont="1" applyFill="1" applyBorder="1" applyAlignment="1" applyProtection="1">
      <alignment horizontal="center" vertical="top" wrapText="1"/>
    </xf>
    <xf numFmtId="0" fontId="7" fillId="2" borderId="0" xfId="1" applyFont="1" applyFill="1" applyAlignment="1" applyProtection="1">
      <alignment horizontal="center" vertical="top" textRotation="90"/>
      <protection locked="0"/>
    </xf>
    <xf numFmtId="0" fontId="7" fillId="2" borderId="0" xfId="1" applyFont="1" applyFill="1" applyAlignment="1" applyProtection="1">
      <alignment horizontal="center" textRotation="90"/>
      <protection locked="0"/>
    </xf>
    <xf numFmtId="0" fontId="7" fillId="2" borderId="0" xfId="1" applyFont="1" applyFill="1" applyAlignment="1" applyProtection="1">
      <alignment horizontal="center" vertical="top" textRotation="90"/>
    </xf>
    <xf numFmtId="0" fontId="8" fillId="2" borderId="0" xfId="1" applyFont="1" applyFill="1" applyBorder="1" applyAlignment="1" applyProtection="1">
      <alignment horizontal="left"/>
    </xf>
    <xf numFmtId="0" fontId="9" fillId="2" borderId="0" xfId="1" applyFont="1" applyFill="1" applyBorder="1" applyAlignment="1" applyProtection="1">
      <alignment horizontal="center" vertical="top" wrapText="1"/>
    </xf>
    <xf numFmtId="0" fontId="8" fillId="2" borderId="0" xfId="1" applyFont="1" applyFill="1" applyBorder="1" applyAlignment="1" applyProtection="1">
      <alignment horizontal="center" vertical="top" wrapText="1"/>
    </xf>
    <xf numFmtId="0" fontId="7" fillId="2" borderId="0" xfId="1" applyFont="1" applyFill="1" applyProtection="1"/>
    <xf numFmtId="0" fontId="10" fillId="0" borderId="6" xfId="1" applyFont="1" applyBorder="1" applyProtection="1"/>
    <xf numFmtId="0" fontId="10" fillId="0" borderId="8" xfId="1" applyFont="1" applyBorder="1" applyAlignment="1" applyProtection="1">
      <alignment wrapText="1"/>
    </xf>
    <xf numFmtId="0" fontId="10" fillId="3" borderId="33" xfId="1" applyFont="1" applyFill="1" applyBorder="1" applyAlignment="1" applyProtection="1">
      <alignment horizontal="left" vertical="top" wrapText="1"/>
    </xf>
    <xf numFmtId="0" fontId="10" fillId="0" borderId="9" xfId="1" applyFont="1" applyBorder="1" applyProtection="1"/>
    <xf numFmtId="0" fontId="10" fillId="0" borderId="11" xfId="1" applyFont="1" applyFill="1" applyBorder="1" applyAlignment="1" applyProtection="1">
      <alignment wrapText="1"/>
    </xf>
    <xf numFmtId="0" fontId="10" fillId="3" borderId="36" xfId="1" applyFont="1" applyFill="1" applyBorder="1" applyAlignment="1" applyProtection="1">
      <alignment horizontal="left" vertical="top" wrapText="1"/>
    </xf>
    <xf numFmtId="10" fontId="10" fillId="8" borderId="9" xfId="6" applyNumberFormat="1" applyFont="1" applyFill="1" applyBorder="1" applyProtection="1">
      <protection locked="0"/>
    </xf>
    <xf numFmtId="164" fontId="10" fillId="0" borderId="21" xfId="1" applyNumberFormat="1" applyFont="1" applyFill="1" applyBorder="1" applyProtection="1"/>
    <xf numFmtId="0" fontId="10" fillId="0" borderId="11" xfId="1" applyFont="1" applyBorder="1" applyAlignment="1" applyProtection="1">
      <alignment wrapText="1"/>
    </xf>
    <xf numFmtId="0" fontId="10" fillId="3" borderId="37" xfId="1" applyFont="1" applyFill="1" applyBorder="1" applyAlignment="1" applyProtection="1">
      <alignment horizontal="left" vertical="top" wrapText="1"/>
    </xf>
    <xf numFmtId="0" fontId="10" fillId="0" borderId="38" xfId="1" applyFont="1" applyBorder="1" applyProtection="1"/>
    <xf numFmtId="0" fontId="10" fillId="0" borderId="39" xfId="1" applyFont="1" applyBorder="1" applyAlignment="1" applyProtection="1">
      <alignment wrapText="1"/>
    </xf>
    <xf numFmtId="10" fontId="10" fillId="8" borderId="38" xfId="6" applyNumberFormat="1" applyFont="1" applyFill="1" applyBorder="1" applyProtection="1">
      <protection locked="0"/>
    </xf>
    <xf numFmtId="164" fontId="10" fillId="0" borderId="40" xfId="1" applyNumberFormat="1" applyFont="1" applyFill="1" applyBorder="1" applyProtection="1"/>
    <xf numFmtId="0" fontId="11" fillId="2" borderId="0" xfId="1" applyFont="1" applyFill="1" applyProtection="1"/>
    <xf numFmtId="0" fontId="10" fillId="0" borderId="13" xfId="1" applyFont="1" applyBorder="1" applyProtection="1"/>
    <xf numFmtId="0" fontId="10" fillId="0" borderId="16" xfId="1" applyFont="1" applyBorder="1" applyAlignment="1" applyProtection="1">
      <alignment wrapText="1"/>
    </xf>
    <xf numFmtId="0" fontId="10" fillId="3" borderId="41" xfId="1" applyFont="1" applyFill="1" applyBorder="1" applyAlignment="1" applyProtection="1">
      <alignment horizontal="left" vertical="top" wrapText="1"/>
    </xf>
    <xf numFmtId="10" fontId="10" fillId="8" borderId="13" xfId="6" applyNumberFormat="1" applyFont="1" applyFill="1" applyBorder="1" applyProtection="1">
      <protection locked="0"/>
    </xf>
    <xf numFmtId="164" fontId="10" fillId="0" borderId="22" xfId="1" applyNumberFormat="1" applyFont="1" applyFill="1" applyBorder="1" applyProtection="1"/>
    <xf numFmtId="0" fontId="11" fillId="2" borderId="0" xfId="1" applyFont="1" applyFill="1" applyProtection="1">
      <protection locked="0"/>
    </xf>
    <xf numFmtId="10" fontId="7" fillId="2" borderId="0" xfId="6" applyNumberFormat="1" applyFont="1" applyFill="1" applyProtection="1"/>
    <xf numFmtId="0" fontId="8" fillId="2" borderId="0" xfId="1" applyFont="1" applyFill="1" applyProtection="1"/>
    <xf numFmtId="0" fontId="6" fillId="2" borderId="0" xfId="1" applyFont="1" applyFill="1" applyProtection="1"/>
    <xf numFmtId="0" fontId="7" fillId="2" borderId="0" xfId="1" applyFont="1" applyFill="1" applyAlignment="1" applyProtection="1">
      <alignment horizontal="left" vertical="center"/>
    </xf>
    <xf numFmtId="0" fontId="10" fillId="0" borderId="42" xfId="1" applyFont="1" applyBorder="1" applyProtection="1"/>
    <xf numFmtId="0" fontId="10" fillId="0" borderId="43" xfId="1" applyFont="1" applyBorder="1" applyAlignment="1" applyProtection="1">
      <alignment wrapText="1"/>
    </xf>
    <xf numFmtId="0" fontId="14" fillId="2" borderId="0" xfId="1" applyFont="1" applyFill="1" applyAlignment="1" applyProtection="1">
      <alignment vertical="top"/>
    </xf>
    <xf numFmtId="0" fontId="14" fillId="2" borderId="0" xfId="1" applyFont="1" applyFill="1" applyAlignment="1" applyProtection="1">
      <alignment horizontal="center" vertical="top"/>
    </xf>
    <xf numFmtId="0" fontId="14" fillId="2" borderId="0" xfId="1" applyFont="1" applyFill="1" applyAlignment="1" applyProtection="1">
      <alignment vertical="top" wrapText="1"/>
    </xf>
    <xf numFmtId="0" fontId="14" fillId="2" borderId="0" xfId="1" applyFont="1" applyFill="1" applyAlignment="1" applyProtection="1">
      <alignment vertical="top"/>
      <protection locked="0"/>
    </xf>
    <xf numFmtId="0" fontId="14" fillId="2" borderId="19" xfId="1" applyFont="1" applyFill="1" applyBorder="1" applyAlignment="1" applyProtection="1">
      <alignment horizontal="center" vertical="top"/>
    </xf>
    <xf numFmtId="166" fontId="15" fillId="2" borderId="32" xfId="1" applyNumberFormat="1" applyFont="1" applyFill="1" applyBorder="1" applyAlignment="1" applyProtection="1">
      <alignment horizontal="center" vertical="top" wrapText="1"/>
    </xf>
    <xf numFmtId="1" fontId="8" fillId="2" borderId="18" xfId="1" applyNumberFormat="1" applyFont="1" applyFill="1" applyBorder="1" applyAlignment="1" applyProtection="1">
      <alignment horizontal="center" vertical="top" wrapText="1"/>
    </xf>
    <xf numFmtId="0" fontId="14" fillId="2" borderId="0" xfId="1" applyFont="1" applyFill="1" applyAlignment="1" applyProtection="1">
      <alignment horizontal="center" vertical="top"/>
      <protection locked="0"/>
    </xf>
    <xf numFmtId="0" fontId="14" fillId="0" borderId="0" xfId="1" applyFont="1" applyAlignment="1" applyProtection="1">
      <alignment horizontal="center" vertical="top"/>
    </xf>
    <xf numFmtId="0" fontId="8" fillId="0" borderId="0" xfId="1" applyFont="1" applyAlignment="1" applyProtection="1">
      <alignment horizontal="left" vertical="top" wrapText="1"/>
    </xf>
    <xf numFmtId="0" fontId="4" fillId="0" borderId="0" xfId="1"/>
    <xf numFmtId="0" fontId="14" fillId="0" borderId="6" xfId="1" applyFont="1" applyBorder="1" applyAlignment="1" applyProtection="1">
      <alignment horizontal="center" vertical="top"/>
    </xf>
    <xf numFmtId="0" fontId="7" fillId="0" borderId="44" xfId="1" applyFont="1" applyBorder="1" applyAlignment="1" applyProtection="1">
      <alignment horizontal="left" vertical="top" wrapText="1"/>
    </xf>
    <xf numFmtId="0" fontId="7" fillId="0" borderId="8" xfId="1" applyFont="1" applyBorder="1" applyAlignment="1" applyProtection="1">
      <alignment horizontal="left" vertical="top" wrapText="1"/>
    </xf>
    <xf numFmtId="0" fontId="14" fillId="3" borderId="33" xfId="1" applyFont="1" applyFill="1" applyBorder="1" applyAlignment="1" applyProtection="1">
      <alignment horizontal="left" vertical="top" wrapText="1"/>
    </xf>
    <xf numFmtId="166" fontId="14" fillId="2" borderId="0" xfId="1" applyNumberFormat="1" applyFont="1" applyFill="1" applyAlignment="1" applyProtection="1">
      <alignment horizontal="left" vertical="top"/>
      <protection locked="0"/>
    </xf>
    <xf numFmtId="0" fontId="14" fillId="0" borderId="42" xfId="1" applyFont="1" applyBorder="1" applyAlignment="1" applyProtection="1">
      <alignment horizontal="center" vertical="top"/>
    </xf>
    <xf numFmtId="0" fontId="7" fillId="0" borderId="46" xfId="1" applyFont="1" applyBorder="1" applyAlignment="1" applyProtection="1">
      <alignment horizontal="left" vertical="top" wrapText="1"/>
    </xf>
    <xf numFmtId="0" fontId="7" fillId="0" borderId="11" xfId="1" applyFont="1" applyBorder="1" applyAlignment="1" applyProtection="1">
      <alignment horizontal="left" vertical="top" wrapText="1"/>
    </xf>
    <xf numFmtId="0" fontId="14" fillId="3" borderId="37" xfId="1" applyFont="1" applyFill="1" applyBorder="1" applyAlignment="1" applyProtection="1">
      <alignment horizontal="left" vertical="top" wrapText="1"/>
    </xf>
    <xf numFmtId="0" fontId="14" fillId="0" borderId="9" xfId="1" applyFont="1" applyBorder="1" applyAlignment="1" applyProtection="1">
      <alignment horizontal="center" vertical="top"/>
    </xf>
    <xf numFmtId="0" fontId="14" fillId="0" borderId="26" xfId="1" applyFont="1" applyBorder="1" applyAlignment="1" applyProtection="1">
      <alignment horizontal="left" vertical="top" wrapText="1"/>
    </xf>
    <xf numFmtId="0" fontId="14" fillId="0" borderId="11" xfId="1" applyFont="1" applyBorder="1" applyAlignment="1" applyProtection="1">
      <alignment horizontal="left" vertical="top" wrapText="1"/>
    </xf>
    <xf numFmtId="0" fontId="14" fillId="0" borderId="48" xfId="1" applyFont="1" applyBorder="1" applyAlignment="1" applyProtection="1">
      <alignment horizontal="center" vertical="top"/>
    </xf>
    <xf numFmtId="0" fontId="14" fillId="0" borderId="49" xfId="1" applyFont="1" applyBorder="1" applyAlignment="1" applyProtection="1">
      <alignment horizontal="left" vertical="top" wrapText="1"/>
    </xf>
    <xf numFmtId="0" fontId="14" fillId="0" borderId="16" xfId="1" applyFont="1" applyBorder="1" applyAlignment="1" applyProtection="1">
      <alignment horizontal="left" vertical="top" wrapText="1"/>
    </xf>
    <xf numFmtId="0" fontId="14" fillId="3" borderId="41" xfId="1" applyFont="1" applyFill="1" applyBorder="1" applyAlignment="1" applyProtection="1">
      <alignment horizontal="left" vertical="top" wrapText="1"/>
    </xf>
    <xf numFmtId="0" fontId="14" fillId="2" borderId="0" xfId="1" applyFont="1" applyFill="1" applyAlignment="1" applyProtection="1">
      <alignment horizontal="left" vertical="top" wrapText="1"/>
    </xf>
    <xf numFmtId="0" fontId="14" fillId="3" borderId="0" xfId="1" applyFont="1" applyFill="1" applyAlignment="1" applyProtection="1">
      <alignment vertical="top" wrapText="1"/>
    </xf>
    <xf numFmtId="0" fontId="17" fillId="2" borderId="0" xfId="1" applyFont="1" applyFill="1" applyAlignment="1" applyProtection="1">
      <alignment horizontal="left" vertical="top" wrapText="1"/>
    </xf>
    <xf numFmtId="0" fontId="7" fillId="0" borderId="6" xfId="1" applyFont="1" applyBorder="1" applyAlignment="1" applyProtection="1">
      <alignment horizontal="center" vertical="top"/>
    </xf>
    <xf numFmtId="0" fontId="7" fillId="3" borderId="33" xfId="1" applyFont="1" applyFill="1" applyBorder="1" applyAlignment="1" applyProtection="1">
      <alignment horizontal="left" vertical="top" wrapText="1"/>
    </xf>
    <xf numFmtId="0" fontId="7" fillId="0" borderId="42" xfId="1" applyFont="1" applyBorder="1" applyAlignment="1" applyProtection="1">
      <alignment horizontal="center" vertical="top"/>
    </xf>
    <xf numFmtId="0" fontId="7" fillId="0" borderId="43" xfId="1" applyFont="1" applyBorder="1" applyAlignment="1" applyProtection="1">
      <alignment horizontal="left" vertical="top" wrapText="1"/>
    </xf>
    <xf numFmtId="0" fontId="7" fillId="3" borderId="36" xfId="1" applyFont="1" applyFill="1" applyBorder="1" applyAlignment="1" applyProtection="1">
      <alignment horizontal="left" vertical="top" wrapText="1"/>
    </xf>
    <xf numFmtId="0" fontId="7" fillId="0" borderId="9" xfId="1" applyFont="1" applyBorder="1" applyAlignment="1" applyProtection="1">
      <alignment horizontal="center" vertical="top"/>
    </xf>
    <xf numFmtId="0" fontId="7" fillId="0" borderId="26" xfId="1" applyFont="1" applyBorder="1" applyAlignment="1" applyProtection="1">
      <alignment horizontal="left" vertical="top" wrapText="1"/>
    </xf>
    <xf numFmtId="0" fontId="7" fillId="3" borderId="37" xfId="1" applyFont="1" applyFill="1" applyBorder="1" applyAlignment="1" applyProtection="1">
      <alignment horizontal="left" vertical="top" wrapText="1"/>
    </xf>
    <xf numFmtId="0" fontId="18" fillId="0" borderId="0" xfId="1" applyFont="1" applyBorder="1" applyAlignment="1" applyProtection="1">
      <alignment horizontal="left" vertical="top" wrapText="1"/>
    </xf>
    <xf numFmtId="0" fontId="7" fillId="0" borderId="52" xfId="1" applyFont="1" applyBorder="1" applyAlignment="1" applyProtection="1">
      <alignment horizontal="left" vertical="top" wrapText="1"/>
    </xf>
    <xf numFmtId="0" fontId="7" fillId="0" borderId="37" xfId="1" applyFont="1" applyBorder="1" applyAlignment="1" applyProtection="1">
      <alignment horizontal="left" vertical="top" wrapText="1"/>
    </xf>
    <xf numFmtId="49" fontId="7" fillId="3" borderId="37" xfId="1" applyNumberFormat="1" applyFont="1" applyFill="1" applyBorder="1" applyAlignment="1" applyProtection="1">
      <alignment horizontal="left" vertical="top" wrapText="1"/>
    </xf>
    <xf numFmtId="0" fontId="7" fillId="0" borderId="38" xfId="1" applyFont="1" applyBorder="1" applyAlignment="1" applyProtection="1">
      <alignment horizontal="center" vertical="top"/>
    </xf>
    <xf numFmtId="0" fontId="14" fillId="2" borderId="2" xfId="1" applyFont="1" applyFill="1" applyBorder="1" applyAlignment="1" applyProtection="1">
      <alignment horizontal="center" vertical="top"/>
    </xf>
    <xf numFmtId="0" fontId="14" fillId="3" borderId="2" xfId="1" applyFont="1" applyFill="1" applyBorder="1" applyAlignment="1" applyProtection="1">
      <alignment vertical="top" wrapText="1"/>
    </xf>
    <xf numFmtId="0" fontId="14" fillId="2" borderId="55" xfId="1" applyFont="1" applyFill="1" applyBorder="1" applyAlignment="1" applyProtection="1">
      <alignment horizontal="center" vertical="top"/>
    </xf>
    <xf numFmtId="0" fontId="17" fillId="2" borderId="55" xfId="1" applyFont="1" applyFill="1" applyBorder="1" applyAlignment="1" applyProtection="1">
      <alignment horizontal="left" vertical="top" wrapText="1"/>
    </xf>
    <xf numFmtId="0" fontId="14" fillId="3" borderId="55" xfId="1" applyFont="1" applyFill="1" applyBorder="1" applyAlignment="1" applyProtection="1">
      <alignment vertical="top" wrapText="1"/>
    </xf>
    <xf numFmtId="0" fontId="7" fillId="0" borderId="13" xfId="1" applyFont="1" applyBorder="1" applyAlignment="1" applyProtection="1">
      <alignment horizontal="center" vertical="top"/>
    </xf>
    <xf numFmtId="0" fontId="7" fillId="0" borderId="56" xfId="1" applyFont="1" applyBorder="1" applyAlignment="1" applyProtection="1">
      <alignment horizontal="left" vertical="top" wrapText="1"/>
    </xf>
    <xf numFmtId="0" fontId="7" fillId="0" borderId="16" xfId="1" applyFont="1" applyBorder="1" applyAlignment="1" applyProtection="1">
      <alignment horizontal="left" vertical="top" wrapText="1"/>
    </xf>
    <xf numFmtId="0" fontId="7" fillId="3" borderId="41" xfId="1" applyFont="1" applyFill="1" applyBorder="1" applyAlignment="1" applyProtection="1">
      <alignment horizontal="left" vertical="top" wrapText="1"/>
    </xf>
    <xf numFmtId="0" fontId="14" fillId="2" borderId="2" xfId="1" applyFont="1" applyFill="1" applyBorder="1" applyAlignment="1" applyProtection="1">
      <alignment horizontal="left" vertical="top" wrapText="1"/>
    </xf>
    <xf numFmtId="0" fontId="14" fillId="2" borderId="0" xfId="1" applyFont="1" applyFill="1" applyBorder="1" applyAlignment="1" applyProtection="1">
      <alignment horizontal="center" vertical="top"/>
    </xf>
    <xf numFmtId="0" fontId="14" fillId="2" borderId="0" xfId="1" applyFont="1" applyFill="1" applyBorder="1" applyAlignment="1" applyProtection="1">
      <alignment horizontal="left" vertical="top" wrapText="1"/>
    </xf>
    <xf numFmtId="0" fontId="14" fillId="3" borderId="0" xfId="1" applyFont="1" applyFill="1" applyBorder="1" applyAlignment="1" applyProtection="1">
      <alignment vertical="top" wrapText="1"/>
    </xf>
    <xf numFmtId="0" fontId="14" fillId="0" borderId="55" xfId="1" applyFont="1" applyBorder="1" applyAlignment="1" applyProtection="1">
      <alignment horizontal="center" vertical="top"/>
    </xf>
    <xf numFmtId="0" fontId="17" fillId="0" borderId="55" xfId="1" applyFont="1" applyBorder="1" applyAlignment="1" applyProtection="1">
      <alignment horizontal="left" vertical="top" wrapText="1"/>
    </xf>
    <xf numFmtId="0" fontId="14" fillId="3" borderId="55" xfId="1" applyFont="1" applyFill="1" applyBorder="1" applyAlignment="1" applyProtection="1">
      <alignment horizontal="left" vertical="top" wrapText="1"/>
    </xf>
    <xf numFmtId="0" fontId="14" fillId="0" borderId="44" xfId="1" applyFont="1" applyBorder="1" applyAlignment="1" applyProtection="1">
      <alignment horizontal="left" vertical="top" wrapText="1"/>
    </xf>
    <xf numFmtId="0" fontId="14" fillId="0" borderId="33" xfId="1" applyFont="1" applyBorder="1" applyAlignment="1" applyProtection="1">
      <alignment horizontal="left" vertical="top" wrapText="1"/>
    </xf>
    <xf numFmtId="0" fontId="14" fillId="3" borderId="57" xfId="1" applyFont="1" applyFill="1" applyBorder="1" applyAlignment="1" applyProtection="1">
      <alignment horizontal="left" vertical="top" wrapText="1"/>
    </xf>
    <xf numFmtId="166" fontId="11" fillId="2" borderId="0" xfId="1" applyNumberFormat="1" applyFont="1" applyFill="1" applyAlignment="1" applyProtection="1">
      <alignment horizontal="left" vertical="top"/>
      <protection locked="0"/>
    </xf>
    <xf numFmtId="0" fontId="11" fillId="2" borderId="0" xfId="1" applyFont="1" applyFill="1" applyAlignment="1" applyProtection="1">
      <alignment vertical="top"/>
      <protection locked="0"/>
    </xf>
    <xf numFmtId="0" fontId="14" fillId="0" borderId="37" xfId="1" applyFont="1" applyBorder="1" applyAlignment="1" applyProtection="1">
      <alignment horizontal="left" vertical="top" wrapText="1"/>
    </xf>
    <xf numFmtId="0" fontId="14" fillId="3" borderId="52" xfId="1" applyFont="1" applyFill="1" applyBorder="1" applyAlignment="1" applyProtection="1">
      <alignment horizontal="left" vertical="top" wrapText="1"/>
    </xf>
    <xf numFmtId="0" fontId="14" fillId="0" borderId="38" xfId="1" applyFont="1" applyBorder="1" applyAlignment="1" applyProtection="1">
      <alignment horizontal="center" vertical="top"/>
    </xf>
    <xf numFmtId="0" fontId="14" fillId="0" borderId="58" xfId="1" applyFont="1" applyBorder="1" applyAlignment="1" applyProtection="1">
      <alignment horizontal="left" vertical="top" wrapText="1"/>
    </xf>
    <xf numFmtId="0" fontId="14" fillId="0" borderId="59" xfId="1" applyFont="1" applyBorder="1" applyAlignment="1" applyProtection="1">
      <alignment horizontal="left" vertical="top" wrapText="1"/>
    </xf>
    <xf numFmtId="0" fontId="14" fillId="0" borderId="13" xfId="1" applyFont="1" applyBorder="1" applyAlignment="1" applyProtection="1">
      <alignment horizontal="center" vertical="top"/>
    </xf>
    <xf numFmtId="0" fontId="14" fillId="0" borderId="56" xfId="1" applyFont="1" applyBorder="1" applyAlignment="1" applyProtection="1">
      <alignment horizontal="left" vertical="top" wrapText="1"/>
    </xf>
    <xf numFmtId="0" fontId="14" fillId="0" borderId="41" xfId="1" applyFont="1" applyBorder="1" applyAlignment="1" applyProtection="1">
      <alignment horizontal="left" vertical="top" wrapText="1"/>
    </xf>
    <xf numFmtId="0" fontId="14" fillId="3" borderId="61" xfId="1" applyFont="1" applyFill="1" applyBorder="1" applyAlignment="1" applyProtection="1">
      <alignment horizontal="left" vertical="top" wrapText="1"/>
    </xf>
    <xf numFmtId="0" fontId="19" fillId="2" borderId="0" xfId="1" applyFont="1" applyFill="1" applyBorder="1" applyAlignment="1" applyProtection="1">
      <alignment vertical="top"/>
    </xf>
    <xf numFmtId="49" fontId="7" fillId="3" borderId="36" xfId="1" applyNumberFormat="1" applyFont="1" applyFill="1" applyBorder="1" applyAlignment="1" applyProtection="1">
      <alignment horizontal="left" vertical="top" wrapText="1"/>
    </xf>
    <xf numFmtId="49" fontId="7" fillId="3" borderId="62" xfId="1" applyNumberFormat="1" applyFont="1" applyFill="1" applyBorder="1" applyAlignment="1" applyProtection="1">
      <alignment horizontal="left" vertical="top" wrapText="1"/>
    </xf>
    <xf numFmtId="0" fontId="14" fillId="0" borderId="0" xfId="1" applyFont="1" applyAlignment="1" applyProtection="1">
      <alignment horizontal="left" vertical="top" wrapText="1"/>
    </xf>
    <xf numFmtId="0" fontId="7" fillId="0" borderId="58" xfId="1" applyFont="1" applyBorder="1" applyAlignment="1" applyProtection="1">
      <alignment horizontal="left" vertical="top" wrapText="1"/>
    </xf>
    <xf numFmtId="0" fontId="7" fillId="0" borderId="41" xfId="1" applyFont="1" applyBorder="1" applyAlignment="1" applyProtection="1">
      <alignment horizontal="left" vertical="top" wrapText="1"/>
    </xf>
    <xf numFmtId="0" fontId="17" fillId="0" borderId="0" xfId="1" applyFont="1" applyAlignment="1" applyProtection="1">
      <alignment horizontal="left" vertical="top" wrapText="1"/>
    </xf>
    <xf numFmtId="0" fontId="14" fillId="3" borderId="0" xfId="1" applyFont="1" applyFill="1" applyAlignment="1" applyProtection="1">
      <alignment horizontal="left" vertical="top" wrapText="1"/>
    </xf>
    <xf numFmtId="0" fontId="14" fillId="0" borderId="8" xfId="1" applyFont="1" applyBorder="1" applyAlignment="1" applyProtection="1">
      <alignment horizontal="left" vertical="top" wrapText="1"/>
    </xf>
    <xf numFmtId="0" fontId="7" fillId="0" borderId="33" xfId="1" applyFont="1" applyBorder="1" applyAlignment="1" applyProtection="1">
      <alignment horizontal="left" vertical="top" wrapText="1"/>
    </xf>
    <xf numFmtId="0" fontId="14" fillId="3" borderId="0" xfId="1" applyFont="1" applyFill="1" applyBorder="1" applyAlignment="1" applyProtection="1">
      <alignment horizontal="left" vertical="top" wrapText="1"/>
    </xf>
    <xf numFmtId="0" fontId="14" fillId="2" borderId="0" xfId="1" applyFont="1" applyFill="1" applyBorder="1" applyAlignment="1" applyProtection="1">
      <alignment vertical="top" wrapText="1"/>
    </xf>
    <xf numFmtId="0" fontId="4" fillId="0" borderId="0" xfId="1" applyBorder="1"/>
    <xf numFmtId="0" fontId="14" fillId="2" borderId="0" xfId="1" applyFont="1" applyFill="1" applyBorder="1" applyAlignment="1" applyProtection="1">
      <alignment vertical="top"/>
    </xf>
    <xf numFmtId="0" fontId="7" fillId="3" borderId="52" xfId="1" applyFont="1" applyFill="1" applyBorder="1" applyAlignment="1" applyProtection="1">
      <alignment horizontal="left" vertical="top" wrapText="1"/>
    </xf>
    <xf numFmtId="49" fontId="7" fillId="3" borderId="52" xfId="1" applyNumberFormat="1" applyFont="1" applyFill="1" applyBorder="1" applyAlignment="1" applyProtection="1">
      <alignment horizontal="left" vertical="top" wrapText="1"/>
    </xf>
    <xf numFmtId="0" fontId="7" fillId="3" borderId="57" xfId="1" applyFont="1" applyFill="1" applyBorder="1" applyAlignment="1" applyProtection="1">
      <alignment horizontal="left" vertical="top" wrapText="1"/>
    </xf>
    <xf numFmtId="0" fontId="7" fillId="3" borderId="61" xfId="1" applyFont="1" applyFill="1" applyBorder="1" applyAlignment="1" applyProtection="1">
      <alignment horizontal="left" vertical="top" wrapText="1"/>
    </xf>
    <xf numFmtId="0" fontId="7" fillId="3" borderId="63" xfId="1" applyFont="1" applyFill="1" applyBorder="1" applyAlignment="1" applyProtection="1">
      <alignment horizontal="left" vertical="top" wrapText="1"/>
    </xf>
    <xf numFmtId="0" fontId="7" fillId="0" borderId="21" xfId="1" applyFont="1" applyBorder="1" applyAlignment="1" applyProtection="1">
      <alignment horizontal="left" vertical="top" wrapText="1"/>
    </xf>
    <xf numFmtId="0" fontId="7" fillId="0" borderId="10" xfId="1" applyFont="1" applyBorder="1" applyAlignment="1" applyProtection="1">
      <alignment horizontal="left" vertical="top" wrapText="1"/>
    </xf>
    <xf numFmtId="0" fontId="14" fillId="2" borderId="0" xfId="1" applyFont="1" applyFill="1" applyAlignment="1" applyProtection="1">
      <alignment horizontal="center" vertical="top" wrapText="1"/>
    </xf>
    <xf numFmtId="0" fontId="14" fillId="2" borderId="0" xfId="1" applyFont="1" applyFill="1" applyBorder="1" applyAlignment="1" applyProtection="1">
      <alignment horizontal="center" vertical="top" wrapText="1"/>
    </xf>
    <xf numFmtId="1" fontId="14" fillId="2" borderId="0" xfId="1" applyNumberFormat="1" applyFont="1" applyFill="1" applyAlignment="1" applyProtection="1">
      <alignment horizontal="center" vertical="top"/>
    </xf>
    <xf numFmtId="0" fontId="4" fillId="0" borderId="0" xfId="1" applyAlignment="1">
      <alignment horizontal="center"/>
    </xf>
    <xf numFmtId="0" fontId="4" fillId="0" borderId="0" xfId="1" applyBorder="1" applyAlignment="1">
      <alignment horizontal="center"/>
    </xf>
    <xf numFmtId="0" fontId="14" fillId="3" borderId="57" xfId="1" applyFont="1" applyFill="1" applyBorder="1" applyAlignment="1" applyProtection="1">
      <alignment horizontal="center" vertical="top" wrapText="1"/>
    </xf>
    <xf numFmtId="0" fontId="14" fillId="3" borderId="7" xfId="1" applyFont="1" applyFill="1" applyBorder="1" applyAlignment="1" applyProtection="1">
      <alignment horizontal="center" vertical="top" wrapText="1"/>
    </xf>
    <xf numFmtId="0" fontId="14" fillId="3" borderId="8" xfId="1" applyFont="1" applyFill="1" applyBorder="1" applyAlignment="1" applyProtection="1">
      <alignment horizontal="center" vertical="top" wrapText="1"/>
    </xf>
    <xf numFmtId="0" fontId="14" fillId="3" borderId="0" xfId="1" applyFont="1" applyFill="1" applyBorder="1" applyAlignment="1" applyProtection="1">
      <alignment horizontal="center" vertical="top" wrapText="1"/>
    </xf>
    <xf numFmtId="0" fontId="14" fillId="3" borderId="23" xfId="1" applyFont="1" applyFill="1" applyBorder="1" applyAlignment="1" applyProtection="1">
      <alignment horizontal="center" vertical="top" wrapText="1"/>
    </xf>
    <xf numFmtId="3" fontId="7" fillId="5" borderId="6" xfId="1" applyNumberFormat="1" applyFont="1" applyFill="1" applyBorder="1" applyAlignment="1" applyProtection="1">
      <alignment horizontal="center" vertical="top"/>
      <protection locked="0"/>
    </xf>
    <xf numFmtId="3" fontId="7" fillId="5" borderId="45" xfId="1" applyNumberFormat="1" applyFont="1" applyFill="1" applyBorder="1" applyAlignment="1" applyProtection="1">
      <alignment horizontal="center" vertical="top"/>
      <protection locked="0"/>
    </xf>
    <xf numFmtId="3" fontId="7" fillId="5" borderId="8" xfId="1" applyNumberFormat="1" applyFont="1" applyFill="1" applyBorder="1" applyAlignment="1" applyProtection="1">
      <alignment horizontal="center" vertical="top"/>
      <protection locked="0"/>
    </xf>
    <xf numFmtId="0" fontId="14" fillId="3" borderId="52" xfId="1" applyFont="1" applyFill="1" applyBorder="1" applyAlignment="1" applyProtection="1">
      <alignment horizontal="center" vertical="top" wrapText="1"/>
    </xf>
    <xf numFmtId="0" fontId="14" fillId="3" borderId="29" xfId="1" applyFont="1" applyFill="1" applyBorder="1" applyAlignment="1" applyProtection="1">
      <alignment horizontal="center" vertical="top" wrapText="1"/>
    </xf>
    <xf numFmtId="0" fontId="14" fillId="3" borderId="43" xfId="1" applyFont="1" applyFill="1" applyBorder="1" applyAlignment="1" applyProtection="1">
      <alignment horizontal="center" vertical="top" wrapText="1"/>
    </xf>
    <xf numFmtId="0" fontId="14" fillId="3" borderId="10" xfId="1" applyFont="1" applyFill="1" applyBorder="1" applyAlignment="1" applyProtection="1">
      <alignment horizontal="center" vertical="top" wrapText="1"/>
    </xf>
    <xf numFmtId="0" fontId="14" fillId="3" borderId="67" xfId="1" applyFont="1" applyFill="1" applyBorder="1" applyAlignment="1" applyProtection="1">
      <alignment horizontal="center" vertical="top" wrapText="1"/>
    </xf>
    <xf numFmtId="3" fontId="7" fillId="5" borderId="42" xfId="1" applyNumberFormat="1" applyFont="1" applyFill="1" applyBorder="1" applyAlignment="1" applyProtection="1">
      <alignment horizontal="center" vertical="top"/>
      <protection locked="0"/>
    </xf>
    <xf numFmtId="3" fontId="7" fillId="5" borderId="47" xfId="1" applyNumberFormat="1" applyFont="1" applyFill="1" applyBorder="1" applyAlignment="1" applyProtection="1">
      <alignment horizontal="center" vertical="top"/>
      <protection locked="0"/>
    </xf>
    <xf numFmtId="3" fontId="7" fillId="5" borderId="43" xfId="1" applyNumberFormat="1" applyFont="1" applyFill="1" applyBorder="1" applyAlignment="1" applyProtection="1">
      <alignment horizontal="center" vertical="top"/>
      <protection locked="0"/>
    </xf>
    <xf numFmtId="0" fontId="14" fillId="3" borderId="61" xfId="1" applyFont="1" applyFill="1" applyBorder="1" applyAlignment="1" applyProtection="1">
      <alignment horizontal="center" vertical="top" wrapText="1"/>
    </xf>
    <xf numFmtId="0" fontId="14" fillId="3" borderId="68" xfId="1" applyFont="1" applyFill="1" applyBorder="1" applyAlignment="1" applyProtection="1">
      <alignment horizontal="center" vertical="top" wrapText="1"/>
    </xf>
    <xf numFmtId="0" fontId="14" fillId="3" borderId="14" xfId="1" applyFont="1" applyFill="1" applyBorder="1" applyAlignment="1" applyProtection="1">
      <alignment horizontal="center" vertical="top" wrapText="1"/>
    </xf>
    <xf numFmtId="0" fontId="14" fillId="3" borderId="66" xfId="1" applyFont="1" applyFill="1" applyBorder="1" applyAlignment="1" applyProtection="1">
      <alignment horizontal="center" vertical="top" wrapText="1"/>
    </xf>
    <xf numFmtId="3" fontId="7" fillId="5" borderId="48" xfId="1" applyNumberFormat="1" applyFont="1" applyFill="1" applyBorder="1" applyAlignment="1" applyProtection="1">
      <alignment horizontal="center" vertical="top"/>
      <protection locked="0"/>
    </xf>
    <xf numFmtId="3" fontId="7" fillId="5" borderId="50" xfId="1" applyNumberFormat="1" applyFont="1" applyFill="1" applyBorder="1" applyAlignment="1" applyProtection="1">
      <alignment horizontal="center" vertical="top"/>
      <protection locked="0"/>
    </xf>
    <xf numFmtId="3" fontId="7" fillId="5" borderId="51" xfId="1" applyNumberFormat="1" applyFont="1" applyFill="1" applyBorder="1" applyAlignment="1" applyProtection="1">
      <alignment horizontal="center" vertical="top"/>
      <protection locked="0"/>
    </xf>
    <xf numFmtId="0" fontId="14" fillId="3" borderId="0" xfId="1" applyFont="1" applyFill="1" applyAlignment="1" applyProtection="1">
      <alignment horizontal="center" vertical="top" wrapText="1"/>
    </xf>
    <xf numFmtId="0" fontId="14" fillId="2" borderId="0" xfId="1" applyNumberFormat="1" applyFont="1" applyFill="1" applyAlignment="1" applyProtection="1">
      <alignment horizontal="center" vertical="top"/>
      <protection locked="0"/>
    </xf>
    <xf numFmtId="0" fontId="7" fillId="0" borderId="57" xfId="1" applyFont="1" applyFill="1" applyBorder="1" applyAlignment="1" applyProtection="1">
      <alignment horizontal="center" vertical="top" wrapText="1"/>
    </xf>
    <xf numFmtId="0" fontId="7" fillId="0" borderId="7" xfId="1" applyFont="1" applyFill="1" applyBorder="1" applyAlignment="1" applyProtection="1">
      <alignment horizontal="center" vertical="top" wrapText="1"/>
    </xf>
    <xf numFmtId="0" fontId="7" fillId="0" borderId="0" xfId="1" applyFont="1" applyFill="1" applyBorder="1" applyAlignment="1" applyProtection="1">
      <alignment horizontal="center" vertical="top" wrapText="1"/>
    </xf>
    <xf numFmtId="0" fontId="7" fillId="3" borderId="57" xfId="1" applyFont="1" applyFill="1" applyBorder="1" applyAlignment="1" applyProtection="1">
      <alignment horizontal="center" vertical="top" wrapText="1"/>
    </xf>
    <xf numFmtId="0" fontId="7" fillId="3" borderId="7" xfId="1" applyFont="1" applyFill="1" applyBorder="1" applyAlignment="1" applyProtection="1">
      <alignment horizontal="center" vertical="top" wrapText="1"/>
    </xf>
    <xf numFmtId="0" fontId="7" fillId="3" borderId="23" xfId="1" applyFont="1" applyFill="1" applyBorder="1" applyAlignment="1" applyProtection="1">
      <alignment horizontal="center" vertical="top" wrapText="1"/>
    </xf>
    <xf numFmtId="0" fontId="7" fillId="3" borderId="0" xfId="1" applyFont="1" applyFill="1" applyBorder="1" applyAlignment="1" applyProtection="1">
      <alignment horizontal="center" vertical="top" wrapText="1"/>
    </xf>
    <xf numFmtId="0" fontId="7" fillId="0" borderId="63" xfId="1" applyFont="1" applyFill="1" applyBorder="1" applyAlignment="1" applyProtection="1">
      <alignment horizontal="center" vertical="top" wrapText="1"/>
    </xf>
    <xf numFmtId="0" fontId="7" fillId="0" borderId="29" xfId="1" applyFont="1" applyFill="1" applyBorder="1" applyAlignment="1" applyProtection="1">
      <alignment horizontal="center" vertical="top" wrapText="1"/>
    </xf>
    <xf numFmtId="0" fontId="7" fillId="3" borderId="63" xfId="1" applyFont="1" applyFill="1" applyBorder="1" applyAlignment="1" applyProtection="1">
      <alignment horizontal="center" vertical="top" wrapText="1"/>
    </xf>
    <xf numFmtId="0" fontId="7" fillId="3" borderId="29" xfId="1" applyFont="1" applyFill="1" applyBorder="1" applyAlignment="1" applyProtection="1">
      <alignment horizontal="center" vertical="top" wrapText="1"/>
    </xf>
    <xf numFmtId="0" fontId="7" fillId="3" borderId="67" xfId="1" applyFont="1" applyFill="1" applyBorder="1" applyAlignment="1" applyProtection="1">
      <alignment horizontal="center" vertical="top" wrapText="1"/>
    </xf>
    <xf numFmtId="0" fontId="7" fillId="0" borderId="52" xfId="1" applyFont="1" applyFill="1" applyBorder="1" applyAlignment="1" applyProtection="1">
      <alignment horizontal="center" vertical="top" wrapText="1"/>
    </xf>
    <xf numFmtId="0" fontId="7" fillId="3" borderId="52" xfId="1" applyFont="1" applyFill="1" applyBorder="1" applyAlignment="1" applyProtection="1">
      <alignment horizontal="center" vertical="top" wrapText="1"/>
    </xf>
    <xf numFmtId="0" fontId="7" fillId="3" borderId="10" xfId="1" applyFont="1" applyFill="1" applyBorder="1" applyAlignment="1" applyProtection="1">
      <alignment horizontal="center" vertical="top" wrapText="1"/>
    </xf>
    <xf numFmtId="0" fontId="7" fillId="3" borderId="43" xfId="1" applyFont="1" applyFill="1" applyBorder="1" applyAlignment="1" applyProtection="1">
      <alignment horizontal="center" vertical="top" wrapText="1"/>
    </xf>
    <xf numFmtId="0" fontId="7" fillId="3" borderId="66" xfId="1" applyFont="1" applyFill="1" applyBorder="1" applyAlignment="1" applyProtection="1">
      <alignment horizontal="center" vertical="top" wrapText="1"/>
    </xf>
    <xf numFmtId="0" fontId="7" fillId="3" borderId="61" xfId="1" applyFont="1" applyFill="1" applyBorder="1" applyAlignment="1" applyProtection="1">
      <alignment horizontal="center" vertical="top" wrapText="1"/>
    </xf>
    <xf numFmtId="0" fontId="7" fillId="3" borderId="14" xfId="1" applyFont="1" applyFill="1" applyBorder="1" applyAlignment="1" applyProtection="1">
      <alignment horizontal="center" vertical="top" wrapText="1"/>
    </xf>
    <xf numFmtId="0" fontId="7" fillId="3" borderId="8" xfId="1" applyFont="1" applyFill="1" applyBorder="1" applyAlignment="1" applyProtection="1">
      <alignment horizontal="center" vertical="top" wrapText="1"/>
    </xf>
    <xf numFmtId="0" fontId="7" fillId="0" borderId="52" xfId="1" applyFont="1" applyBorder="1" applyAlignment="1" applyProtection="1">
      <alignment horizontal="center" vertical="top" wrapText="1"/>
    </xf>
    <xf numFmtId="0" fontId="7" fillId="0" borderId="29" xfId="1" applyFont="1" applyBorder="1" applyAlignment="1" applyProtection="1">
      <alignment horizontal="center" vertical="top" wrapText="1"/>
    </xf>
    <xf numFmtId="0" fontId="7" fillId="0" borderId="0" xfId="1" applyFont="1" applyBorder="1" applyAlignment="1" applyProtection="1">
      <alignment horizontal="center" vertical="top" wrapText="1"/>
    </xf>
    <xf numFmtId="0" fontId="7" fillId="0" borderId="10" xfId="1" applyFont="1" applyBorder="1" applyAlignment="1" applyProtection="1">
      <alignment horizontal="center" vertical="top" wrapText="1"/>
    </xf>
    <xf numFmtId="0" fontId="7" fillId="0" borderId="21" xfId="1" applyFont="1" applyBorder="1" applyAlignment="1" applyProtection="1">
      <alignment horizontal="center" vertical="top" wrapText="1"/>
    </xf>
    <xf numFmtId="49" fontId="7" fillId="3" borderId="52" xfId="1" applyNumberFormat="1" applyFont="1" applyFill="1" applyBorder="1" applyAlignment="1" applyProtection="1">
      <alignment horizontal="center" vertical="top" wrapText="1"/>
    </xf>
    <xf numFmtId="49" fontId="7" fillId="3" borderId="29" xfId="1" applyNumberFormat="1" applyFont="1" applyFill="1" applyBorder="1" applyAlignment="1" applyProtection="1">
      <alignment horizontal="center" vertical="top" wrapText="1"/>
    </xf>
    <xf numFmtId="49" fontId="7" fillId="3" borderId="0" xfId="1" applyNumberFormat="1" applyFont="1" applyFill="1" applyBorder="1" applyAlignment="1" applyProtection="1">
      <alignment horizontal="center" vertical="top" wrapText="1"/>
    </xf>
    <xf numFmtId="49" fontId="7" fillId="3" borderId="10" xfId="1" applyNumberFormat="1" applyFont="1" applyFill="1" applyBorder="1" applyAlignment="1" applyProtection="1">
      <alignment horizontal="center" vertical="top" wrapText="1"/>
    </xf>
    <xf numFmtId="49" fontId="7" fillId="3" borderId="67" xfId="1" applyNumberFormat="1" applyFont="1" applyFill="1" applyBorder="1" applyAlignment="1" applyProtection="1">
      <alignment horizontal="center" vertical="top" wrapText="1"/>
    </xf>
    <xf numFmtId="0" fontId="7" fillId="0" borderId="67" xfId="1" applyFont="1" applyBorder="1" applyAlignment="1" applyProtection="1">
      <alignment horizontal="center" vertical="top" wrapText="1"/>
    </xf>
    <xf numFmtId="0" fontId="7" fillId="0" borderId="28" xfId="1" applyFont="1" applyBorder="1" applyAlignment="1" applyProtection="1">
      <alignment horizontal="center" vertical="top" wrapText="1"/>
    </xf>
    <xf numFmtId="0" fontId="7" fillId="0" borderId="66" xfId="1" applyFont="1" applyBorder="1" applyAlignment="1" applyProtection="1">
      <alignment horizontal="center" vertical="top" wrapText="1"/>
    </xf>
    <xf numFmtId="3" fontId="7" fillId="5" borderId="64" xfId="1" applyNumberFormat="1" applyFont="1" applyFill="1" applyBorder="1" applyAlignment="1" applyProtection="1">
      <alignment horizontal="center" vertical="top"/>
      <protection locked="0"/>
    </xf>
    <xf numFmtId="3" fontId="7" fillId="5" borderId="53" xfId="1" applyNumberFormat="1" applyFont="1" applyFill="1" applyBorder="1" applyAlignment="1" applyProtection="1">
      <alignment horizontal="center" vertical="top"/>
      <protection locked="0"/>
    </xf>
    <xf numFmtId="3" fontId="7" fillId="5" borderId="54" xfId="1" applyNumberFormat="1" applyFont="1" applyFill="1" applyBorder="1" applyAlignment="1" applyProtection="1">
      <alignment horizontal="center" vertical="top"/>
      <protection locked="0"/>
    </xf>
    <xf numFmtId="0" fontId="14" fillId="3" borderId="2" xfId="1" applyFont="1" applyFill="1" applyBorder="1" applyAlignment="1" applyProtection="1">
      <alignment horizontal="center" vertical="top" wrapText="1"/>
    </xf>
    <xf numFmtId="0" fontId="14" fillId="2" borderId="2" xfId="1" applyNumberFormat="1" applyFont="1" applyFill="1" applyBorder="1" applyAlignment="1" applyProtection="1">
      <alignment horizontal="center" vertical="top"/>
      <protection locked="0"/>
    </xf>
    <xf numFmtId="0" fontId="14" fillId="3" borderId="55" xfId="1" applyFont="1" applyFill="1" applyBorder="1" applyAlignment="1" applyProtection="1">
      <alignment horizontal="center" vertical="top" wrapText="1"/>
    </xf>
    <xf numFmtId="0" fontId="14" fillId="2" borderId="55" xfId="1" applyNumberFormat="1" applyFont="1" applyFill="1" applyBorder="1" applyAlignment="1" applyProtection="1">
      <alignment horizontal="center" vertical="top"/>
      <protection locked="0"/>
    </xf>
    <xf numFmtId="0" fontId="7" fillId="3" borderId="68" xfId="1" applyFont="1" applyFill="1" applyBorder="1" applyAlignment="1" applyProtection="1">
      <alignment horizontal="center" vertical="top" wrapText="1"/>
    </xf>
    <xf numFmtId="0" fontId="14" fillId="2" borderId="0" xfId="1" applyNumberFormat="1" applyFont="1" applyFill="1" applyBorder="1" applyAlignment="1" applyProtection="1">
      <alignment horizontal="center" vertical="top"/>
      <protection locked="0"/>
    </xf>
    <xf numFmtId="0" fontId="14" fillId="3" borderId="21" xfId="1" applyFont="1" applyFill="1" applyBorder="1" applyAlignment="1" applyProtection="1">
      <alignment horizontal="center" vertical="top" wrapText="1"/>
    </xf>
    <xf numFmtId="0" fontId="14" fillId="3" borderId="60" xfId="1" applyFont="1" applyFill="1" applyBorder="1" applyAlignment="1" applyProtection="1">
      <alignment horizontal="center" vertical="top" wrapText="1"/>
    </xf>
    <xf numFmtId="0" fontId="14" fillId="3" borderId="25" xfId="1" applyFont="1" applyFill="1" applyBorder="1" applyAlignment="1" applyProtection="1">
      <alignment horizontal="center" vertical="top" wrapText="1"/>
    </xf>
    <xf numFmtId="0" fontId="7" fillId="3" borderId="11" xfId="1" applyFont="1" applyFill="1" applyBorder="1" applyAlignment="1" applyProtection="1">
      <alignment horizontal="center" vertical="top" wrapText="1"/>
    </xf>
    <xf numFmtId="0" fontId="14" fillId="3" borderId="22" xfId="1" applyFont="1" applyFill="1" applyBorder="1" applyAlignment="1" applyProtection="1">
      <alignment horizontal="center" vertical="top" wrapText="1"/>
    </xf>
    <xf numFmtId="166" fontId="14" fillId="2" borderId="0" xfId="1" applyNumberFormat="1" applyFont="1" applyFill="1" applyAlignment="1" applyProtection="1">
      <alignment horizontal="center" vertical="top"/>
      <protection locked="0"/>
    </xf>
    <xf numFmtId="0" fontId="20" fillId="3" borderId="0" xfId="1" applyFont="1" applyFill="1" applyBorder="1" applyAlignment="1" applyProtection="1">
      <alignment horizontal="center" vertical="top" wrapText="1"/>
    </xf>
    <xf numFmtId="0" fontId="8" fillId="2" borderId="19" xfId="1" applyFont="1" applyFill="1" applyBorder="1" applyAlignment="1" applyProtection="1">
      <alignment horizontal="center" vertical="top" wrapText="1"/>
    </xf>
    <xf numFmtId="0" fontId="15" fillId="2" borderId="19" xfId="1" applyFont="1" applyFill="1" applyBorder="1" applyAlignment="1" applyProtection="1">
      <alignment horizontal="center" vertical="top" wrapText="1"/>
    </xf>
    <xf numFmtId="0" fontId="7" fillId="3" borderId="6" xfId="1" applyFont="1" applyFill="1" applyBorder="1" applyAlignment="1" applyProtection="1">
      <alignment horizontal="center" vertical="top" wrapText="1"/>
    </xf>
    <xf numFmtId="0" fontId="14" fillId="0" borderId="0" xfId="1" applyFont="1" applyBorder="1" applyAlignment="1" applyProtection="1">
      <alignment horizontal="left" vertical="top" wrapText="1"/>
    </xf>
    <xf numFmtId="0" fontId="14" fillId="3" borderId="59" xfId="1" applyFont="1" applyFill="1" applyBorder="1" applyAlignment="1" applyProtection="1">
      <alignment horizontal="left" vertical="top" wrapText="1"/>
    </xf>
    <xf numFmtId="0" fontId="7" fillId="3" borderId="60" xfId="1" applyFont="1" applyFill="1" applyBorder="1" applyAlignment="1" applyProtection="1">
      <alignment horizontal="center" vertical="top" wrapText="1"/>
    </xf>
    <xf numFmtId="0" fontId="14" fillId="3" borderId="11" xfId="1" applyFont="1" applyFill="1" applyBorder="1" applyAlignment="1" applyProtection="1">
      <alignment horizontal="center" vertical="top" wrapText="1"/>
    </xf>
    <xf numFmtId="0" fontId="7" fillId="0" borderId="60" xfId="1" applyFont="1" applyBorder="1" applyAlignment="1" applyProtection="1">
      <alignment horizontal="center" vertical="top" wrapText="1"/>
    </xf>
    <xf numFmtId="0" fontId="7" fillId="0" borderId="14" xfId="1" applyFont="1" applyBorder="1" applyAlignment="1" applyProtection="1">
      <alignment horizontal="center" vertical="top" wrapText="1"/>
    </xf>
    <xf numFmtId="0" fontId="7" fillId="0" borderId="25" xfId="1" applyFont="1" applyBorder="1" applyAlignment="1" applyProtection="1">
      <alignment horizontal="center" vertical="top" wrapText="1"/>
    </xf>
    <xf numFmtId="0" fontId="7" fillId="0" borderId="24" xfId="1" applyFont="1" applyBorder="1" applyAlignment="1" applyProtection="1">
      <alignment horizontal="center" vertical="top" wrapText="1"/>
    </xf>
    <xf numFmtId="3" fontId="7" fillId="5" borderId="13" xfId="1" applyNumberFormat="1" applyFont="1" applyFill="1" applyBorder="1" applyAlignment="1" applyProtection="1">
      <alignment horizontal="center" vertical="top"/>
      <protection locked="0"/>
    </xf>
    <xf numFmtId="3" fontId="7" fillId="5" borderId="14" xfId="1" applyNumberFormat="1" applyFont="1" applyFill="1" applyBorder="1" applyAlignment="1" applyProtection="1">
      <alignment horizontal="center" vertical="top"/>
      <protection locked="0"/>
    </xf>
    <xf numFmtId="3" fontId="7" fillId="5" borderId="16" xfId="1" applyNumberFormat="1" applyFont="1" applyFill="1" applyBorder="1" applyAlignment="1" applyProtection="1">
      <alignment horizontal="center" vertical="top"/>
      <protection locked="0"/>
    </xf>
    <xf numFmtId="0" fontId="7" fillId="0" borderId="16" xfId="1" applyFont="1" applyBorder="1" applyAlignment="1" applyProtection="1">
      <alignment horizontal="center" vertical="top" wrapText="1"/>
    </xf>
    <xf numFmtId="0" fontId="14" fillId="3" borderId="65" xfId="1" applyFont="1" applyFill="1" applyBorder="1" applyAlignment="1" applyProtection="1">
      <alignment horizontal="center" vertical="top" wrapText="1"/>
    </xf>
    <xf numFmtId="0" fontId="4" fillId="0" borderId="0" xfId="1" applyFill="1"/>
    <xf numFmtId="0" fontId="0" fillId="0" borderId="0" xfId="0" applyFill="1" applyBorder="1"/>
    <xf numFmtId="0" fontId="14" fillId="0" borderId="65" xfId="1" applyFont="1" applyFill="1" applyBorder="1" applyAlignment="1" applyProtection="1">
      <alignment horizontal="center" vertical="top" wrapText="1"/>
    </xf>
    <xf numFmtId="0" fontId="14" fillId="0" borderId="0" xfId="1" applyFont="1" applyFill="1" applyBorder="1" applyAlignment="1" applyProtection="1">
      <alignment horizontal="center" vertical="top" wrapText="1"/>
    </xf>
    <xf numFmtId="0" fontId="7" fillId="0" borderId="69" xfId="1" applyFont="1" applyBorder="1" applyAlignment="1" applyProtection="1">
      <alignment horizontal="center" vertical="top" wrapText="1"/>
    </xf>
    <xf numFmtId="0" fontId="7" fillId="0" borderId="13" xfId="1" applyFont="1" applyBorder="1" applyAlignment="1" applyProtection="1">
      <alignment horizontal="center" vertical="top" wrapText="1"/>
    </xf>
    <xf numFmtId="0" fontId="7" fillId="2" borderId="0" xfId="1" applyFont="1" applyFill="1" applyAlignment="1" applyProtection="1">
      <alignment horizontal="center" vertical="top" wrapText="1"/>
    </xf>
    <xf numFmtId="0" fontId="7" fillId="2" borderId="0" xfId="1" applyFont="1" applyFill="1" applyAlignment="1" applyProtection="1">
      <alignment horizontal="center" vertical="top"/>
    </xf>
    <xf numFmtId="0" fontId="7" fillId="0" borderId="26" xfId="0" applyFont="1" applyBorder="1" applyAlignment="1" applyProtection="1">
      <alignment horizontal="left" vertical="top" wrapText="1"/>
    </xf>
    <xf numFmtId="0" fontId="7" fillId="0" borderId="11" xfId="0" applyFont="1" applyBorder="1" applyAlignment="1" applyProtection="1">
      <alignment horizontal="left" vertical="top" wrapText="1"/>
    </xf>
    <xf numFmtId="0" fontId="4" fillId="0" borderId="0" xfId="1" applyAlignment="1">
      <alignment horizontal="center" vertical="top"/>
    </xf>
    <xf numFmtId="0" fontId="14" fillId="3" borderId="63" xfId="1" applyFont="1" applyFill="1" applyBorder="1" applyAlignment="1" applyProtection="1">
      <alignment horizontal="left" vertical="top" wrapText="1"/>
    </xf>
    <xf numFmtId="0" fontId="7" fillId="3" borderId="52" xfId="0" applyFont="1" applyFill="1" applyBorder="1" applyAlignment="1" applyProtection="1">
      <alignment horizontal="left" vertical="top" wrapText="1"/>
    </xf>
    <xf numFmtId="0" fontId="14" fillId="3" borderId="62" xfId="1" applyFont="1" applyFill="1" applyBorder="1" applyAlignment="1" applyProtection="1">
      <alignment horizontal="left" vertical="top" wrapText="1"/>
    </xf>
    <xf numFmtId="0" fontId="7" fillId="3" borderId="62" xfId="1" applyFont="1" applyFill="1" applyBorder="1" applyAlignment="1" applyProtection="1">
      <alignment horizontal="left" vertical="top" wrapText="1"/>
    </xf>
    <xf numFmtId="0" fontId="7" fillId="3" borderId="62" xfId="0" applyFont="1" applyFill="1" applyBorder="1" applyAlignment="1" applyProtection="1">
      <alignment horizontal="left" vertical="top" wrapText="1"/>
    </xf>
    <xf numFmtId="0" fontId="7" fillId="0" borderId="62" xfId="1" applyFont="1" applyBorder="1" applyAlignment="1" applyProtection="1">
      <alignment horizontal="left" vertical="top" wrapText="1"/>
    </xf>
    <xf numFmtId="0" fontId="14" fillId="3" borderId="62" xfId="1" applyFont="1" applyFill="1" applyBorder="1" applyAlignment="1" applyProtection="1">
      <alignment horizontal="center" vertical="top" wrapText="1"/>
    </xf>
    <xf numFmtId="0" fontId="7" fillId="3" borderId="62" xfId="1" applyFont="1" applyFill="1" applyBorder="1" applyAlignment="1" applyProtection="1">
      <alignment horizontal="center" vertical="top" wrapText="1"/>
    </xf>
    <xf numFmtId="0" fontId="7" fillId="3" borderId="62" xfId="0" applyFont="1" applyFill="1" applyBorder="1" applyAlignment="1" applyProtection="1">
      <alignment horizontal="center" vertical="top" wrapText="1"/>
    </xf>
    <xf numFmtId="0" fontId="7" fillId="0" borderId="62" xfId="1" applyFont="1" applyBorder="1" applyAlignment="1" applyProtection="1">
      <alignment horizontal="center" vertical="top" wrapText="1"/>
    </xf>
    <xf numFmtId="49" fontId="7" fillId="3" borderId="62" xfId="1" applyNumberFormat="1" applyFont="1" applyFill="1" applyBorder="1" applyAlignment="1" applyProtection="1">
      <alignment horizontal="center" vertical="top" wrapText="1"/>
    </xf>
    <xf numFmtId="0" fontId="14" fillId="0" borderId="14" xfId="1" applyFont="1" applyBorder="1" applyAlignment="1" applyProtection="1">
      <alignment horizontal="left" vertical="top" wrapText="1"/>
    </xf>
    <xf numFmtId="0" fontId="7" fillId="0" borderId="7" xfId="1" applyFont="1" applyBorder="1" applyAlignment="1" applyProtection="1">
      <alignment horizontal="left" vertical="top" wrapText="1"/>
    </xf>
    <xf numFmtId="0" fontId="7" fillId="0" borderId="23" xfId="1" applyFont="1" applyBorder="1" applyAlignment="1" applyProtection="1">
      <alignment horizontal="left" vertical="top" wrapText="1"/>
    </xf>
    <xf numFmtId="0" fontId="14" fillId="3" borderId="9" xfId="1" applyFont="1" applyFill="1" applyBorder="1" applyAlignment="1" applyProtection="1">
      <alignment horizontal="center" vertical="top" wrapText="1"/>
    </xf>
    <xf numFmtId="0" fontId="14" fillId="3" borderId="6" xfId="1" applyFont="1" applyFill="1" applyBorder="1" applyAlignment="1" applyProtection="1">
      <alignment horizontal="center" vertical="top" wrapText="1"/>
    </xf>
    <xf numFmtId="0" fontId="14" fillId="0" borderId="21" xfId="1" applyFont="1" applyFill="1" applyBorder="1" applyAlignment="1" applyProtection="1">
      <alignment horizontal="left" vertical="top" wrapText="1"/>
      <protection locked="0"/>
    </xf>
    <xf numFmtId="0" fontId="14" fillId="0" borderId="22" xfId="1" applyFont="1" applyFill="1" applyBorder="1" applyAlignment="1" applyProtection="1">
      <alignment horizontal="left" vertical="top" wrapText="1"/>
      <protection locked="0"/>
    </xf>
    <xf numFmtId="0" fontId="14" fillId="3" borderId="42" xfId="1" applyFont="1" applyFill="1" applyBorder="1" applyAlignment="1" applyProtection="1">
      <alignment horizontal="center" vertical="top" wrapText="1"/>
    </xf>
    <xf numFmtId="167" fontId="10" fillId="2" borderId="8" xfId="1" applyNumberFormat="1" applyFont="1" applyFill="1" applyBorder="1" applyAlignment="1" applyProtection="1">
      <alignment horizontal="center" vertical="top" wrapText="1"/>
    </xf>
    <xf numFmtId="0" fontId="9" fillId="2" borderId="32" xfId="1" applyFont="1" applyFill="1" applyBorder="1" applyAlignment="1" applyProtection="1">
      <alignment horizontal="center" vertical="top" wrapText="1"/>
    </xf>
    <xf numFmtId="0" fontId="8" fillId="2" borderId="32" xfId="1" applyFont="1" applyFill="1" applyBorder="1" applyAlignment="1" applyProtection="1">
      <alignment horizontal="center" vertical="top" wrapText="1"/>
    </xf>
    <xf numFmtId="0" fontId="15" fillId="2" borderId="32" xfId="1" applyFont="1" applyFill="1" applyBorder="1" applyAlignment="1" applyProtection="1">
      <alignment horizontal="center" vertical="top" wrapText="1"/>
    </xf>
    <xf numFmtId="166" fontId="15" fillId="2" borderId="32" xfId="1" applyNumberFormat="1" applyFont="1" applyFill="1" applyBorder="1" applyAlignment="1" applyProtection="1">
      <alignment horizontal="center" vertical="top" wrapText="1"/>
    </xf>
    <xf numFmtId="1" fontId="8" fillId="2" borderId="18" xfId="1" applyNumberFormat="1" applyFont="1" applyFill="1" applyBorder="1" applyAlignment="1" applyProtection="1">
      <alignment horizontal="center" vertical="top" wrapText="1"/>
    </xf>
    <xf numFmtId="0" fontId="7" fillId="2" borderId="0" xfId="1" applyFont="1" applyFill="1" applyProtection="1">
      <protection locked="0"/>
    </xf>
    <xf numFmtId="0" fontId="7" fillId="2" borderId="0" xfId="1" applyFont="1" applyFill="1" applyAlignment="1" applyProtection="1">
      <alignment wrapText="1"/>
      <protection locked="0"/>
    </xf>
    <xf numFmtId="0" fontId="7" fillId="2" borderId="0" xfId="1" applyFont="1" applyFill="1" applyAlignment="1" applyProtection="1">
      <alignment vertical="top" wrapText="1"/>
      <protection locked="0"/>
    </xf>
    <xf numFmtId="0" fontId="7" fillId="0" borderId="8" xfId="1" applyFont="1" applyBorder="1" applyAlignment="1" applyProtection="1">
      <alignment horizontal="center" vertical="top" wrapText="1"/>
    </xf>
    <xf numFmtId="0" fontId="7" fillId="0" borderId="43" xfId="1" applyFont="1" applyBorder="1" applyAlignment="1" applyProtection="1">
      <alignment horizontal="center" vertical="top" wrapText="1"/>
    </xf>
    <xf numFmtId="0" fontId="7" fillId="0" borderId="6" xfId="1" applyFont="1" applyBorder="1" applyAlignment="1" applyProtection="1">
      <alignment horizontal="center" vertical="top" wrapText="1"/>
    </xf>
    <xf numFmtId="0" fontId="7" fillId="0" borderId="7" xfId="1" applyFont="1" applyBorder="1" applyAlignment="1" applyProtection="1">
      <alignment horizontal="center" vertical="top" wrapText="1"/>
    </xf>
    <xf numFmtId="0" fontId="7" fillId="0" borderId="9" xfId="1" applyFont="1" applyBorder="1" applyAlignment="1" applyProtection="1">
      <alignment horizontal="center" vertical="top" wrapText="1"/>
    </xf>
    <xf numFmtId="0" fontId="7" fillId="0" borderId="29" xfId="1" applyFont="1" applyBorder="1" applyAlignment="1" applyProtection="1">
      <alignment horizontal="center" vertical="top" wrapText="1"/>
    </xf>
    <xf numFmtId="0" fontId="7" fillId="0" borderId="14" xfId="1" applyFont="1" applyBorder="1" applyAlignment="1" applyProtection="1">
      <alignment horizontal="left" vertical="top" wrapText="1"/>
    </xf>
    <xf numFmtId="0" fontId="7" fillId="2" borderId="0" xfId="1" applyFont="1" applyFill="1" applyAlignment="1" applyProtection="1">
      <alignment horizontal="left" wrapText="1"/>
      <protection locked="0"/>
    </xf>
    <xf numFmtId="3" fontId="7" fillId="5" borderId="6" xfId="1" applyNumberFormat="1" applyFont="1" applyFill="1" applyBorder="1" applyAlignment="1" applyProtection="1">
      <alignment horizontal="center" vertical="top"/>
      <protection locked="0"/>
    </xf>
    <xf numFmtId="3" fontId="7" fillId="5" borderId="45" xfId="1" applyNumberFormat="1" applyFont="1" applyFill="1" applyBorder="1" applyAlignment="1" applyProtection="1">
      <alignment horizontal="center" vertical="top"/>
      <protection locked="0"/>
    </xf>
    <xf numFmtId="3" fontId="7" fillId="5" borderId="8" xfId="1" applyNumberFormat="1" applyFont="1" applyFill="1" applyBorder="1" applyAlignment="1" applyProtection="1">
      <alignment horizontal="center" vertical="top"/>
      <protection locked="0"/>
    </xf>
    <xf numFmtId="3" fontId="7" fillId="5" borderId="42" xfId="1" applyNumberFormat="1" applyFont="1" applyFill="1" applyBorder="1" applyAlignment="1" applyProtection="1">
      <alignment horizontal="center" vertical="top"/>
      <protection locked="0"/>
    </xf>
    <xf numFmtId="3" fontId="7" fillId="5" borderId="47" xfId="1" applyNumberFormat="1" applyFont="1" applyFill="1" applyBorder="1" applyAlignment="1" applyProtection="1">
      <alignment horizontal="center" vertical="top"/>
      <protection locked="0"/>
    </xf>
    <xf numFmtId="3" fontId="7" fillId="5" borderId="43" xfId="1" applyNumberFormat="1" applyFont="1" applyFill="1" applyBorder="1" applyAlignment="1" applyProtection="1">
      <alignment horizontal="center" vertical="top"/>
      <protection locked="0"/>
    </xf>
    <xf numFmtId="0" fontId="7" fillId="0" borderId="10" xfId="1" applyFont="1" applyBorder="1" applyAlignment="1" applyProtection="1">
      <alignment horizontal="center" vertical="top" wrapText="1"/>
    </xf>
    <xf numFmtId="0" fontId="7" fillId="0" borderId="11" xfId="1" applyFont="1" applyBorder="1" applyAlignment="1" applyProtection="1">
      <alignment horizontal="center" vertical="top" wrapText="1"/>
    </xf>
    <xf numFmtId="3" fontId="7" fillId="5" borderId="48" xfId="1" applyNumberFormat="1" applyFont="1" applyFill="1" applyBorder="1" applyAlignment="1" applyProtection="1">
      <alignment horizontal="center" vertical="top"/>
      <protection locked="0"/>
    </xf>
    <xf numFmtId="3" fontId="7" fillId="5" borderId="50" xfId="1" applyNumberFormat="1" applyFont="1" applyFill="1" applyBorder="1" applyAlignment="1" applyProtection="1">
      <alignment horizontal="center" vertical="top"/>
      <protection locked="0"/>
    </xf>
    <xf numFmtId="3" fontId="7" fillId="5" borderId="51" xfId="1" applyNumberFormat="1" applyFont="1" applyFill="1" applyBorder="1" applyAlignment="1" applyProtection="1">
      <alignment horizontal="center" vertical="top"/>
      <protection locked="0"/>
    </xf>
    <xf numFmtId="0" fontId="7" fillId="3" borderId="13" xfId="1" applyFont="1" applyFill="1" applyBorder="1" applyAlignment="1" applyProtection="1">
      <alignment horizontal="center" vertical="top" wrapText="1"/>
    </xf>
    <xf numFmtId="0" fontId="7" fillId="3" borderId="14" xfId="1" applyFont="1" applyFill="1" applyBorder="1" applyAlignment="1" applyProtection="1">
      <alignment horizontal="center" vertical="top" wrapText="1"/>
    </xf>
    <xf numFmtId="0" fontId="7" fillId="3" borderId="16" xfId="1" applyFont="1" applyFill="1" applyBorder="1" applyAlignment="1" applyProtection="1">
      <alignment horizontal="center" vertical="top" wrapText="1"/>
    </xf>
    <xf numFmtId="3" fontId="7" fillId="5" borderId="64" xfId="1" applyNumberFormat="1" applyFont="1" applyFill="1" applyBorder="1" applyAlignment="1" applyProtection="1">
      <alignment horizontal="center" vertical="top"/>
      <protection locked="0"/>
    </xf>
    <xf numFmtId="3" fontId="7" fillId="5" borderId="53" xfId="1" applyNumberFormat="1" applyFont="1" applyFill="1" applyBorder="1" applyAlignment="1" applyProtection="1">
      <alignment horizontal="center" vertical="top"/>
      <protection locked="0"/>
    </xf>
    <xf numFmtId="3" fontId="7" fillId="5" borderId="54" xfId="1" applyNumberFormat="1" applyFont="1" applyFill="1" applyBorder="1" applyAlignment="1" applyProtection="1">
      <alignment horizontal="center" vertical="top"/>
      <protection locked="0"/>
    </xf>
    <xf numFmtId="10" fontId="7" fillId="2" borderId="0" xfId="6" applyNumberFormat="1" applyFont="1" applyFill="1" applyAlignment="1" applyProtection="1">
      <alignment vertical="top" wrapText="1"/>
      <protection locked="0"/>
    </xf>
    <xf numFmtId="10" fontId="7" fillId="2" borderId="0" xfId="6" applyNumberFormat="1" applyFont="1" applyFill="1" applyProtection="1">
      <protection locked="0"/>
    </xf>
    <xf numFmtId="0" fontId="7" fillId="0" borderId="8" xfId="1" applyFont="1" applyFill="1" applyBorder="1" applyAlignment="1" applyProtection="1">
      <alignment horizontal="left" vertical="top" wrapText="1"/>
    </xf>
    <xf numFmtId="0" fontId="7" fillId="0" borderId="11" xfId="1" applyFont="1" applyFill="1" applyBorder="1" applyAlignment="1" applyProtection="1">
      <alignment horizontal="left" vertical="top" wrapText="1"/>
    </xf>
    <xf numFmtId="0" fontId="7" fillId="0" borderId="6" xfId="1" applyFont="1" applyFill="1" applyBorder="1" applyAlignment="1" applyProtection="1">
      <alignment horizontal="center" vertical="top" wrapText="1"/>
    </xf>
    <xf numFmtId="0" fontId="7" fillId="0" borderId="7" xfId="1" applyFont="1" applyFill="1" applyBorder="1" applyAlignment="1" applyProtection="1">
      <alignment horizontal="center" vertical="top" wrapText="1"/>
    </xf>
    <xf numFmtId="0" fontId="7" fillId="0" borderId="8" xfId="1" applyFont="1" applyFill="1" applyBorder="1" applyAlignment="1" applyProtection="1">
      <alignment horizontal="center" vertical="top" wrapText="1"/>
    </xf>
    <xf numFmtId="0" fontId="7" fillId="0" borderId="9" xfId="1" applyFont="1" applyFill="1" applyBorder="1" applyAlignment="1" applyProtection="1">
      <alignment horizontal="center" vertical="top" wrapText="1"/>
    </xf>
    <xf numFmtId="0" fontId="7" fillId="0" borderId="10" xfId="1" applyFont="1" applyFill="1" applyBorder="1" applyAlignment="1" applyProtection="1">
      <alignment horizontal="center" vertical="top" wrapText="1"/>
    </xf>
    <xf numFmtId="0" fontId="7" fillId="0" borderId="11" xfId="1" applyFont="1" applyFill="1" applyBorder="1" applyAlignment="1" applyProtection="1">
      <alignment horizontal="center" vertical="top" wrapText="1"/>
    </xf>
    <xf numFmtId="0" fontId="6" fillId="2" borderId="0" xfId="1" applyFont="1" applyFill="1" applyProtection="1">
      <protection locked="0"/>
    </xf>
    <xf numFmtId="0" fontId="7" fillId="2" borderId="10" xfId="1" applyFont="1" applyFill="1" applyBorder="1" applyAlignment="1" applyProtection="1">
      <alignment vertical="top" wrapText="1"/>
      <protection locked="0"/>
    </xf>
    <xf numFmtId="10" fontId="7" fillId="2" borderId="10" xfId="6" applyNumberFormat="1" applyFont="1" applyFill="1" applyBorder="1" applyAlignment="1" applyProtection="1">
      <alignment vertical="top" wrapText="1"/>
      <protection locked="0"/>
    </xf>
    <xf numFmtId="0" fontId="7" fillId="2" borderId="25" xfId="1" applyFont="1" applyFill="1" applyBorder="1" applyAlignment="1" applyProtection="1">
      <alignment wrapText="1"/>
      <protection locked="0"/>
    </xf>
    <xf numFmtId="0" fontId="7" fillId="2" borderId="28" xfId="1" applyFont="1" applyFill="1" applyBorder="1" applyAlignment="1" applyProtection="1">
      <alignment wrapText="1"/>
      <protection locked="0"/>
    </xf>
    <xf numFmtId="0" fontId="7" fillId="2" borderId="29" xfId="1" applyFont="1" applyFill="1" applyBorder="1" applyAlignment="1" applyProtection="1">
      <alignment wrapText="1"/>
      <protection locked="0"/>
    </xf>
    <xf numFmtId="0" fontId="7" fillId="2" borderId="26" xfId="1" applyFont="1" applyFill="1" applyBorder="1" applyAlignment="1" applyProtection="1">
      <alignment vertical="top" wrapText="1"/>
      <protection locked="0"/>
    </xf>
    <xf numFmtId="10" fontId="7" fillId="2" borderId="27" xfId="6" applyNumberFormat="1" applyFont="1" applyFill="1" applyBorder="1" applyAlignment="1" applyProtection="1">
      <alignment vertical="top" wrapText="1"/>
      <protection locked="0"/>
    </xf>
    <xf numFmtId="0" fontId="7" fillId="2" borderId="12" xfId="1" applyFont="1" applyFill="1" applyBorder="1" applyAlignment="1" applyProtection="1">
      <alignment vertical="top" wrapText="1"/>
      <protection locked="0"/>
    </xf>
    <xf numFmtId="44" fontId="7" fillId="2" borderId="10" xfId="1" applyNumberFormat="1" applyFont="1" applyFill="1" applyBorder="1" applyAlignment="1" applyProtection="1">
      <alignment vertical="top" wrapText="1"/>
      <protection locked="0"/>
    </xf>
    <xf numFmtId="0" fontId="8" fillId="2" borderId="0" xfId="1" applyFont="1" applyFill="1" applyAlignment="1" applyProtection="1">
      <alignment vertical="top" wrapText="1"/>
      <protection locked="0"/>
    </xf>
    <xf numFmtId="10" fontId="8" fillId="2" borderId="0" xfId="6" applyNumberFormat="1" applyFont="1" applyFill="1" applyAlignment="1" applyProtection="1">
      <alignment vertical="top" wrapText="1"/>
      <protection locked="0"/>
    </xf>
    <xf numFmtId="0" fontId="6" fillId="2" borderId="26" xfId="1" applyFont="1" applyFill="1" applyBorder="1" applyProtection="1">
      <protection locked="0"/>
    </xf>
    <xf numFmtId="0" fontId="6" fillId="2" borderId="12" xfId="1" applyFont="1" applyFill="1" applyBorder="1" applyProtection="1">
      <protection locked="0"/>
    </xf>
    <xf numFmtId="10" fontId="6" fillId="2" borderId="27" xfId="6" applyNumberFormat="1" applyFont="1" applyFill="1" applyBorder="1" applyProtection="1">
      <protection locked="0"/>
    </xf>
    <xf numFmtId="44" fontId="6" fillId="2" borderId="10" xfId="1" applyNumberFormat="1" applyFont="1" applyFill="1" applyBorder="1" applyProtection="1">
      <protection locked="0"/>
    </xf>
    <xf numFmtId="0" fontId="8" fillId="2" borderId="18" xfId="1" applyFont="1" applyFill="1" applyBorder="1" applyAlignment="1" applyProtection="1">
      <alignment horizontal="center" vertical="top" wrapText="1"/>
    </xf>
    <xf numFmtId="0" fontId="7" fillId="0" borderId="38" xfId="1" applyFont="1" applyFill="1" applyBorder="1" applyAlignment="1" applyProtection="1">
      <alignment horizontal="center" vertical="top" wrapText="1"/>
    </xf>
    <xf numFmtId="0" fontId="14" fillId="3" borderId="13" xfId="1" applyFont="1" applyFill="1" applyBorder="1" applyAlignment="1" applyProtection="1">
      <alignment horizontal="center" vertical="top" wrapText="1"/>
    </xf>
    <xf numFmtId="0" fontId="14" fillId="3" borderId="16" xfId="1" applyFont="1" applyFill="1" applyBorder="1" applyAlignment="1" applyProtection="1">
      <alignment horizontal="center" vertical="top" wrapText="1"/>
    </xf>
    <xf numFmtId="0" fontId="7" fillId="0" borderId="42" xfId="1" applyFont="1" applyFill="1" applyBorder="1" applyAlignment="1" applyProtection="1">
      <alignment horizontal="center" vertical="top" wrapText="1"/>
    </xf>
    <xf numFmtId="0" fontId="7" fillId="3" borderId="9" xfId="1" applyFont="1" applyFill="1" applyBorder="1" applyAlignment="1" applyProtection="1">
      <alignment horizontal="center" vertical="top" wrapText="1"/>
    </xf>
    <xf numFmtId="49" fontId="7" fillId="3" borderId="9" xfId="1" applyNumberFormat="1" applyFont="1" applyFill="1" applyBorder="1" applyAlignment="1" applyProtection="1">
      <alignment horizontal="center" vertical="top" wrapText="1"/>
    </xf>
    <xf numFmtId="49" fontId="7" fillId="3" borderId="11" xfId="1" applyNumberFormat="1" applyFont="1" applyFill="1" applyBorder="1" applyAlignment="1" applyProtection="1">
      <alignment horizontal="center" vertical="top" wrapText="1"/>
    </xf>
    <xf numFmtId="0" fontId="7" fillId="3" borderId="42" xfId="1" applyFont="1" applyFill="1" applyBorder="1" applyAlignment="1" applyProtection="1">
      <alignment horizontal="center" vertical="top" wrapText="1"/>
    </xf>
    <xf numFmtId="0" fontId="7" fillId="0" borderId="48" xfId="1" applyFont="1" applyBorder="1" applyAlignment="1" applyProtection="1">
      <alignment horizontal="center" vertical="top"/>
    </xf>
    <xf numFmtId="0" fontId="7" fillId="0" borderId="49" xfId="1" applyFont="1" applyBorder="1" applyAlignment="1" applyProtection="1">
      <alignment horizontal="left" vertical="top" wrapText="1"/>
    </xf>
    <xf numFmtId="0" fontId="7" fillId="0" borderId="5" xfId="1" applyFont="1" applyBorder="1" applyAlignment="1" applyProtection="1">
      <alignment horizontal="left" vertical="top" wrapText="1"/>
    </xf>
    <xf numFmtId="0" fontId="0" fillId="0" borderId="0" xfId="0" applyAlignment="1">
      <alignment horizontal="center"/>
    </xf>
    <xf numFmtId="167" fontId="7" fillId="0" borderId="8" xfId="1" applyNumberFormat="1" applyFont="1" applyBorder="1" applyAlignment="1" applyProtection="1">
      <alignment horizontal="center" vertical="top" wrapText="1"/>
    </xf>
    <xf numFmtId="0" fontId="7" fillId="0" borderId="45" xfId="1" applyFont="1" applyBorder="1" applyAlignment="1" applyProtection="1">
      <alignment horizontal="center" vertical="top" wrapText="1"/>
    </xf>
    <xf numFmtId="0" fontId="7" fillId="0" borderId="27" xfId="1" applyFont="1" applyBorder="1" applyAlignment="1" applyProtection="1">
      <alignment horizontal="center" vertical="top" wrapText="1"/>
    </xf>
    <xf numFmtId="0" fontId="7" fillId="0" borderId="68" xfId="1" applyFont="1" applyBorder="1" applyAlignment="1" applyProtection="1">
      <alignment horizontal="center" vertical="top" wrapText="1"/>
    </xf>
    <xf numFmtId="0" fontId="7" fillId="0" borderId="45" xfId="1" applyFont="1" applyFill="1" applyBorder="1" applyAlignment="1" applyProtection="1">
      <alignment horizontal="center" vertical="top" wrapText="1"/>
    </xf>
    <xf numFmtId="0" fontId="7" fillId="0" borderId="27" xfId="1" applyFont="1" applyFill="1" applyBorder="1" applyAlignment="1" applyProtection="1">
      <alignment horizontal="center" vertical="top" wrapText="1"/>
    </xf>
    <xf numFmtId="3" fontId="7" fillId="5" borderId="9" xfId="1" applyNumberFormat="1" applyFont="1" applyFill="1" applyBorder="1" applyAlignment="1" applyProtection="1">
      <alignment horizontal="center" vertical="top"/>
      <protection locked="0"/>
    </xf>
    <xf numFmtId="3" fontId="7" fillId="5" borderId="27" xfId="1" applyNumberFormat="1" applyFont="1" applyFill="1" applyBorder="1" applyAlignment="1" applyProtection="1">
      <alignment horizontal="center" vertical="top"/>
      <protection locked="0"/>
    </xf>
    <xf numFmtId="3" fontId="7" fillId="5" borderId="11" xfId="1" applyNumberFormat="1" applyFont="1" applyFill="1" applyBorder="1" applyAlignment="1" applyProtection="1">
      <alignment horizontal="center" vertical="top"/>
      <protection locked="0"/>
    </xf>
    <xf numFmtId="0" fontId="7" fillId="0" borderId="48" xfId="1" applyFont="1" applyBorder="1" applyAlignment="1" applyProtection="1">
      <alignment horizontal="center" vertical="top" wrapText="1"/>
    </xf>
    <xf numFmtId="0" fontId="11" fillId="2" borderId="0" xfId="1" applyFont="1" applyFill="1" applyAlignment="1" applyProtection="1">
      <alignment horizontal="center" vertical="top"/>
      <protection locked="0"/>
    </xf>
    <xf numFmtId="3" fontId="7" fillId="5" borderId="69" xfId="1" applyNumberFormat="1" applyFont="1" applyFill="1" applyBorder="1" applyAlignment="1" applyProtection="1">
      <alignment horizontal="center" vertical="top"/>
      <protection locked="0"/>
    </xf>
    <xf numFmtId="0" fontId="9" fillId="2" borderId="32" xfId="1" applyFont="1" applyFill="1" applyBorder="1" applyAlignment="1" applyProtection="1">
      <alignment horizontal="left" vertical="top" wrapText="1"/>
    </xf>
    <xf numFmtId="0" fontId="8" fillId="2" borderId="28" xfId="1" applyFont="1" applyFill="1" applyBorder="1" applyAlignment="1" applyProtection="1">
      <alignment horizontal="center" vertical="top" wrapText="1"/>
    </xf>
    <xf numFmtId="7" fontId="8" fillId="2" borderId="32" xfId="1" applyNumberFormat="1" applyFont="1" applyFill="1" applyBorder="1" applyAlignment="1" applyProtection="1">
      <alignment horizontal="center" vertical="top" wrapText="1"/>
    </xf>
    <xf numFmtId="0" fontId="7" fillId="2" borderId="0" xfId="1" applyFont="1" applyFill="1" applyAlignment="1" applyProtection="1">
      <alignment vertical="top"/>
    </xf>
    <xf numFmtId="0" fontId="7" fillId="0" borderId="0" xfId="1" applyFont="1" applyAlignment="1" applyProtection="1">
      <alignment vertical="top"/>
    </xf>
    <xf numFmtId="0" fontId="8" fillId="0" borderId="0" xfId="1" applyFont="1" applyBorder="1" applyAlignment="1" applyProtection="1">
      <alignment vertical="top" wrapText="1"/>
    </xf>
    <xf numFmtId="0" fontId="7" fillId="2" borderId="0" xfId="1" applyFont="1" applyFill="1" applyBorder="1" applyAlignment="1" applyProtection="1">
      <alignment vertical="top" wrapText="1"/>
    </xf>
    <xf numFmtId="0" fontId="7" fillId="2" borderId="0" xfId="1" applyFont="1" applyFill="1" applyAlignment="1" applyProtection="1">
      <alignment vertical="top"/>
      <protection locked="0"/>
    </xf>
    <xf numFmtId="0" fontId="7" fillId="2" borderId="0" xfId="1" applyFont="1" applyFill="1" applyAlignment="1" applyProtection="1">
      <alignment horizontal="center" vertical="top"/>
      <protection locked="0"/>
    </xf>
    <xf numFmtId="0" fontId="7" fillId="2" borderId="0" xfId="1" applyNumberFormat="1" applyFont="1" applyFill="1" applyAlignment="1" applyProtection="1">
      <alignment vertical="top"/>
      <protection locked="0"/>
    </xf>
    <xf numFmtId="0" fontId="10" fillId="0" borderId="6" xfId="1" applyFont="1" applyBorder="1" applyAlignment="1" applyProtection="1">
      <alignment vertical="top"/>
    </xf>
    <xf numFmtId="0" fontId="10" fillId="0" borderId="7" xfId="1" applyFont="1" applyBorder="1" applyAlignment="1" applyProtection="1">
      <alignment vertical="top" wrapText="1"/>
    </xf>
    <xf numFmtId="0" fontId="10" fillId="0" borderId="44" xfId="1" applyFont="1" applyBorder="1" applyAlignment="1" applyProtection="1">
      <alignment vertical="top" wrapText="1"/>
    </xf>
    <xf numFmtId="166" fontId="7" fillId="2" borderId="0" xfId="1" applyNumberFormat="1" applyFont="1" applyFill="1" applyAlignment="1" applyProtection="1">
      <alignment horizontal="left" vertical="top"/>
      <protection locked="0"/>
    </xf>
    <xf numFmtId="0" fontId="10" fillId="3" borderId="6" xfId="1" applyFont="1" applyFill="1" applyBorder="1" applyAlignment="1" applyProtection="1">
      <alignment horizontal="center" vertical="top" wrapText="1"/>
    </xf>
    <xf numFmtId="0" fontId="10" fillId="3" borderId="7" xfId="1" applyFont="1" applyFill="1" applyBorder="1" applyAlignment="1" applyProtection="1">
      <alignment horizontal="center" vertical="top" wrapText="1"/>
    </xf>
    <xf numFmtId="7" fontId="10" fillId="3" borderId="8" xfId="1" applyNumberFormat="1" applyFont="1" applyFill="1" applyBorder="1" applyAlignment="1" applyProtection="1">
      <alignment horizontal="center" vertical="top" wrapText="1"/>
    </xf>
    <xf numFmtId="166" fontId="7" fillId="2" borderId="0" xfId="1" applyNumberFormat="1" applyFont="1" applyFill="1" applyAlignment="1" applyProtection="1">
      <alignment horizontal="center" vertical="top"/>
      <protection locked="0"/>
    </xf>
    <xf numFmtId="0" fontId="10" fillId="3" borderId="8" xfId="1" applyFont="1" applyFill="1" applyBorder="1" applyAlignment="1" applyProtection="1">
      <alignment horizontal="center" vertical="top" wrapText="1"/>
    </xf>
    <xf numFmtId="44" fontId="7" fillId="2" borderId="0" xfId="1" applyNumberFormat="1" applyFont="1" applyFill="1" applyAlignment="1" applyProtection="1">
      <alignment horizontal="left" vertical="top"/>
      <protection locked="0"/>
    </xf>
    <xf numFmtId="0" fontId="10" fillId="0" borderId="9" xfId="1" applyFont="1" applyBorder="1" applyAlignment="1" applyProtection="1">
      <alignment vertical="top"/>
    </xf>
    <xf numFmtId="0" fontId="10" fillId="0" borderId="10" xfId="1" applyFont="1" applyBorder="1" applyAlignment="1" applyProtection="1">
      <alignment vertical="top" wrapText="1"/>
    </xf>
    <xf numFmtId="0" fontId="10" fillId="0" borderId="26" xfId="1" applyFont="1" applyBorder="1" applyAlignment="1" applyProtection="1">
      <alignment vertical="top" wrapText="1"/>
    </xf>
    <xf numFmtId="0" fontId="10" fillId="3" borderId="9" xfId="1" applyFont="1" applyFill="1" applyBorder="1" applyAlignment="1" applyProtection="1">
      <alignment horizontal="center" vertical="top" wrapText="1"/>
    </xf>
    <xf numFmtId="0" fontId="10" fillId="3" borderId="29" xfId="1" applyFont="1" applyFill="1" applyBorder="1" applyAlignment="1" applyProtection="1">
      <alignment horizontal="center" vertical="top" wrapText="1"/>
    </xf>
    <xf numFmtId="7" fontId="10" fillId="3" borderId="43" xfId="1" applyNumberFormat="1" applyFont="1" applyFill="1" applyBorder="1" applyAlignment="1" applyProtection="1">
      <alignment horizontal="center" vertical="top" wrapText="1"/>
    </xf>
    <xf numFmtId="0" fontId="10" fillId="3" borderId="10" xfId="1" applyFont="1" applyFill="1" applyBorder="1" applyAlignment="1" applyProtection="1">
      <alignment horizontal="center" vertical="top" wrapText="1"/>
    </xf>
    <xf numFmtId="0" fontId="10" fillId="3" borderId="11" xfId="1" applyFont="1" applyFill="1" applyBorder="1" applyAlignment="1" applyProtection="1">
      <alignment horizontal="center" vertical="top" wrapText="1"/>
    </xf>
    <xf numFmtId="0" fontId="10" fillId="2" borderId="0" xfId="1" applyFont="1" applyFill="1" applyAlignment="1" applyProtection="1">
      <alignment vertical="top"/>
    </xf>
    <xf numFmtId="0" fontId="10" fillId="2" borderId="0" xfId="1" applyFont="1" applyFill="1" applyAlignment="1" applyProtection="1">
      <alignment vertical="top" wrapText="1"/>
    </xf>
    <xf numFmtId="0" fontId="10" fillId="3" borderId="0" xfId="1" applyFont="1" applyFill="1" applyAlignment="1" applyProtection="1">
      <alignment vertical="top" wrapText="1"/>
    </xf>
    <xf numFmtId="7" fontId="10" fillId="3" borderId="0" xfId="1" applyNumberFormat="1" applyFont="1" applyFill="1" applyAlignment="1" applyProtection="1">
      <alignment horizontal="center" vertical="top" wrapText="1"/>
    </xf>
    <xf numFmtId="0" fontId="10" fillId="3" borderId="0" xfId="1" applyFont="1" applyFill="1" applyAlignment="1" applyProtection="1">
      <alignment horizontal="center" vertical="top" wrapText="1"/>
    </xf>
    <xf numFmtId="0" fontId="10" fillId="3" borderId="0" xfId="1" applyNumberFormat="1" applyFont="1" applyFill="1" applyAlignment="1" applyProtection="1">
      <alignment horizontal="center" vertical="top" wrapText="1"/>
      <protection locked="0"/>
    </xf>
    <xf numFmtId="0" fontId="10" fillId="2" borderId="0" xfId="1" applyNumberFormat="1" applyFont="1" applyFill="1" applyBorder="1" applyAlignment="1" applyProtection="1">
      <alignment horizontal="center" vertical="top"/>
      <protection locked="0"/>
    </xf>
    <xf numFmtId="0" fontId="10" fillId="0" borderId="0" xfId="1" applyFont="1" applyBorder="1" applyAlignment="1" applyProtection="1">
      <alignment vertical="top"/>
    </xf>
    <xf numFmtId="0" fontId="19" fillId="0" borderId="0" xfId="1" applyFont="1" applyBorder="1" applyAlignment="1" applyProtection="1">
      <alignment vertical="top" wrapText="1"/>
    </xf>
    <xf numFmtId="0" fontId="10" fillId="3" borderId="0" xfId="1" applyFont="1" applyFill="1" applyBorder="1" applyAlignment="1" applyProtection="1">
      <alignment vertical="top" wrapText="1"/>
    </xf>
    <xf numFmtId="7" fontId="10" fillId="3" borderId="0" xfId="1" applyNumberFormat="1" applyFont="1" applyFill="1" applyBorder="1" applyAlignment="1" applyProtection="1">
      <alignment horizontal="center" vertical="top" wrapText="1"/>
    </xf>
    <xf numFmtId="0" fontId="10" fillId="3" borderId="0" xfId="1" applyFont="1" applyFill="1" applyBorder="1" applyAlignment="1" applyProtection="1">
      <alignment horizontal="center" vertical="top" wrapText="1"/>
    </xf>
    <xf numFmtId="0" fontId="10" fillId="3" borderId="0" xfId="1" applyNumberFormat="1" applyFont="1" applyFill="1" applyBorder="1" applyAlignment="1" applyProtection="1">
      <alignment horizontal="center" vertical="top" wrapText="1"/>
      <protection locked="0"/>
    </xf>
    <xf numFmtId="0" fontId="10" fillId="0" borderId="13" xfId="1" applyFont="1" applyBorder="1" applyAlignment="1" applyProtection="1">
      <alignment vertical="top"/>
    </xf>
    <xf numFmtId="0" fontId="10" fillId="0" borderId="14" xfId="1" applyFont="1" applyBorder="1" applyAlignment="1" applyProtection="1">
      <alignment vertical="top" wrapText="1"/>
    </xf>
    <xf numFmtId="0" fontId="10" fillId="0" borderId="56" xfId="1" applyFont="1" applyBorder="1" applyAlignment="1" applyProtection="1">
      <alignment vertical="top" wrapText="1"/>
    </xf>
    <xf numFmtId="0" fontId="10" fillId="3" borderId="13" xfId="1" applyFont="1" applyFill="1" applyBorder="1" applyAlignment="1" applyProtection="1">
      <alignment horizontal="center" vertical="top" wrapText="1"/>
    </xf>
    <xf numFmtId="0" fontId="10" fillId="3" borderId="68" xfId="1" applyFont="1" applyFill="1" applyBorder="1" applyAlignment="1" applyProtection="1">
      <alignment horizontal="center" vertical="top" wrapText="1"/>
    </xf>
    <xf numFmtId="7" fontId="10" fillId="3" borderId="51" xfId="1" applyNumberFormat="1" applyFont="1" applyFill="1" applyBorder="1" applyAlignment="1" applyProtection="1">
      <alignment horizontal="center" vertical="top" wrapText="1"/>
    </xf>
    <xf numFmtId="0" fontId="10" fillId="5" borderId="61" xfId="1" applyFont="1" applyFill="1" applyBorder="1" applyAlignment="1" applyProtection="1">
      <alignment horizontal="center" vertical="top" wrapText="1"/>
    </xf>
    <xf numFmtId="0" fontId="10" fillId="3" borderId="14" xfId="1" applyFont="1" applyFill="1" applyBorder="1" applyAlignment="1" applyProtection="1">
      <alignment horizontal="center" vertical="top" wrapText="1"/>
    </xf>
    <xf numFmtId="0" fontId="10" fillId="3" borderId="16" xfId="1" applyFont="1" applyFill="1" applyBorder="1" applyAlignment="1" applyProtection="1">
      <alignment horizontal="center" vertical="top" wrapText="1"/>
    </xf>
    <xf numFmtId="0" fontId="10" fillId="3" borderId="0" xfId="1" applyFont="1" applyFill="1" applyAlignment="1" applyProtection="1">
      <alignment vertical="top"/>
    </xf>
    <xf numFmtId="0" fontId="10" fillId="3" borderId="0" xfId="1" applyFont="1" applyFill="1" applyBorder="1" applyAlignment="1" applyProtection="1">
      <alignment vertical="top"/>
    </xf>
    <xf numFmtId="0" fontId="19" fillId="3" borderId="0" xfId="1" applyFont="1" applyFill="1" applyBorder="1" applyAlignment="1" applyProtection="1">
      <alignment vertical="top" wrapText="1"/>
    </xf>
    <xf numFmtId="49" fontId="10" fillId="3" borderId="37" xfId="1" applyNumberFormat="1" applyFont="1" applyFill="1" applyBorder="1" applyAlignment="1" applyProtection="1">
      <alignment horizontal="left" vertical="top" wrapText="1"/>
    </xf>
    <xf numFmtId="49" fontId="10" fillId="3" borderId="9" xfId="1" applyNumberFormat="1" applyFont="1" applyFill="1" applyBorder="1" applyAlignment="1" applyProtection="1">
      <alignment horizontal="center" vertical="top" wrapText="1"/>
    </xf>
    <xf numFmtId="49" fontId="10" fillId="3" borderId="29" xfId="1" applyNumberFormat="1" applyFont="1" applyFill="1" applyBorder="1" applyAlignment="1" applyProtection="1">
      <alignment horizontal="center" vertical="top" wrapText="1"/>
    </xf>
    <xf numFmtId="0" fontId="10" fillId="3" borderId="9" xfId="1" applyFont="1" applyFill="1" applyBorder="1" applyAlignment="1" applyProtection="1">
      <alignment vertical="top"/>
    </xf>
    <xf numFmtId="0" fontId="10" fillId="3" borderId="26" xfId="1" applyFont="1" applyFill="1" applyBorder="1" applyAlignment="1" applyProtection="1">
      <alignment vertical="top" wrapText="1"/>
    </xf>
    <xf numFmtId="0" fontId="10" fillId="3" borderId="0" xfId="1" applyFont="1" applyFill="1" applyBorder="1" applyAlignment="1" applyProtection="1">
      <alignment horizontal="left" vertical="top" wrapText="1"/>
    </xf>
    <xf numFmtId="0" fontId="10" fillId="0" borderId="44" xfId="1" applyFont="1" applyBorder="1" applyAlignment="1" applyProtection="1">
      <alignment horizontal="left" vertical="top" wrapText="1"/>
    </xf>
    <xf numFmtId="0" fontId="11" fillId="2" borderId="0" xfId="1" applyFont="1" applyFill="1" applyAlignment="1" applyProtection="1">
      <alignment vertical="top"/>
    </xf>
    <xf numFmtId="0" fontId="10" fillId="0" borderId="26" xfId="1" applyFont="1" applyBorder="1" applyAlignment="1" applyProtection="1">
      <alignment horizontal="left" vertical="top" wrapText="1"/>
    </xf>
    <xf numFmtId="166" fontId="11" fillId="2" borderId="0" xfId="1" applyNumberFormat="1" applyFont="1" applyFill="1" applyAlignment="1" applyProtection="1">
      <alignment horizontal="center" vertical="top"/>
      <protection locked="0"/>
    </xf>
    <xf numFmtId="0" fontId="10" fillId="0" borderId="56" xfId="1" applyFont="1" applyBorder="1" applyAlignment="1" applyProtection="1">
      <alignment horizontal="left" vertical="top" wrapText="1"/>
    </xf>
    <xf numFmtId="0" fontId="10" fillId="2" borderId="0" xfId="1" applyFont="1" applyFill="1" applyBorder="1" applyAlignment="1" applyProtection="1">
      <alignment vertical="top"/>
    </xf>
    <xf numFmtId="0" fontId="10" fillId="2" borderId="0" xfId="1" applyFont="1" applyFill="1" applyBorder="1" applyAlignment="1" applyProtection="1">
      <alignment horizontal="right" vertical="top" wrapText="1"/>
    </xf>
    <xf numFmtId="0" fontId="19" fillId="2" borderId="0" xfId="1" applyFont="1" applyFill="1" applyBorder="1" applyAlignment="1" applyProtection="1">
      <alignment vertical="top" wrapText="1"/>
    </xf>
    <xf numFmtId="0" fontId="7" fillId="2" borderId="0" xfId="1" applyNumberFormat="1" applyFont="1" applyFill="1" applyAlignment="1" applyProtection="1">
      <alignment horizontal="left" vertical="top"/>
    </xf>
    <xf numFmtId="0" fontId="7" fillId="2" borderId="0" xfId="1" applyNumberFormat="1" applyFont="1" applyFill="1" applyAlignment="1" applyProtection="1">
      <alignment horizontal="left" vertical="top"/>
      <protection locked="0"/>
    </xf>
    <xf numFmtId="0" fontId="7" fillId="2" borderId="0" xfId="1" applyNumberFormat="1" applyFont="1" applyFill="1" applyAlignment="1" applyProtection="1">
      <alignment horizontal="center" vertical="top"/>
      <protection locked="0"/>
    </xf>
    <xf numFmtId="0" fontId="10" fillId="0" borderId="38" xfId="1" applyFont="1" applyBorder="1" applyAlignment="1" applyProtection="1">
      <alignment horizontal="center" vertical="top"/>
    </xf>
    <xf numFmtId="0" fontId="10" fillId="0" borderId="25" xfId="1" applyFont="1" applyBorder="1" applyAlignment="1" applyProtection="1">
      <alignment vertical="top" wrapText="1"/>
    </xf>
    <xf numFmtId="0" fontId="10" fillId="0" borderId="58" xfId="1" applyFont="1" applyBorder="1" applyAlignment="1" applyProtection="1">
      <alignment vertical="top" wrapText="1"/>
    </xf>
    <xf numFmtId="0" fontId="10" fillId="3" borderId="59" xfId="1" applyFont="1" applyFill="1" applyBorder="1" applyAlignment="1" applyProtection="1">
      <alignment horizontal="left" vertical="top" wrapText="1"/>
    </xf>
    <xf numFmtId="0" fontId="10" fillId="3" borderId="38" xfId="1" applyFont="1" applyFill="1" applyBorder="1" applyAlignment="1" applyProtection="1">
      <alignment horizontal="center" vertical="top" wrapText="1"/>
    </xf>
    <xf numFmtId="0" fontId="10" fillId="3" borderId="25" xfId="1" applyFont="1" applyFill="1" applyBorder="1" applyAlignment="1" applyProtection="1">
      <alignment horizontal="center" vertical="top" wrapText="1"/>
    </xf>
    <xf numFmtId="0" fontId="10" fillId="3" borderId="39" xfId="1" applyFont="1" applyFill="1" applyBorder="1" applyAlignment="1" applyProtection="1">
      <alignment horizontal="center" vertical="top" wrapText="1"/>
    </xf>
    <xf numFmtId="0" fontId="10" fillId="0" borderId="13" xfId="1" applyFont="1" applyBorder="1" applyAlignment="1" applyProtection="1">
      <alignment horizontal="center" vertical="top"/>
    </xf>
    <xf numFmtId="0" fontId="10" fillId="2" borderId="0" xfId="1" applyFont="1" applyFill="1" applyBorder="1" applyAlignment="1" applyProtection="1">
      <alignment vertical="top" wrapText="1"/>
    </xf>
    <xf numFmtId="0" fontId="10" fillId="2" borderId="0" xfId="1" applyFont="1" applyFill="1" applyBorder="1" applyAlignment="1" applyProtection="1">
      <alignment horizontal="left" vertical="top" wrapText="1"/>
    </xf>
    <xf numFmtId="7" fontId="10" fillId="2" borderId="0" xfId="1" applyNumberFormat="1" applyFont="1" applyFill="1" applyBorder="1" applyAlignment="1" applyProtection="1">
      <alignment horizontal="center" vertical="top" wrapText="1"/>
    </xf>
    <xf numFmtId="0" fontId="10" fillId="2" borderId="0" xfId="1" applyFont="1" applyFill="1" applyBorder="1" applyAlignment="1" applyProtection="1">
      <alignment horizontal="center" vertical="top" wrapText="1"/>
    </xf>
    <xf numFmtId="0" fontId="10" fillId="2" borderId="0" xfId="1" applyFont="1" applyFill="1" applyBorder="1" applyAlignment="1" applyProtection="1">
      <alignment horizontal="center" vertical="top" wrapText="1"/>
      <protection locked="0"/>
    </xf>
    <xf numFmtId="166" fontId="10" fillId="2" borderId="0" xfId="1" applyNumberFormat="1" applyFont="1" applyFill="1" applyBorder="1" applyAlignment="1" applyProtection="1">
      <alignment horizontal="center" vertical="top"/>
      <protection locked="0"/>
    </xf>
    <xf numFmtId="1" fontId="10" fillId="2" borderId="0" xfId="1" applyNumberFormat="1" applyFont="1" applyFill="1" applyBorder="1" applyAlignment="1" applyProtection="1">
      <alignment horizontal="center" vertical="top"/>
      <protection locked="0"/>
    </xf>
    <xf numFmtId="0" fontId="10" fillId="0" borderId="7" xfId="1" applyFont="1" applyBorder="1" applyAlignment="1" applyProtection="1">
      <alignment horizontal="left" vertical="top" wrapText="1"/>
    </xf>
    <xf numFmtId="0" fontId="10" fillId="0" borderId="14" xfId="1" applyFont="1" applyFill="1" applyBorder="1" applyAlignment="1" applyProtection="1">
      <alignment vertical="top" wrapText="1"/>
    </xf>
    <xf numFmtId="0" fontId="10" fillId="0" borderId="56" xfId="1" applyFont="1" applyFill="1" applyBorder="1" applyAlignment="1" applyProtection="1">
      <alignment vertical="top" wrapText="1"/>
    </xf>
    <xf numFmtId="166" fontId="10" fillId="2" borderId="0" xfId="1" applyNumberFormat="1" applyFont="1" applyFill="1" applyBorder="1" applyAlignment="1" applyProtection="1">
      <alignment horizontal="center" vertical="top"/>
    </xf>
    <xf numFmtId="1" fontId="10" fillId="2" borderId="0" xfId="1" applyNumberFormat="1" applyFont="1" applyFill="1" applyBorder="1" applyAlignment="1" applyProtection="1">
      <alignment horizontal="center" vertical="top"/>
    </xf>
    <xf numFmtId="166" fontId="7" fillId="2" borderId="0" xfId="1" applyNumberFormat="1" applyFont="1" applyFill="1" applyAlignment="1" applyProtection="1">
      <alignment horizontal="center" vertical="top"/>
    </xf>
    <xf numFmtId="7" fontId="7" fillId="2" borderId="0" xfId="1" applyNumberFormat="1" applyFont="1" applyFill="1" applyAlignment="1" applyProtection="1">
      <alignment horizontal="center" vertical="top" wrapText="1"/>
      <protection locked="0"/>
    </xf>
    <xf numFmtId="0" fontId="7" fillId="2" borderId="0" xfId="1" applyFont="1" applyFill="1" applyAlignment="1" applyProtection="1">
      <alignment horizontal="center" vertical="top" wrapText="1"/>
      <protection locked="0"/>
    </xf>
    <xf numFmtId="7" fontId="7" fillId="2" borderId="0" xfId="1" applyNumberFormat="1" applyFont="1" applyFill="1" applyAlignment="1" applyProtection="1">
      <alignment horizontal="center" vertical="top"/>
      <protection locked="0"/>
    </xf>
    <xf numFmtId="0" fontId="7" fillId="2" borderId="0" xfId="1" applyFont="1" applyFill="1" applyAlignment="1" applyProtection="1">
      <alignment vertical="top" wrapText="1"/>
    </xf>
    <xf numFmtId="0" fontId="7" fillId="2" borderId="0" xfId="1" applyFont="1" applyFill="1" applyAlignment="1" applyProtection="1">
      <alignment horizontal="center"/>
    </xf>
    <xf numFmtId="0" fontId="7" fillId="2" borderId="0" xfId="1" applyNumberFormat="1" applyFont="1" applyFill="1" applyProtection="1">
      <protection locked="0"/>
    </xf>
    <xf numFmtId="166" fontId="7" fillId="2" borderId="0" xfId="1" applyNumberFormat="1" applyFont="1" applyFill="1" applyAlignment="1" applyProtection="1">
      <alignment horizontal="left"/>
    </xf>
    <xf numFmtId="1" fontId="10" fillId="2" borderId="0" xfId="1" applyNumberFormat="1" applyFont="1" applyFill="1" applyBorder="1" applyProtection="1"/>
    <xf numFmtId="166" fontId="7" fillId="2" borderId="0" xfId="1" applyNumberFormat="1" applyFont="1" applyFill="1" applyAlignment="1" applyProtection="1">
      <alignment horizontal="left"/>
      <protection locked="0"/>
    </xf>
    <xf numFmtId="0" fontId="10" fillId="2" borderId="0" xfId="1" applyNumberFormat="1" applyFont="1" applyFill="1" applyBorder="1" applyProtection="1">
      <protection locked="0"/>
    </xf>
    <xf numFmtId="0" fontId="10" fillId="0" borderId="56" xfId="1" applyFont="1" applyBorder="1" applyAlignment="1" applyProtection="1">
      <alignment wrapText="1"/>
    </xf>
    <xf numFmtId="0" fontId="10" fillId="0" borderId="14" xfId="1" applyFont="1" applyBorder="1" applyAlignment="1" applyProtection="1">
      <alignment wrapText="1"/>
    </xf>
    <xf numFmtId="0" fontId="7" fillId="2" borderId="0" xfId="1" applyNumberFormat="1" applyFont="1" applyFill="1" applyAlignment="1" applyProtection="1">
      <alignment horizontal="left"/>
    </xf>
    <xf numFmtId="0" fontId="10" fillId="0" borderId="26" xfId="1" applyFont="1" applyBorder="1" applyAlignment="1" applyProtection="1">
      <alignment wrapText="1"/>
    </xf>
    <xf numFmtId="0" fontId="10" fillId="0" borderId="10" xfId="1" applyFont="1" applyBorder="1" applyAlignment="1" applyProtection="1">
      <alignment wrapText="1"/>
    </xf>
    <xf numFmtId="0" fontId="10" fillId="0" borderId="26" xfId="1" applyFont="1" applyFill="1" applyBorder="1" applyAlignment="1" applyProtection="1">
      <alignment wrapText="1"/>
    </xf>
    <xf numFmtId="0" fontId="10" fillId="0" borderId="10" xfId="1" applyFont="1" applyFill="1" applyBorder="1" applyAlignment="1" applyProtection="1">
      <alignment wrapText="1"/>
    </xf>
    <xf numFmtId="0" fontId="10" fillId="0" borderId="44" xfId="1" applyFont="1" applyFill="1" applyBorder="1" applyAlignment="1" applyProtection="1">
      <alignment wrapText="1"/>
    </xf>
    <xf numFmtId="0" fontId="10" fillId="2" borderId="7" xfId="1" applyFont="1" applyFill="1" applyBorder="1" applyAlignment="1" applyProtection="1">
      <alignment wrapText="1"/>
    </xf>
    <xf numFmtId="0" fontId="10" fillId="0" borderId="16" xfId="1" applyFont="1" applyBorder="1" applyAlignment="1" applyProtection="1">
      <alignment horizontal="left" wrapText="1"/>
    </xf>
    <xf numFmtId="0" fontId="10" fillId="0" borderId="56" xfId="1" applyFont="1" applyBorder="1" applyAlignment="1" applyProtection="1">
      <alignment horizontal="left" wrapText="1"/>
    </xf>
    <xf numFmtId="0" fontId="10" fillId="0" borderId="11" xfId="1" applyFont="1" applyBorder="1" applyAlignment="1" applyProtection="1">
      <alignment horizontal="left" vertical="top" wrapText="1"/>
    </xf>
    <xf numFmtId="0" fontId="10" fillId="0" borderId="11" xfId="1" applyFont="1" applyBorder="1" applyAlignment="1" applyProtection="1">
      <alignment horizontal="left" wrapText="1"/>
    </xf>
    <xf numFmtId="0" fontId="10" fillId="0" borderId="26" xfId="1" applyFont="1" applyBorder="1" applyAlignment="1" applyProtection="1">
      <alignment horizontal="left" wrapText="1"/>
    </xf>
    <xf numFmtId="0" fontId="7" fillId="0" borderId="8" xfId="0" applyFont="1" applyBorder="1" applyAlignment="1" applyProtection="1">
      <alignment wrapText="1"/>
    </xf>
    <xf numFmtId="0" fontId="10" fillId="0" borderId="8" xfId="1" applyFont="1" applyBorder="1" applyAlignment="1" applyProtection="1">
      <alignment horizontal="left" wrapText="1"/>
    </xf>
    <xf numFmtId="0" fontId="10" fillId="0" borderId="44" xfId="1" applyFont="1" applyBorder="1" applyAlignment="1" applyProtection="1">
      <alignment horizontal="left" wrapText="1"/>
    </xf>
    <xf numFmtId="0" fontId="10" fillId="0" borderId="44" xfId="1" applyFont="1" applyBorder="1" applyAlignment="1" applyProtection="1">
      <alignment wrapText="1"/>
    </xf>
    <xf numFmtId="0" fontId="10" fillId="3" borderId="16" xfId="1" applyFont="1" applyFill="1" applyBorder="1" applyAlignment="1" applyProtection="1">
      <alignment vertical="top" wrapText="1"/>
    </xf>
    <xf numFmtId="0" fontId="10" fillId="3" borderId="56" xfId="1" applyFont="1" applyFill="1" applyBorder="1" applyAlignment="1" applyProtection="1">
      <alignment vertical="top" wrapText="1"/>
    </xf>
    <xf numFmtId="0" fontId="10" fillId="3" borderId="11" xfId="1" applyFont="1" applyFill="1" applyBorder="1" applyAlignment="1" applyProtection="1">
      <alignment vertical="top" wrapText="1"/>
    </xf>
    <xf numFmtId="0" fontId="10" fillId="3" borderId="4" xfId="1" applyFont="1" applyFill="1" applyBorder="1" applyAlignment="1" applyProtection="1">
      <alignment horizontal="left" vertical="top" wrapText="1"/>
    </xf>
    <xf numFmtId="0" fontId="10" fillId="0" borderId="8" xfId="1" applyFont="1" applyBorder="1" applyAlignment="1" applyProtection="1">
      <alignment vertical="top" wrapText="1"/>
    </xf>
    <xf numFmtId="0" fontId="7" fillId="0" borderId="37" xfId="0" applyFont="1" applyBorder="1" applyAlignment="1" applyProtection="1">
      <alignment wrapText="1"/>
    </xf>
    <xf numFmtId="0" fontId="10" fillId="0" borderId="46" xfId="1" applyFont="1" applyBorder="1" applyAlignment="1" applyProtection="1">
      <alignment wrapText="1"/>
    </xf>
    <xf numFmtId="0" fontId="7" fillId="0" borderId="0" xfId="1" applyFont="1" applyProtection="1"/>
    <xf numFmtId="0" fontId="10" fillId="2" borderId="0" xfId="1" applyFont="1" applyFill="1" applyProtection="1"/>
    <xf numFmtId="0" fontId="10" fillId="0" borderId="0" xfId="1" applyFont="1" applyBorder="1" applyProtection="1"/>
    <xf numFmtId="0" fontId="10" fillId="3" borderId="0" xfId="1" applyFont="1" applyFill="1" applyProtection="1"/>
    <xf numFmtId="0" fontId="10" fillId="3" borderId="0" xfId="1" applyFont="1" applyFill="1" applyBorder="1" applyProtection="1"/>
    <xf numFmtId="0" fontId="10" fillId="2" borderId="0" xfId="1" applyFont="1" applyFill="1" applyBorder="1" applyProtection="1"/>
    <xf numFmtId="0" fontId="19" fillId="2" borderId="44" xfId="1" applyFont="1" applyFill="1" applyBorder="1" applyAlignment="1" applyProtection="1">
      <alignment wrapText="1"/>
    </xf>
    <xf numFmtId="0" fontId="10" fillId="0" borderId="8" xfId="1" applyFont="1" applyFill="1" applyBorder="1" applyAlignment="1" applyProtection="1">
      <alignment wrapText="1"/>
    </xf>
    <xf numFmtId="0" fontId="10" fillId="0" borderId="13" xfId="1" applyFont="1" applyBorder="1" applyAlignment="1" applyProtection="1">
      <alignment horizontal="center"/>
    </xf>
    <xf numFmtId="0" fontId="19" fillId="3" borderId="0" xfId="1" applyFont="1" applyFill="1" applyBorder="1" applyAlignment="1" applyProtection="1">
      <alignment horizontal="left" wrapText="1"/>
    </xf>
    <xf numFmtId="0" fontId="8" fillId="0" borderId="0" xfId="1" applyFont="1" applyBorder="1" applyAlignment="1" applyProtection="1">
      <alignment horizontal="left" vertical="top" wrapText="1"/>
    </xf>
    <xf numFmtId="167" fontId="10" fillId="3" borderId="24" xfId="1" applyNumberFormat="1" applyFont="1" applyFill="1" applyBorder="1" applyAlignment="1" applyProtection="1">
      <alignment horizontal="left" vertical="top" wrapText="1"/>
    </xf>
    <xf numFmtId="164" fontId="7" fillId="5" borderId="57" xfId="1" applyNumberFormat="1" applyFont="1" applyFill="1" applyBorder="1" applyAlignment="1" applyProtection="1">
      <alignment horizontal="center" vertical="top"/>
      <protection locked="0"/>
    </xf>
    <xf numFmtId="167" fontId="10" fillId="3" borderId="8" xfId="1" applyNumberFormat="1" applyFont="1" applyFill="1" applyBorder="1" applyAlignment="1" applyProtection="1">
      <alignment horizontal="center" vertical="top" wrapText="1"/>
    </xf>
    <xf numFmtId="3" fontId="21" fillId="5" borderId="6" xfId="1" applyNumberFormat="1" applyFont="1" applyFill="1" applyBorder="1" applyAlignment="1" applyProtection="1">
      <alignment vertical="top"/>
      <protection locked="0"/>
    </xf>
    <xf numFmtId="3" fontId="21" fillId="5" borderId="45" xfId="1" applyNumberFormat="1" applyFont="1" applyFill="1" applyBorder="1" applyAlignment="1" applyProtection="1">
      <alignment vertical="top"/>
      <protection locked="0"/>
    </xf>
    <xf numFmtId="3" fontId="21" fillId="5" borderId="23" xfId="1" applyNumberFormat="1" applyFont="1" applyFill="1" applyBorder="1" applyAlignment="1" applyProtection="1">
      <alignment vertical="top"/>
      <protection locked="0"/>
    </xf>
    <xf numFmtId="3" fontId="7" fillId="5" borderId="23" xfId="1" applyNumberFormat="1" applyFont="1" applyFill="1" applyBorder="1" applyAlignment="1" applyProtection="1">
      <alignment vertical="top"/>
      <protection locked="0"/>
    </xf>
    <xf numFmtId="44" fontId="7" fillId="2" borderId="0" xfId="1" applyNumberFormat="1" applyFont="1" applyFill="1" applyAlignment="1" applyProtection="1">
      <alignment horizontal="left"/>
      <protection locked="0"/>
    </xf>
    <xf numFmtId="0" fontId="10" fillId="0" borderId="46" xfId="1" applyFont="1" applyBorder="1" applyAlignment="1" applyProtection="1">
      <alignment horizontal="left" wrapText="1"/>
    </xf>
    <xf numFmtId="0" fontId="10" fillId="3" borderId="24" xfId="1" applyFont="1" applyFill="1" applyBorder="1" applyAlignment="1" applyProtection="1">
      <alignment horizontal="left" vertical="top" wrapText="1"/>
    </xf>
    <xf numFmtId="164" fontId="7" fillId="5" borderId="63" xfId="1" applyNumberFormat="1" applyFont="1" applyFill="1" applyBorder="1" applyAlignment="1" applyProtection="1">
      <alignment horizontal="center" vertical="top"/>
      <protection locked="0"/>
    </xf>
    <xf numFmtId="0" fontId="10" fillId="3" borderId="43" xfId="1" applyFont="1" applyFill="1" applyBorder="1" applyAlignment="1" applyProtection="1">
      <alignment horizontal="center" vertical="top" wrapText="1"/>
    </xf>
    <xf numFmtId="3" fontId="21" fillId="5" borderId="42" xfId="1" applyNumberFormat="1" applyFont="1" applyFill="1" applyBorder="1" applyAlignment="1" applyProtection="1">
      <alignment vertical="top"/>
      <protection locked="0"/>
    </xf>
    <xf numFmtId="3" fontId="21" fillId="5" borderId="47" xfId="1" applyNumberFormat="1" applyFont="1" applyFill="1" applyBorder="1" applyAlignment="1" applyProtection="1">
      <alignment vertical="top"/>
      <protection locked="0"/>
    </xf>
    <xf numFmtId="3" fontId="21" fillId="5" borderId="67" xfId="1" applyNumberFormat="1" applyFont="1" applyFill="1" applyBorder="1" applyAlignment="1" applyProtection="1">
      <alignment vertical="top"/>
      <protection locked="0"/>
    </xf>
    <xf numFmtId="3" fontId="7" fillId="5" borderId="67" xfId="1" applyNumberFormat="1" applyFont="1" applyFill="1" applyBorder="1" applyAlignment="1" applyProtection="1">
      <alignment vertical="top"/>
      <protection locked="0"/>
    </xf>
    <xf numFmtId="0" fontId="10" fillId="0" borderId="26" xfId="1" applyFont="1" applyFill="1" applyBorder="1" applyAlignment="1" applyProtection="1">
      <alignment horizontal="left" wrapText="1"/>
    </xf>
    <xf numFmtId="0" fontId="10" fillId="0" borderId="26" xfId="1" applyFont="1" applyFill="1" applyBorder="1" applyAlignment="1" applyProtection="1">
      <alignment horizontal="left" vertical="top" wrapText="1"/>
    </xf>
    <xf numFmtId="0" fontId="10" fillId="0" borderId="37" xfId="1" applyFont="1" applyFill="1" applyBorder="1" applyAlignment="1" applyProtection="1">
      <alignment horizontal="left" vertical="top" wrapText="1"/>
    </xf>
    <xf numFmtId="0" fontId="10" fillId="0" borderId="9" xfId="1" applyFont="1" applyFill="1" applyBorder="1" applyAlignment="1" applyProtection="1">
      <alignment horizontal="center" vertical="top" wrapText="1"/>
    </xf>
    <xf numFmtId="0" fontId="10" fillId="0" borderId="29" xfId="1" applyFont="1" applyFill="1" applyBorder="1" applyAlignment="1" applyProtection="1">
      <alignment horizontal="center" vertical="top" wrapText="1"/>
    </xf>
    <xf numFmtId="0" fontId="10" fillId="0" borderId="43" xfId="1" applyFont="1" applyFill="1" applyBorder="1" applyAlignment="1" applyProtection="1">
      <alignment horizontal="center" vertical="top" wrapText="1"/>
    </xf>
    <xf numFmtId="0" fontId="10" fillId="0" borderId="58" xfId="1" applyFont="1" applyBorder="1" applyAlignment="1" applyProtection="1">
      <alignment horizontal="left" vertical="top" wrapText="1"/>
    </xf>
    <xf numFmtId="164" fontId="10" fillId="5" borderId="24" xfId="1" applyNumberFormat="1" applyFont="1" applyFill="1" applyBorder="1" applyProtection="1"/>
    <xf numFmtId="164" fontId="7" fillId="5" borderId="70" xfId="1" applyNumberFormat="1" applyFont="1" applyFill="1" applyBorder="1" applyAlignment="1" applyProtection="1">
      <alignment horizontal="center" vertical="top"/>
      <protection locked="0"/>
    </xf>
    <xf numFmtId="164" fontId="10" fillId="0" borderId="13" xfId="1" applyNumberFormat="1" applyFont="1" applyFill="1" applyBorder="1" applyAlignment="1" applyProtection="1">
      <alignment horizontal="center"/>
    </xf>
    <xf numFmtId="1" fontId="10" fillId="0" borderId="68" xfId="1" applyNumberFormat="1" applyFont="1" applyFill="1" applyBorder="1" applyAlignment="1" applyProtection="1">
      <alignment horizontal="center"/>
    </xf>
    <xf numFmtId="0" fontId="10" fillId="3" borderId="51" xfId="1" applyFont="1" applyFill="1" applyBorder="1" applyAlignment="1" applyProtection="1">
      <alignment horizontal="center" vertical="top" wrapText="1"/>
    </xf>
    <xf numFmtId="3" fontId="21" fillId="5" borderId="48" xfId="1" applyNumberFormat="1" applyFont="1" applyFill="1" applyBorder="1" applyAlignment="1" applyProtection="1">
      <alignment vertical="top"/>
      <protection locked="0"/>
    </xf>
    <xf numFmtId="3" fontId="21" fillId="5" borderId="50" xfId="1" applyNumberFormat="1" applyFont="1" applyFill="1" applyBorder="1" applyAlignment="1" applyProtection="1">
      <alignment vertical="top"/>
      <protection locked="0"/>
    </xf>
    <xf numFmtId="3" fontId="21" fillId="5" borderId="66" xfId="1" applyNumberFormat="1" applyFont="1" applyFill="1" applyBorder="1" applyAlignment="1" applyProtection="1">
      <alignment vertical="top"/>
      <protection locked="0"/>
    </xf>
    <xf numFmtId="3" fontId="7" fillId="5" borderId="66" xfId="1" applyNumberFormat="1" applyFont="1" applyFill="1" applyBorder="1" applyAlignment="1" applyProtection="1">
      <alignment vertical="top"/>
      <protection locked="0"/>
    </xf>
    <xf numFmtId="166" fontId="11" fillId="2" borderId="0" xfId="1" applyNumberFormat="1" applyFont="1" applyFill="1" applyAlignment="1" applyProtection="1">
      <alignment horizontal="left"/>
      <protection locked="0"/>
    </xf>
    <xf numFmtId="0" fontId="10" fillId="2" borderId="0" xfId="1" applyFont="1" applyFill="1" applyAlignment="1" applyProtection="1">
      <alignment horizontal="left" wrapText="1"/>
    </xf>
    <xf numFmtId="0" fontId="10" fillId="2" borderId="0" xfId="1" applyFont="1" applyFill="1" applyAlignment="1" applyProtection="1">
      <alignment horizontal="left" vertical="top" wrapText="1"/>
    </xf>
    <xf numFmtId="0" fontId="22" fillId="3" borderId="0" xfId="1" applyNumberFormat="1" applyFont="1" applyFill="1" applyAlignment="1" applyProtection="1">
      <alignment vertical="top" wrapText="1"/>
      <protection locked="0"/>
    </xf>
    <xf numFmtId="0" fontId="22" fillId="2" borderId="0" xfId="1" applyNumberFormat="1" applyFont="1" applyFill="1" applyBorder="1" applyProtection="1">
      <protection locked="0"/>
    </xf>
    <xf numFmtId="0" fontId="19" fillId="0" borderId="0" xfId="1" applyFont="1" applyBorder="1" applyAlignment="1" applyProtection="1">
      <alignment horizontal="left" vertical="top" wrapText="1"/>
    </xf>
    <xf numFmtId="0" fontId="22" fillId="3" borderId="0" xfId="1" applyNumberFormat="1" applyFont="1" applyFill="1" applyBorder="1" applyAlignment="1" applyProtection="1">
      <alignment vertical="top" wrapText="1"/>
      <protection locked="0"/>
    </xf>
    <xf numFmtId="0" fontId="10" fillId="0" borderId="7" xfId="1" applyFont="1" applyBorder="1" applyAlignment="1" applyProtection="1">
      <alignment horizontal="left" wrapText="1"/>
    </xf>
    <xf numFmtId="0" fontId="10" fillId="0" borderId="10" xfId="1" applyFont="1" applyBorder="1" applyAlignment="1" applyProtection="1">
      <alignment horizontal="left" wrapText="1"/>
    </xf>
    <xf numFmtId="0" fontId="10" fillId="0" borderId="14" xfId="1" applyFont="1" applyBorder="1" applyAlignment="1" applyProtection="1">
      <alignment horizontal="left" wrapText="1"/>
    </xf>
    <xf numFmtId="0" fontId="10" fillId="3" borderId="24" xfId="1" applyFont="1" applyFill="1" applyBorder="1" applyAlignment="1" applyProtection="1">
      <alignment vertical="top" wrapText="1"/>
    </xf>
    <xf numFmtId="0" fontId="10" fillId="3" borderId="0" xfId="1" applyFont="1" applyFill="1" applyAlignment="1" applyProtection="1">
      <alignment horizontal="left" wrapText="1"/>
    </xf>
    <xf numFmtId="0" fontId="10" fillId="3" borderId="0" xfId="1" applyFont="1" applyFill="1" applyAlignment="1" applyProtection="1">
      <alignment horizontal="left" vertical="top" wrapText="1"/>
    </xf>
    <xf numFmtId="0" fontId="19" fillId="3" borderId="0" xfId="1" applyFont="1" applyFill="1" applyBorder="1" applyAlignment="1" applyProtection="1">
      <alignment horizontal="left" vertical="top" wrapText="1"/>
    </xf>
    <xf numFmtId="49" fontId="10" fillId="3" borderId="43" xfId="1" applyNumberFormat="1" applyFont="1" applyFill="1" applyBorder="1" applyAlignment="1" applyProtection="1">
      <alignment horizontal="center" vertical="top" wrapText="1"/>
    </xf>
    <xf numFmtId="0" fontId="10" fillId="3" borderId="9" xfId="1" applyFont="1" applyFill="1" applyBorder="1" applyProtection="1"/>
    <xf numFmtId="0" fontId="10" fillId="3" borderId="10" xfId="1" applyFont="1" applyFill="1" applyBorder="1" applyAlignment="1" applyProtection="1">
      <alignment horizontal="left" wrapText="1"/>
    </xf>
    <xf numFmtId="0" fontId="10" fillId="3" borderId="26" xfId="1" applyFont="1" applyFill="1" applyBorder="1" applyAlignment="1" applyProtection="1">
      <alignment horizontal="left" vertical="top" wrapText="1"/>
    </xf>
    <xf numFmtId="0" fontId="10" fillId="3" borderId="10" xfId="1" applyFont="1" applyFill="1" applyBorder="1" applyAlignment="1" applyProtection="1">
      <alignment horizontal="left" vertical="top" wrapText="1"/>
    </xf>
    <xf numFmtId="0" fontId="7" fillId="0" borderId="33" xfId="1" applyFont="1" applyBorder="1" applyAlignment="1" applyProtection="1">
      <alignment wrapText="1"/>
    </xf>
    <xf numFmtId="0" fontId="7" fillId="0" borderId="37" xfId="1" applyFont="1" applyBorder="1" applyAlignment="1" applyProtection="1">
      <alignment wrapText="1"/>
    </xf>
    <xf numFmtId="0" fontId="7" fillId="0" borderId="33" xfId="1" applyFont="1" applyBorder="1" applyAlignment="1" applyProtection="1">
      <alignment horizontal="left" wrapText="1"/>
    </xf>
    <xf numFmtId="0" fontId="7" fillId="0" borderId="37" xfId="1" applyFont="1" applyBorder="1" applyAlignment="1" applyProtection="1">
      <alignment horizontal="left" wrapText="1"/>
    </xf>
    <xf numFmtId="0" fontId="10" fillId="2" borderId="0" xfId="1" applyFont="1" applyFill="1" applyBorder="1" applyAlignment="1" applyProtection="1">
      <alignment horizontal="left" wrapText="1"/>
    </xf>
    <xf numFmtId="0" fontId="19" fillId="2" borderId="0" xfId="1" applyFont="1" applyFill="1" applyBorder="1" applyAlignment="1" applyProtection="1">
      <alignment horizontal="left" wrapText="1"/>
    </xf>
    <xf numFmtId="0" fontId="19" fillId="2" borderId="0" xfId="1" applyFont="1" applyFill="1" applyBorder="1" applyAlignment="1" applyProtection="1">
      <alignment horizontal="left" vertical="top" wrapText="1"/>
    </xf>
    <xf numFmtId="0" fontId="10" fillId="0" borderId="7" xfId="1" applyFont="1" applyFill="1" applyBorder="1" applyAlignment="1" applyProtection="1">
      <alignment horizontal="left" wrapText="1"/>
    </xf>
    <xf numFmtId="0" fontId="10" fillId="0" borderId="44" xfId="1" applyFont="1" applyFill="1" applyBorder="1" applyAlignment="1" applyProtection="1">
      <alignment horizontal="left" vertical="top" wrapText="1"/>
    </xf>
    <xf numFmtId="0" fontId="10" fillId="0" borderId="10" xfId="1" applyFont="1" applyFill="1" applyBorder="1" applyAlignment="1" applyProtection="1">
      <alignment horizontal="left" wrapText="1"/>
    </xf>
    <xf numFmtId="49" fontId="10" fillId="3" borderId="24" xfId="1" applyNumberFormat="1" applyFont="1" applyFill="1" applyBorder="1" applyAlignment="1" applyProtection="1">
      <alignment horizontal="left" vertical="top" wrapText="1"/>
    </xf>
    <xf numFmtId="49" fontId="10" fillId="3" borderId="0" xfId="1" applyNumberFormat="1" applyFont="1" applyFill="1" applyBorder="1" applyAlignment="1" applyProtection="1">
      <alignment horizontal="left" vertical="top" wrapText="1"/>
    </xf>
    <xf numFmtId="0" fontId="10" fillId="0" borderId="9" xfId="1" applyFont="1" applyBorder="1" applyAlignment="1" applyProtection="1">
      <alignment horizontal="center"/>
    </xf>
    <xf numFmtId="0" fontId="7" fillId="2" borderId="0" xfId="1" applyNumberFormat="1" applyFont="1" applyFill="1" applyAlignment="1" applyProtection="1">
      <alignment horizontal="left"/>
      <protection locked="0"/>
    </xf>
    <xf numFmtId="0" fontId="22" fillId="2" borderId="0" xfId="1" applyFont="1" applyFill="1" applyBorder="1" applyAlignment="1" applyProtection="1">
      <alignment horizontal="left" vertical="top" wrapText="1"/>
      <protection locked="0"/>
    </xf>
    <xf numFmtId="166" fontId="22" fillId="2" borderId="0" xfId="1" applyNumberFormat="1" applyFont="1" applyFill="1" applyBorder="1" applyProtection="1">
      <protection locked="0"/>
    </xf>
    <xf numFmtId="1" fontId="10" fillId="2" borderId="0" xfId="1" applyNumberFormat="1" applyFont="1" applyFill="1" applyBorder="1" applyProtection="1">
      <protection locked="0"/>
    </xf>
    <xf numFmtId="0" fontId="7" fillId="2" borderId="0" xfId="1" applyFont="1" applyFill="1" applyAlignment="1" applyProtection="1">
      <alignment horizontal="left" vertical="top" wrapText="1"/>
      <protection locked="0"/>
    </xf>
    <xf numFmtId="0" fontId="7" fillId="2" borderId="0" xfId="1" applyFont="1" applyFill="1" applyBorder="1" applyProtection="1">
      <protection locked="0"/>
    </xf>
    <xf numFmtId="0" fontId="7" fillId="2" borderId="0" xfId="1" applyFont="1" applyFill="1" applyBorder="1" applyAlignment="1" applyProtection="1">
      <alignment vertical="top" wrapText="1"/>
      <protection locked="0"/>
    </xf>
    <xf numFmtId="0" fontId="21" fillId="2" borderId="0" xfId="1" applyFont="1" applyFill="1" applyAlignment="1" applyProtection="1">
      <alignment vertical="top" wrapText="1"/>
      <protection locked="0"/>
    </xf>
    <xf numFmtId="0" fontId="21" fillId="2" borderId="0" xfId="1" applyFont="1" applyFill="1" applyProtection="1">
      <protection locked="0"/>
    </xf>
    <xf numFmtId="0" fontId="10" fillId="0" borderId="14" xfId="1" applyFont="1" applyFill="1" applyBorder="1" applyAlignment="1" applyProtection="1">
      <alignment horizontal="left" vertical="top" wrapText="1"/>
    </xf>
    <xf numFmtId="0" fontId="10" fillId="0" borderId="56" xfId="1" applyFont="1" applyFill="1" applyBorder="1" applyAlignment="1" applyProtection="1">
      <alignment horizontal="left" vertical="top" wrapText="1"/>
    </xf>
    <xf numFmtId="0" fontId="22" fillId="2" borderId="0" xfId="1" applyFont="1" applyFill="1" applyBorder="1" applyAlignment="1" applyProtection="1">
      <alignment horizontal="left" vertical="top" wrapText="1"/>
    </xf>
    <xf numFmtId="166" fontId="22" fillId="2" borderId="0" xfId="1" applyNumberFormat="1" applyFont="1" applyFill="1" applyBorder="1" applyAlignment="1" applyProtection="1">
      <alignment vertical="top"/>
    </xf>
    <xf numFmtId="0" fontId="7" fillId="2" borderId="0" xfId="1" applyFont="1" applyFill="1" applyAlignment="1" applyProtection="1">
      <alignment horizontal="left"/>
      <protection locked="0"/>
    </xf>
    <xf numFmtId="0" fontId="7" fillId="2" borderId="0" xfId="1" applyFont="1" applyFill="1" applyAlignment="1" applyProtection="1">
      <alignment horizontal="left" vertical="top"/>
      <protection locked="0"/>
    </xf>
    <xf numFmtId="0" fontId="7" fillId="2" borderId="0" xfId="1" applyFont="1" applyFill="1" applyAlignment="1" applyProtection="1">
      <alignment horizontal="center"/>
      <protection locked="0"/>
    </xf>
    <xf numFmtId="0" fontId="7" fillId="2" borderId="0" xfId="1" applyFont="1" applyFill="1" applyBorder="1" applyAlignment="1" applyProtection="1">
      <alignment vertical="top"/>
      <protection locked="0"/>
    </xf>
    <xf numFmtId="1" fontId="4" fillId="2" borderId="2" xfId="0" applyNumberFormat="1" applyFont="1" applyFill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3" fillId="10" borderId="4" xfId="0" applyFont="1" applyFill="1" applyBorder="1" applyAlignment="1" applyProtection="1">
      <alignment horizontal="center" textRotation="90" wrapText="1"/>
    </xf>
    <xf numFmtId="0" fontId="3" fillId="10" borderId="4" xfId="0" applyFont="1" applyFill="1" applyBorder="1" applyAlignment="1" applyProtection="1">
      <alignment horizontal="left" textRotation="90" wrapText="1"/>
    </xf>
    <xf numFmtId="1" fontId="3" fillId="10" borderId="4" xfId="0" applyNumberFormat="1" applyFont="1" applyFill="1" applyBorder="1" applyAlignment="1" applyProtection="1">
      <alignment horizontal="center" textRotation="90" wrapText="1"/>
    </xf>
    <xf numFmtId="0" fontId="3" fillId="4" borderId="4" xfId="0" applyFont="1" applyFill="1" applyBorder="1" applyAlignment="1" applyProtection="1">
      <alignment horizontal="center" textRotation="90" wrapText="1"/>
    </xf>
    <xf numFmtId="0" fontId="3" fillId="4" borderId="4" xfId="0" applyFont="1" applyFill="1" applyBorder="1" applyAlignment="1">
      <alignment horizontal="center" textRotation="90" wrapText="1"/>
    </xf>
    <xf numFmtId="0" fontId="4" fillId="0" borderId="0" xfId="0" applyFont="1" applyAlignment="1">
      <alignment wrapText="1"/>
    </xf>
    <xf numFmtId="0" fontId="4" fillId="10" borderId="5" xfId="0" applyFont="1" applyFill="1" applyBorder="1" applyAlignment="1" applyProtection="1">
      <alignment horizontal="center"/>
    </xf>
    <xf numFmtId="0" fontId="4" fillId="10" borderId="5" xfId="0" applyFont="1" applyFill="1" applyBorder="1" applyAlignment="1" applyProtection="1">
      <alignment horizontal="left"/>
    </xf>
    <xf numFmtId="1" fontId="4" fillId="10" borderId="5" xfId="0" applyNumberFormat="1" applyFont="1" applyFill="1" applyBorder="1" applyAlignment="1" applyProtection="1">
      <alignment horizontal="center"/>
    </xf>
    <xf numFmtId="0" fontId="4" fillId="4" borderId="5" xfId="0" applyFont="1" applyFill="1" applyBorder="1" applyAlignment="1" applyProtection="1">
      <alignment horizontal="center"/>
    </xf>
    <xf numFmtId="0" fontId="4" fillId="4" borderId="5" xfId="0" applyFont="1" applyFill="1" applyBorder="1" applyAlignment="1">
      <alignment horizontal="left"/>
    </xf>
    <xf numFmtId="0" fontId="4" fillId="10" borderId="34" xfId="0" applyFont="1" applyFill="1" applyBorder="1" applyAlignment="1" applyProtection="1">
      <alignment horizontal="center"/>
    </xf>
    <xf numFmtId="0" fontId="4" fillId="10" borderId="17" xfId="0" applyFont="1" applyFill="1" applyBorder="1" applyAlignment="1" applyProtection="1">
      <alignment horizontal="center"/>
    </xf>
    <xf numFmtId="0" fontId="4" fillId="10" borderId="17" xfId="0" applyFont="1" applyFill="1" applyBorder="1" applyAlignment="1" applyProtection="1">
      <alignment horizontal="left"/>
    </xf>
    <xf numFmtId="1" fontId="4" fillId="10" borderId="17" xfId="0" applyNumberFormat="1" applyFont="1" applyFill="1" applyBorder="1" applyAlignment="1" applyProtection="1">
      <alignment horizontal="center"/>
    </xf>
    <xf numFmtId="0" fontId="4" fillId="10" borderId="18" xfId="0" applyFont="1" applyFill="1" applyBorder="1" applyAlignment="1" applyProtection="1">
      <alignment horizontal="center"/>
    </xf>
    <xf numFmtId="0" fontId="4" fillId="4" borderId="17" xfId="0" applyFont="1" applyFill="1" applyBorder="1" applyAlignment="1" applyProtection="1">
      <alignment horizontal="center"/>
    </xf>
    <xf numFmtId="0" fontId="4" fillId="4" borderId="19" xfId="0" applyFont="1" applyFill="1" applyBorder="1" applyAlignment="1">
      <alignment horizontal="left"/>
    </xf>
    <xf numFmtId="0" fontId="4" fillId="4" borderId="18" xfId="0" applyFont="1" applyFill="1" applyBorder="1" applyAlignment="1">
      <alignment horizontal="left"/>
    </xf>
    <xf numFmtId="0" fontId="4" fillId="0" borderId="9" xfId="0" applyFont="1" applyBorder="1" applyAlignment="1" applyProtection="1">
      <alignment horizontal="center"/>
    </xf>
    <xf numFmtId="0" fontId="4" fillId="0" borderId="27" xfId="0" applyFont="1" applyBorder="1" applyAlignment="1" applyProtection="1">
      <alignment horizontal="center"/>
    </xf>
    <xf numFmtId="1" fontId="4" fillId="0" borderId="10" xfId="0" applyNumberFormat="1" applyFont="1" applyBorder="1" applyAlignment="1" applyProtection="1">
      <alignment horizontal="center"/>
    </xf>
    <xf numFmtId="0" fontId="4" fillId="0" borderId="26" xfId="0" applyFont="1" applyBorder="1" applyAlignment="1" applyProtection="1">
      <alignment horizontal="center"/>
    </xf>
    <xf numFmtId="0" fontId="4" fillId="0" borderId="37" xfId="0" applyFont="1" applyBorder="1" applyAlignment="1" applyProtection="1">
      <alignment horizontal="center"/>
    </xf>
    <xf numFmtId="0" fontId="4" fillId="0" borderId="9" xfId="0" applyFont="1" applyFill="1" applyBorder="1" applyAlignment="1" applyProtection="1">
      <alignment horizontal="center"/>
    </xf>
    <xf numFmtId="0" fontId="4" fillId="0" borderId="27" xfId="0" applyFont="1" applyFill="1" applyBorder="1" applyAlignment="1" applyProtection="1">
      <alignment horizontal="center"/>
    </xf>
    <xf numFmtId="0" fontId="4" fillId="0" borderId="13" xfId="0" applyFont="1" applyFill="1" applyBorder="1" applyAlignment="1" applyProtection="1">
      <alignment horizontal="center"/>
    </xf>
    <xf numFmtId="0" fontId="4" fillId="0" borderId="69" xfId="0" applyFont="1" applyFill="1" applyBorder="1" applyAlignment="1" applyProtection="1">
      <alignment horizontal="center"/>
    </xf>
    <xf numFmtId="1" fontId="4" fillId="0" borderId="14" xfId="0" applyNumberFormat="1" applyFont="1" applyBorder="1" applyAlignment="1" applyProtection="1">
      <alignment horizontal="center"/>
    </xf>
    <xf numFmtId="0" fontId="4" fillId="0" borderId="56" xfId="0" applyFont="1" applyBorder="1" applyAlignment="1" applyProtection="1">
      <alignment horizontal="center"/>
    </xf>
    <xf numFmtId="0" fontId="4" fillId="0" borderId="41" xfId="0" applyFont="1" applyBorder="1" applyAlignment="1" applyProtection="1">
      <alignment horizontal="center"/>
    </xf>
    <xf numFmtId="1" fontId="4" fillId="0" borderId="0" xfId="0" applyNumberFormat="1" applyFont="1" applyAlignment="1">
      <alignment horizontal="center"/>
    </xf>
    <xf numFmtId="0" fontId="7" fillId="2" borderId="30" xfId="1" applyFont="1" applyFill="1" applyBorder="1" applyAlignment="1" applyProtection="1">
      <alignment vertical="top" wrapText="1"/>
      <protection locked="0"/>
    </xf>
    <xf numFmtId="10" fontId="7" fillId="2" borderId="31" xfId="6" applyNumberFormat="1" applyFont="1" applyFill="1" applyBorder="1" applyAlignment="1" applyProtection="1">
      <alignment vertical="top" wrapText="1"/>
      <protection locked="0"/>
    </xf>
    <xf numFmtId="0" fontId="7" fillId="2" borderId="58" xfId="1" applyFont="1" applyFill="1" applyBorder="1" applyAlignment="1" applyProtection="1">
      <alignment vertical="top" wrapText="1"/>
      <protection locked="0"/>
    </xf>
    <xf numFmtId="0" fontId="10" fillId="0" borderId="38" xfId="1" applyFont="1" applyBorder="1" applyAlignment="1" applyProtection="1">
      <alignment vertical="top"/>
    </xf>
    <xf numFmtId="7" fontId="10" fillId="3" borderId="11" xfId="1" applyNumberFormat="1" applyFont="1" applyFill="1" applyBorder="1" applyAlignment="1" applyProtection="1">
      <alignment horizontal="center" vertical="top" wrapText="1"/>
    </xf>
    <xf numFmtId="7" fontId="10" fillId="2" borderId="8" xfId="1" applyNumberFormat="1" applyFont="1" applyFill="1" applyBorder="1" applyAlignment="1" applyProtection="1">
      <alignment horizontal="center" vertical="top" wrapText="1"/>
    </xf>
    <xf numFmtId="3" fontId="7" fillId="5" borderId="38" xfId="1" applyNumberFormat="1" applyFont="1" applyFill="1" applyBorder="1" applyAlignment="1" applyProtection="1">
      <alignment horizontal="center" vertical="top"/>
      <protection locked="0"/>
    </xf>
    <xf numFmtId="3" fontId="7" fillId="5" borderId="31" xfId="1" applyNumberFormat="1" applyFont="1" applyFill="1" applyBorder="1" applyAlignment="1" applyProtection="1">
      <alignment horizontal="center" vertical="top"/>
      <protection locked="0"/>
    </xf>
    <xf numFmtId="3" fontId="7" fillId="5" borderId="39" xfId="1" applyNumberFormat="1" applyFont="1" applyFill="1" applyBorder="1" applyAlignment="1" applyProtection="1">
      <alignment horizontal="center" vertical="top"/>
      <protection locked="0"/>
    </xf>
    <xf numFmtId="0" fontId="10" fillId="0" borderId="58" xfId="1" applyFont="1" applyBorder="1" applyAlignment="1" applyProtection="1">
      <alignment wrapText="1"/>
    </xf>
    <xf numFmtId="0" fontId="10" fillId="0" borderId="25" xfId="1" applyFont="1" applyBorder="1" applyAlignment="1" applyProtection="1">
      <alignment wrapText="1"/>
    </xf>
    <xf numFmtId="0" fontId="10" fillId="0" borderId="64" xfId="1" applyFont="1" applyBorder="1" applyAlignment="1" applyProtection="1">
      <alignment vertical="top"/>
    </xf>
    <xf numFmtId="0" fontId="10" fillId="3" borderId="45" xfId="1" applyFont="1" applyFill="1" applyBorder="1" applyAlignment="1" applyProtection="1">
      <alignment horizontal="center" vertical="top" wrapText="1"/>
    </xf>
    <xf numFmtId="0" fontId="10" fillId="3" borderId="27" xfId="1" applyFont="1" applyFill="1" applyBorder="1" applyAlignment="1" applyProtection="1">
      <alignment horizontal="center" vertical="top" wrapText="1"/>
    </xf>
    <xf numFmtId="0" fontId="10" fillId="3" borderId="42" xfId="1" applyFont="1" applyFill="1" applyBorder="1" applyAlignment="1" applyProtection="1">
      <alignment horizontal="center" vertical="top" wrapText="1"/>
    </xf>
    <xf numFmtId="7" fontId="7" fillId="2" borderId="10" xfId="1" applyNumberFormat="1" applyFont="1" applyFill="1" applyBorder="1" applyAlignment="1" applyProtection="1">
      <alignment vertical="top" wrapText="1"/>
      <protection locked="0"/>
    </xf>
    <xf numFmtId="0" fontId="7" fillId="0" borderId="44" xfId="0" applyFont="1" applyBorder="1" applyAlignment="1" applyProtection="1">
      <alignment horizontal="left" vertical="top" wrapText="1"/>
    </xf>
    <xf numFmtId="0" fontId="7" fillId="0" borderId="8" xfId="0" applyFont="1" applyBorder="1" applyAlignment="1" applyProtection="1">
      <alignment horizontal="left" vertical="top" wrapText="1"/>
    </xf>
    <xf numFmtId="0" fontId="7" fillId="0" borderId="33" xfId="0" applyFont="1" applyBorder="1" applyAlignment="1" applyProtection="1">
      <alignment horizontal="left" vertical="top" wrapText="1"/>
    </xf>
    <xf numFmtId="0" fontId="7" fillId="0" borderId="37" xfId="0" applyFont="1" applyBorder="1" applyAlignment="1" applyProtection="1">
      <alignment horizontal="left" vertical="top" wrapText="1"/>
    </xf>
    <xf numFmtId="0" fontId="7" fillId="0" borderId="41" xfId="0" applyFont="1" applyBorder="1" applyAlignment="1" applyProtection="1">
      <alignment horizontal="left" vertical="top" wrapText="1"/>
    </xf>
    <xf numFmtId="0" fontId="7" fillId="3" borderId="33" xfId="0" applyFont="1" applyFill="1" applyBorder="1" applyAlignment="1" applyProtection="1">
      <alignment horizontal="left" vertical="top" wrapText="1"/>
    </xf>
    <xf numFmtId="0" fontId="14" fillId="0" borderId="4" xfId="1" applyFont="1" applyBorder="1" applyAlignment="1" applyProtection="1">
      <alignment horizontal="left" vertical="top" wrapText="1"/>
    </xf>
    <xf numFmtId="0" fontId="14" fillId="0" borderId="36" xfId="1" applyFont="1" applyBorder="1" applyAlignment="1" applyProtection="1">
      <alignment horizontal="left" vertical="top" wrapText="1"/>
    </xf>
    <xf numFmtId="0" fontId="10" fillId="0" borderId="6" xfId="1" applyFont="1" applyBorder="1" applyAlignment="1" applyProtection="1">
      <alignment horizontal="center"/>
    </xf>
    <xf numFmtId="0" fontId="10" fillId="0" borderId="42" xfId="1" applyFont="1" applyBorder="1" applyAlignment="1" applyProtection="1">
      <alignment horizontal="center"/>
    </xf>
    <xf numFmtId="0" fontId="7" fillId="2" borderId="71" xfId="1" applyFont="1" applyFill="1" applyBorder="1" applyAlignment="1" applyProtection="1">
      <alignment horizontal="center"/>
    </xf>
    <xf numFmtId="0" fontId="4" fillId="0" borderId="0" xfId="1"/>
    <xf numFmtId="44" fontId="4" fillId="5" borderId="7" xfId="0" applyNumberFormat="1" applyFont="1" applyFill="1" applyBorder="1" applyProtection="1">
      <protection locked="0"/>
    </xf>
    <xf numFmtId="44" fontId="4" fillId="5" borderId="10" xfId="0" applyNumberFormat="1" applyFont="1" applyFill="1" applyBorder="1" applyProtection="1">
      <protection locked="0"/>
    </xf>
    <xf numFmtId="44" fontId="4" fillId="5" borderId="14" xfId="0" applyNumberFormat="1" applyFont="1" applyFill="1" applyBorder="1" applyProtection="1">
      <protection locked="0"/>
    </xf>
    <xf numFmtId="167" fontId="8" fillId="2" borderId="19" xfId="1" applyNumberFormat="1" applyFont="1" applyFill="1" applyBorder="1" applyAlignment="1" applyProtection="1">
      <alignment horizontal="center" vertical="top" wrapText="1"/>
    </xf>
    <xf numFmtId="167" fontId="14" fillId="2" borderId="0" xfId="1" applyNumberFormat="1" applyFont="1" applyFill="1" applyAlignment="1" applyProtection="1">
      <alignment horizontal="center" vertical="top"/>
    </xf>
    <xf numFmtId="167" fontId="14" fillId="3" borderId="0" xfId="1" applyNumberFormat="1" applyFont="1" applyFill="1" applyAlignment="1" applyProtection="1">
      <alignment horizontal="center" vertical="top" wrapText="1"/>
    </xf>
    <xf numFmtId="167" fontId="14" fillId="3" borderId="2" xfId="1" applyNumberFormat="1" applyFont="1" applyFill="1" applyBorder="1" applyAlignment="1" applyProtection="1">
      <alignment horizontal="center" vertical="top" wrapText="1"/>
    </xf>
    <xf numFmtId="167" fontId="14" fillId="3" borderId="55" xfId="1" applyNumberFormat="1" applyFont="1" applyFill="1" applyBorder="1" applyAlignment="1" applyProtection="1">
      <alignment horizontal="center" vertical="top" wrapText="1"/>
    </xf>
    <xf numFmtId="167" fontId="14" fillId="3" borderId="0" xfId="1" applyNumberFormat="1" applyFont="1" applyFill="1" applyBorder="1" applyAlignment="1" applyProtection="1">
      <alignment horizontal="center" vertical="top" wrapText="1"/>
    </xf>
    <xf numFmtId="167" fontId="14" fillId="2" borderId="0" xfId="1" applyNumberFormat="1" applyFont="1" applyFill="1" applyAlignment="1" applyProtection="1">
      <alignment horizontal="center" vertical="top" wrapText="1"/>
    </xf>
    <xf numFmtId="167" fontId="8" fillId="2" borderId="18" xfId="1" applyNumberFormat="1" applyFont="1" applyFill="1" applyBorder="1" applyAlignment="1" applyProtection="1">
      <alignment horizontal="center" vertical="top" wrapText="1"/>
    </xf>
    <xf numFmtId="167" fontId="4" fillId="0" borderId="0" xfId="1" applyNumberFormat="1" applyFont="1" applyAlignment="1">
      <alignment horizontal="center"/>
    </xf>
    <xf numFmtId="167" fontId="7" fillId="3" borderId="8" xfId="1" applyNumberFormat="1" applyFont="1" applyFill="1" applyBorder="1" applyAlignment="1" applyProtection="1">
      <alignment horizontal="center" vertical="top" wrapText="1"/>
    </xf>
    <xf numFmtId="167" fontId="7" fillId="3" borderId="43" xfId="1" applyNumberFormat="1" applyFont="1" applyFill="1" applyBorder="1" applyAlignment="1" applyProtection="1">
      <alignment horizontal="center" vertical="top" wrapText="1"/>
    </xf>
    <xf numFmtId="167" fontId="7" fillId="3" borderId="51" xfId="1" applyNumberFormat="1" applyFont="1" applyFill="1" applyBorder="1" applyAlignment="1" applyProtection="1">
      <alignment horizontal="center" vertical="top" wrapText="1"/>
    </xf>
    <xf numFmtId="167" fontId="7" fillId="3" borderId="0" xfId="1" applyNumberFormat="1" applyFont="1" applyFill="1" applyAlignment="1" applyProtection="1">
      <alignment horizontal="center" vertical="top" wrapText="1"/>
    </xf>
    <xf numFmtId="167" fontId="7" fillId="0" borderId="8" xfId="1" applyNumberFormat="1" applyFont="1" applyFill="1" applyBorder="1" applyAlignment="1" applyProtection="1">
      <alignment horizontal="center" vertical="top" wrapText="1"/>
    </xf>
    <xf numFmtId="167" fontId="7" fillId="0" borderId="43" xfId="1" applyNumberFormat="1" applyFont="1" applyFill="1" applyBorder="1" applyAlignment="1" applyProtection="1">
      <alignment horizontal="center" vertical="top" wrapText="1"/>
    </xf>
    <xf numFmtId="167" fontId="7" fillId="3" borderId="66" xfId="1" applyNumberFormat="1" applyFont="1" applyFill="1" applyBorder="1" applyAlignment="1" applyProtection="1">
      <alignment horizontal="center" vertical="top" wrapText="1"/>
    </xf>
    <xf numFmtId="167" fontId="7" fillId="0" borderId="43" xfId="1" applyNumberFormat="1" applyFont="1" applyBorder="1" applyAlignment="1" applyProtection="1">
      <alignment horizontal="center" vertical="top" wrapText="1"/>
    </xf>
    <xf numFmtId="167" fontId="7" fillId="0" borderId="54" xfId="1" applyNumberFormat="1" applyFont="1" applyBorder="1" applyAlignment="1" applyProtection="1">
      <alignment horizontal="center" vertical="top" wrapText="1"/>
    </xf>
    <xf numFmtId="167" fontId="7" fillId="3" borderId="2" xfId="1" applyNumberFormat="1" applyFont="1" applyFill="1" applyBorder="1" applyAlignment="1" applyProtection="1">
      <alignment horizontal="center" vertical="top" wrapText="1"/>
    </xf>
    <xf numFmtId="167" fontId="7" fillId="3" borderId="55" xfId="1" applyNumberFormat="1" applyFont="1" applyFill="1" applyBorder="1" applyAlignment="1" applyProtection="1">
      <alignment horizontal="center" vertical="top" wrapText="1"/>
    </xf>
    <xf numFmtId="167" fontId="7" fillId="3" borderId="0" xfId="1" applyNumberFormat="1" applyFont="1" applyFill="1" applyBorder="1" applyAlignment="1" applyProtection="1">
      <alignment horizontal="center" vertical="top" wrapText="1"/>
    </xf>
    <xf numFmtId="167" fontId="7" fillId="3" borderId="11" xfId="1" applyNumberFormat="1" applyFont="1" applyFill="1" applyBorder="1" applyAlignment="1" applyProtection="1">
      <alignment horizontal="center" vertical="top" wrapText="1"/>
    </xf>
    <xf numFmtId="167" fontId="7" fillId="2" borderId="0" xfId="1" applyNumberFormat="1" applyFont="1" applyFill="1" applyAlignment="1" applyProtection="1">
      <alignment horizontal="center" vertical="top" wrapText="1"/>
    </xf>
    <xf numFmtId="167" fontId="7" fillId="2" borderId="0" xfId="1" applyNumberFormat="1" applyFont="1" applyFill="1" applyAlignment="1" applyProtection="1">
      <alignment horizontal="center" vertical="top"/>
    </xf>
    <xf numFmtId="167" fontId="14" fillId="0" borderId="65" xfId="1" applyNumberFormat="1" applyFont="1" applyFill="1" applyBorder="1" applyAlignment="1" applyProtection="1">
      <alignment horizontal="center" vertical="top" wrapText="1"/>
    </xf>
    <xf numFmtId="167" fontId="14" fillId="3" borderId="8" xfId="1" applyNumberFormat="1" applyFont="1" applyFill="1" applyBorder="1" applyAlignment="1" applyProtection="1">
      <alignment horizontal="center" vertical="top" wrapText="1"/>
    </xf>
    <xf numFmtId="167" fontId="14" fillId="3" borderId="43" xfId="1" applyNumberFormat="1" applyFont="1" applyFill="1" applyBorder="1" applyAlignment="1" applyProtection="1">
      <alignment horizontal="center" vertical="top" wrapText="1"/>
    </xf>
    <xf numFmtId="167" fontId="14" fillId="3" borderId="11" xfId="1" applyNumberFormat="1" applyFont="1" applyFill="1" applyBorder="1" applyAlignment="1" applyProtection="1">
      <alignment horizontal="center" vertical="top" wrapText="1"/>
    </xf>
    <xf numFmtId="167" fontId="14" fillId="3" borderId="51" xfId="1" applyNumberFormat="1" applyFont="1" applyFill="1" applyBorder="1" applyAlignment="1" applyProtection="1">
      <alignment horizontal="center" vertical="top" wrapText="1"/>
    </xf>
    <xf numFmtId="167" fontId="7" fillId="0" borderId="16" xfId="1" applyNumberFormat="1" applyFont="1" applyBorder="1" applyAlignment="1" applyProtection="1">
      <alignment horizontal="center" vertical="top" wrapText="1"/>
    </xf>
    <xf numFmtId="167" fontId="14" fillId="3" borderId="16" xfId="1" applyNumberFormat="1" applyFont="1" applyFill="1" applyBorder="1" applyAlignment="1" applyProtection="1">
      <alignment horizontal="center" vertical="top" wrapText="1"/>
    </xf>
    <xf numFmtId="167" fontId="7" fillId="3" borderId="16" xfId="1" applyNumberFormat="1" applyFont="1" applyFill="1" applyBorder="1" applyAlignment="1" applyProtection="1">
      <alignment horizontal="center" vertical="top" wrapText="1"/>
    </xf>
    <xf numFmtId="167" fontId="7" fillId="0" borderId="11" xfId="1" applyNumberFormat="1" applyFont="1" applyBorder="1" applyAlignment="1" applyProtection="1">
      <alignment horizontal="center" vertical="top" wrapText="1"/>
    </xf>
    <xf numFmtId="167" fontId="7" fillId="5" borderId="6" xfId="1" applyNumberFormat="1" applyFont="1" applyFill="1" applyBorder="1" applyAlignment="1" applyProtection="1">
      <alignment horizontal="center" vertical="top"/>
      <protection locked="0"/>
    </xf>
    <xf numFmtId="167" fontId="7" fillId="5" borderId="42" xfId="1" applyNumberFormat="1" applyFont="1" applyFill="1" applyBorder="1" applyAlignment="1" applyProtection="1">
      <alignment horizontal="center" vertical="top"/>
      <protection locked="0"/>
    </xf>
    <xf numFmtId="167" fontId="7" fillId="5" borderId="48" xfId="1" applyNumberFormat="1" applyFont="1" applyFill="1" applyBorder="1" applyAlignment="1" applyProtection="1">
      <alignment horizontal="center" vertical="top"/>
      <protection locked="0"/>
    </xf>
    <xf numFmtId="167" fontId="14" fillId="2" borderId="0" xfId="1" applyNumberFormat="1" applyFont="1" applyFill="1" applyAlignment="1" applyProtection="1">
      <alignment horizontal="center" vertical="top"/>
      <protection locked="0"/>
    </xf>
    <xf numFmtId="167" fontId="7" fillId="5" borderId="37" xfId="1" applyNumberFormat="1" applyFont="1" applyFill="1" applyBorder="1" applyAlignment="1" applyProtection="1">
      <alignment horizontal="center" vertical="top"/>
      <protection locked="0"/>
    </xf>
    <xf numFmtId="167" fontId="7" fillId="5" borderId="9" xfId="1" applyNumberFormat="1" applyFont="1" applyFill="1" applyBorder="1" applyAlignment="1" applyProtection="1">
      <alignment horizontal="center" vertical="top"/>
      <protection locked="0"/>
    </xf>
    <xf numFmtId="167" fontId="7" fillId="5" borderId="13" xfId="1" applyNumberFormat="1" applyFont="1" applyFill="1" applyBorder="1" applyAlignment="1" applyProtection="1">
      <alignment horizontal="center" vertical="top"/>
      <protection locked="0"/>
    </xf>
    <xf numFmtId="167" fontId="7" fillId="0" borderId="51" xfId="1" applyNumberFormat="1" applyFont="1" applyBorder="1" applyAlignment="1" applyProtection="1">
      <alignment horizontal="center" vertical="top" wrapText="1"/>
    </xf>
    <xf numFmtId="167" fontId="7" fillId="0" borderId="11" xfId="1" applyNumberFormat="1" applyFont="1" applyFill="1" applyBorder="1" applyAlignment="1" applyProtection="1">
      <alignment horizontal="center" vertical="top" wrapText="1"/>
    </xf>
    <xf numFmtId="167" fontId="8" fillId="2" borderId="32" xfId="1" applyNumberFormat="1" applyFont="1" applyFill="1" applyBorder="1" applyAlignment="1" applyProtection="1">
      <alignment horizontal="center" vertical="top" wrapText="1"/>
    </xf>
    <xf numFmtId="167" fontId="10" fillId="3" borderId="43" xfId="1" applyNumberFormat="1" applyFont="1" applyFill="1" applyBorder="1" applyAlignment="1" applyProtection="1">
      <alignment horizontal="center" vertical="top" wrapText="1"/>
    </xf>
    <xf numFmtId="167" fontId="10" fillId="0" borderId="51" xfId="1" applyNumberFormat="1" applyFont="1" applyFill="1" applyBorder="1" applyAlignment="1" applyProtection="1">
      <alignment horizontal="center"/>
    </xf>
    <xf numFmtId="167" fontId="10" fillId="3" borderId="0" xfId="1" applyNumberFormat="1" applyFont="1" applyFill="1" applyAlignment="1" applyProtection="1">
      <alignment horizontal="center" vertical="top" wrapText="1"/>
    </xf>
    <xf numFmtId="167" fontId="10" fillId="3" borderId="0" xfId="1" applyNumberFormat="1" applyFont="1" applyFill="1" applyBorder="1" applyAlignment="1" applyProtection="1">
      <alignment horizontal="center" vertical="top" wrapText="1"/>
    </xf>
    <xf numFmtId="167" fontId="10" fillId="3" borderId="51" xfId="1" applyNumberFormat="1" applyFont="1" applyFill="1" applyBorder="1" applyAlignment="1" applyProtection="1">
      <alignment horizontal="center" vertical="top" wrapText="1"/>
    </xf>
    <xf numFmtId="167" fontId="10" fillId="2" borderId="0" xfId="1" applyNumberFormat="1" applyFont="1" applyFill="1" applyBorder="1" applyAlignment="1" applyProtection="1">
      <alignment horizontal="center" vertical="top" wrapText="1"/>
    </xf>
    <xf numFmtId="167" fontId="7" fillId="2" borderId="0" xfId="1" applyNumberFormat="1" applyFont="1" applyFill="1" applyAlignment="1" applyProtection="1">
      <alignment horizontal="center"/>
    </xf>
    <xf numFmtId="0" fontId="4" fillId="0" borderId="2" xfId="0" applyFont="1" applyBorder="1"/>
    <xf numFmtId="166" fontId="14" fillId="2" borderId="0" xfId="1" applyNumberFormat="1" applyFont="1" applyFill="1" applyAlignment="1" applyProtection="1">
      <alignment horizontal="center" vertical="top"/>
    </xf>
    <xf numFmtId="166" fontId="14" fillId="2" borderId="0" xfId="1" applyNumberFormat="1" applyFont="1" applyFill="1" applyAlignment="1" applyProtection="1">
      <alignment horizontal="left" vertical="top"/>
    </xf>
    <xf numFmtId="0" fontId="0" fillId="0" borderId="0" xfId="0" applyProtection="1"/>
    <xf numFmtId="0" fontId="14" fillId="5" borderId="33" xfId="1" applyFont="1" applyFill="1" applyBorder="1" applyAlignment="1" applyProtection="1">
      <alignment horizontal="center" vertical="top" wrapText="1"/>
      <protection locked="0"/>
    </xf>
    <xf numFmtId="0" fontId="14" fillId="5" borderId="37" xfId="1" applyFont="1" applyFill="1" applyBorder="1" applyAlignment="1" applyProtection="1">
      <alignment horizontal="center" vertical="top" wrapText="1"/>
      <protection locked="0"/>
    </xf>
    <xf numFmtId="0" fontId="14" fillId="5" borderId="41" xfId="1" applyFont="1" applyFill="1" applyBorder="1" applyAlignment="1" applyProtection="1">
      <alignment horizontal="center" vertical="top" wrapText="1"/>
      <protection locked="0"/>
    </xf>
    <xf numFmtId="0" fontId="7" fillId="5" borderId="33" xfId="1" applyFont="1" applyFill="1" applyBorder="1" applyAlignment="1" applyProtection="1">
      <alignment horizontal="center" vertical="top" wrapText="1"/>
      <protection locked="0"/>
    </xf>
    <xf numFmtId="0" fontId="7" fillId="5" borderId="36" xfId="1" applyFont="1" applyFill="1" applyBorder="1" applyAlignment="1" applyProtection="1">
      <alignment horizontal="center" vertical="top" wrapText="1"/>
      <protection locked="0"/>
    </xf>
    <xf numFmtId="0" fontId="7" fillId="5" borderId="37" xfId="1" applyFont="1" applyFill="1" applyBorder="1" applyAlignment="1" applyProtection="1">
      <alignment horizontal="center" vertical="top" wrapText="1"/>
      <protection locked="0"/>
    </xf>
    <xf numFmtId="0" fontId="7" fillId="5" borderId="41" xfId="1" applyFont="1" applyFill="1" applyBorder="1" applyAlignment="1" applyProtection="1">
      <alignment horizontal="center" vertical="top" wrapText="1"/>
      <protection locked="0"/>
    </xf>
    <xf numFmtId="0" fontId="7" fillId="5" borderId="52" xfId="1" applyFont="1" applyFill="1" applyBorder="1" applyAlignment="1" applyProtection="1">
      <alignment horizontal="center" vertical="top" wrapText="1"/>
      <protection locked="0"/>
    </xf>
    <xf numFmtId="49" fontId="7" fillId="5" borderId="37" xfId="1" applyNumberFormat="1" applyFont="1" applyFill="1" applyBorder="1" applyAlignment="1" applyProtection="1">
      <alignment horizontal="center" vertical="top" wrapText="1"/>
      <protection locked="0"/>
    </xf>
    <xf numFmtId="0" fontId="14" fillId="5" borderId="57" xfId="1" applyFont="1" applyFill="1" applyBorder="1" applyAlignment="1" applyProtection="1">
      <alignment horizontal="center" vertical="top" wrapText="1"/>
      <protection locked="0"/>
    </xf>
    <xf numFmtId="0" fontId="14" fillId="5" borderId="52" xfId="1" applyFont="1" applyFill="1" applyBorder="1" applyAlignment="1" applyProtection="1">
      <alignment horizontal="center" vertical="top" wrapText="1"/>
      <protection locked="0"/>
    </xf>
    <xf numFmtId="0" fontId="14" fillId="5" borderId="60" xfId="1" applyFont="1" applyFill="1" applyBorder="1" applyAlignment="1" applyProtection="1">
      <alignment horizontal="center" vertical="top" wrapText="1"/>
      <protection locked="0"/>
    </xf>
    <xf numFmtId="0" fontId="14" fillId="5" borderId="61" xfId="1" applyFont="1" applyFill="1" applyBorder="1" applyAlignment="1" applyProtection="1">
      <alignment horizontal="center" vertical="top" wrapText="1"/>
      <protection locked="0"/>
    </xf>
    <xf numFmtId="167" fontId="14" fillId="5" borderId="33" xfId="1" applyNumberFormat="1" applyFont="1" applyFill="1" applyBorder="1" applyAlignment="1" applyProtection="1">
      <alignment horizontal="center" vertical="top" wrapText="1"/>
      <protection locked="0"/>
    </xf>
    <xf numFmtId="167" fontId="14" fillId="5" borderId="37" xfId="1" applyNumberFormat="1" applyFont="1" applyFill="1" applyBorder="1" applyAlignment="1" applyProtection="1">
      <alignment horizontal="center" vertical="top" wrapText="1"/>
      <protection locked="0"/>
    </xf>
    <xf numFmtId="167" fontId="14" fillId="5" borderId="41" xfId="1" applyNumberFormat="1" applyFont="1" applyFill="1" applyBorder="1" applyAlignment="1" applyProtection="1">
      <alignment horizontal="center" vertical="top" wrapText="1"/>
      <protection locked="0"/>
    </xf>
    <xf numFmtId="167" fontId="7" fillId="5" borderId="33" xfId="1" applyNumberFormat="1" applyFont="1" applyFill="1" applyBorder="1" applyAlignment="1" applyProtection="1">
      <alignment horizontal="center" vertical="top" wrapText="1"/>
      <protection locked="0"/>
    </xf>
    <xf numFmtId="167" fontId="7" fillId="5" borderId="36" xfId="1" applyNumberFormat="1" applyFont="1" applyFill="1" applyBorder="1" applyAlignment="1" applyProtection="1">
      <alignment horizontal="center" vertical="top" wrapText="1"/>
      <protection locked="0"/>
    </xf>
    <xf numFmtId="167" fontId="7" fillId="5" borderId="37" xfId="1" applyNumberFormat="1" applyFont="1" applyFill="1" applyBorder="1" applyAlignment="1" applyProtection="1">
      <alignment horizontal="center" vertical="top" wrapText="1"/>
      <protection locked="0"/>
    </xf>
    <xf numFmtId="167" fontId="7" fillId="5" borderId="41" xfId="1" applyNumberFormat="1" applyFont="1" applyFill="1" applyBorder="1" applyAlignment="1" applyProtection="1">
      <alignment horizontal="center" vertical="top" wrapText="1"/>
      <protection locked="0"/>
    </xf>
    <xf numFmtId="167" fontId="7" fillId="5" borderId="52" xfId="1" applyNumberFormat="1" applyFont="1" applyFill="1" applyBorder="1" applyAlignment="1" applyProtection="1">
      <alignment horizontal="center" vertical="top" wrapText="1"/>
      <protection locked="0"/>
    </xf>
    <xf numFmtId="167" fontId="14" fillId="5" borderId="57" xfId="1" applyNumberFormat="1" applyFont="1" applyFill="1" applyBorder="1" applyAlignment="1" applyProtection="1">
      <alignment horizontal="center" vertical="top" wrapText="1"/>
      <protection locked="0"/>
    </xf>
    <xf numFmtId="167" fontId="14" fillId="5" borderId="52" xfId="1" applyNumberFormat="1" applyFont="1" applyFill="1" applyBorder="1" applyAlignment="1" applyProtection="1">
      <alignment horizontal="center" vertical="top" wrapText="1"/>
      <protection locked="0"/>
    </xf>
    <xf numFmtId="167" fontId="14" fillId="5" borderId="60" xfId="1" applyNumberFormat="1" applyFont="1" applyFill="1" applyBorder="1" applyAlignment="1" applyProtection="1">
      <alignment horizontal="center" vertical="top" wrapText="1"/>
      <protection locked="0"/>
    </xf>
    <xf numFmtId="167" fontId="14" fillId="5" borderId="61" xfId="1" applyNumberFormat="1" applyFont="1" applyFill="1" applyBorder="1" applyAlignment="1" applyProtection="1">
      <alignment horizontal="center" vertical="top" wrapText="1"/>
      <protection locked="0"/>
    </xf>
    <xf numFmtId="167" fontId="7" fillId="5" borderId="59" xfId="1" applyNumberFormat="1" applyFont="1" applyFill="1" applyBorder="1" applyAlignment="1" applyProtection="1">
      <alignment horizontal="center" vertical="top" wrapText="1"/>
      <protection locked="0"/>
    </xf>
    <xf numFmtId="167" fontId="7" fillId="5" borderId="60" xfId="1" applyNumberFormat="1" applyFont="1" applyFill="1" applyBorder="1" applyAlignment="1" applyProtection="1">
      <alignment horizontal="center" vertical="top" wrapText="1"/>
      <protection locked="0"/>
    </xf>
    <xf numFmtId="167" fontId="14" fillId="5" borderId="59" xfId="1" applyNumberFormat="1" applyFont="1" applyFill="1" applyBorder="1" applyAlignment="1" applyProtection="1">
      <alignment horizontal="center" vertical="top" wrapText="1"/>
      <protection locked="0"/>
    </xf>
    <xf numFmtId="0" fontId="14" fillId="5" borderId="59" xfId="1" applyFont="1" applyFill="1" applyBorder="1" applyAlignment="1" applyProtection="1">
      <alignment horizontal="center" vertical="top" wrapText="1"/>
      <protection locked="0"/>
    </xf>
    <xf numFmtId="0" fontId="7" fillId="5" borderId="60" xfId="1" applyFont="1" applyFill="1" applyBorder="1" applyAlignment="1" applyProtection="1">
      <alignment horizontal="center" vertical="top" wrapText="1"/>
      <protection locked="0"/>
    </xf>
    <xf numFmtId="0" fontId="7" fillId="5" borderId="61" xfId="1" applyFont="1" applyFill="1" applyBorder="1" applyAlignment="1" applyProtection="1">
      <alignment horizontal="center" vertical="top" wrapText="1"/>
      <protection locked="0"/>
    </xf>
    <xf numFmtId="0" fontId="7" fillId="5" borderId="59" xfId="1" applyFont="1" applyFill="1" applyBorder="1" applyAlignment="1" applyProtection="1">
      <alignment horizontal="center" vertical="top" wrapText="1"/>
      <protection locked="0"/>
    </xf>
    <xf numFmtId="167" fontId="14" fillId="5" borderId="23" xfId="1" applyNumberFormat="1" applyFont="1" applyFill="1" applyBorder="1" applyAlignment="1" applyProtection="1">
      <alignment horizontal="center" vertical="top" wrapText="1"/>
      <protection locked="0"/>
    </xf>
    <xf numFmtId="167" fontId="14" fillId="5" borderId="21" xfId="1" applyNumberFormat="1" applyFont="1" applyFill="1" applyBorder="1" applyAlignment="1" applyProtection="1">
      <alignment horizontal="center" vertical="top" wrapText="1"/>
      <protection locked="0"/>
    </xf>
    <xf numFmtId="167" fontId="14" fillId="5" borderId="22" xfId="1" applyNumberFormat="1" applyFont="1" applyFill="1" applyBorder="1" applyAlignment="1" applyProtection="1">
      <alignment horizontal="center" vertical="top" wrapText="1"/>
      <protection locked="0"/>
    </xf>
    <xf numFmtId="167" fontId="7" fillId="5" borderId="23" xfId="1" applyNumberFormat="1" applyFont="1" applyFill="1" applyBorder="1" applyAlignment="1" applyProtection="1">
      <alignment horizontal="center" vertical="top" wrapText="1"/>
      <protection locked="0"/>
    </xf>
    <xf numFmtId="167" fontId="7" fillId="5" borderId="21" xfId="1" applyNumberFormat="1" applyFont="1" applyFill="1" applyBorder="1" applyAlignment="1" applyProtection="1">
      <alignment horizontal="center" vertical="top" wrapText="1"/>
      <protection locked="0"/>
    </xf>
    <xf numFmtId="167" fontId="7" fillId="5" borderId="22" xfId="1" applyNumberFormat="1" applyFont="1" applyFill="1" applyBorder="1" applyAlignment="1" applyProtection="1">
      <alignment horizontal="center" vertical="top" wrapText="1"/>
      <protection locked="0"/>
    </xf>
    <xf numFmtId="167" fontId="7" fillId="5" borderId="12" xfId="1" applyNumberFormat="1" applyFont="1" applyFill="1" applyBorder="1" applyAlignment="1" applyProtection="1">
      <alignment horizontal="center" vertical="top" wrapText="1"/>
      <protection locked="0"/>
    </xf>
    <xf numFmtId="167" fontId="7" fillId="5" borderId="67" xfId="1" applyNumberFormat="1" applyFont="1" applyFill="1" applyBorder="1" applyAlignment="1" applyProtection="1">
      <alignment horizontal="center" vertical="top" wrapText="1"/>
      <protection locked="0"/>
    </xf>
    <xf numFmtId="167" fontId="14" fillId="5" borderId="67" xfId="1" applyNumberFormat="1" applyFont="1" applyFill="1" applyBorder="1" applyAlignment="1" applyProtection="1">
      <alignment horizontal="center" vertical="top" wrapText="1"/>
      <protection locked="0"/>
    </xf>
    <xf numFmtId="0" fontId="14" fillId="5" borderId="23" xfId="1" applyFont="1" applyFill="1" applyBorder="1" applyAlignment="1" applyProtection="1">
      <alignment horizontal="center" vertical="top" wrapText="1"/>
      <protection locked="0"/>
    </xf>
    <xf numFmtId="0" fontId="14" fillId="5" borderId="67" xfId="1" applyFont="1" applyFill="1" applyBorder="1" applyAlignment="1" applyProtection="1">
      <alignment horizontal="center" vertical="top" wrapText="1"/>
      <protection locked="0"/>
    </xf>
    <xf numFmtId="0" fontId="14" fillId="5" borderId="21" xfId="1" applyFont="1" applyFill="1" applyBorder="1" applyAlignment="1" applyProtection="1">
      <alignment horizontal="center" vertical="top" wrapText="1"/>
      <protection locked="0"/>
    </xf>
    <xf numFmtId="0" fontId="14" fillId="5" borderId="22" xfId="1" applyFont="1" applyFill="1" applyBorder="1" applyAlignment="1" applyProtection="1">
      <alignment horizontal="center" vertical="top" wrapText="1"/>
      <protection locked="0"/>
    </xf>
    <xf numFmtId="0" fontId="7" fillId="5" borderId="23" xfId="1" applyFont="1" applyFill="1" applyBorder="1" applyAlignment="1" applyProtection="1">
      <alignment horizontal="center" vertical="top" wrapText="1"/>
      <protection locked="0"/>
    </xf>
    <xf numFmtId="0" fontId="7" fillId="5" borderId="67" xfId="1" applyFont="1" applyFill="1" applyBorder="1" applyAlignment="1" applyProtection="1">
      <alignment horizontal="center" vertical="top" wrapText="1"/>
      <protection locked="0"/>
    </xf>
    <xf numFmtId="0" fontId="7" fillId="5" borderId="21" xfId="1" applyFont="1" applyFill="1" applyBorder="1" applyAlignment="1" applyProtection="1">
      <alignment horizontal="center" vertical="top" wrapText="1"/>
      <protection locked="0"/>
    </xf>
    <xf numFmtId="0" fontId="7" fillId="5" borderId="22" xfId="1" applyFont="1" applyFill="1" applyBorder="1" applyAlignment="1" applyProtection="1">
      <alignment horizontal="center" vertical="top" wrapText="1"/>
      <protection locked="0"/>
    </xf>
    <xf numFmtId="0" fontId="7" fillId="5" borderId="12" xfId="1" applyFont="1" applyFill="1" applyBorder="1" applyAlignment="1" applyProtection="1">
      <alignment horizontal="center" vertical="top" wrapText="1"/>
      <protection locked="0"/>
    </xf>
    <xf numFmtId="49" fontId="7" fillId="5" borderId="21" xfId="1" applyNumberFormat="1" applyFont="1" applyFill="1" applyBorder="1" applyAlignment="1" applyProtection="1">
      <alignment horizontal="center" vertical="top" wrapText="1"/>
      <protection locked="0"/>
    </xf>
    <xf numFmtId="0" fontId="7" fillId="2" borderId="0" xfId="1" applyFont="1" applyFill="1" applyAlignment="1" applyProtection="1">
      <alignment horizontal="left" wrapText="1"/>
    </xf>
    <xf numFmtId="0" fontId="0" fillId="0" borderId="0" xfId="0" applyAlignment="1" applyProtection="1">
      <alignment horizontal="center"/>
    </xf>
    <xf numFmtId="0" fontId="14" fillId="0" borderId="21" xfId="1" applyFont="1" applyFill="1" applyBorder="1" applyAlignment="1" applyProtection="1">
      <alignment horizontal="left" vertical="top" wrapText="1"/>
    </xf>
    <xf numFmtId="0" fontId="14" fillId="0" borderId="22" xfId="1" applyFont="1" applyFill="1" applyBorder="1" applyAlignment="1" applyProtection="1">
      <alignment horizontal="left" vertical="top" wrapText="1"/>
    </xf>
    <xf numFmtId="0" fontId="11" fillId="2" borderId="0" xfId="1" applyFont="1" applyFill="1" applyAlignment="1" applyProtection="1">
      <alignment horizontal="center" vertical="top"/>
    </xf>
    <xf numFmtId="166" fontId="7" fillId="2" borderId="0" xfId="1" applyNumberFormat="1" applyFont="1" applyFill="1" applyAlignment="1" applyProtection="1">
      <alignment horizontal="left" vertical="top"/>
    </xf>
    <xf numFmtId="164" fontId="10" fillId="2" borderId="0" xfId="1" applyNumberFormat="1" applyFont="1" applyFill="1" applyBorder="1" applyAlignment="1" applyProtection="1">
      <alignment horizontal="center" vertical="top"/>
    </xf>
    <xf numFmtId="7" fontId="10" fillId="2" borderId="0" xfId="1" applyNumberFormat="1" applyFont="1" applyFill="1" applyBorder="1" applyAlignment="1" applyProtection="1">
      <alignment horizontal="center" vertical="top"/>
    </xf>
    <xf numFmtId="166" fontId="11" fillId="2" borderId="0" xfId="1" applyNumberFormat="1" applyFont="1" applyFill="1" applyAlignment="1" applyProtection="1">
      <alignment horizontal="left" vertical="top"/>
    </xf>
    <xf numFmtId="166" fontId="11" fillId="2" borderId="0" xfId="1" applyNumberFormat="1" applyFont="1" applyFill="1" applyAlignment="1" applyProtection="1">
      <alignment horizontal="center" vertical="top"/>
    </xf>
    <xf numFmtId="0" fontId="7" fillId="2" borderId="0" xfId="1" applyNumberFormat="1" applyFont="1" applyFill="1" applyAlignment="1" applyProtection="1">
      <alignment horizontal="center" vertical="top"/>
    </xf>
    <xf numFmtId="0" fontId="8" fillId="2" borderId="0" xfId="1" applyFont="1" applyFill="1" applyAlignment="1" applyProtection="1">
      <alignment horizontal="left" wrapText="1"/>
    </xf>
    <xf numFmtId="7" fontId="10" fillId="5" borderId="57" xfId="1" applyNumberFormat="1" applyFont="1" applyFill="1" applyBorder="1" applyAlignment="1" applyProtection="1">
      <alignment horizontal="center" vertical="top" wrapText="1"/>
      <protection locked="0"/>
    </xf>
    <xf numFmtId="7" fontId="10" fillId="5" borderId="52" xfId="1" applyNumberFormat="1" applyFont="1" applyFill="1" applyBorder="1" applyAlignment="1" applyProtection="1">
      <alignment horizontal="center" vertical="top" wrapText="1"/>
      <protection locked="0"/>
    </xf>
    <xf numFmtId="7" fontId="10" fillId="5" borderId="60" xfId="1" applyNumberFormat="1" applyFont="1" applyFill="1" applyBorder="1" applyAlignment="1" applyProtection="1">
      <alignment horizontal="center" vertical="top" wrapText="1"/>
      <protection locked="0"/>
    </xf>
    <xf numFmtId="7" fontId="10" fillId="5" borderId="61" xfId="1" applyNumberFormat="1" applyFont="1" applyFill="1" applyBorder="1" applyAlignment="1" applyProtection="1">
      <alignment horizontal="center" vertical="top" wrapText="1"/>
      <protection locked="0"/>
    </xf>
    <xf numFmtId="0" fontId="10" fillId="5" borderId="57" xfId="1" applyFont="1" applyFill="1" applyBorder="1" applyAlignment="1" applyProtection="1">
      <alignment horizontal="center" vertical="top" wrapText="1"/>
      <protection locked="0"/>
    </xf>
    <xf numFmtId="0" fontId="10" fillId="5" borderId="52" xfId="1" applyFont="1" applyFill="1" applyBorder="1" applyAlignment="1" applyProtection="1">
      <alignment horizontal="center" vertical="top" wrapText="1"/>
      <protection locked="0"/>
    </xf>
    <xf numFmtId="0" fontId="10" fillId="5" borderId="61" xfId="1" applyFont="1" applyFill="1" applyBorder="1" applyAlignment="1" applyProtection="1">
      <alignment horizontal="center" vertical="top" wrapText="1"/>
      <protection locked="0"/>
    </xf>
    <xf numFmtId="0" fontId="10" fillId="5" borderId="60" xfId="1" applyFont="1" applyFill="1" applyBorder="1" applyAlignment="1" applyProtection="1">
      <alignment horizontal="center" vertical="top" wrapText="1"/>
      <protection locked="0"/>
    </xf>
    <xf numFmtId="164" fontId="10" fillId="3" borderId="0" xfId="1" applyNumberFormat="1" applyFont="1" applyFill="1" applyAlignment="1" applyProtection="1">
      <alignment horizontal="center" vertical="top" wrapText="1"/>
    </xf>
    <xf numFmtId="164" fontId="10" fillId="3" borderId="0" xfId="1" applyNumberFormat="1" applyFont="1" applyFill="1" applyBorder="1" applyAlignment="1" applyProtection="1">
      <alignment horizontal="center" vertical="top" wrapText="1"/>
    </xf>
    <xf numFmtId="164" fontId="10" fillId="2" borderId="0" xfId="1" applyNumberFormat="1" applyFont="1" applyFill="1" applyBorder="1" applyAlignment="1" applyProtection="1">
      <alignment horizontal="center"/>
    </xf>
    <xf numFmtId="0" fontId="7" fillId="2" borderId="0" xfId="1" applyFont="1" applyFill="1" applyAlignment="1" applyProtection="1">
      <alignment horizontal="left" vertical="top" wrapText="1"/>
    </xf>
    <xf numFmtId="0" fontId="7" fillId="2" borderId="0" xfId="1" applyFont="1" applyFill="1" applyBorder="1" applyProtection="1"/>
    <xf numFmtId="0" fontId="10" fillId="5" borderId="33" xfId="1" applyFont="1" applyFill="1" applyBorder="1" applyAlignment="1" applyProtection="1">
      <alignment horizontal="center" vertical="top" wrapText="1"/>
      <protection locked="0"/>
    </xf>
    <xf numFmtId="0" fontId="10" fillId="5" borderId="37" xfId="1" applyFont="1" applyFill="1" applyBorder="1" applyAlignment="1" applyProtection="1">
      <alignment horizontal="center" vertical="top" wrapText="1"/>
      <protection locked="0"/>
    </xf>
    <xf numFmtId="0" fontId="10" fillId="5" borderId="41" xfId="1" applyFont="1" applyFill="1" applyBorder="1" applyAlignment="1" applyProtection="1">
      <alignment horizontal="center" vertical="top" wrapText="1"/>
      <protection locked="0"/>
    </xf>
    <xf numFmtId="49" fontId="10" fillId="5" borderId="37" xfId="1" applyNumberFormat="1" applyFont="1" applyFill="1" applyBorder="1" applyAlignment="1" applyProtection="1">
      <alignment horizontal="center" vertical="top" wrapText="1"/>
      <protection locked="0"/>
    </xf>
    <xf numFmtId="44" fontId="4" fillId="5" borderId="27" xfId="0" applyNumberFormat="1" applyFont="1" applyFill="1" applyBorder="1" applyProtection="1">
      <protection locked="0"/>
    </xf>
    <xf numFmtId="44" fontId="4" fillId="5" borderId="69" xfId="0" applyNumberFormat="1" applyFont="1" applyFill="1" applyBorder="1" applyProtection="1">
      <protection locked="0"/>
    </xf>
    <xf numFmtId="0" fontId="4" fillId="5" borderId="6" xfId="0" applyFont="1" applyFill="1" applyBorder="1" applyAlignment="1" applyProtection="1">
      <alignment horizontal="center"/>
      <protection locked="0"/>
    </xf>
    <xf numFmtId="0" fontId="4" fillId="5" borderId="9" xfId="0" applyFont="1" applyFill="1" applyBorder="1" applyAlignment="1" applyProtection="1">
      <alignment horizontal="center"/>
      <protection locked="0"/>
    </xf>
    <xf numFmtId="0" fontId="4" fillId="5" borderId="13" xfId="0" applyFont="1" applyFill="1" applyBorder="1" applyAlignment="1" applyProtection="1">
      <alignment horizontal="center"/>
      <protection locked="0"/>
    </xf>
    <xf numFmtId="168" fontId="7" fillId="2" borderId="10" xfId="17" applyNumberFormat="1" applyFont="1" applyFill="1" applyBorder="1" applyAlignment="1" applyProtection="1">
      <alignment vertical="top" wrapText="1"/>
      <protection locked="0"/>
    </xf>
    <xf numFmtId="0" fontId="8" fillId="2" borderId="65" xfId="1" applyFont="1" applyFill="1" applyBorder="1" applyAlignment="1" applyProtection="1">
      <alignment horizontal="center" vertical="top"/>
      <protection locked="0"/>
    </xf>
    <xf numFmtId="168" fontId="8" fillId="2" borderId="10" xfId="17" applyNumberFormat="1" applyFont="1" applyFill="1" applyBorder="1" applyAlignment="1" applyProtection="1">
      <alignment vertical="top" wrapText="1"/>
      <protection locked="0"/>
    </xf>
    <xf numFmtId="0" fontId="24" fillId="7" borderId="0" xfId="1" applyFont="1" applyFill="1" applyAlignment="1" applyProtection="1">
      <alignment horizontal="center" vertical="top" wrapText="1"/>
    </xf>
    <xf numFmtId="0" fontId="7" fillId="2" borderId="65" xfId="1" applyFont="1" applyFill="1" applyBorder="1" applyProtection="1"/>
    <xf numFmtId="0" fontId="14" fillId="7" borderId="0" xfId="1" applyFont="1" applyFill="1" applyAlignment="1" applyProtection="1">
      <alignment horizontal="center" vertical="top" wrapText="1"/>
    </xf>
    <xf numFmtId="0" fontId="8" fillId="2" borderId="65" xfId="1" applyFont="1" applyFill="1" applyBorder="1" applyAlignment="1" applyProtection="1">
      <alignment horizontal="center" vertical="top" wrapText="1"/>
      <protection locked="0"/>
    </xf>
    <xf numFmtId="168" fontId="10" fillId="2" borderId="51" xfId="17" applyNumberFormat="1" applyFont="1" applyFill="1" applyBorder="1" applyAlignment="1" applyProtection="1">
      <alignment horizontal="center" vertical="top" wrapText="1"/>
    </xf>
    <xf numFmtId="0" fontId="8" fillId="2" borderId="0" xfId="1" applyFont="1" applyFill="1" applyAlignment="1" applyProtection="1">
      <alignment horizontal="center" vertical="top" wrapText="1"/>
    </xf>
    <xf numFmtId="0" fontId="0" fillId="0" borderId="0" xfId="0"/>
    <xf numFmtId="0" fontId="4" fillId="0" borderId="65" xfId="0" applyFont="1" applyBorder="1"/>
    <xf numFmtId="0" fontId="4" fillId="0" borderId="65" xfId="0" applyFont="1" applyBorder="1" applyAlignment="1">
      <alignment horizontal="right"/>
    </xf>
    <xf numFmtId="0" fontId="0" fillId="0" borderId="0" xfId="0"/>
    <xf numFmtId="0" fontId="4" fillId="0" borderId="0" xfId="0" applyFont="1"/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65" xfId="0" applyFont="1" applyBorder="1"/>
    <xf numFmtId="0" fontId="4" fillId="0" borderId="65" xfId="0" applyFont="1" applyBorder="1" applyAlignment="1">
      <alignment horizontal="right"/>
    </xf>
    <xf numFmtId="0" fontId="7" fillId="2" borderId="65" xfId="1" applyFont="1" applyFill="1" applyBorder="1" applyProtection="1">
      <protection locked="0"/>
    </xf>
    <xf numFmtId="0" fontId="8" fillId="2" borderId="0" xfId="1" applyFont="1" applyFill="1" applyAlignment="1" applyProtection="1">
      <alignment horizontal="right" vertical="top"/>
    </xf>
    <xf numFmtId="0" fontId="7" fillId="2" borderId="0" xfId="1" applyFont="1" applyFill="1" applyAlignment="1" applyProtection="1">
      <alignment horizontal="center" vertical="top" wrapText="1"/>
    </xf>
    <xf numFmtId="0" fontId="7" fillId="2" borderId="65" xfId="1" applyFont="1" applyFill="1" applyBorder="1" applyAlignment="1" applyProtection="1">
      <alignment horizontal="center" vertical="top"/>
      <protection locked="0"/>
    </xf>
    <xf numFmtId="0" fontId="7" fillId="2" borderId="65" xfId="1" applyFont="1" applyFill="1" applyBorder="1" applyAlignment="1" applyProtection="1">
      <alignment horizontal="center" vertical="top" wrapText="1"/>
      <protection locked="0"/>
    </xf>
    <xf numFmtId="167" fontId="25" fillId="9" borderId="71" xfId="1" applyNumberFormat="1" applyFont="1" applyFill="1" applyBorder="1" applyAlignment="1" applyProtection="1">
      <alignment horizontal="center" vertical="top"/>
    </xf>
    <xf numFmtId="167" fontId="25" fillId="9" borderId="71" xfId="1" applyNumberFormat="1" applyFont="1" applyFill="1" applyBorder="1" applyAlignment="1" applyProtection="1">
      <alignment horizontal="center" vertical="top"/>
    </xf>
    <xf numFmtId="167" fontId="25" fillId="9" borderId="18" xfId="1" applyNumberFormat="1" applyFont="1" applyFill="1" applyBorder="1" applyAlignment="1" applyProtection="1">
      <alignment horizontal="center" vertical="top"/>
    </xf>
    <xf numFmtId="167" fontId="25" fillId="9" borderId="71" xfId="1" applyNumberFormat="1" applyFont="1" applyFill="1" applyBorder="1" applyAlignment="1" applyProtection="1">
      <alignment horizontal="center" vertical="top"/>
    </xf>
    <xf numFmtId="3" fontId="7" fillId="5" borderId="6" xfId="1" applyNumberFormat="1" applyFont="1" applyFill="1" applyBorder="1" applyAlignment="1" applyProtection="1">
      <alignment horizontal="center" vertical="top"/>
      <protection locked="0"/>
    </xf>
    <xf numFmtId="3" fontId="7" fillId="5" borderId="45" xfId="1" applyNumberFormat="1" applyFont="1" applyFill="1" applyBorder="1" applyAlignment="1" applyProtection="1">
      <alignment horizontal="center" vertical="top"/>
      <protection locked="0"/>
    </xf>
    <xf numFmtId="3" fontId="7" fillId="5" borderId="8" xfId="1" applyNumberFormat="1" applyFont="1" applyFill="1" applyBorder="1" applyAlignment="1" applyProtection="1">
      <alignment horizontal="center" vertical="top"/>
      <protection locked="0"/>
    </xf>
    <xf numFmtId="3" fontId="7" fillId="5" borderId="42" xfId="1" applyNumberFormat="1" applyFont="1" applyFill="1" applyBorder="1" applyAlignment="1" applyProtection="1">
      <alignment horizontal="center" vertical="top"/>
      <protection locked="0"/>
    </xf>
    <xf numFmtId="3" fontId="7" fillId="5" borderId="47" xfId="1" applyNumberFormat="1" applyFont="1" applyFill="1" applyBorder="1" applyAlignment="1" applyProtection="1">
      <alignment horizontal="center" vertical="top"/>
      <protection locked="0"/>
    </xf>
    <xf numFmtId="3" fontId="7" fillId="5" borderId="43" xfId="1" applyNumberFormat="1" applyFont="1" applyFill="1" applyBorder="1" applyAlignment="1" applyProtection="1">
      <alignment horizontal="center" vertical="top"/>
      <protection locked="0"/>
    </xf>
    <xf numFmtId="3" fontId="7" fillId="5" borderId="48" xfId="1" applyNumberFormat="1" applyFont="1" applyFill="1" applyBorder="1" applyAlignment="1" applyProtection="1">
      <alignment horizontal="center" vertical="top"/>
      <protection locked="0"/>
    </xf>
    <xf numFmtId="3" fontId="7" fillId="5" borderId="50" xfId="1" applyNumberFormat="1" applyFont="1" applyFill="1" applyBorder="1" applyAlignment="1" applyProtection="1">
      <alignment horizontal="center" vertical="top"/>
      <protection locked="0"/>
    </xf>
    <xf numFmtId="3" fontId="7" fillId="5" borderId="51" xfId="1" applyNumberFormat="1" applyFont="1" applyFill="1" applyBorder="1" applyAlignment="1" applyProtection="1">
      <alignment horizontal="center" vertical="top"/>
      <protection locked="0"/>
    </xf>
    <xf numFmtId="167" fontId="25" fillId="9" borderId="71" xfId="1" applyNumberFormat="1" applyFont="1" applyFill="1" applyBorder="1" applyAlignment="1" applyProtection="1">
      <alignment horizontal="center" vertical="top"/>
    </xf>
    <xf numFmtId="167" fontId="25" fillId="9" borderId="18" xfId="1" applyNumberFormat="1" applyFont="1" applyFill="1" applyBorder="1" applyAlignment="1" applyProtection="1">
      <alignment horizontal="center" vertical="top"/>
    </xf>
    <xf numFmtId="0" fontId="10" fillId="7" borderId="0" xfId="1" applyFont="1" applyFill="1" applyBorder="1" applyAlignment="1" applyProtection="1">
      <alignment horizontal="center" vertical="top" wrapText="1"/>
    </xf>
    <xf numFmtId="0" fontId="24" fillId="7" borderId="0" xfId="1" applyFont="1" applyFill="1" applyBorder="1" applyAlignment="1" applyProtection="1">
      <alignment horizontal="center" vertical="top" wrapText="1"/>
    </xf>
    <xf numFmtId="0" fontId="7" fillId="2" borderId="0" xfId="1" applyFont="1" applyFill="1" applyAlignment="1" applyProtection="1">
      <alignment horizontal="center" vertical="top" wrapText="1"/>
    </xf>
    <xf numFmtId="0" fontId="10" fillId="7" borderId="0" xfId="1" applyFont="1" applyFill="1" applyBorder="1" applyAlignment="1" applyProtection="1">
      <alignment horizontal="center" vertical="top" wrapText="1"/>
    </xf>
    <xf numFmtId="0" fontId="24" fillId="7" borderId="0" xfId="1" applyFont="1" applyFill="1" applyBorder="1" applyAlignment="1" applyProtection="1">
      <alignment horizontal="center" vertical="top" wrapText="1"/>
    </xf>
    <xf numFmtId="167" fontId="25" fillId="9" borderId="71" xfId="1" applyNumberFormat="1" applyFont="1" applyFill="1" applyBorder="1" applyAlignment="1" applyProtection="1">
      <alignment horizontal="center" vertical="top"/>
    </xf>
    <xf numFmtId="167" fontId="25" fillId="9" borderId="18" xfId="1" applyNumberFormat="1" applyFont="1" applyFill="1" applyBorder="1" applyAlignment="1" applyProtection="1">
      <alignment horizontal="center" vertical="top"/>
    </xf>
    <xf numFmtId="0" fontId="7" fillId="2" borderId="65" xfId="1" applyFont="1" applyFill="1" applyBorder="1" applyAlignment="1" applyProtection="1">
      <alignment horizontal="center" vertical="top"/>
      <protection locked="0"/>
    </xf>
    <xf numFmtId="0" fontId="7" fillId="2" borderId="65" xfId="1" applyFont="1" applyFill="1" applyBorder="1" applyAlignment="1" applyProtection="1">
      <alignment horizontal="center" vertical="top" wrapText="1"/>
      <protection locked="0"/>
    </xf>
    <xf numFmtId="0" fontId="7" fillId="2" borderId="0" xfId="1" applyFont="1" applyFill="1" applyAlignment="1" applyProtection="1">
      <alignment horizontal="center" vertical="top" wrapText="1"/>
    </xf>
    <xf numFmtId="0" fontId="10" fillId="7" borderId="0" xfId="1" applyFont="1" applyFill="1" applyBorder="1" applyAlignment="1" applyProtection="1">
      <alignment horizontal="center" vertical="top" wrapText="1"/>
    </xf>
    <xf numFmtId="0" fontId="24" fillId="7" borderId="0" xfId="1" applyFont="1" applyFill="1" applyBorder="1" applyAlignment="1" applyProtection="1">
      <alignment horizontal="center" vertical="top" wrapText="1"/>
    </xf>
    <xf numFmtId="167" fontId="25" fillId="9" borderId="71" xfId="1" applyNumberFormat="1" applyFont="1" applyFill="1" applyBorder="1" applyAlignment="1" applyProtection="1">
      <alignment horizontal="center" vertical="top"/>
    </xf>
    <xf numFmtId="167" fontId="25" fillId="9" borderId="18" xfId="1" applyNumberFormat="1" applyFont="1" applyFill="1" applyBorder="1" applyAlignment="1" applyProtection="1">
      <alignment horizontal="center" vertical="top"/>
    </xf>
    <xf numFmtId="0" fontId="7" fillId="2" borderId="65" xfId="1" applyFont="1" applyFill="1" applyBorder="1" applyAlignment="1" applyProtection="1">
      <alignment horizontal="center" vertical="top"/>
      <protection locked="0"/>
    </xf>
    <xf numFmtId="0" fontId="7" fillId="2" borderId="65" xfId="1" applyFont="1" applyFill="1" applyBorder="1" applyAlignment="1" applyProtection="1">
      <alignment horizontal="center" vertical="top" wrapText="1"/>
      <protection locked="0"/>
    </xf>
    <xf numFmtId="0" fontId="7" fillId="2" borderId="0" xfId="1" applyFont="1" applyFill="1" applyAlignment="1" applyProtection="1">
      <alignment horizontal="center" vertical="top" wrapText="1"/>
    </xf>
    <xf numFmtId="167" fontId="25" fillId="9" borderId="71" xfId="1" applyNumberFormat="1" applyFont="1" applyFill="1" applyBorder="1" applyAlignment="1" applyProtection="1">
      <alignment horizontal="center" vertical="top"/>
    </xf>
    <xf numFmtId="167" fontId="25" fillId="9" borderId="18" xfId="1" applyNumberFormat="1" applyFont="1" applyFill="1" applyBorder="1" applyAlignment="1" applyProtection="1">
      <alignment horizontal="center" vertical="top"/>
    </xf>
    <xf numFmtId="0" fontId="7" fillId="2" borderId="65" xfId="1" applyFont="1" applyFill="1" applyBorder="1" applyAlignment="1" applyProtection="1">
      <alignment horizontal="center" vertical="top"/>
      <protection locked="0"/>
    </xf>
    <xf numFmtId="0" fontId="7" fillId="2" borderId="65" xfId="1" applyFont="1" applyFill="1" applyBorder="1" applyAlignment="1" applyProtection="1">
      <alignment horizontal="center" vertical="top" wrapText="1"/>
      <protection locked="0"/>
    </xf>
    <xf numFmtId="0" fontId="10" fillId="3" borderId="8" xfId="1" applyFont="1" applyFill="1" applyBorder="1" applyAlignment="1" applyProtection="1">
      <alignment horizontal="center" vertical="top" wrapText="1"/>
    </xf>
    <xf numFmtId="0" fontId="7" fillId="2" borderId="0" xfId="1" applyFont="1" applyFill="1" applyAlignment="1" applyProtection="1">
      <alignment horizontal="center" vertical="top" wrapText="1"/>
    </xf>
    <xf numFmtId="0" fontId="10" fillId="7" borderId="0" xfId="1" applyFont="1" applyFill="1" applyBorder="1" applyAlignment="1" applyProtection="1">
      <alignment horizontal="center" vertical="top" wrapText="1"/>
    </xf>
    <xf numFmtId="0" fontId="24" fillId="7" borderId="0" xfId="1" applyFont="1" applyFill="1" applyBorder="1" applyAlignment="1" applyProtection="1">
      <alignment horizontal="center" vertical="top" wrapText="1"/>
    </xf>
    <xf numFmtId="0" fontId="7" fillId="2" borderId="65" xfId="1" applyFont="1" applyFill="1" applyBorder="1" applyAlignment="1" applyProtection="1">
      <alignment horizontal="center" vertical="top"/>
      <protection locked="0"/>
    </xf>
    <xf numFmtId="0" fontId="7" fillId="2" borderId="65" xfId="1" applyFont="1" applyFill="1" applyBorder="1" applyAlignment="1" applyProtection="1">
      <alignment horizontal="center" vertical="top" wrapText="1"/>
      <protection locked="0"/>
    </xf>
    <xf numFmtId="0" fontId="10" fillId="3" borderId="8" xfId="1" applyFont="1" applyFill="1" applyBorder="1" applyAlignment="1" applyProtection="1">
      <alignment horizontal="center" vertical="top" wrapText="1"/>
    </xf>
    <xf numFmtId="167" fontId="14" fillId="2" borderId="0" xfId="1" applyNumberFormat="1" applyFont="1" applyFill="1" applyAlignment="1" applyProtection="1">
      <alignment horizontal="center" vertical="top" wrapText="1"/>
    </xf>
    <xf numFmtId="0" fontId="14" fillId="2" borderId="0" xfId="1" applyFont="1" applyFill="1" applyAlignment="1" applyProtection="1">
      <alignment horizontal="center" vertical="top" wrapText="1"/>
    </xf>
    <xf numFmtId="0" fontId="7" fillId="2" borderId="0" xfId="1" applyFont="1" applyFill="1" applyAlignment="1" applyProtection="1">
      <alignment horizontal="center" vertical="top" wrapText="1"/>
    </xf>
    <xf numFmtId="0" fontId="10" fillId="7" borderId="0" xfId="1" applyFont="1" applyFill="1" applyBorder="1" applyAlignment="1" applyProtection="1">
      <alignment horizontal="center" vertical="top" wrapText="1"/>
    </xf>
    <xf numFmtId="0" fontId="24" fillId="7" borderId="0" xfId="1" applyFont="1" applyFill="1" applyBorder="1" applyAlignment="1" applyProtection="1">
      <alignment horizontal="center" vertical="top" wrapText="1"/>
    </xf>
    <xf numFmtId="167" fontId="25" fillId="9" borderId="71" xfId="1" applyNumberFormat="1" applyFont="1" applyFill="1" applyBorder="1" applyAlignment="1" applyProtection="1">
      <alignment horizontal="center" vertical="top"/>
    </xf>
    <xf numFmtId="167" fontId="25" fillId="9" borderId="18" xfId="1" applyNumberFormat="1" applyFont="1" applyFill="1" applyBorder="1" applyAlignment="1" applyProtection="1">
      <alignment horizontal="center" vertical="top"/>
    </xf>
    <xf numFmtId="0" fontId="7" fillId="2" borderId="65" xfId="1" applyFont="1" applyFill="1" applyBorder="1" applyAlignment="1" applyProtection="1">
      <alignment horizontal="center" vertical="top"/>
      <protection locked="0"/>
    </xf>
    <xf numFmtId="0" fontId="7" fillId="2" borderId="65" xfId="1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/>
    <xf numFmtId="10" fontId="8" fillId="2" borderId="30" xfId="6" applyNumberFormat="1" applyFont="1" applyFill="1" applyBorder="1" applyAlignment="1" applyProtection="1">
      <alignment horizontal="right" vertical="top" wrapText="1"/>
      <protection locked="0"/>
    </xf>
    <xf numFmtId="10" fontId="8" fillId="2" borderId="31" xfId="6" applyNumberFormat="1" applyFont="1" applyFill="1" applyBorder="1" applyAlignment="1" applyProtection="1">
      <alignment horizontal="right" vertical="top" wrapText="1"/>
      <protection locked="0"/>
    </xf>
    <xf numFmtId="0" fontId="7" fillId="2" borderId="26" xfId="1" applyFont="1" applyFill="1" applyBorder="1" applyAlignment="1" applyProtection="1">
      <alignment horizontal="left" vertical="top" wrapText="1"/>
      <protection locked="0"/>
    </xf>
    <xf numFmtId="0" fontId="7" fillId="2" borderId="27" xfId="1" applyFont="1" applyFill="1" applyBorder="1" applyAlignment="1" applyProtection="1">
      <alignment horizontal="left" vertical="top" wrapText="1"/>
      <protection locked="0"/>
    </xf>
    <xf numFmtId="164" fontId="10" fillId="0" borderId="42" xfId="1" applyNumberFormat="1" applyFont="1" applyFill="1" applyBorder="1" applyAlignment="1" applyProtection="1">
      <alignment horizontal="left" vertical="center"/>
    </xf>
    <xf numFmtId="164" fontId="10" fillId="0" borderId="43" xfId="1" applyNumberFormat="1" applyFont="1" applyFill="1" applyBorder="1" applyAlignment="1" applyProtection="1">
      <alignment horizontal="left" vertical="center"/>
    </xf>
    <xf numFmtId="164" fontId="10" fillId="0" borderId="13" xfId="1" applyNumberFormat="1" applyFont="1" applyFill="1" applyBorder="1" applyAlignment="1" applyProtection="1">
      <alignment horizontal="left" vertical="center"/>
    </xf>
    <xf numFmtId="164" fontId="10" fillId="0" borderId="16" xfId="1" applyNumberFormat="1" applyFont="1" applyFill="1" applyBorder="1" applyAlignment="1" applyProtection="1">
      <alignment horizontal="left" vertical="center"/>
    </xf>
    <xf numFmtId="10" fontId="8" fillId="2" borderId="17" xfId="6" applyNumberFormat="1" applyFont="1" applyFill="1" applyBorder="1" applyAlignment="1" applyProtection="1">
      <alignment horizontal="center" vertical="top" wrapText="1"/>
    </xf>
    <xf numFmtId="164" fontId="10" fillId="8" borderId="34" xfId="1" applyNumberFormat="1" applyFont="1" applyFill="1" applyBorder="1" applyAlignment="1" applyProtection="1">
      <alignment horizontal="center"/>
      <protection locked="0"/>
    </xf>
    <xf numFmtId="164" fontId="10" fillId="8" borderId="35" xfId="1" applyNumberFormat="1" applyFont="1" applyFill="1" applyBorder="1" applyAlignment="1" applyProtection="1">
      <alignment horizontal="center"/>
      <protection locked="0"/>
    </xf>
    <xf numFmtId="164" fontId="10" fillId="0" borderId="6" xfId="1" applyNumberFormat="1" applyFont="1" applyFill="1" applyBorder="1" applyAlignment="1" applyProtection="1">
      <alignment horizontal="left" vertical="center"/>
    </xf>
    <xf numFmtId="164" fontId="10" fillId="0" borderId="8" xfId="1" applyNumberFormat="1" applyFont="1" applyFill="1" applyBorder="1" applyAlignment="1" applyProtection="1">
      <alignment horizontal="left" vertical="center"/>
    </xf>
    <xf numFmtId="164" fontId="10" fillId="0" borderId="9" xfId="1" applyNumberFormat="1" applyFont="1" applyFill="1" applyBorder="1" applyAlignment="1" applyProtection="1">
      <alignment horizontal="left" vertical="center"/>
    </xf>
    <xf numFmtId="164" fontId="10" fillId="0" borderId="11" xfId="1" applyNumberFormat="1" applyFont="1" applyFill="1" applyBorder="1" applyAlignment="1" applyProtection="1">
      <alignment horizontal="left" vertical="center"/>
    </xf>
    <xf numFmtId="0" fontId="16" fillId="9" borderId="1" xfId="1" applyFont="1" applyFill="1" applyBorder="1" applyAlignment="1" applyProtection="1">
      <alignment horizontal="center" vertical="top" wrapText="1"/>
    </xf>
    <xf numFmtId="0" fontId="16" fillId="9" borderId="2" xfId="1" applyFont="1" applyFill="1" applyBorder="1" applyAlignment="1" applyProtection="1">
      <alignment horizontal="center" vertical="top" wrapText="1"/>
    </xf>
    <xf numFmtId="0" fontId="10" fillId="2" borderId="57" xfId="1" applyFont="1" applyFill="1" applyBorder="1" applyAlignment="1" applyProtection="1">
      <alignment horizontal="left" vertical="top" wrapText="1"/>
    </xf>
    <xf numFmtId="0" fontId="10" fillId="2" borderId="20" xfId="1" applyFont="1" applyFill="1" applyBorder="1" applyAlignment="1" applyProtection="1">
      <alignment horizontal="left" vertical="top" wrapText="1"/>
    </xf>
    <xf numFmtId="0" fontId="10" fillId="2" borderId="61" xfId="1" applyFont="1" applyFill="1" applyBorder="1" applyAlignment="1" applyProtection="1">
      <alignment horizontal="left" vertical="top" wrapText="1"/>
    </xf>
    <xf numFmtId="0" fontId="10" fillId="2" borderId="15" xfId="1" applyFont="1" applyFill="1" applyBorder="1" applyAlignment="1" applyProtection="1">
      <alignment horizontal="left" vertical="top" wrapText="1"/>
    </xf>
    <xf numFmtId="0" fontId="8" fillId="2" borderId="0" xfId="1" applyFont="1" applyFill="1" applyAlignment="1" applyProtection="1">
      <alignment horizontal="left" vertical="top" wrapText="1"/>
    </xf>
  </cellXfs>
  <cellStyles count="23">
    <cellStyle name="Euro" xfId="7"/>
    <cellStyle name="Euro 2" xfId="8"/>
    <cellStyle name="Normal" xfId="9"/>
    <cellStyle name="Procent" xfId="17" builtinId="5"/>
    <cellStyle name="Procent 2" xfId="6"/>
    <cellStyle name="Procent 3" xfId="5"/>
    <cellStyle name="Standaard" xfId="0" builtinId="0"/>
    <cellStyle name="Standaard 2" xfId="1"/>
    <cellStyle name="Standaard 2 2" xfId="10"/>
    <cellStyle name="Standaard 3" xfId="2"/>
    <cellStyle name="Standaard 3 2" xfId="11"/>
    <cellStyle name="Standaard 4" xfId="3"/>
    <cellStyle name="Standaard 5" xfId="4"/>
    <cellStyle name="Standaard 6" xfId="12"/>
    <cellStyle name="Standaard 6 2" xfId="13"/>
    <cellStyle name="Standaard 6 2 2" xfId="14"/>
    <cellStyle name="Standaard 6 2 2 2" xfId="20"/>
    <cellStyle name="Standaard 6 2 3" xfId="19"/>
    <cellStyle name="Standaard 6 3" xfId="15"/>
    <cellStyle name="Standaard 6 3 2" xfId="21"/>
    <cellStyle name="Standaard 6 4" xfId="16"/>
    <cellStyle name="Standaard 6 4 2" xfId="22"/>
    <cellStyle name="Standaard 6 5" xfId="18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tonissen\Library\Containers\com.microsoft.Excel\Data\Documents\SERVER\bczg\XX-fer\div%20inspectie\insp%202.6\3563-923-4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bczg\XX-fer\div%20inspectie\insp%202.6\3563-923-4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JP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JP"/>
      <sheetName val="Opmerkingen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>
    <tabColor rgb="FFFF0000"/>
  </sheetPr>
  <dimension ref="B2:G35"/>
  <sheetViews>
    <sheetView tabSelected="1" workbookViewId="0">
      <selection activeCell="O12" sqref="O12"/>
    </sheetView>
  </sheetViews>
  <sheetFormatPr defaultRowHeight="15"/>
  <cols>
    <col min="1" max="1" width="1.42578125" style="54" customWidth="1"/>
    <col min="2" max="2" width="26.140625" style="55" customWidth="1"/>
    <col min="3" max="3" width="43.7109375" style="52" customWidth="1"/>
    <col min="4" max="4" width="15.7109375" style="52" customWidth="1"/>
    <col min="5" max="5" width="10.7109375" style="53" customWidth="1"/>
    <col min="6" max="6" width="15.7109375" style="52" customWidth="1"/>
    <col min="7" max="16384" width="9.140625" style="54"/>
  </cols>
  <sheetData>
    <row r="2" spans="2:7" ht="18">
      <c r="B2" s="51" t="s">
        <v>310</v>
      </c>
    </row>
    <row r="3" spans="2:7" ht="18">
      <c r="B3" s="360"/>
      <c r="C3" s="324"/>
      <c r="D3" s="324"/>
      <c r="E3" s="350"/>
      <c r="F3" s="324"/>
      <c r="G3" s="322"/>
    </row>
    <row r="4" spans="2:7">
      <c r="B4" s="363" t="s">
        <v>50</v>
      </c>
      <c r="C4" s="366" t="s">
        <v>551</v>
      </c>
      <c r="D4" s="368"/>
      <c r="E4" s="367"/>
      <c r="F4" s="823">
        <f>'P2R Kone corr RT Bijlmer'!E58</f>
        <v>1</v>
      </c>
      <c r="G4" s="322"/>
    </row>
    <row r="5" spans="2:7">
      <c r="B5" s="364"/>
      <c r="C5" s="366" t="s">
        <v>312</v>
      </c>
      <c r="D5" s="368"/>
      <c r="E5" s="367"/>
      <c r="F5" s="823">
        <f>'P2R Kone corr RT Ringlijn'!E60</f>
        <v>1</v>
      </c>
      <c r="G5" s="322"/>
    </row>
    <row r="6" spans="2:7">
      <c r="B6" s="364"/>
      <c r="C6" s="366" t="s">
        <v>550</v>
      </c>
      <c r="D6" s="368"/>
      <c r="E6" s="367"/>
      <c r="F6" s="823">
        <f>'P2R Kone corr RT Kraaiennest'!E58</f>
        <v>1</v>
      </c>
      <c r="G6" s="322"/>
    </row>
    <row r="7" spans="2:7">
      <c r="B7" s="364"/>
      <c r="C7" s="366" t="s">
        <v>311</v>
      </c>
      <c r="D7" s="368"/>
      <c r="E7" s="367"/>
      <c r="F7" s="823">
        <f>'P2R Schindler corr RT Ganzenh'!E49</f>
        <v>1</v>
      </c>
      <c r="G7" s="322"/>
    </row>
    <row r="8" spans="2:7" s="322" customFormat="1">
      <c r="B8" s="364"/>
      <c r="C8" s="655" t="s">
        <v>547</v>
      </c>
      <c r="D8" s="653"/>
      <c r="E8" s="654"/>
      <c r="F8" s="823">
        <f>'P2R corr. Otis RLP'!E54</f>
        <v>1</v>
      </c>
    </row>
    <row r="9" spans="2:7" s="322" customFormat="1">
      <c r="B9" s="364"/>
      <c r="C9" s="655" t="s">
        <v>510</v>
      </c>
      <c r="D9" s="653"/>
      <c r="E9" s="654"/>
      <c r="F9" s="823">
        <f>'P2L Kone corr Lift Strawinsky'!E52</f>
        <v>1</v>
      </c>
    </row>
    <row r="10" spans="2:7" s="322" customFormat="1">
      <c r="B10" s="364"/>
      <c r="C10" s="655" t="s">
        <v>511</v>
      </c>
      <c r="D10" s="653"/>
      <c r="E10" s="654"/>
      <c r="F10" s="823">
        <f>'P2L Kone corr tractie lift'!E54</f>
        <v>1</v>
      </c>
    </row>
    <row r="11" spans="2:7" s="322" customFormat="1">
      <c r="B11" s="365"/>
      <c r="C11" s="655" t="s">
        <v>512</v>
      </c>
      <c r="D11" s="368"/>
      <c r="E11" s="367"/>
      <c r="F11" s="823">
        <f>'P2L Correctief lift Hutter'!E50</f>
        <v>1</v>
      </c>
    </row>
    <row r="12" spans="2:7">
      <c r="B12" s="323"/>
      <c r="C12" s="901" t="s">
        <v>51</v>
      </c>
      <c r="D12" s="901"/>
      <c r="E12" s="902"/>
      <c r="F12" s="825">
        <f>SUM(F4:F7)/COUNT(F4:F7)</f>
        <v>1</v>
      </c>
      <c r="G12" s="322"/>
    </row>
    <row r="13" spans="2:7">
      <c r="B13" s="323"/>
      <c r="C13" s="324"/>
      <c r="D13" s="324"/>
      <c r="E13" s="350"/>
      <c r="F13" s="324"/>
      <c r="G13" s="322"/>
    </row>
    <row r="14" spans="2:7">
      <c r="B14" s="323"/>
      <c r="C14" s="324"/>
      <c r="D14" s="361" t="s">
        <v>52</v>
      </c>
      <c r="E14" s="362" t="s">
        <v>53</v>
      </c>
      <c r="F14" s="361" t="s">
        <v>54</v>
      </c>
      <c r="G14" s="322"/>
    </row>
    <row r="15" spans="2:7">
      <c r="B15" s="903" t="s">
        <v>549</v>
      </c>
      <c r="C15" s="904"/>
      <c r="D15" s="369">
        <f>'PR2 preventief'!O39</f>
        <v>0</v>
      </c>
      <c r="E15" s="362">
        <v>0.2</v>
      </c>
      <c r="F15" s="369">
        <f>E15*D15</f>
        <v>0</v>
      </c>
      <c r="G15" s="322"/>
    </row>
    <row r="16" spans="2:7" s="322" customFormat="1" ht="30" customHeight="1">
      <c r="B16" s="903" t="s">
        <v>548</v>
      </c>
      <c r="C16" s="904"/>
      <c r="D16" s="369">
        <f>'PL2 Preventief'!Q8</f>
        <v>0</v>
      </c>
      <c r="E16" s="362">
        <v>0.2</v>
      </c>
      <c r="F16" s="369">
        <f>E16*D16</f>
        <v>0</v>
      </c>
    </row>
    <row r="17" spans="2:7">
      <c r="B17" s="903" t="s">
        <v>308</v>
      </c>
      <c r="C17" s="904"/>
      <c r="D17" s="369">
        <f>'P2 Tarieven'!E23</f>
        <v>0</v>
      </c>
      <c r="E17" s="362">
        <v>0.45</v>
      </c>
      <c r="F17" s="369">
        <f t="shared" ref="F17:F18" si="0">E17*D17</f>
        <v>0</v>
      </c>
      <c r="G17" s="322"/>
    </row>
    <row r="18" spans="2:7">
      <c r="B18" s="903" t="s">
        <v>309</v>
      </c>
      <c r="C18" s="904"/>
      <c r="D18" s="668">
        <f>'P2R Kone corr RT Bijlmer'!E57+'P2R Kone corr RT Ringlijn'!E59+'P2R Kone corr RT Kraaiennest'!E57+'P2R Schindler corr RT Ganzenh'!E48+'P2R corr. Otis RLP'!E53+'P2L Kone corr Lift Strawinsky'!E51+'P2L Kone corr tractie lift'!E53+'P2L Correctief lift Hutter'!E49</f>
        <v>0</v>
      </c>
      <c r="E18" s="362">
        <v>0.15</v>
      </c>
      <c r="F18" s="369">
        <f t="shared" si="0"/>
        <v>0</v>
      </c>
      <c r="G18" s="322"/>
    </row>
    <row r="19" spans="2:7">
      <c r="B19" s="323"/>
      <c r="C19" s="324"/>
      <c r="D19" s="324"/>
      <c r="E19" s="350"/>
      <c r="F19" s="324"/>
      <c r="G19" s="322"/>
    </row>
    <row r="20" spans="2:7">
      <c r="B20" s="323"/>
      <c r="C20" s="370"/>
      <c r="D20" s="370"/>
      <c r="E20" s="371"/>
      <c r="F20" s="370"/>
      <c r="G20" s="322"/>
    </row>
    <row r="21" spans="2:7" ht="18">
      <c r="B21" s="322"/>
      <c r="C21" s="372" t="s">
        <v>55</v>
      </c>
      <c r="D21" s="373"/>
      <c r="E21" s="374"/>
      <c r="F21" s="375">
        <f>SUM(F15:F18)</f>
        <v>0</v>
      </c>
      <c r="G21" s="322"/>
    </row>
    <row r="22" spans="2:7">
      <c r="B22" s="322"/>
      <c r="C22" s="322"/>
      <c r="D22" s="322"/>
      <c r="E22" s="351"/>
      <c r="F22" s="322"/>
      <c r="G22" s="322"/>
    </row>
    <row r="23" spans="2:7">
      <c r="B23" s="54"/>
      <c r="C23" s="54"/>
      <c r="D23" s="54"/>
      <c r="E23" s="56"/>
      <c r="F23" s="54"/>
    </row>
    <row r="24" spans="2:7">
      <c r="B24" s="54"/>
      <c r="C24" s="54"/>
      <c r="D24" s="54"/>
      <c r="E24" s="56"/>
      <c r="F24" s="54"/>
    </row>
    <row r="25" spans="2:7">
      <c r="B25" s="54"/>
      <c r="C25" s="54"/>
      <c r="D25" s="54"/>
      <c r="E25" s="56"/>
      <c r="F25" s="54"/>
    </row>
    <row r="26" spans="2:7">
      <c r="B26" s="54"/>
      <c r="C26" s="54"/>
      <c r="D26" s="54"/>
      <c r="E26" s="56"/>
      <c r="F26" s="54"/>
    </row>
    <row r="27" spans="2:7">
      <c r="B27" s="899" t="s">
        <v>563</v>
      </c>
      <c r="C27" s="827"/>
      <c r="D27" s="54"/>
      <c r="E27" s="56"/>
      <c r="F27" s="54"/>
    </row>
    <row r="28" spans="2:7">
      <c r="B28" s="54"/>
      <c r="C28" s="54"/>
      <c r="D28" s="54"/>
      <c r="E28" s="56"/>
      <c r="F28" s="54"/>
    </row>
    <row r="29" spans="2:7">
      <c r="B29" s="54"/>
      <c r="C29" s="54"/>
      <c r="D29" s="54"/>
      <c r="E29" s="56"/>
      <c r="F29" s="54"/>
    </row>
    <row r="30" spans="2:7">
      <c r="B30" s="54"/>
      <c r="C30" s="54"/>
      <c r="D30" s="54"/>
      <c r="E30" s="56"/>
      <c r="F30" s="54"/>
    </row>
    <row r="31" spans="2:7">
      <c r="B31" s="54"/>
      <c r="C31" s="54"/>
      <c r="D31" s="54"/>
      <c r="E31" s="56"/>
      <c r="F31" s="54"/>
    </row>
    <row r="32" spans="2:7">
      <c r="B32" s="54"/>
      <c r="C32" s="54"/>
      <c r="D32" s="54"/>
      <c r="E32" s="56"/>
      <c r="F32" s="54"/>
    </row>
    <row r="33" spans="2:6">
      <c r="B33" s="54"/>
      <c r="C33" s="54"/>
      <c r="D33" s="54"/>
      <c r="E33" s="56"/>
      <c r="F33" s="54"/>
    </row>
    <row r="34" spans="2:6">
      <c r="B34" s="54"/>
      <c r="C34" s="54"/>
      <c r="D34" s="54"/>
      <c r="E34" s="56"/>
      <c r="F34" s="54"/>
    </row>
    <row r="35" spans="2:6">
      <c r="B35" s="54"/>
      <c r="C35" s="54"/>
      <c r="D35" s="54"/>
      <c r="E35" s="56"/>
      <c r="F35" s="54"/>
    </row>
  </sheetData>
  <sheetProtection password="CFBF" sheet="1" objects="1" scenarios="1"/>
  <mergeCells count="5">
    <mergeCell ref="C12:E12"/>
    <mergeCell ref="B15:C15"/>
    <mergeCell ref="B17:C17"/>
    <mergeCell ref="B18:C18"/>
    <mergeCell ref="B16:C16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&amp;L&amp;F/&amp;A&amp;Cpagina &amp;P van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0">
    <tabColor rgb="FF92D050"/>
    <pageSetUpPr fitToPage="1"/>
  </sheetPr>
  <dimension ref="A1:AC127"/>
  <sheetViews>
    <sheetView showZeros="0" zoomScale="85" zoomScaleNormal="85" zoomScalePageLayoutView="125" workbookViewId="0">
      <selection activeCell="N18" sqref="N18"/>
    </sheetView>
  </sheetViews>
  <sheetFormatPr defaultColWidth="8.7109375" defaultRowHeight="15"/>
  <cols>
    <col min="1" max="1" width="1.42578125" style="408" customWidth="1"/>
    <col min="2" max="2" width="7" style="408" customWidth="1"/>
    <col min="3" max="3" width="33" style="324" customWidth="1"/>
    <col min="4" max="4" width="13.85546875" style="324" customWidth="1"/>
    <col min="5" max="5" width="56" style="324" customWidth="1"/>
    <col min="6" max="6" width="1.7109375" style="408" customWidth="1"/>
    <col min="7" max="7" width="11.7109375" style="492" customWidth="1"/>
    <col min="8" max="9" width="10.7109375" style="493" customWidth="1"/>
    <col min="10" max="10" width="11.7109375" style="492" customWidth="1"/>
    <col min="11" max="11" width="1.7109375" style="409" customWidth="1"/>
    <col min="12" max="12" width="9.7109375" style="493" customWidth="1"/>
    <col min="13" max="13" width="10.85546875" style="493" customWidth="1"/>
    <col min="14" max="15" width="9.7109375" style="493" customWidth="1"/>
    <col min="16" max="16" width="1.7109375" style="409" customWidth="1"/>
    <col min="17" max="18" width="12.7109375" style="493" customWidth="1"/>
    <col min="19" max="19" width="12.7109375" style="409" customWidth="1"/>
    <col min="20" max="20" width="16.140625" style="409" customWidth="1"/>
    <col min="21" max="21" width="12.7109375" style="410" customWidth="1"/>
    <col min="22" max="29" width="12.7109375" style="408" customWidth="1"/>
    <col min="30" max="16384" width="8.7109375" style="408"/>
  </cols>
  <sheetData>
    <row r="1" spans="1:29" s="63" customFormat="1" ht="66.75" thickBot="1">
      <c r="A1" s="65"/>
      <c r="B1" s="58"/>
      <c r="C1" s="401" t="s">
        <v>258</v>
      </c>
      <c r="D1" s="401" t="s">
        <v>75</v>
      </c>
      <c r="E1" s="318" t="s">
        <v>76</v>
      </c>
      <c r="F1" s="402"/>
      <c r="G1" s="403" t="s">
        <v>77</v>
      </c>
      <c r="H1" s="318" t="s">
        <v>313</v>
      </c>
      <c r="I1" s="318" t="s">
        <v>260</v>
      </c>
      <c r="J1" s="403" t="s">
        <v>261</v>
      </c>
      <c r="K1" s="65"/>
      <c r="L1" s="318" t="s">
        <v>314</v>
      </c>
      <c r="M1" s="318" t="s">
        <v>566</v>
      </c>
      <c r="N1" s="318" t="s">
        <v>260</v>
      </c>
      <c r="O1" s="318" t="s">
        <v>261</v>
      </c>
      <c r="Q1" s="319" t="s">
        <v>79</v>
      </c>
      <c r="R1" s="320" t="s">
        <v>80</v>
      </c>
      <c r="S1" s="320" t="s">
        <v>81</v>
      </c>
      <c r="T1" s="321" t="s">
        <v>82</v>
      </c>
    </row>
    <row r="2" spans="1:29" ht="15.75" customHeight="1" thickBot="1">
      <c r="A2" s="404"/>
      <c r="B2" s="405"/>
      <c r="C2" s="406" t="s">
        <v>83</v>
      </c>
      <c r="D2" s="406"/>
      <c r="E2" s="407"/>
      <c r="F2" s="404"/>
      <c r="G2" s="895" t="s">
        <v>565</v>
      </c>
      <c r="H2" s="891"/>
      <c r="I2" s="891"/>
      <c r="J2" s="890"/>
      <c r="K2" s="790"/>
      <c r="L2" s="895" t="s">
        <v>565</v>
      </c>
      <c r="M2" s="891"/>
      <c r="N2" s="891"/>
      <c r="O2" s="891"/>
      <c r="P2" s="388"/>
      <c r="Q2" s="916" t="s">
        <v>84</v>
      </c>
      <c r="R2" s="917"/>
      <c r="S2" s="917"/>
      <c r="T2" s="896" t="s">
        <v>565</v>
      </c>
    </row>
    <row r="3" spans="1:29" ht="30">
      <c r="A3" s="404"/>
      <c r="B3" s="411"/>
      <c r="C3" s="519" t="s">
        <v>158</v>
      </c>
      <c r="D3" s="71" t="s">
        <v>396</v>
      </c>
      <c r="E3" s="72" t="s">
        <v>399</v>
      </c>
      <c r="F3" s="794"/>
      <c r="G3" s="801"/>
      <c r="H3" s="415" t="s">
        <v>398</v>
      </c>
      <c r="I3" s="416">
        <v>0.1</v>
      </c>
      <c r="J3" s="417">
        <f>I3*G3</f>
        <v>0</v>
      </c>
      <c r="K3" s="491"/>
      <c r="L3" s="805"/>
      <c r="M3" s="415">
        <v>120</v>
      </c>
      <c r="N3" s="416">
        <v>3</v>
      </c>
      <c r="O3" s="883">
        <f>(N3*M3)-(L3*N3)</f>
        <v>360</v>
      </c>
      <c r="P3" s="418"/>
      <c r="Q3" s="333"/>
      <c r="R3" s="334"/>
      <c r="S3" s="334"/>
      <c r="T3" s="335"/>
      <c r="U3" s="420"/>
      <c r="V3" s="414"/>
      <c r="W3" s="414"/>
      <c r="X3" s="414"/>
      <c r="Y3" s="414"/>
      <c r="Z3" s="414"/>
      <c r="AA3" s="414"/>
      <c r="AB3" s="414"/>
      <c r="AC3" s="414"/>
    </row>
    <row r="4" spans="1:29">
      <c r="A4" s="404"/>
      <c r="B4" s="421"/>
      <c r="C4" s="526" t="s">
        <v>397</v>
      </c>
      <c r="D4" s="78" t="s">
        <v>396</v>
      </c>
      <c r="E4" s="79" t="s">
        <v>315</v>
      </c>
      <c r="F4" s="794"/>
      <c r="G4" s="802"/>
      <c r="H4" s="424" t="s">
        <v>86</v>
      </c>
      <c r="I4" s="425">
        <v>0.1</v>
      </c>
      <c r="J4" s="426">
        <f t="shared" ref="J4:J8" si="0">I4*G4</f>
        <v>0</v>
      </c>
      <c r="K4" s="491"/>
      <c r="L4" s="806"/>
      <c r="M4" s="424">
        <v>120</v>
      </c>
      <c r="N4" s="427">
        <v>3</v>
      </c>
      <c r="O4" s="428">
        <f t="shared" ref="O4:O8" si="1">(N4*M4)-(L4*N4)</f>
        <v>360</v>
      </c>
      <c r="P4" s="418"/>
      <c r="Q4" s="336"/>
      <c r="R4" s="337"/>
      <c r="S4" s="337"/>
      <c r="T4" s="338"/>
      <c r="U4" s="420"/>
      <c r="V4" s="414"/>
      <c r="W4" s="414"/>
      <c r="X4" s="414"/>
      <c r="Y4" s="414"/>
      <c r="Z4" s="414"/>
      <c r="AA4" s="414"/>
      <c r="AB4" s="414"/>
      <c r="AC4" s="414"/>
    </row>
    <row r="5" spans="1:29">
      <c r="A5" s="404"/>
      <c r="B5" s="421"/>
      <c r="C5" s="526" t="s">
        <v>223</v>
      </c>
      <c r="D5" s="78" t="s">
        <v>395</v>
      </c>
      <c r="E5" s="79" t="s">
        <v>394</v>
      </c>
      <c r="F5" s="794"/>
      <c r="G5" s="802"/>
      <c r="H5" s="424" t="s">
        <v>86</v>
      </c>
      <c r="I5" s="425">
        <v>1</v>
      </c>
      <c r="J5" s="426">
        <f t="shared" si="0"/>
        <v>0</v>
      </c>
      <c r="K5" s="491"/>
      <c r="L5" s="806"/>
      <c r="M5" s="424">
        <v>24</v>
      </c>
      <c r="N5" s="427">
        <v>3</v>
      </c>
      <c r="O5" s="428">
        <f t="shared" si="1"/>
        <v>72</v>
      </c>
      <c r="P5" s="418"/>
      <c r="Q5" s="336"/>
      <c r="R5" s="337"/>
      <c r="S5" s="337"/>
      <c r="T5" s="338"/>
      <c r="U5" s="420"/>
      <c r="V5" s="414"/>
      <c r="W5" s="414"/>
      <c r="X5" s="414"/>
      <c r="Y5" s="414"/>
      <c r="Z5" s="414"/>
      <c r="AA5" s="414"/>
      <c r="AB5" s="414"/>
      <c r="AC5" s="414"/>
    </row>
    <row r="6" spans="1:29">
      <c r="A6" s="404"/>
      <c r="B6" s="421"/>
      <c r="C6" s="507" t="s">
        <v>168</v>
      </c>
      <c r="D6" s="74" t="s">
        <v>393</v>
      </c>
      <c r="E6" s="79" t="s">
        <v>392</v>
      </c>
      <c r="F6" s="794"/>
      <c r="G6" s="802"/>
      <c r="H6" s="424" t="s">
        <v>317</v>
      </c>
      <c r="I6" s="425">
        <v>1</v>
      </c>
      <c r="J6" s="426">
        <f t="shared" si="0"/>
        <v>0</v>
      </c>
      <c r="K6" s="491"/>
      <c r="L6" s="806"/>
      <c r="M6" s="424">
        <v>24</v>
      </c>
      <c r="N6" s="427">
        <v>3</v>
      </c>
      <c r="O6" s="428">
        <f t="shared" si="1"/>
        <v>72</v>
      </c>
      <c r="P6" s="418"/>
      <c r="Q6" s="336"/>
      <c r="R6" s="337"/>
      <c r="S6" s="337"/>
      <c r="T6" s="338"/>
      <c r="U6" s="420"/>
      <c r="V6" s="414"/>
      <c r="W6" s="414"/>
      <c r="X6" s="414"/>
      <c r="Y6" s="414"/>
      <c r="Z6" s="414"/>
      <c r="AA6" s="414"/>
      <c r="AB6" s="414"/>
      <c r="AC6" s="414"/>
    </row>
    <row r="7" spans="1:29">
      <c r="A7" s="404"/>
      <c r="B7" s="421"/>
      <c r="C7" s="505" t="s">
        <v>391</v>
      </c>
      <c r="D7" s="78" t="s">
        <v>6</v>
      </c>
      <c r="E7" s="79" t="s">
        <v>390</v>
      </c>
      <c r="F7" s="794"/>
      <c r="G7" s="802"/>
      <c r="H7" s="424" t="s">
        <v>86</v>
      </c>
      <c r="I7" s="425">
        <v>2</v>
      </c>
      <c r="J7" s="426">
        <f t="shared" si="0"/>
        <v>0</v>
      </c>
      <c r="K7" s="491"/>
      <c r="L7" s="806"/>
      <c r="M7" s="424">
        <v>120</v>
      </c>
      <c r="N7" s="427">
        <v>1</v>
      </c>
      <c r="O7" s="428">
        <f t="shared" si="1"/>
        <v>120</v>
      </c>
      <c r="P7" s="418"/>
      <c r="Q7" s="336"/>
      <c r="R7" s="337"/>
      <c r="S7" s="337"/>
      <c r="T7" s="338"/>
      <c r="U7" s="420"/>
      <c r="V7" s="414"/>
      <c r="W7" s="414"/>
      <c r="X7" s="414"/>
      <c r="Y7" s="414"/>
      <c r="Z7" s="414"/>
      <c r="AA7" s="414"/>
      <c r="AB7" s="414"/>
      <c r="AC7" s="414"/>
    </row>
    <row r="8" spans="1:29" ht="15" customHeight="1" thickBot="1">
      <c r="A8" s="404"/>
      <c r="B8" s="442"/>
      <c r="C8" s="502" t="s">
        <v>389</v>
      </c>
      <c r="D8" s="86" t="s">
        <v>388</v>
      </c>
      <c r="E8" s="87" t="s">
        <v>387</v>
      </c>
      <c r="F8" s="794"/>
      <c r="G8" s="804"/>
      <c r="H8" s="445" t="s">
        <v>86</v>
      </c>
      <c r="I8" s="446">
        <v>1</v>
      </c>
      <c r="J8" s="447">
        <f t="shared" si="0"/>
        <v>0</v>
      </c>
      <c r="K8" s="491"/>
      <c r="L8" s="807"/>
      <c r="M8" s="445">
        <v>24</v>
      </c>
      <c r="N8" s="449">
        <v>1</v>
      </c>
      <c r="O8" s="450">
        <f t="shared" si="1"/>
        <v>24</v>
      </c>
      <c r="P8" s="418"/>
      <c r="Q8" s="341"/>
      <c r="R8" s="342"/>
      <c r="S8" s="342"/>
      <c r="T8" s="343"/>
      <c r="U8" s="420"/>
      <c r="V8" s="414"/>
      <c r="W8" s="414"/>
      <c r="X8" s="414"/>
      <c r="Y8" s="414"/>
      <c r="Z8" s="414"/>
      <c r="AA8" s="414"/>
      <c r="AB8" s="414"/>
      <c r="AC8" s="414"/>
    </row>
    <row r="9" spans="1:29">
      <c r="A9" s="404"/>
      <c r="B9" s="429"/>
      <c r="C9" s="430"/>
      <c r="D9" s="430"/>
      <c r="E9" s="431"/>
      <c r="F9" s="794"/>
      <c r="G9" s="432"/>
      <c r="H9" s="433"/>
      <c r="I9" s="433"/>
      <c r="J9" s="432"/>
      <c r="K9" s="491"/>
      <c r="L9" s="433"/>
      <c r="M9" s="433"/>
      <c r="N9" s="433"/>
      <c r="O9" s="433"/>
      <c r="P9" s="418"/>
      <c r="Q9" s="434"/>
      <c r="R9" s="434"/>
      <c r="S9" s="435"/>
      <c r="T9" s="435"/>
      <c r="U9" s="420"/>
      <c r="V9" s="414"/>
      <c r="W9" s="414"/>
      <c r="X9" s="414"/>
      <c r="Y9" s="414"/>
      <c r="Z9" s="414"/>
      <c r="AA9" s="414"/>
      <c r="AB9" s="414"/>
      <c r="AC9" s="414"/>
    </row>
    <row r="10" spans="1:29" ht="15.75" thickBot="1">
      <c r="A10" s="404"/>
      <c r="B10" s="436"/>
      <c r="C10" s="437" t="s">
        <v>318</v>
      </c>
      <c r="D10" s="437"/>
      <c r="E10" s="438"/>
      <c r="F10" s="794"/>
      <c r="G10" s="439"/>
      <c r="H10" s="440"/>
      <c r="I10" s="440"/>
      <c r="J10" s="439"/>
      <c r="K10" s="491"/>
      <c r="L10" s="440"/>
      <c r="M10" s="440"/>
      <c r="N10" s="440"/>
      <c r="O10" s="440"/>
      <c r="P10" s="418"/>
      <c r="Q10" s="441"/>
      <c r="R10" s="441"/>
      <c r="S10" s="435"/>
      <c r="T10" s="435"/>
      <c r="U10" s="420"/>
      <c r="V10" s="414"/>
      <c r="W10" s="414"/>
      <c r="X10" s="414"/>
      <c r="Y10" s="414"/>
      <c r="Z10" s="414"/>
      <c r="AA10" s="414"/>
      <c r="AB10" s="414"/>
      <c r="AC10" s="414"/>
    </row>
    <row r="11" spans="1:29">
      <c r="A11" s="404"/>
      <c r="B11" s="411"/>
      <c r="C11" s="412" t="s">
        <v>386</v>
      </c>
      <c r="D11" s="413" t="s">
        <v>369</v>
      </c>
      <c r="E11" s="72" t="s">
        <v>384</v>
      </c>
      <c r="F11" s="794"/>
      <c r="G11" s="801"/>
      <c r="H11" s="415" t="s">
        <v>86</v>
      </c>
      <c r="I11" s="416">
        <v>1</v>
      </c>
      <c r="J11" s="417">
        <f t="shared" ref="J11:J23" si="2">I11*G11</f>
        <v>0</v>
      </c>
      <c r="K11" s="491"/>
      <c r="L11" s="805"/>
      <c r="M11" s="415">
        <v>120</v>
      </c>
      <c r="N11" s="416">
        <v>1</v>
      </c>
      <c r="O11" s="419">
        <f t="shared" ref="O11:O23" si="3">(N11*M11)-(L11*N11)</f>
        <v>120</v>
      </c>
      <c r="P11" s="418"/>
      <c r="Q11" s="333"/>
      <c r="R11" s="334"/>
      <c r="S11" s="334"/>
      <c r="T11" s="335"/>
      <c r="U11" s="420"/>
      <c r="V11" s="414"/>
      <c r="W11" s="414"/>
      <c r="X11" s="414"/>
      <c r="Y11" s="414"/>
      <c r="Z11" s="414"/>
      <c r="AA11" s="414"/>
      <c r="AB11" s="414"/>
      <c r="AC11" s="414"/>
    </row>
    <row r="12" spans="1:29">
      <c r="A12" s="404"/>
      <c r="B12" s="421"/>
      <c r="C12" s="422" t="s">
        <v>385</v>
      </c>
      <c r="D12" s="423" t="s">
        <v>369</v>
      </c>
      <c r="E12" s="79" t="s">
        <v>384</v>
      </c>
      <c r="F12" s="794"/>
      <c r="G12" s="802"/>
      <c r="H12" s="424" t="s">
        <v>86</v>
      </c>
      <c r="I12" s="425">
        <v>1</v>
      </c>
      <c r="J12" s="426">
        <f t="shared" si="2"/>
        <v>0</v>
      </c>
      <c r="K12" s="491"/>
      <c r="L12" s="806"/>
      <c r="M12" s="424">
        <v>120</v>
      </c>
      <c r="N12" s="427">
        <v>1</v>
      </c>
      <c r="O12" s="428">
        <f t="shared" si="3"/>
        <v>120</v>
      </c>
      <c r="P12" s="418"/>
      <c r="Q12" s="336"/>
      <c r="R12" s="337"/>
      <c r="S12" s="337"/>
      <c r="T12" s="338"/>
      <c r="U12" s="420"/>
      <c r="V12" s="414"/>
      <c r="W12" s="414"/>
      <c r="X12" s="414"/>
      <c r="Y12" s="414"/>
      <c r="Z12" s="414"/>
      <c r="AA12" s="414"/>
      <c r="AB12" s="414"/>
      <c r="AC12" s="414"/>
    </row>
    <row r="13" spans="1:29">
      <c r="A13" s="404"/>
      <c r="B13" s="421"/>
      <c r="C13" s="422" t="s">
        <v>383</v>
      </c>
      <c r="D13" s="423" t="s">
        <v>369</v>
      </c>
      <c r="E13" s="79" t="s">
        <v>382</v>
      </c>
      <c r="F13" s="794"/>
      <c r="G13" s="802"/>
      <c r="H13" s="424" t="s">
        <v>111</v>
      </c>
      <c r="I13" s="425">
        <v>1</v>
      </c>
      <c r="J13" s="426">
        <f t="shared" si="2"/>
        <v>0</v>
      </c>
      <c r="K13" s="491"/>
      <c r="L13" s="806"/>
      <c r="M13" s="424">
        <v>48</v>
      </c>
      <c r="N13" s="427">
        <v>1</v>
      </c>
      <c r="O13" s="428">
        <f t="shared" si="3"/>
        <v>48</v>
      </c>
      <c r="P13" s="418"/>
      <c r="Q13" s="336"/>
      <c r="R13" s="337"/>
      <c r="S13" s="337"/>
      <c r="T13" s="338"/>
      <c r="U13" s="420"/>
      <c r="V13" s="414"/>
      <c r="W13" s="414"/>
      <c r="X13" s="414"/>
      <c r="Y13" s="414"/>
      <c r="Z13" s="414"/>
      <c r="AA13" s="414"/>
      <c r="AB13" s="414"/>
      <c r="AC13" s="414"/>
    </row>
    <row r="14" spans="1:29">
      <c r="A14" s="404"/>
      <c r="B14" s="421"/>
      <c r="C14" s="422" t="s">
        <v>381</v>
      </c>
      <c r="D14" s="423" t="s">
        <v>369</v>
      </c>
      <c r="E14" s="79" t="s">
        <v>380</v>
      </c>
      <c r="F14" s="794"/>
      <c r="G14" s="802"/>
      <c r="H14" s="424" t="s">
        <v>111</v>
      </c>
      <c r="I14" s="425">
        <v>1</v>
      </c>
      <c r="J14" s="426">
        <f t="shared" si="2"/>
        <v>0</v>
      </c>
      <c r="K14" s="491"/>
      <c r="L14" s="806"/>
      <c r="M14" s="424">
        <v>48</v>
      </c>
      <c r="N14" s="427">
        <v>1</v>
      </c>
      <c r="O14" s="428">
        <f t="shared" si="3"/>
        <v>48</v>
      </c>
      <c r="P14" s="418"/>
      <c r="Q14" s="336"/>
      <c r="R14" s="337"/>
      <c r="S14" s="337"/>
      <c r="T14" s="338"/>
      <c r="U14" s="420"/>
      <c r="V14" s="414"/>
      <c r="W14" s="414"/>
      <c r="X14" s="414"/>
      <c r="Y14" s="414"/>
      <c r="Z14" s="414"/>
      <c r="AA14" s="414"/>
      <c r="AB14" s="414"/>
      <c r="AC14" s="414"/>
    </row>
    <row r="15" spans="1:29">
      <c r="A15" s="404"/>
      <c r="B15" s="421"/>
      <c r="C15" s="422" t="s">
        <v>320</v>
      </c>
      <c r="D15" s="423" t="s">
        <v>369</v>
      </c>
      <c r="E15" s="79" t="s">
        <v>369</v>
      </c>
      <c r="F15" s="794"/>
      <c r="G15" s="802"/>
      <c r="H15" s="424" t="s">
        <v>111</v>
      </c>
      <c r="I15" s="425">
        <v>1</v>
      </c>
      <c r="J15" s="426">
        <f t="shared" si="2"/>
        <v>0</v>
      </c>
      <c r="K15" s="491"/>
      <c r="L15" s="806"/>
      <c r="M15" s="424">
        <v>48</v>
      </c>
      <c r="N15" s="427">
        <v>1</v>
      </c>
      <c r="O15" s="428">
        <f t="shared" si="3"/>
        <v>48</v>
      </c>
      <c r="P15" s="418"/>
      <c r="Q15" s="336"/>
      <c r="R15" s="337"/>
      <c r="S15" s="337"/>
      <c r="T15" s="338"/>
      <c r="U15" s="420"/>
      <c r="V15" s="414"/>
      <c r="W15" s="414"/>
      <c r="X15" s="414"/>
      <c r="Y15" s="414"/>
      <c r="Z15" s="414"/>
      <c r="AA15" s="414"/>
      <c r="AB15" s="414"/>
      <c r="AC15" s="414"/>
    </row>
    <row r="16" spans="1:29">
      <c r="A16" s="404"/>
      <c r="B16" s="421"/>
      <c r="C16" s="422" t="s">
        <v>379</v>
      </c>
      <c r="D16" s="423" t="s">
        <v>369</v>
      </c>
      <c r="E16" s="79" t="s">
        <v>369</v>
      </c>
      <c r="F16" s="794"/>
      <c r="G16" s="802"/>
      <c r="H16" s="424" t="s">
        <v>111</v>
      </c>
      <c r="I16" s="425">
        <v>1</v>
      </c>
      <c r="J16" s="426">
        <f t="shared" si="2"/>
        <v>0</v>
      </c>
      <c r="K16" s="491"/>
      <c r="L16" s="806"/>
      <c r="M16" s="424">
        <v>24</v>
      </c>
      <c r="N16" s="427">
        <v>1</v>
      </c>
      <c r="O16" s="428">
        <f t="shared" si="3"/>
        <v>24</v>
      </c>
      <c r="P16" s="418"/>
      <c r="Q16" s="336"/>
      <c r="R16" s="337"/>
      <c r="S16" s="337"/>
      <c r="T16" s="338"/>
      <c r="U16" s="420"/>
      <c r="V16" s="414"/>
      <c r="W16" s="414"/>
      <c r="X16" s="414"/>
      <c r="Y16" s="414"/>
      <c r="Z16" s="414"/>
      <c r="AA16" s="414"/>
      <c r="AB16" s="414"/>
      <c r="AC16" s="414"/>
    </row>
    <row r="17" spans="1:29">
      <c r="A17" s="404"/>
      <c r="B17" s="421"/>
      <c r="C17" s="422" t="s">
        <v>378</v>
      </c>
      <c r="D17" s="423" t="s">
        <v>369</v>
      </c>
      <c r="E17" s="79" t="s">
        <v>377</v>
      </c>
      <c r="F17" s="794"/>
      <c r="G17" s="802"/>
      <c r="H17" s="424" t="s">
        <v>111</v>
      </c>
      <c r="I17" s="425">
        <v>1</v>
      </c>
      <c r="J17" s="426">
        <f t="shared" si="2"/>
        <v>0</v>
      </c>
      <c r="K17" s="491"/>
      <c r="L17" s="806"/>
      <c r="M17" s="424">
        <v>24</v>
      </c>
      <c r="N17" s="427">
        <v>1</v>
      </c>
      <c r="O17" s="428">
        <f t="shared" si="3"/>
        <v>24</v>
      </c>
      <c r="P17" s="418"/>
      <c r="Q17" s="336"/>
      <c r="R17" s="337"/>
      <c r="S17" s="337"/>
      <c r="T17" s="338"/>
      <c r="U17" s="420"/>
      <c r="V17" s="414"/>
      <c r="W17" s="414"/>
      <c r="X17" s="414"/>
      <c r="Y17" s="414"/>
      <c r="Z17" s="414"/>
      <c r="AA17" s="414"/>
      <c r="AB17" s="414"/>
      <c r="AC17" s="414"/>
    </row>
    <row r="18" spans="1:29" ht="30">
      <c r="A18" s="404"/>
      <c r="B18" s="421"/>
      <c r="C18" s="422" t="s">
        <v>376</v>
      </c>
      <c r="D18" s="423" t="s">
        <v>369</v>
      </c>
      <c r="E18" s="79" t="s">
        <v>375</v>
      </c>
      <c r="F18" s="794"/>
      <c r="G18" s="802"/>
      <c r="H18" s="424" t="s">
        <v>98</v>
      </c>
      <c r="I18" s="425">
        <v>1</v>
      </c>
      <c r="J18" s="426">
        <f t="shared" si="2"/>
        <v>0</v>
      </c>
      <c r="K18" s="491"/>
      <c r="L18" s="806"/>
      <c r="M18" s="424">
        <v>72</v>
      </c>
      <c r="N18" s="427">
        <v>1</v>
      </c>
      <c r="O18" s="428">
        <f t="shared" si="3"/>
        <v>72</v>
      </c>
      <c r="P18" s="418"/>
      <c r="Q18" s="336"/>
      <c r="R18" s="337"/>
      <c r="S18" s="337"/>
      <c r="T18" s="338"/>
      <c r="U18" s="420"/>
      <c r="V18" s="414"/>
      <c r="W18" s="414"/>
      <c r="X18" s="414"/>
      <c r="Y18" s="414"/>
      <c r="Z18" s="414"/>
      <c r="AA18" s="414"/>
      <c r="AB18" s="414"/>
      <c r="AC18" s="414"/>
    </row>
    <row r="19" spans="1:29">
      <c r="A19" s="404"/>
      <c r="B19" s="421"/>
      <c r="C19" s="422" t="s">
        <v>374</v>
      </c>
      <c r="D19" s="423" t="s">
        <v>369</v>
      </c>
      <c r="E19" s="79" t="s">
        <v>369</v>
      </c>
      <c r="F19" s="794"/>
      <c r="G19" s="802"/>
      <c r="H19" s="424" t="s">
        <v>86</v>
      </c>
      <c r="I19" s="425">
        <v>1</v>
      </c>
      <c r="J19" s="426">
        <f t="shared" si="2"/>
        <v>0</v>
      </c>
      <c r="K19" s="491"/>
      <c r="L19" s="806"/>
      <c r="M19" s="424">
        <v>48</v>
      </c>
      <c r="N19" s="427">
        <v>1</v>
      </c>
      <c r="O19" s="428">
        <f t="shared" si="3"/>
        <v>48</v>
      </c>
      <c r="P19" s="418"/>
      <c r="Q19" s="336"/>
      <c r="R19" s="337"/>
      <c r="S19" s="337"/>
      <c r="T19" s="338"/>
      <c r="U19" s="420"/>
      <c r="V19" s="414"/>
      <c r="W19" s="414"/>
      <c r="X19" s="414"/>
      <c r="Y19" s="414"/>
      <c r="Z19" s="414"/>
      <c r="AA19" s="414"/>
      <c r="AB19" s="414"/>
      <c r="AC19" s="414"/>
    </row>
    <row r="20" spans="1:29">
      <c r="A20" s="404"/>
      <c r="B20" s="421"/>
      <c r="C20" s="422" t="s">
        <v>373</v>
      </c>
      <c r="D20" s="423" t="s">
        <v>369</v>
      </c>
      <c r="E20" s="79" t="s">
        <v>372</v>
      </c>
      <c r="F20" s="794"/>
      <c r="G20" s="802"/>
      <c r="H20" s="424" t="s">
        <v>86</v>
      </c>
      <c r="I20" s="425">
        <v>1</v>
      </c>
      <c r="J20" s="426">
        <f t="shared" si="2"/>
        <v>0</v>
      </c>
      <c r="K20" s="491"/>
      <c r="L20" s="806"/>
      <c r="M20" s="424">
        <v>48</v>
      </c>
      <c r="N20" s="427">
        <v>1</v>
      </c>
      <c r="O20" s="428">
        <f t="shared" si="3"/>
        <v>48</v>
      </c>
      <c r="P20" s="418"/>
      <c r="Q20" s="336"/>
      <c r="R20" s="337"/>
      <c r="S20" s="337"/>
      <c r="T20" s="338"/>
      <c r="U20" s="420"/>
      <c r="V20" s="414"/>
      <c r="W20" s="414"/>
      <c r="X20" s="414"/>
      <c r="Y20" s="414"/>
      <c r="Z20" s="414"/>
      <c r="AA20" s="414"/>
      <c r="AB20" s="414"/>
      <c r="AC20" s="414"/>
    </row>
    <row r="21" spans="1:29" ht="22.5" customHeight="1">
      <c r="A21" s="404"/>
      <c r="B21" s="656"/>
      <c r="C21" s="472" t="s">
        <v>371</v>
      </c>
      <c r="D21" s="473" t="s">
        <v>369</v>
      </c>
      <c r="E21" s="474" t="s">
        <v>369</v>
      </c>
      <c r="F21" s="794"/>
      <c r="G21" s="803"/>
      <c r="H21" s="475" t="s">
        <v>86</v>
      </c>
      <c r="I21" s="427">
        <v>1</v>
      </c>
      <c r="J21" s="426">
        <f t="shared" si="2"/>
        <v>0</v>
      </c>
      <c r="K21" s="491"/>
      <c r="L21" s="808"/>
      <c r="M21" s="475">
        <v>72</v>
      </c>
      <c r="N21" s="476">
        <v>1</v>
      </c>
      <c r="O21" s="428">
        <f t="shared" si="3"/>
        <v>72</v>
      </c>
      <c r="P21" s="418"/>
      <c r="Q21" s="659"/>
      <c r="R21" s="660"/>
      <c r="S21" s="660"/>
      <c r="T21" s="661"/>
      <c r="U21" s="420"/>
      <c r="V21" s="414"/>
      <c r="W21" s="414"/>
      <c r="X21" s="414"/>
      <c r="Y21" s="414"/>
      <c r="Z21" s="414"/>
      <c r="AA21" s="414"/>
      <c r="AB21" s="414"/>
      <c r="AC21" s="414"/>
    </row>
    <row r="22" spans="1:29" ht="22.5" customHeight="1">
      <c r="A22" s="404"/>
      <c r="B22" s="656"/>
      <c r="C22" s="472" t="s">
        <v>370</v>
      </c>
      <c r="D22" s="473" t="s">
        <v>369</v>
      </c>
      <c r="E22" s="474" t="s">
        <v>368</v>
      </c>
      <c r="F22" s="794"/>
      <c r="G22" s="803"/>
      <c r="H22" s="475" t="s">
        <v>319</v>
      </c>
      <c r="I22" s="427">
        <v>1</v>
      </c>
      <c r="J22" s="657">
        <f t="shared" si="2"/>
        <v>0</v>
      </c>
      <c r="K22" s="491"/>
      <c r="L22" s="808"/>
      <c r="M22" s="475">
        <v>24</v>
      </c>
      <c r="N22" s="476">
        <v>1</v>
      </c>
      <c r="O22" s="477">
        <f t="shared" si="3"/>
        <v>24</v>
      </c>
      <c r="P22" s="418"/>
      <c r="Q22" s="336"/>
      <c r="R22" s="337"/>
      <c r="S22" s="337"/>
      <c r="T22" s="338"/>
      <c r="U22" s="420"/>
      <c r="V22" s="414"/>
      <c r="W22" s="414"/>
      <c r="X22" s="414"/>
      <c r="Y22" s="414"/>
      <c r="Z22" s="414"/>
      <c r="AA22" s="414"/>
      <c r="AB22" s="414"/>
      <c r="AC22" s="414"/>
    </row>
    <row r="23" spans="1:29" ht="15.75" thickBot="1">
      <c r="A23" s="404"/>
      <c r="B23" s="442"/>
      <c r="C23" s="443" t="s">
        <v>321</v>
      </c>
      <c r="D23" s="444"/>
      <c r="E23" s="87" t="s">
        <v>322</v>
      </c>
      <c r="F23" s="794"/>
      <c r="G23" s="804"/>
      <c r="H23" s="445" t="s">
        <v>86</v>
      </c>
      <c r="I23" s="446">
        <v>1</v>
      </c>
      <c r="J23" s="447">
        <f t="shared" si="2"/>
        <v>0</v>
      </c>
      <c r="K23" s="491"/>
      <c r="L23" s="807"/>
      <c r="M23" s="445">
        <v>48</v>
      </c>
      <c r="N23" s="449">
        <v>1</v>
      </c>
      <c r="O23" s="450">
        <f t="shared" si="3"/>
        <v>48</v>
      </c>
      <c r="P23" s="418"/>
      <c r="Q23" s="341"/>
      <c r="R23" s="342"/>
      <c r="S23" s="342"/>
      <c r="T23" s="343"/>
      <c r="U23" s="420"/>
      <c r="V23" s="414"/>
      <c r="W23" s="414"/>
      <c r="X23" s="414"/>
      <c r="Y23" s="414"/>
      <c r="Z23" s="414"/>
      <c r="AA23" s="414"/>
      <c r="AB23" s="414"/>
      <c r="AC23" s="414"/>
    </row>
    <row r="24" spans="1:29">
      <c r="A24" s="404"/>
      <c r="B24" s="451"/>
      <c r="C24" s="431"/>
      <c r="D24" s="431"/>
      <c r="E24" s="431"/>
      <c r="F24" s="794"/>
      <c r="G24" s="432"/>
      <c r="H24" s="433"/>
      <c r="I24" s="433"/>
      <c r="J24" s="432"/>
      <c r="K24" s="491"/>
      <c r="L24" s="433"/>
      <c r="M24" s="433"/>
      <c r="N24" s="433"/>
      <c r="O24" s="433"/>
      <c r="P24" s="418"/>
      <c r="Q24" s="435"/>
      <c r="R24" s="435"/>
      <c r="S24" s="435"/>
      <c r="T24" s="435"/>
      <c r="U24" s="420"/>
      <c r="V24" s="414"/>
      <c r="W24" s="414"/>
      <c r="X24" s="414"/>
      <c r="Y24" s="414"/>
      <c r="Z24" s="414"/>
      <c r="AA24" s="414"/>
      <c r="AB24" s="414"/>
      <c r="AC24" s="414"/>
    </row>
    <row r="25" spans="1:29" ht="15.75" thickBot="1">
      <c r="A25" s="404"/>
      <c r="B25" s="452"/>
      <c r="C25" s="453" t="s">
        <v>116</v>
      </c>
      <c r="D25" s="453"/>
      <c r="E25" s="438"/>
      <c r="F25" s="794"/>
      <c r="G25" s="439"/>
      <c r="H25" s="440"/>
      <c r="I25" s="440"/>
      <c r="J25" s="439"/>
      <c r="K25" s="491"/>
      <c r="L25" s="440"/>
      <c r="M25" s="440"/>
      <c r="N25" s="440"/>
      <c r="O25" s="440"/>
      <c r="P25" s="418"/>
      <c r="Q25" s="435"/>
      <c r="R25" s="435"/>
      <c r="S25" s="435"/>
      <c r="T25" s="435"/>
      <c r="U25" s="420"/>
      <c r="V25" s="414"/>
      <c r="W25" s="414"/>
      <c r="X25" s="414"/>
      <c r="Y25" s="414"/>
      <c r="Z25" s="414"/>
      <c r="AA25" s="414"/>
      <c r="AB25" s="414"/>
      <c r="AC25" s="414"/>
    </row>
    <row r="26" spans="1:29" ht="30">
      <c r="A26" s="404"/>
      <c r="B26" s="411"/>
      <c r="C26" s="413" t="s">
        <v>364</v>
      </c>
      <c r="D26" s="524"/>
      <c r="E26" s="523" t="s">
        <v>363</v>
      </c>
      <c r="F26" s="794"/>
      <c r="G26" s="801"/>
      <c r="H26" s="415" t="s">
        <v>86</v>
      </c>
      <c r="I26" s="416">
        <v>1</v>
      </c>
      <c r="J26" s="417">
        <f t="shared" ref="J26:J29" si="4">I26*G26</f>
        <v>0</v>
      </c>
      <c r="K26" s="491"/>
      <c r="L26" s="805"/>
      <c r="M26" s="415">
        <v>120</v>
      </c>
      <c r="N26" s="416">
        <v>1</v>
      </c>
      <c r="O26" s="419">
        <f t="shared" ref="O26:O29" si="5">(N26*M26)-(L26*N26)</f>
        <v>120</v>
      </c>
      <c r="P26" s="418"/>
      <c r="Q26" s="333"/>
      <c r="R26" s="334"/>
      <c r="S26" s="334"/>
      <c r="T26" s="335"/>
      <c r="U26" s="420"/>
      <c r="V26" s="414"/>
      <c r="W26" s="414"/>
      <c r="X26" s="414"/>
      <c r="Y26" s="414"/>
      <c r="Z26" s="414"/>
      <c r="AA26" s="414"/>
      <c r="AB26" s="414"/>
      <c r="AC26" s="414"/>
    </row>
    <row r="27" spans="1:29">
      <c r="A27" s="404"/>
      <c r="B27" s="457"/>
      <c r="C27" s="458" t="s">
        <v>362</v>
      </c>
      <c r="D27" s="522"/>
      <c r="E27" s="79" t="s">
        <v>361</v>
      </c>
      <c r="F27" s="794"/>
      <c r="G27" s="802"/>
      <c r="H27" s="424" t="s">
        <v>86</v>
      </c>
      <c r="I27" s="425">
        <v>1</v>
      </c>
      <c r="J27" s="426">
        <f t="shared" si="4"/>
        <v>0</v>
      </c>
      <c r="K27" s="491"/>
      <c r="L27" s="806"/>
      <c r="M27" s="424">
        <v>240</v>
      </c>
      <c r="N27" s="427">
        <v>1</v>
      </c>
      <c r="O27" s="428">
        <f t="shared" si="5"/>
        <v>240</v>
      </c>
      <c r="P27" s="418"/>
      <c r="Q27" s="336"/>
      <c r="R27" s="337"/>
      <c r="S27" s="337"/>
      <c r="T27" s="338"/>
      <c r="U27" s="420"/>
      <c r="V27" s="414"/>
      <c r="W27" s="414"/>
      <c r="X27" s="414"/>
      <c r="Y27" s="414"/>
      <c r="Z27" s="414"/>
      <c r="AA27" s="414"/>
      <c r="AB27" s="414"/>
      <c r="AC27" s="414"/>
    </row>
    <row r="28" spans="1:29">
      <c r="A28" s="404"/>
      <c r="B28" s="457"/>
      <c r="C28" s="458" t="s">
        <v>325</v>
      </c>
      <c r="D28" s="522"/>
      <c r="E28" s="79" t="s">
        <v>360</v>
      </c>
      <c r="F28" s="794"/>
      <c r="G28" s="802"/>
      <c r="H28" s="424" t="s">
        <v>317</v>
      </c>
      <c r="I28" s="425">
        <v>1</v>
      </c>
      <c r="J28" s="426">
        <f t="shared" si="4"/>
        <v>0</v>
      </c>
      <c r="K28" s="491"/>
      <c r="L28" s="806"/>
      <c r="M28" s="424">
        <v>120</v>
      </c>
      <c r="N28" s="427">
        <v>1</v>
      </c>
      <c r="O28" s="428">
        <f t="shared" si="5"/>
        <v>120</v>
      </c>
      <c r="P28" s="418"/>
      <c r="Q28" s="336"/>
      <c r="R28" s="337"/>
      <c r="S28" s="337"/>
      <c r="T28" s="338"/>
      <c r="U28" s="420"/>
      <c r="V28" s="414"/>
      <c r="W28" s="414"/>
      <c r="X28" s="414"/>
      <c r="Y28" s="414"/>
      <c r="Z28" s="414"/>
      <c r="AA28" s="414"/>
      <c r="AB28" s="414"/>
      <c r="AC28" s="414"/>
    </row>
    <row r="29" spans="1:29" ht="15.75" thickBot="1">
      <c r="A29" s="404"/>
      <c r="B29" s="442"/>
      <c r="C29" s="521" t="s">
        <v>359</v>
      </c>
      <c r="D29" s="520"/>
      <c r="E29" s="87" t="s">
        <v>358</v>
      </c>
      <c r="F29" s="794"/>
      <c r="G29" s="804"/>
      <c r="H29" s="445" t="s">
        <v>357</v>
      </c>
      <c r="I29" s="446">
        <v>1</v>
      </c>
      <c r="J29" s="447">
        <f t="shared" si="4"/>
        <v>0</v>
      </c>
      <c r="K29" s="491"/>
      <c r="L29" s="807"/>
      <c r="M29" s="445">
        <v>240</v>
      </c>
      <c r="N29" s="449">
        <v>0.2</v>
      </c>
      <c r="O29" s="450">
        <f t="shared" si="5"/>
        <v>48</v>
      </c>
      <c r="P29" s="418"/>
      <c r="Q29" s="341"/>
      <c r="R29" s="342"/>
      <c r="S29" s="342"/>
      <c r="T29" s="343"/>
      <c r="U29" s="420"/>
      <c r="V29" s="414"/>
      <c r="W29" s="414"/>
      <c r="X29" s="414"/>
      <c r="Y29" s="414"/>
      <c r="Z29" s="414"/>
      <c r="AA29" s="414"/>
      <c r="AB29" s="414"/>
      <c r="AC29" s="414"/>
    </row>
    <row r="30" spans="1:29">
      <c r="A30" s="404"/>
      <c r="B30" s="451"/>
      <c r="C30" s="431"/>
      <c r="D30" s="431"/>
      <c r="E30" s="431"/>
      <c r="F30" s="794"/>
      <c r="G30" s="432"/>
      <c r="H30" s="795"/>
      <c r="I30" s="795"/>
      <c r="J30" s="796"/>
      <c r="K30" s="491"/>
      <c r="L30" s="433"/>
      <c r="M30" s="795"/>
      <c r="N30" s="795"/>
      <c r="O30" s="795"/>
      <c r="P30" s="418"/>
      <c r="Q30" s="435"/>
      <c r="R30" s="435"/>
      <c r="S30" s="435"/>
      <c r="T30" s="435"/>
      <c r="U30" s="420"/>
      <c r="V30" s="414"/>
      <c r="W30" s="414"/>
      <c r="X30" s="414"/>
      <c r="Y30" s="414"/>
      <c r="Z30" s="414"/>
      <c r="AA30" s="414"/>
      <c r="AB30" s="414"/>
      <c r="AC30" s="414"/>
    </row>
    <row r="31" spans="1:29" ht="15.75" thickBot="1">
      <c r="A31" s="404"/>
      <c r="B31" s="452"/>
      <c r="C31" s="453" t="s">
        <v>326</v>
      </c>
      <c r="D31" s="453"/>
      <c r="E31" s="459"/>
      <c r="F31" s="794"/>
      <c r="G31" s="439"/>
      <c r="H31" s="440"/>
      <c r="I31" s="440"/>
      <c r="J31" s="439"/>
      <c r="K31" s="491"/>
      <c r="L31" s="440"/>
      <c r="M31" s="440"/>
      <c r="N31" s="440"/>
      <c r="O31" s="440"/>
      <c r="P31" s="418"/>
      <c r="Q31" s="435"/>
      <c r="R31" s="435"/>
      <c r="S31" s="435"/>
      <c r="T31" s="435"/>
      <c r="U31" s="420"/>
      <c r="V31" s="414"/>
      <c r="W31" s="414"/>
      <c r="X31" s="414"/>
      <c r="Y31" s="414"/>
      <c r="Z31" s="414"/>
      <c r="AA31" s="414"/>
      <c r="AB31" s="414"/>
      <c r="AC31" s="414"/>
    </row>
    <row r="32" spans="1:29">
      <c r="A32" s="404"/>
      <c r="B32" s="411"/>
      <c r="C32" s="519" t="s">
        <v>327</v>
      </c>
      <c r="D32" s="71"/>
      <c r="E32" s="72" t="s">
        <v>356</v>
      </c>
      <c r="F32" s="794"/>
      <c r="G32" s="801"/>
      <c r="H32" s="415" t="s">
        <v>111</v>
      </c>
      <c r="I32" s="416">
        <v>1</v>
      </c>
      <c r="J32" s="417">
        <f t="shared" ref="J32:J33" si="6">I32*G32</f>
        <v>0</v>
      </c>
      <c r="K32" s="491"/>
      <c r="L32" s="805"/>
      <c r="M32" s="415">
        <v>48</v>
      </c>
      <c r="N32" s="416">
        <v>1</v>
      </c>
      <c r="O32" s="419">
        <f t="shared" ref="O32:O33" si="7">(N32*M32)-(L32*N32)</f>
        <v>48</v>
      </c>
      <c r="P32" s="418"/>
      <c r="Q32" s="333"/>
      <c r="R32" s="334"/>
      <c r="S32" s="334"/>
      <c r="T32" s="335"/>
      <c r="U32" s="414"/>
      <c r="V32" s="414"/>
      <c r="W32" s="414"/>
      <c r="X32" s="414"/>
      <c r="Y32" s="414"/>
      <c r="Z32" s="414"/>
      <c r="AA32" s="414"/>
      <c r="AB32" s="414"/>
      <c r="AC32" s="414"/>
    </row>
    <row r="33" spans="1:29" ht="15.75" thickBot="1">
      <c r="A33" s="404"/>
      <c r="B33" s="442"/>
      <c r="C33" s="502" t="s">
        <v>328</v>
      </c>
      <c r="D33" s="86"/>
      <c r="E33" s="87" t="s">
        <v>329</v>
      </c>
      <c r="F33" s="794"/>
      <c r="G33" s="804"/>
      <c r="H33" s="445" t="s">
        <v>111</v>
      </c>
      <c r="I33" s="446">
        <v>1</v>
      </c>
      <c r="J33" s="447">
        <f t="shared" si="6"/>
        <v>0</v>
      </c>
      <c r="K33" s="491"/>
      <c r="L33" s="807"/>
      <c r="M33" s="445">
        <v>48</v>
      </c>
      <c r="N33" s="449">
        <v>1</v>
      </c>
      <c r="O33" s="450">
        <f t="shared" si="7"/>
        <v>48</v>
      </c>
      <c r="P33" s="418"/>
      <c r="Q33" s="341"/>
      <c r="R33" s="342"/>
      <c r="S33" s="342"/>
      <c r="T33" s="343"/>
      <c r="U33" s="414"/>
      <c r="V33" s="414"/>
      <c r="W33" s="414"/>
      <c r="X33" s="414"/>
      <c r="Y33" s="414"/>
      <c r="Z33" s="414"/>
      <c r="AA33" s="414"/>
      <c r="AB33" s="414"/>
      <c r="AC33" s="414"/>
    </row>
    <row r="34" spans="1:29">
      <c r="A34" s="404"/>
      <c r="B34" s="429"/>
      <c r="C34" s="430"/>
      <c r="D34" s="430"/>
      <c r="E34" s="431"/>
      <c r="F34" s="794"/>
      <c r="G34" s="432"/>
      <c r="H34" s="433"/>
      <c r="I34" s="433"/>
      <c r="J34" s="432"/>
      <c r="K34" s="491"/>
      <c r="L34" s="433"/>
      <c r="M34" s="433"/>
      <c r="N34" s="433"/>
      <c r="O34" s="433"/>
      <c r="P34" s="418"/>
      <c r="Q34" s="435"/>
      <c r="R34" s="435"/>
      <c r="S34" s="435"/>
      <c r="T34" s="435"/>
      <c r="U34" s="420"/>
      <c r="V34" s="414"/>
      <c r="W34" s="414"/>
      <c r="X34" s="414"/>
      <c r="Y34" s="414"/>
      <c r="Z34" s="414"/>
      <c r="AA34" s="414"/>
      <c r="AB34" s="414"/>
      <c r="AC34" s="414"/>
    </row>
    <row r="35" spans="1:29" ht="15.75" thickBot="1">
      <c r="A35" s="404"/>
      <c r="B35" s="452"/>
      <c r="C35" s="453" t="s">
        <v>330</v>
      </c>
      <c r="D35" s="453"/>
      <c r="E35" s="459"/>
      <c r="F35" s="794"/>
      <c r="G35" s="439"/>
      <c r="H35" s="440"/>
      <c r="I35" s="440"/>
      <c r="J35" s="439"/>
      <c r="K35" s="491"/>
      <c r="L35" s="440"/>
      <c r="M35" s="440"/>
      <c r="N35" s="440"/>
      <c r="O35" s="440"/>
      <c r="P35" s="418"/>
      <c r="Q35" s="435"/>
      <c r="R35" s="435"/>
      <c r="S35" s="435"/>
      <c r="T35" s="435"/>
      <c r="U35" s="420"/>
      <c r="V35" s="414"/>
      <c r="W35" s="414"/>
      <c r="X35" s="414"/>
      <c r="Y35" s="414"/>
      <c r="Z35" s="414"/>
      <c r="AA35" s="414"/>
      <c r="AB35" s="414"/>
      <c r="AC35" s="414"/>
    </row>
    <row r="36" spans="1:29">
      <c r="A36" s="404"/>
      <c r="B36" s="411"/>
      <c r="C36" s="518" t="s">
        <v>355</v>
      </c>
      <c r="D36" s="517" t="s">
        <v>6</v>
      </c>
      <c r="E36" s="516" t="s">
        <v>354</v>
      </c>
      <c r="F36" s="794"/>
      <c r="G36" s="801"/>
      <c r="H36" s="415" t="s">
        <v>86</v>
      </c>
      <c r="I36" s="416">
        <v>1</v>
      </c>
      <c r="J36" s="417">
        <f t="shared" ref="J36:J42" si="8">I36*G36</f>
        <v>0</v>
      </c>
      <c r="K36" s="491"/>
      <c r="L36" s="805"/>
      <c r="M36" s="415">
        <v>24</v>
      </c>
      <c r="N36" s="416">
        <v>1</v>
      </c>
      <c r="O36" s="419">
        <f t="shared" ref="O36:O42" si="9">(N36*M36)-(L36*N36)</f>
        <v>24</v>
      </c>
      <c r="P36" s="418"/>
      <c r="Q36" s="333"/>
      <c r="R36" s="334"/>
      <c r="S36" s="334"/>
      <c r="T36" s="335"/>
      <c r="U36" s="420"/>
      <c r="V36" s="414"/>
      <c r="W36" s="414"/>
      <c r="X36" s="414"/>
      <c r="Y36" s="414"/>
      <c r="Z36" s="414"/>
      <c r="AA36" s="414"/>
      <c r="AB36" s="414"/>
      <c r="AC36" s="414"/>
    </row>
    <row r="37" spans="1:29" s="160" customFormat="1">
      <c r="A37" s="461"/>
      <c r="B37" s="421"/>
      <c r="C37" s="515" t="s">
        <v>331</v>
      </c>
      <c r="D37" s="514" t="s">
        <v>6</v>
      </c>
      <c r="E37" s="79" t="s">
        <v>331</v>
      </c>
      <c r="F37" s="797"/>
      <c r="G37" s="802"/>
      <c r="H37" s="424" t="s">
        <v>86</v>
      </c>
      <c r="I37" s="425">
        <v>1</v>
      </c>
      <c r="J37" s="426">
        <f t="shared" si="8"/>
        <v>0</v>
      </c>
      <c r="K37" s="798"/>
      <c r="L37" s="806"/>
      <c r="M37" s="424">
        <v>24</v>
      </c>
      <c r="N37" s="427">
        <v>1</v>
      </c>
      <c r="O37" s="549">
        <f t="shared" si="9"/>
        <v>24</v>
      </c>
      <c r="P37" s="463"/>
      <c r="Q37" s="336"/>
      <c r="R37" s="337"/>
      <c r="S37" s="337"/>
      <c r="T37" s="338"/>
      <c r="U37" s="420"/>
      <c r="V37" s="159"/>
      <c r="W37" s="159"/>
      <c r="X37" s="159"/>
      <c r="Y37" s="159"/>
      <c r="Z37" s="159"/>
      <c r="AA37" s="159"/>
      <c r="AB37" s="159"/>
      <c r="AC37" s="159"/>
    </row>
    <row r="38" spans="1:29" s="160" customFormat="1">
      <c r="A38" s="461"/>
      <c r="B38" s="421"/>
      <c r="C38" s="515" t="s">
        <v>332</v>
      </c>
      <c r="D38" s="514" t="s">
        <v>6</v>
      </c>
      <c r="E38" s="79" t="s">
        <v>332</v>
      </c>
      <c r="F38" s="797"/>
      <c r="G38" s="802"/>
      <c r="H38" s="424" t="s">
        <v>86</v>
      </c>
      <c r="I38" s="425">
        <v>1</v>
      </c>
      <c r="J38" s="426">
        <f t="shared" si="8"/>
        <v>0</v>
      </c>
      <c r="K38" s="798"/>
      <c r="L38" s="806"/>
      <c r="M38" s="424">
        <v>24</v>
      </c>
      <c r="N38" s="427">
        <v>1</v>
      </c>
      <c r="O38" s="549">
        <f t="shared" si="9"/>
        <v>24</v>
      </c>
      <c r="P38" s="463"/>
      <c r="Q38" s="336"/>
      <c r="R38" s="337"/>
      <c r="S38" s="337"/>
      <c r="T38" s="338"/>
      <c r="U38" s="420"/>
      <c r="V38" s="159"/>
      <c r="W38" s="159"/>
      <c r="X38" s="159"/>
      <c r="Y38" s="159"/>
      <c r="Z38" s="159"/>
      <c r="AA38" s="159"/>
      <c r="AB38" s="159"/>
      <c r="AC38" s="159"/>
    </row>
    <row r="39" spans="1:29" s="160" customFormat="1">
      <c r="A39" s="461"/>
      <c r="B39" s="421"/>
      <c r="C39" s="515" t="s">
        <v>333</v>
      </c>
      <c r="D39" s="514" t="s">
        <v>6</v>
      </c>
      <c r="E39" s="79" t="s">
        <v>333</v>
      </c>
      <c r="F39" s="797"/>
      <c r="G39" s="802"/>
      <c r="H39" s="424" t="s">
        <v>86</v>
      </c>
      <c r="I39" s="425">
        <v>1</v>
      </c>
      <c r="J39" s="426">
        <f t="shared" si="8"/>
        <v>0</v>
      </c>
      <c r="K39" s="798"/>
      <c r="L39" s="806"/>
      <c r="M39" s="424">
        <v>24</v>
      </c>
      <c r="N39" s="427">
        <v>1</v>
      </c>
      <c r="O39" s="549">
        <f t="shared" si="9"/>
        <v>24</v>
      </c>
      <c r="P39" s="463"/>
      <c r="Q39" s="336"/>
      <c r="R39" s="337"/>
      <c r="S39" s="337"/>
      <c r="T39" s="338"/>
      <c r="U39" s="420"/>
      <c r="V39" s="159"/>
      <c r="W39" s="159"/>
      <c r="X39" s="159"/>
      <c r="Y39" s="159"/>
      <c r="Z39" s="159"/>
      <c r="AA39" s="159"/>
      <c r="AB39" s="159"/>
      <c r="AC39" s="159"/>
    </row>
    <row r="40" spans="1:29" s="160" customFormat="1">
      <c r="A40" s="461"/>
      <c r="B40" s="421"/>
      <c r="C40" s="515" t="s">
        <v>334</v>
      </c>
      <c r="D40" s="514" t="s">
        <v>6</v>
      </c>
      <c r="E40" s="79" t="s">
        <v>334</v>
      </c>
      <c r="F40" s="797"/>
      <c r="G40" s="802"/>
      <c r="H40" s="424" t="s">
        <v>86</v>
      </c>
      <c r="I40" s="425">
        <v>1</v>
      </c>
      <c r="J40" s="426">
        <f t="shared" si="8"/>
        <v>0</v>
      </c>
      <c r="K40" s="798"/>
      <c r="L40" s="806"/>
      <c r="M40" s="424">
        <v>24</v>
      </c>
      <c r="N40" s="427">
        <v>1</v>
      </c>
      <c r="O40" s="549">
        <f t="shared" si="9"/>
        <v>24</v>
      </c>
      <c r="P40" s="463"/>
      <c r="Q40" s="336"/>
      <c r="R40" s="337"/>
      <c r="S40" s="337"/>
      <c r="T40" s="338"/>
      <c r="U40" s="420"/>
      <c r="V40" s="159"/>
      <c r="W40" s="159"/>
      <c r="X40" s="159"/>
      <c r="Y40" s="159"/>
      <c r="Z40" s="159"/>
      <c r="AA40" s="159"/>
      <c r="AB40" s="159"/>
      <c r="AC40" s="159"/>
    </row>
    <row r="41" spans="1:29" s="160" customFormat="1">
      <c r="A41" s="461"/>
      <c r="B41" s="421"/>
      <c r="C41" s="515" t="s">
        <v>335</v>
      </c>
      <c r="D41" s="514" t="s">
        <v>6</v>
      </c>
      <c r="E41" s="79" t="s">
        <v>335</v>
      </c>
      <c r="F41" s="797"/>
      <c r="G41" s="802"/>
      <c r="H41" s="424" t="s">
        <v>86</v>
      </c>
      <c r="I41" s="425">
        <v>1</v>
      </c>
      <c r="J41" s="426">
        <f t="shared" si="8"/>
        <v>0</v>
      </c>
      <c r="K41" s="798"/>
      <c r="L41" s="806"/>
      <c r="M41" s="424">
        <v>72</v>
      </c>
      <c r="N41" s="427">
        <v>1</v>
      </c>
      <c r="O41" s="549">
        <f t="shared" si="9"/>
        <v>72</v>
      </c>
      <c r="P41" s="463"/>
      <c r="Q41" s="336"/>
      <c r="R41" s="337"/>
      <c r="S41" s="337"/>
      <c r="T41" s="338"/>
      <c r="U41" s="420"/>
      <c r="V41" s="159"/>
      <c r="W41" s="159"/>
      <c r="X41" s="159"/>
      <c r="Y41" s="159"/>
      <c r="Z41" s="159"/>
      <c r="AA41" s="159"/>
      <c r="AB41" s="159"/>
      <c r="AC41" s="159"/>
    </row>
    <row r="42" spans="1:29" s="160" customFormat="1" ht="16.5" customHeight="1" thickBot="1">
      <c r="A42" s="461"/>
      <c r="B42" s="442"/>
      <c r="C42" s="512" t="s">
        <v>352</v>
      </c>
      <c r="D42" s="511" t="s">
        <v>6</v>
      </c>
      <c r="E42" s="87" t="s">
        <v>351</v>
      </c>
      <c r="F42" s="797"/>
      <c r="G42" s="804"/>
      <c r="H42" s="445" t="s">
        <v>86</v>
      </c>
      <c r="I42" s="446">
        <v>1</v>
      </c>
      <c r="J42" s="447">
        <f t="shared" si="8"/>
        <v>0</v>
      </c>
      <c r="K42" s="798"/>
      <c r="L42" s="807"/>
      <c r="M42" s="445">
        <v>24</v>
      </c>
      <c r="N42" s="449">
        <v>1</v>
      </c>
      <c r="O42" s="565">
        <f t="shared" si="9"/>
        <v>24</v>
      </c>
      <c r="P42" s="463"/>
      <c r="Q42" s="341"/>
      <c r="R42" s="342"/>
      <c r="S42" s="342"/>
      <c r="T42" s="343"/>
      <c r="U42" s="420"/>
      <c r="V42" s="159"/>
      <c r="W42" s="159"/>
      <c r="X42" s="159"/>
      <c r="Y42" s="159"/>
      <c r="Z42" s="159"/>
      <c r="AA42" s="159"/>
      <c r="AB42" s="159"/>
      <c r="AC42" s="159"/>
    </row>
    <row r="43" spans="1:29">
      <c r="A43" s="404"/>
      <c r="B43" s="465"/>
      <c r="C43" s="466"/>
      <c r="D43" s="466"/>
      <c r="E43" s="438"/>
      <c r="F43" s="794"/>
      <c r="G43" s="439"/>
      <c r="H43" s="440"/>
      <c r="I43" s="440"/>
      <c r="J43" s="439"/>
      <c r="K43" s="491"/>
      <c r="L43" s="440"/>
      <c r="M43" s="440"/>
      <c r="N43" s="440"/>
      <c r="O43" s="440"/>
      <c r="P43" s="418"/>
      <c r="Q43" s="435"/>
      <c r="R43" s="435"/>
      <c r="S43" s="435"/>
      <c r="T43" s="435"/>
      <c r="U43" s="420"/>
      <c r="V43" s="414"/>
      <c r="W43" s="414"/>
      <c r="X43" s="414"/>
      <c r="Y43" s="414"/>
      <c r="Z43" s="414"/>
      <c r="AA43" s="414"/>
      <c r="AB43" s="414"/>
      <c r="AC43" s="414"/>
    </row>
    <row r="44" spans="1:29" ht="15.75" thickBot="1">
      <c r="A44" s="404"/>
      <c r="B44" s="465"/>
      <c r="C44" s="467" t="s">
        <v>336</v>
      </c>
      <c r="D44" s="467"/>
      <c r="E44" s="459"/>
      <c r="F44" s="794"/>
      <c r="G44" s="439"/>
      <c r="H44" s="440"/>
      <c r="I44" s="440"/>
      <c r="J44" s="439"/>
      <c r="K44" s="491"/>
      <c r="L44" s="440"/>
      <c r="M44" s="440"/>
      <c r="N44" s="440"/>
      <c r="O44" s="440"/>
      <c r="P44" s="418"/>
      <c r="Q44" s="435"/>
      <c r="R44" s="435"/>
      <c r="S44" s="435"/>
      <c r="T44" s="435"/>
      <c r="U44" s="420"/>
      <c r="V44" s="414"/>
      <c r="W44" s="414"/>
      <c r="X44" s="414"/>
      <c r="Y44" s="414"/>
      <c r="Z44" s="414"/>
      <c r="AA44" s="414"/>
      <c r="AB44" s="414"/>
      <c r="AC44" s="414"/>
    </row>
    <row r="45" spans="1:29" s="160" customFormat="1">
      <c r="A45" s="461"/>
      <c r="B45" s="411"/>
      <c r="C45" s="510" t="s">
        <v>350</v>
      </c>
      <c r="D45" s="509"/>
      <c r="E45" s="72" t="s">
        <v>349</v>
      </c>
      <c r="F45" s="797"/>
      <c r="G45" s="801"/>
      <c r="H45" s="415" t="s">
        <v>86</v>
      </c>
      <c r="I45" s="416">
        <v>1</v>
      </c>
      <c r="J45" s="417">
        <f t="shared" ref="J45:J49" si="10">I45*G45</f>
        <v>0</v>
      </c>
      <c r="K45" s="798"/>
      <c r="L45" s="805"/>
      <c r="M45" s="415">
        <v>48</v>
      </c>
      <c r="N45" s="416">
        <v>1</v>
      </c>
      <c r="O45" s="419">
        <f t="shared" ref="O45:O49" si="11">(N45*M45)-(L45*N45)</f>
        <v>48</v>
      </c>
      <c r="P45" s="463"/>
      <c r="Q45" s="333"/>
      <c r="R45" s="334"/>
      <c r="S45" s="334"/>
      <c r="T45" s="335"/>
      <c r="U45" s="420"/>
      <c r="V45" s="159"/>
      <c r="W45" s="159"/>
      <c r="X45" s="159"/>
      <c r="Y45" s="159"/>
      <c r="Z45" s="159"/>
      <c r="AA45" s="159"/>
      <c r="AB45" s="159"/>
      <c r="AC45" s="159"/>
    </row>
    <row r="46" spans="1:29" s="160" customFormat="1">
      <c r="A46" s="461"/>
      <c r="B46" s="421"/>
      <c r="C46" s="508" t="s">
        <v>337</v>
      </c>
      <c r="D46" s="507"/>
      <c r="E46" s="79" t="s">
        <v>348</v>
      </c>
      <c r="F46" s="797"/>
      <c r="G46" s="802"/>
      <c r="H46" s="424" t="s">
        <v>317</v>
      </c>
      <c r="I46" s="425">
        <v>1</v>
      </c>
      <c r="J46" s="426">
        <f t="shared" si="10"/>
        <v>0</v>
      </c>
      <c r="K46" s="798"/>
      <c r="L46" s="806"/>
      <c r="M46" s="424">
        <v>48</v>
      </c>
      <c r="N46" s="427">
        <v>1</v>
      </c>
      <c r="O46" s="428">
        <f t="shared" si="11"/>
        <v>48</v>
      </c>
      <c r="P46" s="463"/>
      <c r="Q46" s="336"/>
      <c r="R46" s="337"/>
      <c r="S46" s="337"/>
      <c r="T46" s="338"/>
      <c r="U46" s="420"/>
      <c r="V46" s="159"/>
      <c r="W46" s="159"/>
      <c r="X46" s="159"/>
      <c r="Y46" s="159"/>
      <c r="Z46" s="159"/>
      <c r="AA46" s="159"/>
      <c r="AB46" s="159"/>
      <c r="AC46" s="159"/>
    </row>
    <row r="47" spans="1:29">
      <c r="A47" s="468"/>
      <c r="B47" s="471"/>
      <c r="C47" s="506" t="s">
        <v>338</v>
      </c>
      <c r="D47" s="505"/>
      <c r="E47" s="79" t="s">
        <v>346</v>
      </c>
      <c r="F47" s="468"/>
      <c r="G47" s="803"/>
      <c r="H47" s="475" t="s">
        <v>86</v>
      </c>
      <c r="I47" s="425">
        <v>1</v>
      </c>
      <c r="J47" s="426">
        <f t="shared" si="10"/>
        <v>0</v>
      </c>
      <c r="K47" s="799"/>
      <c r="L47" s="808"/>
      <c r="M47" s="475">
        <v>24</v>
      </c>
      <c r="N47" s="476">
        <v>1</v>
      </c>
      <c r="O47" s="477">
        <f t="shared" si="11"/>
        <v>24</v>
      </c>
      <c r="P47" s="470"/>
      <c r="Q47" s="347"/>
      <c r="R47" s="348"/>
      <c r="S47" s="348"/>
      <c r="T47" s="349"/>
      <c r="U47" s="420"/>
      <c r="V47" s="469"/>
      <c r="W47" s="469"/>
      <c r="X47" s="414"/>
      <c r="Y47" s="414"/>
      <c r="Z47" s="414"/>
      <c r="AA47" s="414"/>
      <c r="AB47" s="414"/>
    </row>
    <row r="48" spans="1:29">
      <c r="A48" s="468"/>
      <c r="B48" s="471"/>
      <c r="C48" s="663" t="s">
        <v>339</v>
      </c>
      <c r="D48" s="662"/>
      <c r="E48" s="474" t="s">
        <v>340</v>
      </c>
      <c r="F48" s="468"/>
      <c r="G48" s="803"/>
      <c r="H48" s="475" t="s">
        <v>86</v>
      </c>
      <c r="I48" s="425">
        <v>1</v>
      </c>
      <c r="J48" s="426">
        <f t="shared" ref="J48" si="12">I48*G48</f>
        <v>0</v>
      </c>
      <c r="K48" s="799"/>
      <c r="L48" s="808"/>
      <c r="M48" s="475">
        <v>24</v>
      </c>
      <c r="N48" s="476">
        <v>1</v>
      </c>
      <c r="O48" s="477">
        <f t="shared" si="11"/>
        <v>24</v>
      </c>
      <c r="P48" s="470"/>
      <c r="Q48" s="347"/>
      <c r="R48" s="348"/>
      <c r="S48" s="348"/>
      <c r="T48" s="349"/>
      <c r="U48" s="420"/>
      <c r="V48" s="469"/>
      <c r="W48" s="469"/>
      <c r="X48" s="414"/>
      <c r="Y48" s="414"/>
      <c r="Z48" s="414"/>
      <c r="AA48" s="414"/>
      <c r="AB48" s="414"/>
    </row>
    <row r="49" spans="1:29" ht="15.75" thickBot="1">
      <c r="A49" s="468"/>
      <c r="B49" s="478"/>
      <c r="C49" s="503" t="s">
        <v>345</v>
      </c>
      <c r="D49" s="502"/>
      <c r="E49" s="87" t="s">
        <v>344</v>
      </c>
      <c r="F49" s="468"/>
      <c r="G49" s="804"/>
      <c r="H49" s="445" t="s">
        <v>86</v>
      </c>
      <c r="I49" s="446">
        <v>1</v>
      </c>
      <c r="J49" s="447">
        <f t="shared" si="10"/>
        <v>0</v>
      </c>
      <c r="K49" s="799"/>
      <c r="L49" s="807"/>
      <c r="M49" s="445">
        <v>24</v>
      </c>
      <c r="N49" s="449">
        <v>1</v>
      </c>
      <c r="O49" s="450">
        <f t="shared" si="11"/>
        <v>24</v>
      </c>
      <c r="P49" s="470"/>
      <c r="Q49" s="341"/>
      <c r="R49" s="342"/>
      <c r="S49" s="342"/>
      <c r="T49" s="343"/>
      <c r="U49" s="420"/>
      <c r="V49" s="469"/>
      <c r="W49" s="469"/>
      <c r="X49" s="414"/>
      <c r="Y49" s="414"/>
      <c r="Z49" s="414"/>
      <c r="AA49" s="414"/>
      <c r="AB49" s="414"/>
    </row>
    <row r="50" spans="1:29" ht="15.75" thickBot="1">
      <c r="A50" s="404"/>
      <c r="B50" s="465"/>
      <c r="C50" s="479"/>
      <c r="D50" s="479"/>
      <c r="E50" s="480"/>
      <c r="F50" s="794"/>
      <c r="G50" s="481"/>
      <c r="H50" s="482"/>
      <c r="I50" s="482"/>
      <c r="J50" s="481"/>
      <c r="K50" s="491"/>
      <c r="L50" s="482"/>
      <c r="M50" s="482"/>
      <c r="N50" s="482"/>
      <c r="O50" s="482"/>
      <c r="P50" s="418"/>
      <c r="Q50" s="483"/>
      <c r="R50" s="483"/>
      <c r="S50" s="484"/>
      <c r="T50" s="485"/>
      <c r="U50" s="469"/>
      <c r="V50" s="414"/>
      <c r="W50" s="414"/>
      <c r="X50" s="414"/>
      <c r="Y50" s="414"/>
      <c r="Z50" s="414"/>
      <c r="AA50" s="414"/>
      <c r="AB50" s="414"/>
      <c r="AC50" s="414"/>
    </row>
    <row r="51" spans="1:29" ht="15" customHeight="1">
      <c r="A51" s="404"/>
      <c r="B51" s="918" t="s">
        <v>302</v>
      </c>
      <c r="C51" s="919"/>
      <c r="D51" s="919"/>
      <c r="E51" s="658">
        <f>SUM(J3:J49)</f>
        <v>0</v>
      </c>
      <c r="F51" s="794"/>
      <c r="G51" s="481"/>
      <c r="H51" s="482"/>
      <c r="I51" s="482"/>
      <c r="J51" s="481"/>
      <c r="K51" s="491"/>
      <c r="L51" s="482"/>
      <c r="M51" s="482"/>
      <c r="N51" s="482"/>
      <c r="O51" s="482"/>
      <c r="P51" s="418"/>
      <c r="Q51" s="483"/>
      <c r="R51" s="483"/>
      <c r="S51" s="484"/>
      <c r="T51" s="485"/>
      <c r="U51" s="469"/>
      <c r="V51" s="414"/>
      <c r="W51" s="414"/>
      <c r="X51" s="414"/>
      <c r="Y51" s="414"/>
      <c r="Z51" s="414"/>
      <c r="AA51" s="414"/>
      <c r="AB51" s="414"/>
      <c r="AC51" s="414"/>
    </row>
    <row r="52" spans="1:29" ht="15.75" thickBot="1">
      <c r="A52" s="404"/>
      <c r="B52" s="920" t="s">
        <v>303</v>
      </c>
      <c r="C52" s="921"/>
      <c r="D52" s="921"/>
      <c r="E52" s="830">
        <f>((1-(O52/N52))-1)*-1</f>
        <v>1</v>
      </c>
      <c r="F52" s="794"/>
      <c r="G52" s="481"/>
      <c r="H52" s="482"/>
      <c r="I52" s="482"/>
      <c r="J52" s="481"/>
      <c r="K52" s="491"/>
      <c r="L52" s="482"/>
      <c r="M52" s="482"/>
      <c r="N52" s="886">
        <v>2760</v>
      </c>
      <c r="O52" s="885">
        <f>SUM(O3:O49)</f>
        <v>2760</v>
      </c>
      <c r="P52" s="418"/>
      <c r="Q52" s="483"/>
      <c r="R52" s="483"/>
      <c r="S52" s="484"/>
      <c r="T52" s="485"/>
      <c r="U52" s="469"/>
      <c r="V52" s="414"/>
      <c r="W52" s="414"/>
      <c r="X52" s="414"/>
      <c r="Y52" s="414"/>
      <c r="Z52" s="414"/>
      <c r="AA52" s="414"/>
      <c r="AB52" s="414"/>
      <c r="AC52" s="414"/>
    </row>
    <row r="53" spans="1:29">
      <c r="A53" s="404"/>
      <c r="B53" s="465"/>
      <c r="C53" s="479"/>
      <c r="D53" s="479"/>
      <c r="E53" s="480"/>
      <c r="F53" s="794"/>
      <c r="G53" s="481"/>
      <c r="H53" s="482"/>
      <c r="I53" s="482"/>
      <c r="J53" s="481"/>
      <c r="K53" s="491"/>
      <c r="L53" s="482"/>
      <c r="M53" s="482"/>
      <c r="N53" s="482"/>
      <c r="O53" s="482"/>
      <c r="P53" s="418"/>
      <c r="Q53" s="483"/>
      <c r="R53" s="483"/>
      <c r="S53" s="484"/>
      <c r="T53" s="485"/>
      <c r="U53" s="469"/>
      <c r="V53" s="414"/>
      <c r="W53" s="414"/>
      <c r="X53" s="414"/>
      <c r="Y53" s="414"/>
      <c r="Z53" s="414"/>
      <c r="AA53" s="414"/>
      <c r="AB53" s="414"/>
      <c r="AC53" s="414"/>
    </row>
    <row r="54" spans="1:29" ht="15.75" thickBot="1">
      <c r="A54" s="404"/>
      <c r="B54" s="465"/>
      <c r="C54" s="800" t="s">
        <v>304</v>
      </c>
      <c r="D54" s="479"/>
      <c r="E54" s="480"/>
      <c r="F54" s="794"/>
      <c r="G54" s="481"/>
      <c r="H54" s="482"/>
      <c r="I54" s="482"/>
      <c r="J54" s="481"/>
      <c r="K54" s="491"/>
      <c r="L54" s="482"/>
      <c r="M54" s="482"/>
      <c r="N54" s="482"/>
      <c r="O54" s="482"/>
      <c r="P54" s="418"/>
      <c r="Q54" s="483"/>
      <c r="R54" s="483"/>
      <c r="S54" s="484"/>
      <c r="T54" s="485"/>
      <c r="U54" s="469"/>
      <c r="V54" s="414"/>
      <c r="W54" s="414"/>
      <c r="X54" s="414"/>
      <c r="Y54" s="414"/>
      <c r="Z54" s="414"/>
      <c r="AA54" s="414"/>
      <c r="AB54" s="414"/>
      <c r="AC54" s="414"/>
    </row>
    <row r="55" spans="1:29" s="160" customFormat="1" ht="30">
      <c r="A55" s="461"/>
      <c r="B55" s="411"/>
      <c r="C55" s="486" t="s">
        <v>367</v>
      </c>
      <c r="D55" s="460" t="s">
        <v>366</v>
      </c>
      <c r="E55" s="72" t="s">
        <v>365</v>
      </c>
      <c r="F55" s="797"/>
      <c r="G55" s="481"/>
      <c r="H55" s="482"/>
      <c r="I55" s="482"/>
      <c r="J55" s="481"/>
      <c r="K55" s="491"/>
      <c r="L55" s="482"/>
      <c r="M55" s="440"/>
      <c r="N55" s="440"/>
      <c r="O55" s="440"/>
      <c r="P55" s="463"/>
      <c r="Q55" s="483"/>
      <c r="R55" s="483"/>
      <c r="S55" s="484"/>
      <c r="T55" s="485"/>
      <c r="U55" s="469"/>
      <c r="V55" s="414"/>
      <c r="W55" s="159"/>
      <c r="X55" s="159"/>
      <c r="Y55" s="159"/>
      <c r="Z55" s="159"/>
      <c r="AA55" s="159"/>
      <c r="AB55" s="159"/>
      <c r="AC55" s="159"/>
    </row>
    <row r="56" spans="1:29" s="160" customFormat="1">
      <c r="A56" s="461"/>
      <c r="B56" s="421"/>
      <c r="C56" s="462" t="s">
        <v>341</v>
      </c>
      <c r="D56" s="513" t="s">
        <v>6</v>
      </c>
      <c r="E56" s="79" t="s">
        <v>353</v>
      </c>
      <c r="F56" s="797"/>
      <c r="G56" s="481"/>
      <c r="H56" s="482"/>
      <c r="I56" s="482"/>
      <c r="J56" s="481"/>
      <c r="K56" s="491"/>
      <c r="L56" s="482"/>
      <c r="M56" s="440"/>
      <c r="N56" s="440"/>
      <c r="O56" s="440"/>
      <c r="P56" s="463"/>
      <c r="Q56" s="483"/>
      <c r="R56" s="483"/>
      <c r="S56" s="484"/>
      <c r="T56" s="485"/>
      <c r="U56" s="469"/>
      <c r="V56" s="414"/>
      <c r="W56" s="159"/>
      <c r="X56" s="159"/>
      <c r="Y56" s="159"/>
      <c r="Z56" s="159"/>
      <c r="AA56" s="159"/>
      <c r="AB56" s="159"/>
      <c r="AC56" s="159"/>
    </row>
    <row r="57" spans="1:29" s="160" customFormat="1" ht="15.75" thickBot="1">
      <c r="A57" s="461"/>
      <c r="B57" s="442"/>
      <c r="C57" s="487" t="s">
        <v>342</v>
      </c>
      <c r="D57" s="488"/>
      <c r="E57" s="87" t="s">
        <v>347</v>
      </c>
      <c r="F57" s="797"/>
      <c r="G57" s="481"/>
      <c r="H57" s="482"/>
      <c r="I57" s="482"/>
      <c r="J57" s="481"/>
      <c r="K57" s="491"/>
      <c r="L57" s="482"/>
      <c r="M57" s="440"/>
      <c r="N57" s="440"/>
      <c r="O57" s="440"/>
      <c r="P57" s="463"/>
      <c r="Q57" s="483"/>
      <c r="R57" s="483"/>
      <c r="S57" s="484"/>
      <c r="T57" s="485"/>
      <c r="U57" s="469"/>
      <c r="V57" s="159"/>
      <c r="W57" s="159"/>
      <c r="X57" s="159"/>
      <c r="Y57" s="159"/>
      <c r="Z57" s="159"/>
      <c r="AA57" s="159"/>
      <c r="AB57" s="159"/>
      <c r="AC57" s="159"/>
    </row>
    <row r="58" spans="1:29">
      <c r="A58" s="404"/>
      <c r="B58" s="465"/>
      <c r="C58" s="479"/>
      <c r="D58" s="479"/>
      <c r="E58" s="480"/>
      <c r="F58" s="794"/>
      <c r="G58" s="481"/>
      <c r="H58" s="482"/>
      <c r="I58" s="482"/>
      <c r="J58" s="481"/>
      <c r="K58" s="491"/>
      <c r="L58" s="482"/>
      <c r="M58" s="482"/>
      <c r="N58" s="482"/>
      <c r="O58" s="482"/>
      <c r="P58" s="418"/>
      <c r="Q58" s="483"/>
      <c r="R58" s="483"/>
      <c r="S58" s="484"/>
      <c r="T58" s="485"/>
      <c r="U58" s="469"/>
      <c r="V58" s="414"/>
      <c r="W58" s="414"/>
      <c r="X58" s="414"/>
      <c r="Y58" s="414"/>
      <c r="Z58" s="414"/>
      <c r="AA58" s="414"/>
      <c r="AB58" s="414"/>
      <c r="AC58" s="414"/>
    </row>
    <row r="59" spans="1:29">
      <c r="A59" s="404"/>
      <c r="B59" s="465"/>
      <c r="C59" s="479"/>
      <c r="D59" s="479"/>
      <c r="E59" s="480"/>
      <c r="F59" s="794"/>
      <c r="G59" s="481"/>
      <c r="H59" s="482"/>
      <c r="I59" s="482"/>
      <c r="J59" s="481"/>
      <c r="K59" s="491"/>
      <c r="L59" s="482"/>
      <c r="M59" s="482"/>
      <c r="N59" s="482"/>
      <c r="O59" s="482"/>
      <c r="P59" s="418"/>
      <c r="Q59" s="483"/>
      <c r="R59" s="483"/>
      <c r="S59" s="484"/>
      <c r="T59" s="485"/>
      <c r="U59" s="469"/>
      <c r="V59" s="414"/>
      <c r="W59" s="414"/>
      <c r="X59" s="414"/>
      <c r="Y59" s="414"/>
      <c r="Z59" s="414"/>
      <c r="AA59" s="414"/>
      <c r="AB59" s="414"/>
      <c r="AC59" s="414"/>
    </row>
    <row r="60" spans="1:29" s="404" customFormat="1">
      <c r="B60" s="170" t="s">
        <v>156</v>
      </c>
      <c r="C60" s="170" t="s">
        <v>157</v>
      </c>
      <c r="D60" s="479"/>
      <c r="E60" s="480"/>
      <c r="F60" s="482"/>
      <c r="G60" s="191"/>
      <c r="H60" s="191"/>
      <c r="I60" s="191"/>
      <c r="J60" s="292"/>
      <c r="K60" s="192"/>
      <c r="L60" s="191"/>
      <c r="M60" s="191"/>
      <c r="N60" s="191"/>
      <c r="O60" s="482"/>
      <c r="P60" s="293"/>
      <c r="Q60" s="482"/>
      <c r="R60" s="489"/>
      <c r="S60" s="490"/>
      <c r="T60" s="491"/>
    </row>
    <row r="61" spans="1:29">
      <c r="A61" s="404"/>
      <c r="B61" s="170"/>
      <c r="C61" s="922" t="s">
        <v>343</v>
      </c>
      <c r="D61" s="922"/>
      <c r="E61" s="922"/>
      <c r="F61" s="922"/>
      <c r="G61" s="922"/>
      <c r="H61" s="922"/>
      <c r="I61" s="922"/>
      <c r="J61" s="922"/>
      <c r="K61" s="269"/>
      <c r="L61" s="269"/>
      <c r="M61" s="269"/>
      <c r="N61" s="269"/>
      <c r="O61" s="292"/>
      <c r="U61" s="408"/>
    </row>
    <row r="62" spans="1:29" ht="15" customHeight="1">
      <c r="A62" s="404"/>
      <c r="B62" s="404"/>
      <c r="C62" s="922" t="s">
        <v>439</v>
      </c>
      <c r="D62" s="922"/>
      <c r="E62" s="922"/>
      <c r="F62" s="922"/>
      <c r="G62" s="922"/>
      <c r="H62" s="922"/>
      <c r="I62" s="922"/>
      <c r="J62" s="922"/>
      <c r="K62" s="192"/>
      <c r="L62" s="191"/>
      <c r="M62" s="191"/>
      <c r="N62" s="831"/>
      <c r="O62" s="843" t="s">
        <v>564</v>
      </c>
      <c r="P62" s="824"/>
      <c r="Q62" s="829"/>
      <c r="R62" s="829"/>
      <c r="S62" s="824"/>
      <c r="T62" s="824"/>
      <c r="U62" s="408"/>
    </row>
    <row r="63" spans="1:29" ht="15" customHeight="1">
      <c r="C63" s="922"/>
      <c r="D63" s="922"/>
      <c r="E63" s="922"/>
      <c r="F63" s="922"/>
      <c r="G63" s="191"/>
      <c r="H63" s="191"/>
      <c r="I63" s="191"/>
      <c r="J63" s="191"/>
      <c r="K63" s="192"/>
      <c r="L63" s="191"/>
      <c r="M63" s="191"/>
      <c r="N63" s="191"/>
      <c r="U63" s="408"/>
    </row>
    <row r="64" spans="1:29">
      <c r="C64" s="124"/>
      <c r="D64" s="124"/>
      <c r="E64" s="99"/>
      <c r="F64"/>
      <c r="G64" s="191"/>
      <c r="H64" s="191"/>
      <c r="I64" s="191"/>
      <c r="J64" s="191"/>
      <c r="K64" s="192"/>
      <c r="L64" s="191"/>
      <c r="M64" s="191"/>
      <c r="N64" s="191"/>
      <c r="U64" s="408"/>
    </row>
    <row r="65" spans="3:21">
      <c r="U65" s="408"/>
    </row>
    <row r="66" spans="3:21">
      <c r="U66" s="408"/>
    </row>
    <row r="67" spans="3:21">
      <c r="U67" s="408"/>
    </row>
    <row r="68" spans="3:21">
      <c r="U68" s="408"/>
    </row>
    <row r="69" spans="3:21">
      <c r="U69" s="408"/>
    </row>
    <row r="70" spans="3:21">
      <c r="U70" s="408"/>
    </row>
    <row r="71" spans="3:21">
      <c r="U71" s="408"/>
    </row>
    <row r="72" spans="3:21">
      <c r="C72" s="408"/>
      <c r="D72" s="408"/>
      <c r="E72" s="408"/>
      <c r="G72" s="494"/>
      <c r="H72" s="409"/>
      <c r="I72" s="409"/>
      <c r="J72" s="494"/>
      <c r="L72" s="409"/>
      <c r="M72" s="409"/>
      <c r="N72" s="409"/>
      <c r="O72" s="409"/>
      <c r="Q72" s="409"/>
      <c r="R72" s="409"/>
      <c r="U72" s="408"/>
    </row>
    <row r="73" spans="3:21">
      <c r="C73" s="408"/>
      <c r="D73" s="408"/>
      <c r="E73" s="408"/>
      <c r="G73" s="494"/>
      <c r="H73" s="409"/>
      <c r="I73" s="409"/>
      <c r="J73" s="494"/>
      <c r="L73" s="409"/>
      <c r="M73" s="409"/>
      <c r="N73" s="409"/>
      <c r="O73" s="409"/>
      <c r="Q73" s="409"/>
      <c r="R73" s="409"/>
      <c r="U73" s="408"/>
    </row>
    <row r="74" spans="3:21">
      <c r="C74" s="408"/>
      <c r="D74" s="408"/>
      <c r="E74" s="408"/>
      <c r="G74" s="494"/>
      <c r="H74" s="409"/>
      <c r="I74" s="409"/>
      <c r="J74" s="494"/>
      <c r="L74" s="409"/>
      <c r="M74" s="409"/>
      <c r="N74" s="409"/>
      <c r="O74" s="409"/>
      <c r="Q74" s="409"/>
      <c r="R74" s="409"/>
      <c r="U74" s="408"/>
    </row>
    <row r="75" spans="3:21">
      <c r="C75" s="408"/>
      <c r="D75" s="408"/>
      <c r="E75" s="408"/>
      <c r="G75" s="494"/>
      <c r="H75" s="409"/>
      <c r="I75" s="409"/>
      <c r="J75" s="494"/>
      <c r="L75" s="409"/>
      <c r="M75" s="409"/>
      <c r="N75" s="409"/>
      <c r="O75" s="409"/>
      <c r="Q75" s="409"/>
      <c r="R75" s="409"/>
      <c r="U75" s="408"/>
    </row>
    <row r="76" spans="3:21">
      <c r="C76" s="408"/>
      <c r="D76" s="408"/>
      <c r="E76" s="408"/>
      <c r="G76" s="494"/>
      <c r="H76" s="409"/>
      <c r="I76" s="409"/>
      <c r="J76" s="494"/>
      <c r="L76" s="409"/>
      <c r="M76" s="409"/>
      <c r="N76" s="409"/>
      <c r="O76" s="409"/>
      <c r="Q76" s="409"/>
      <c r="R76" s="409"/>
      <c r="U76" s="408"/>
    </row>
    <row r="77" spans="3:21">
      <c r="C77" s="408"/>
      <c r="D77" s="408"/>
      <c r="E77" s="408"/>
      <c r="G77" s="494"/>
      <c r="H77" s="409"/>
      <c r="I77" s="409"/>
      <c r="J77" s="494"/>
      <c r="L77" s="409"/>
      <c r="M77" s="409"/>
      <c r="N77" s="409"/>
      <c r="O77" s="409"/>
      <c r="Q77" s="409"/>
      <c r="R77" s="409"/>
      <c r="U77" s="408"/>
    </row>
    <row r="78" spans="3:21">
      <c r="C78" s="408"/>
      <c r="D78" s="408"/>
      <c r="E78" s="408"/>
      <c r="G78" s="494"/>
      <c r="H78" s="409"/>
      <c r="I78" s="409"/>
      <c r="J78" s="494"/>
      <c r="L78" s="409"/>
      <c r="M78" s="409"/>
      <c r="N78" s="409"/>
      <c r="O78" s="409"/>
      <c r="Q78" s="409"/>
      <c r="R78" s="409"/>
      <c r="U78" s="408"/>
    </row>
    <row r="79" spans="3:21">
      <c r="C79" s="408"/>
      <c r="D79" s="408"/>
      <c r="E79" s="408"/>
      <c r="G79" s="494"/>
      <c r="H79" s="409"/>
      <c r="I79" s="409"/>
      <c r="J79" s="494"/>
      <c r="L79" s="409"/>
      <c r="M79" s="409"/>
      <c r="N79" s="409"/>
      <c r="O79" s="409"/>
      <c r="Q79" s="409"/>
      <c r="R79" s="409"/>
      <c r="U79" s="408"/>
    </row>
    <row r="80" spans="3:21">
      <c r="C80" s="408"/>
      <c r="D80" s="408"/>
      <c r="E80" s="408"/>
      <c r="G80" s="494"/>
      <c r="H80" s="409"/>
      <c r="I80" s="409"/>
      <c r="J80" s="494"/>
      <c r="L80" s="409"/>
      <c r="M80" s="409"/>
      <c r="N80" s="409"/>
      <c r="O80" s="409"/>
      <c r="Q80" s="409"/>
      <c r="R80" s="409"/>
      <c r="U80" s="408"/>
    </row>
    <row r="81" spans="3:21">
      <c r="C81" s="408"/>
      <c r="D81" s="408"/>
      <c r="E81" s="408"/>
      <c r="G81" s="494"/>
      <c r="H81" s="409"/>
      <c r="I81" s="409"/>
      <c r="J81" s="494"/>
      <c r="L81" s="409"/>
      <c r="M81" s="409"/>
      <c r="N81" s="409"/>
      <c r="O81" s="409"/>
      <c r="Q81" s="409"/>
      <c r="R81" s="409"/>
      <c r="U81" s="408"/>
    </row>
    <row r="82" spans="3:21">
      <c r="C82" s="408"/>
      <c r="D82" s="408"/>
      <c r="E82" s="408"/>
      <c r="G82" s="494"/>
      <c r="H82" s="409"/>
      <c r="I82" s="409"/>
      <c r="J82" s="494"/>
      <c r="L82" s="409"/>
      <c r="M82" s="409"/>
      <c r="N82" s="409"/>
      <c r="O82" s="409"/>
      <c r="Q82" s="409"/>
      <c r="R82" s="409"/>
      <c r="U82" s="408"/>
    </row>
    <row r="83" spans="3:21">
      <c r="C83" s="408"/>
      <c r="D83" s="408"/>
      <c r="E83" s="408"/>
      <c r="G83" s="494"/>
      <c r="H83" s="409"/>
      <c r="I83" s="409"/>
      <c r="J83" s="494"/>
      <c r="L83" s="409"/>
      <c r="M83" s="409"/>
      <c r="N83" s="409"/>
      <c r="O83" s="409"/>
      <c r="Q83" s="409"/>
      <c r="R83" s="409"/>
      <c r="U83" s="408"/>
    </row>
    <row r="84" spans="3:21">
      <c r="C84" s="408"/>
      <c r="D84" s="408"/>
      <c r="E84" s="408"/>
      <c r="G84" s="494"/>
      <c r="H84" s="409"/>
      <c r="I84" s="409"/>
      <c r="J84" s="494"/>
      <c r="L84" s="409"/>
      <c r="M84" s="409"/>
      <c r="N84" s="409"/>
      <c r="O84" s="409"/>
      <c r="Q84" s="409"/>
      <c r="R84" s="409"/>
      <c r="U84" s="408"/>
    </row>
    <row r="85" spans="3:21">
      <c r="C85" s="408"/>
      <c r="D85" s="408"/>
      <c r="E85" s="408"/>
      <c r="G85" s="494"/>
      <c r="H85" s="409"/>
      <c r="I85" s="409"/>
      <c r="J85" s="494"/>
      <c r="L85" s="409"/>
      <c r="M85" s="409"/>
      <c r="N85" s="409"/>
      <c r="O85" s="409"/>
      <c r="Q85" s="409"/>
      <c r="R85" s="409"/>
      <c r="U85" s="408"/>
    </row>
    <row r="86" spans="3:21">
      <c r="C86" s="408"/>
      <c r="D86" s="408"/>
      <c r="E86" s="408"/>
      <c r="G86" s="494"/>
      <c r="H86" s="409"/>
      <c r="I86" s="409"/>
      <c r="J86" s="494"/>
      <c r="L86" s="409"/>
      <c r="M86" s="409"/>
      <c r="N86" s="409"/>
      <c r="O86" s="409"/>
      <c r="Q86" s="409"/>
      <c r="R86" s="409"/>
      <c r="U86" s="408"/>
    </row>
    <row r="87" spans="3:21">
      <c r="C87" s="408"/>
      <c r="D87" s="408"/>
      <c r="E87" s="408"/>
      <c r="G87" s="494"/>
      <c r="H87" s="409"/>
      <c r="I87" s="409"/>
      <c r="J87" s="494"/>
      <c r="L87" s="409"/>
      <c r="M87" s="409"/>
      <c r="N87" s="409"/>
      <c r="O87" s="409"/>
      <c r="Q87" s="409"/>
      <c r="R87" s="409"/>
      <c r="U87" s="408"/>
    </row>
    <row r="88" spans="3:21">
      <c r="C88" s="408"/>
      <c r="D88" s="408"/>
      <c r="E88" s="408"/>
      <c r="G88" s="494"/>
      <c r="H88" s="409"/>
      <c r="I88" s="409"/>
      <c r="J88" s="494"/>
      <c r="L88" s="409"/>
      <c r="M88" s="409"/>
      <c r="N88" s="409"/>
      <c r="O88" s="409"/>
      <c r="Q88" s="409"/>
      <c r="R88" s="409"/>
      <c r="U88" s="408"/>
    </row>
    <row r="89" spans="3:21">
      <c r="C89" s="408"/>
      <c r="D89" s="408"/>
      <c r="E89" s="408"/>
      <c r="G89" s="494"/>
      <c r="H89" s="409"/>
      <c r="I89" s="409"/>
      <c r="J89" s="494"/>
      <c r="L89" s="409"/>
      <c r="M89" s="409"/>
      <c r="N89" s="409"/>
      <c r="O89" s="409"/>
      <c r="Q89" s="409"/>
      <c r="R89" s="409"/>
      <c r="U89" s="408"/>
    </row>
    <row r="90" spans="3:21">
      <c r="C90" s="408"/>
      <c r="D90" s="408"/>
      <c r="E90" s="408"/>
      <c r="G90" s="494"/>
      <c r="H90" s="409"/>
      <c r="I90" s="409"/>
      <c r="J90" s="494"/>
      <c r="L90" s="409"/>
      <c r="M90" s="409"/>
      <c r="N90" s="409"/>
      <c r="O90" s="409"/>
      <c r="Q90" s="409"/>
      <c r="R90" s="409"/>
      <c r="U90" s="408"/>
    </row>
    <row r="91" spans="3:21">
      <c r="C91" s="408"/>
      <c r="D91" s="408"/>
      <c r="E91" s="408"/>
      <c r="G91" s="494"/>
      <c r="H91" s="409"/>
      <c r="I91" s="409"/>
      <c r="J91" s="494"/>
      <c r="L91" s="409"/>
      <c r="M91" s="409"/>
      <c r="N91" s="409"/>
      <c r="O91" s="409"/>
      <c r="Q91" s="409"/>
      <c r="R91" s="409"/>
      <c r="U91" s="408"/>
    </row>
    <row r="92" spans="3:21">
      <c r="C92" s="408"/>
      <c r="D92" s="408"/>
      <c r="E92" s="408"/>
      <c r="G92" s="494"/>
      <c r="H92" s="409"/>
      <c r="I92" s="409"/>
      <c r="J92" s="494"/>
      <c r="L92" s="409"/>
      <c r="M92" s="409"/>
      <c r="N92" s="409"/>
      <c r="O92" s="409"/>
      <c r="Q92" s="409"/>
      <c r="R92" s="409"/>
      <c r="U92" s="408"/>
    </row>
    <row r="93" spans="3:21">
      <c r="C93" s="408"/>
      <c r="D93" s="408"/>
      <c r="E93" s="408"/>
      <c r="G93" s="494"/>
      <c r="H93" s="409"/>
      <c r="I93" s="409"/>
      <c r="J93" s="494"/>
      <c r="L93" s="409"/>
      <c r="M93" s="409"/>
      <c r="N93" s="409"/>
      <c r="O93" s="409"/>
      <c r="Q93" s="409"/>
      <c r="R93" s="409"/>
      <c r="U93" s="408"/>
    </row>
    <row r="94" spans="3:21">
      <c r="C94" s="408"/>
      <c r="D94" s="408"/>
      <c r="E94" s="408"/>
      <c r="G94" s="494"/>
      <c r="H94" s="409"/>
      <c r="I94" s="409"/>
      <c r="J94" s="494"/>
      <c r="L94" s="409"/>
      <c r="M94" s="409"/>
      <c r="N94" s="409"/>
      <c r="O94" s="409"/>
      <c r="Q94" s="409"/>
      <c r="R94" s="409"/>
      <c r="U94" s="408"/>
    </row>
    <row r="95" spans="3:21">
      <c r="C95" s="408"/>
      <c r="D95" s="408"/>
      <c r="E95" s="408"/>
      <c r="G95" s="494"/>
      <c r="H95" s="409"/>
      <c r="I95" s="409"/>
      <c r="J95" s="494"/>
      <c r="L95" s="409"/>
      <c r="M95" s="409"/>
      <c r="N95" s="409"/>
      <c r="O95" s="409"/>
      <c r="Q95" s="409"/>
      <c r="R95" s="409"/>
      <c r="U95" s="408"/>
    </row>
    <row r="96" spans="3:21">
      <c r="C96" s="408"/>
      <c r="D96" s="408"/>
      <c r="E96" s="408"/>
      <c r="G96" s="494"/>
      <c r="H96" s="409"/>
      <c r="I96" s="409"/>
      <c r="J96" s="494"/>
      <c r="L96" s="409"/>
      <c r="M96" s="409"/>
      <c r="N96" s="409"/>
      <c r="O96" s="409"/>
      <c r="Q96" s="409"/>
      <c r="R96" s="409"/>
      <c r="U96" s="408"/>
    </row>
    <row r="97" spans="3:21">
      <c r="C97" s="408"/>
      <c r="D97" s="408"/>
      <c r="E97" s="408"/>
      <c r="G97" s="494"/>
      <c r="H97" s="409"/>
      <c r="I97" s="409"/>
      <c r="J97" s="494"/>
      <c r="L97" s="409"/>
      <c r="M97" s="409"/>
      <c r="N97" s="409"/>
      <c r="O97" s="409"/>
      <c r="Q97" s="409"/>
      <c r="R97" s="409"/>
      <c r="U97" s="408"/>
    </row>
    <row r="98" spans="3:21">
      <c r="C98" s="408"/>
      <c r="D98" s="408"/>
      <c r="E98" s="408"/>
      <c r="G98" s="494"/>
      <c r="H98" s="409"/>
      <c r="I98" s="409"/>
      <c r="J98" s="494"/>
      <c r="L98" s="409"/>
      <c r="M98" s="409"/>
      <c r="N98" s="409"/>
      <c r="O98" s="409"/>
      <c r="Q98" s="409"/>
      <c r="R98" s="409"/>
      <c r="U98" s="408"/>
    </row>
    <row r="99" spans="3:21">
      <c r="C99" s="408"/>
      <c r="D99" s="408"/>
      <c r="E99" s="408"/>
      <c r="G99" s="494"/>
      <c r="H99" s="409"/>
      <c r="I99" s="409"/>
      <c r="J99" s="494"/>
      <c r="L99" s="409"/>
      <c r="M99" s="409"/>
      <c r="N99" s="409"/>
      <c r="O99" s="409"/>
      <c r="Q99" s="409"/>
      <c r="R99" s="409"/>
      <c r="U99" s="408"/>
    </row>
    <row r="100" spans="3:21">
      <c r="C100" s="408"/>
      <c r="D100" s="408"/>
      <c r="E100" s="408"/>
      <c r="G100" s="494"/>
      <c r="H100" s="409"/>
      <c r="I100" s="409"/>
      <c r="J100" s="494"/>
      <c r="L100" s="409"/>
      <c r="M100" s="409"/>
      <c r="N100" s="409"/>
      <c r="O100" s="409"/>
      <c r="Q100" s="409"/>
      <c r="R100" s="409"/>
      <c r="U100" s="408"/>
    </row>
    <row r="101" spans="3:21">
      <c r="C101" s="408"/>
      <c r="D101" s="408"/>
      <c r="E101" s="408"/>
      <c r="G101" s="494"/>
      <c r="H101" s="409"/>
      <c r="I101" s="409"/>
      <c r="J101" s="494"/>
      <c r="L101" s="409"/>
      <c r="M101" s="409"/>
      <c r="N101" s="409"/>
      <c r="O101" s="409"/>
      <c r="Q101" s="409"/>
      <c r="R101" s="409"/>
      <c r="U101" s="408"/>
    </row>
    <row r="102" spans="3:21">
      <c r="C102" s="408"/>
      <c r="D102" s="408"/>
      <c r="E102" s="408"/>
      <c r="G102" s="494"/>
      <c r="H102" s="409"/>
      <c r="I102" s="409"/>
      <c r="J102" s="494"/>
      <c r="L102" s="409"/>
      <c r="M102" s="409"/>
      <c r="N102" s="409"/>
      <c r="O102" s="409"/>
      <c r="Q102" s="409"/>
      <c r="R102" s="409"/>
      <c r="U102" s="408"/>
    </row>
    <row r="103" spans="3:21">
      <c r="C103" s="408"/>
      <c r="D103" s="408"/>
      <c r="E103" s="408"/>
      <c r="G103" s="494"/>
      <c r="H103" s="409"/>
      <c r="I103" s="409"/>
      <c r="J103" s="494"/>
      <c r="L103" s="409"/>
      <c r="M103" s="409"/>
      <c r="N103" s="409"/>
      <c r="O103" s="409"/>
      <c r="Q103" s="409"/>
      <c r="R103" s="409"/>
      <c r="U103" s="408"/>
    </row>
    <row r="104" spans="3:21">
      <c r="C104" s="408"/>
      <c r="D104" s="408"/>
      <c r="E104" s="408"/>
      <c r="G104" s="494"/>
      <c r="H104" s="409"/>
      <c r="I104" s="409"/>
      <c r="J104" s="494"/>
      <c r="L104" s="409"/>
      <c r="M104" s="409"/>
      <c r="N104" s="409"/>
      <c r="O104" s="409"/>
      <c r="Q104" s="409"/>
      <c r="R104" s="409"/>
      <c r="U104" s="408"/>
    </row>
    <row r="105" spans="3:21">
      <c r="C105" s="408"/>
      <c r="D105" s="408"/>
      <c r="E105" s="408"/>
      <c r="G105" s="494"/>
      <c r="H105" s="409"/>
      <c r="I105" s="409"/>
      <c r="J105" s="494"/>
      <c r="L105" s="409"/>
      <c r="M105" s="409"/>
      <c r="N105" s="409"/>
      <c r="O105" s="409"/>
      <c r="Q105" s="409"/>
      <c r="R105" s="409"/>
      <c r="U105" s="408"/>
    </row>
    <row r="106" spans="3:21">
      <c r="C106" s="408"/>
      <c r="D106" s="408"/>
      <c r="E106" s="408"/>
      <c r="G106" s="494"/>
      <c r="H106" s="409"/>
      <c r="I106" s="409"/>
      <c r="J106" s="494"/>
      <c r="L106" s="409"/>
      <c r="M106" s="409"/>
      <c r="N106" s="409"/>
      <c r="O106" s="409"/>
      <c r="Q106" s="409"/>
      <c r="R106" s="409"/>
      <c r="U106" s="408"/>
    </row>
    <row r="107" spans="3:21">
      <c r="C107" s="408"/>
      <c r="D107" s="408"/>
      <c r="E107" s="408"/>
      <c r="G107" s="494"/>
      <c r="H107" s="409"/>
      <c r="I107" s="409"/>
      <c r="J107" s="494"/>
      <c r="L107" s="409"/>
      <c r="M107" s="409"/>
      <c r="N107" s="409"/>
      <c r="O107" s="409"/>
      <c r="Q107" s="409"/>
      <c r="R107" s="409"/>
      <c r="U107" s="408"/>
    </row>
    <row r="108" spans="3:21">
      <c r="C108" s="408"/>
      <c r="D108" s="408"/>
      <c r="E108" s="408"/>
      <c r="G108" s="494"/>
      <c r="H108" s="409"/>
      <c r="I108" s="409"/>
      <c r="J108" s="494"/>
      <c r="L108" s="409"/>
      <c r="M108" s="409"/>
      <c r="N108" s="409"/>
      <c r="O108" s="409"/>
      <c r="Q108" s="409"/>
      <c r="R108" s="409"/>
      <c r="U108" s="408"/>
    </row>
    <row r="109" spans="3:21">
      <c r="C109" s="408"/>
      <c r="D109" s="408"/>
      <c r="E109" s="408"/>
      <c r="G109" s="494"/>
      <c r="H109" s="409"/>
      <c r="I109" s="409"/>
      <c r="J109" s="494"/>
      <c r="L109" s="409"/>
      <c r="M109" s="409"/>
      <c r="N109" s="409"/>
      <c r="O109" s="409"/>
      <c r="Q109" s="409"/>
      <c r="R109" s="409"/>
      <c r="U109" s="408"/>
    </row>
    <row r="110" spans="3:21">
      <c r="C110" s="408"/>
      <c r="D110" s="408"/>
      <c r="E110" s="408"/>
      <c r="G110" s="494"/>
      <c r="H110" s="409"/>
      <c r="I110" s="409"/>
      <c r="J110" s="494"/>
      <c r="L110" s="409"/>
      <c r="M110" s="409"/>
      <c r="N110" s="409"/>
      <c r="O110" s="409"/>
      <c r="Q110" s="409"/>
      <c r="R110" s="409"/>
      <c r="U110" s="408"/>
    </row>
    <row r="111" spans="3:21">
      <c r="C111" s="408"/>
      <c r="D111" s="408"/>
      <c r="E111" s="408"/>
      <c r="G111" s="494"/>
      <c r="H111" s="409"/>
      <c r="I111" s="409"/>
      <c r="J111" s="494"/>
      <c r="L111" s="409"/>
      <c r="M111" s="409"/>
      <c r="N111" s="409"/>
      <c r="O111" s="409"/>
      <c r="Q111" s="409"/>
      <c r="R111" s="409"/>
      <c r="U111" s="408"/>
    </row>
    <row r="112" spans="3:21">
      <c r="C112" s="408"/>
      <c r="D112" s="408"/>
      <c r="E112" s="408"/>
      <c r="G112" s="494"/>
      <c r="H112" s="409"/>
      <c r="I112" s="409"/>
      <c r="J112" s="494"/>
      <c r="L112" s="409"/>
      <c r="M112" s="409"/>
      <c r="N112" s="409"/>
      <c r="O112" s="409"/>
      <c r="Q112" s="409"/>
      <c r="R112" s="409"/>
      <c r="U112" s="408"/>
    </row>
    <row r="113" spans="3:21">
      <c r="C113" s="408"/>
      <c r="D113" s="408"/>
      <c r="E113" s="408"/>
      <c r="G113" s="494"/>
      <c r="H113" s="409"/>
      <c r="I113" s="409"/>
      <c r="J113" s="494"/>
      <c r="L113" s="409"/>
      <c r="M113" s="409"/>
      <c r="N113" s="409"/>
      <c r="O113" s="409"/>
      <c r="Q113" s="409"/>
      <c r="R113" s="409"/>
      <c r="U113" s="408"/>
    </row>
    <row r="114" spans="3:21">
      <c r="C114" s="408"/>
      <c r="D114" s="408"/>
      <c r="E114" s="408"/>
      <c r="G114" s="494"/>
      <c r="H114" s="409"/>
      <c r="I114" s="409"/>
      <c r="J114" s="494"/>
      <c r="L114" s="409"/>
      <c r="M114" s="409"/>
      <c r="N114" s="409"/>
      <c r="O114" s="409"/>
      <c r="Q114" s="409"/>
      <c r="R114" s="409"/>
      <c r="U114" s="408"/>
    </row>
    <row r="115" spans="3:21">
      <c r="C115" s="408"/>
      <c r="D115" s="408"/>
      <c r="E115" s="408"/>
      <c r="G115" s="494"/>
      <c r="H115" s="409"/>
      <c r="I115" s="409"/>
      <c r="J115" s="494"/>
      <c r="L115" s="409"/>
      <c r="M115" s="409"/>
      <c r="N115" s="409"/>
      <c r="O115" s="409"/>
      <c r="Q115" s="409"/>
      <c r="R115" s="409"/>
      <c r="U115" s="408"/>
    </row>
    <row r="116" spans="3:21">
      <c r="C116" s="408"/>
      <c r="D116" s="408"/>
      <c r="E116" s="408"/>
      <c r="G116" s="494"/>
      <c r="H116" s="409"/>
      <c r="I116" s="409"/>
      <c r="J116" s="494"/>
      <c r="L116" s="409"/>
      <c r="M116" s="409"/>
      <c r="N116" s="409"/>
      <c r="O116" s="409"/>
      <c r="Q116" s="409"/>
      <c r="R116" s="409"/>
      <c r="U116" s="408"/>
    </row>
    <row r="117" spans="3:21">
      <c r="C117" s="408"/>
      <c r="D117" s="408"/>
      <c r="E117" s="408"/>
      <c r="G117" s="494"/>
      <c r="H117" s="409"/>
      <c r="I117" s="409"/>
      <c r="J117" s="494"/>
      <c r="L117" s="409"/>
      <c r="M117" s="409"/>
      <c r="N117" s="409"/>
      <c r="O117" s="409"/>
      <c r="Q117" s="409"/>
      <c r="R117" s="409"/>
      <c r="U117" s="408"/>
    </row>
    <row r="118" spans="3:21">
      <c r="C118" s="408"/>
      <c r="D118" s="408"/>
      <c r="E118" s="408"/>
      <c r="G118" s="494"/>
      <c r="H118" s="409"/>
      <c r="I118" s="409"/>
      <c r="J118" s="494"/>
      <c r="L118" s="409"/>
      <c r="M118" s="409"/>
      <c r="N118" s="409"/>
      <c r="O118" s="409"/>
      <c r="Q118" s="409"/>
      <c r="R118" s="409"/>
      <c r="U118" s="408"/>
    </row>
    <row r="119" spans="3:21">
      <c r="C119" s="408"/>
      <c r="D119" s="408"/>
      <c r="E119" s="408"/>
      <c r="G119" s="494"/>
      <c r="H119" s="409"/>
      <c r="I119" s="409"/>
      <c r="J119" s="494"/>
      <c r="L119" s="409"/>
      <c r="M119" s="409"/>
      <c r="N119" s="409"/>
      <c r="O119" s="409"/>
      <c r="Q119" s="409"/>
      <c r="R119" s="409"/>
      <c r="U119" s="408"/>
    </row>
    <row r="120" spans="3:21">
      <c r="C120" s="408"/>
      <c r="D120" s="408"/>
      <c r="E120" s="408"/>
      <c r="G120" s="494"/>
      <c r="H120" s="409"/>
      <c r="I120" s="409"/>
      <c r="J120" s="494"/>
      <c r="L120" s="409"/>
      <c r="M120" s="409"/>
      <c r="N120" s="409"/>
      <c r="O120" s="409"/>
      <c r="Q120" s="409"/>
      <c r="R120" s="409"/>
      <c r="U120" s="408"/>
    </row>
    <row r="121" spans="3:21">
      <c r="C121" s="408"/>
      <c r="D121" s="408"/>
      <c r="E121" s="408"/>
      <c r="G121" s="494"/>
      <c r="H121" s="409"/>
      <c r="I121" s="409"/>
      <c r="J121" s="494"/>
      <c r="L121" s="409"/>
      <c r="M121" s="409"/>
      <c r="N121" s="409"/>
      <c r="O121" s="409"/>
      <c r="Q121" s="409"/>
      <c r="R121" s="409"/>
      <c r="U121" s="408"/>
    </row>
    <row r="122" spans="3:21">
      <c r="C122" s="408"/>
      <c r="D122" s="408"/>
      <c r="E122" s="408"/>
      <c r="G122" s="494"/>
      <c r="H122" s="409"/>
      <c r="I122" s="409"/>
      <c r="J122" s="494"/>
      <c r="L122" s="409"/>
      <c r="M122" s="409"/>
      <c r="N122" s="409"/>
      <c r="O122" s="409"/>
      <c r="Q122" s="409"/>
      <c r="R122" s="409"/>
      <c r="U122" s="408"/>
    </row>
    <row r="123" spans="3:21">
      <c r="C123" s="408"/>
      <c r="D123" s="408"/>
      <c r="E123" s="408"/>
      <c r="G123" s="494"/>
      <c r="H123" s="409"/>
      <c r="I123" s="409"/>
      <c r="J123" s="494"/>
      <c r="L123" s="409"/>
      <c r="M123" s="409"/>
      <c r="N123" s="409"/>
      <c r="O123" s="409"/>
      <c r="Q123" s="409"/>
      <c r="R123" s="409"/>
      <c r="U123" s="408"/>
    </row>
    <row r="124" spans="3:21">
      <c r="C124" s="408"/>
      <c r="D124" s="408"/>
      <c r="E124" s="408"/>
      <c r="G124" s="494"/>
      <c r="H124" s="409"/>
      <c r="I124" s="409"/>
      <c r="J124" s="494"/>
      <c r="L124" s="409"/>
      <c r="M124" s="409"/>
      <c r="N124" s="409"/>
      <c r="O124" s="409"/>
      <c r="Q124" s="409"/>
      <c r="R124" s="409"/>
      <c r="U124" s="408"/>
    </row>
    <row r="125" spans="3:21">
      <c r="C125" s="408"/>
      <c r="D125" s="408"/>
      <c r="E125" s="408"/>
      <c r="G125" s="494"/>
      <c r="H125" s="409"/>
      <c r="I125" s="409"/>
      <c r="J125" s="494"/>
      <c r="L125" s="409"/>
      <c r="M125" s="409"/>
      <c r="N125" s="409"/>
      <c r="O125" s="409"/>
      <c r="Q125" s="409"/>
      <c r="R125" s="409"/>
      <c r="U125" s="408"/>
    </row>
    <row r="126" spans="3:21">
      <c r="C126" s="408"/>
      <c r="D126" s="408"/>
      <c r="E126" s="408"/>
      <c r="G126" s="494"/>
      <c r="H126" s="409"/>
      <c r="I126" s="409"/>
      <c r="J126" s="494"/>
      <c r="L126" s="409"/>
      <c r="M126" s="409"/>
      <c r="N126" s="409"/>
      <c r="O126" s="409"/>
      <c r="Q126" s="409"/>
      <c r="R126" s="409"/>
      <c r="U126" s="408"/>
    </row>
    <row r="127" spans="3:21">
      <c r="C127" s="408"/>
      <c r="D127" s="408"/>
      <c r="E127" s="408"/>
      <c r="G127" s="494"/>
      <c r="H127" s="409"/>
      <c r="I127" s="409"/>
      <c r="J127" s="494"/>
      <c r="L127" s="409"/>
      <c r="M127" s="409"/>
      <c r="N127" s="409"/>
      <c r="O127" s="409"/>
      <c r="Q127" s="409"/>
      <c r="R127" s="409"/>
      <c r="U127" s="408"/>
    </row>
  </sheetData>
  <sheetProtection password="CFBF" sheet="1" objects="1" scenarios="1"/>
  <mergeCells count="6">
    <mergeCell ref="Q2:S2"/>
    <mergeCell ref="B51:D51"/>
    <mergeCell ref="B52:D52"/>
    <mergeCell ref="C63:F63"/>
    <mergeCell ref="C61:J61"/>
    <mergeCell ref="C62:J62"/>
  </mergeCells>
  <pageMargins left="0" right="0" top="0.35433070866141736" bottom="0.35433070866141736" header="0.31496062992125984" footer="0.31496062992125984"/>
  <pageSetup paperSize="8" scale="75" orientation="landscape" r:id="rId1"/>
  <headerFooter>
    <oddFooter>&amp;L&amp;F/&amp;A&amp;Cpagina &amp;P van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1">
    <tabColor rgb="FF92D050"/>
    <pageSetUpPr fitToPage="1"/>
  </sheetPr>
  <dimension ref="A1:AC129"/>
  <sheetViews>
    <sheetView showZeros="0" zoomScale="85" zoomScaleNormal="85" zoomScalePageLayoutView="125" workbookViewId="0">
      <selection activeCell="N10" sqref="N9:N10"/>
    </sheetView>
  </sheetViews>
  <sheetFormatPr defaultColWidth="8.7109375" defaultRowHeight="15"/>
  <cols>
    <col min="1" max="1" width="1.42578125" style="408" customWidth="1"/>
    <col min="2" max="2" width="7" style="408" customWidth="1"/>
    <col min="3" max="3" width="33" style="324" customWidth="1"/>
    <col min="4" max="4" width="13.85546875" style="324" customWidth="1"/>
    <col min="5" max="5" width="56" style="324" customWidth="1"/>
    <col min="6" max="6" width="1.7109375" style="408" customWidth="1"/>
    <col min="7" max="7" width="13.7109375" style="492" customWidth="1"/>
    <col min="8" max="9" width="10.7109375" style="493" customWidth="1"/>
    <col min="10" max="10" width="13.7109375" style="492" customWidth="1"/>
    <col min="11" max="11" width="1.7109375" style="409" customWidth="1"/>
    <col min="12" max="12" width="9.7109375" style="493" customWidth="1"/>
    <col min="13" max="13" width="11.5703125" style="493" customWidth="1"/>
    <col min="14" max="15" width="9.7109375" style="493" customWidth="1"/>
    <col min="16" max="16" width="1.7109375" style="409" customWidth="1"/>
    <col min="17" max="18" width="12.7109375" style="493" customWidth="1"/>
    <col min="19" max="19" width="12.7109375" style="409" customWidth="1"/>
    <col min="20" max="20" width="16.140625" style="409" customWidth="1"/>
    <col min="21" max="21" width="12.7109375" style="410" customWidth="1"/>
    <col min="22" max="29" width="12.7109375" style="408" customWidth="1"/>
    <col min="30" max="16384" width="8.7109375" style="408"/>
  </cols>
  <sheetData>
    <row r="1" spans="1:29" s="63" customFormat="1" ht="66.75" thickBot="1">
      <c r="A1" s="65"/>
      <c r="B1" s="58"/>
      <c r="C1" s="401" t="s">
        <v>258</v>
      </c>
      <c r="D1" s="401" t="s">
        <v>75</v>
      </c>
      <c r="E1" s="318" t="s">
        <v>76</v>
      </c>
      <c r="F1" s="402"/>
      <c r="G1" s="403" t="s">
        <v>77</v>
      </c>
      <c r="H1" s="318" t="s">
        <v>313</v>
      </c>
      <c r="I1" s="318" t="s">
        <v>260</v>
      </c>
      <c r="J1" s="403" t="s">
        <v>261</v>
      </c>
      <c r="K1" s="65"/>
      <c r="L1" s="318" t="s">
        <v>314</v>
      </c>
      <c r="M1" s="318" t="s">
        <v>566</v>
      </c>
      <c r="N1" s="318" t="s">
        <v>260</v>
      </c>
      <c r="O1" s="318" t="s">
        <v>261</v>
      </c>
      <c r="P1" s="65"/>
      <c r="Q1" s="319" t="s">
        <v>79</v>
      </c>
      <c r="R1" s="320" t="s">
        <v>80</v>
      </c>
      <c r="S1" s="320" t="s">
        <v>81</v>
      </c>
      <c r="T1" s="321" t="s">
        <v>82</v>
      </c>
    </row>
    <row r="2" spans="1:29" ht="15.75" customHeight="1" thickBot="1">
      <c r="A2" s="404"/>
      <c r="B2" s="405"/>
      <c r="C2" s="406" t="s">
        <v>83</v>
      </c>
      <c r="D2" s="406"/>
      <c r="E2" s="407"/>
      <c r="F2" s="404"/>
      <c r="G2" s="895" t="s">
        <v>565</v>
      </c>
      <c r="H2" s="891"/>
      <c r="I2" s="891"/>
      <c r="J2" s="890"/>
      <c r="K2" s="790"/>
      <c r="L2" s="895" t="s">
        <v>565</v>
      </c>
      <c r="M2" s="891"/>
      <c r="N2" s="891"/>
      <c r="O2" s="891"/>
      <c r="P2" s="388"/>
      <c r="Q2" s="916" t="s">
        <v>84</v>
      </c>
      <c r="R2" s="917"/>
      <c r="S2" s="917"/>
      <c r="T2" s="896" t="s">
        <v>565</v>
      </c>
    </row>
    <row r="3" spans="1:29">
      <c r="A3" s="404"/>
      <c r="B3" s="411"/>
      <c r="C3" s="519" t="s">
        <v>158</v>
      </c>
      <c r="D3" s="71"/>
      <c r="E3" s="72" t="s">
        <v>400</v>
      </c>
      <c r="F3" s="794"/>
      <c r="G3" s="801"/>
      <c r="H3" s="415" t="s">
        <v>86</v>
      </c>
      <c r="I3" s="416">
        <v>0.1</v>
      </c>
      <c r="J3" s="417">
        <f>I3*G3</f>
        <v>0</v>
      </c>
      <c r="K3" s="491"/>
      <c r="L3" s="805"/>
      <c r="M3" s="415">
        <v>72</v>
      </c>
      <c r="N3" s="416">
        <v>3</v>
      </c>
      <c r="O3" s="889">
        <f>(N3*M3)-(L3*N3)</f>
        <v>216</v>
      </c>
      <c r="P3" s="491"/>
      <c r="Q3" s="333"/>
      <c r="R3" s="334"/>
      <c r="S3" s="334"/>
      <c r="T3" s="335"/>
      <c r="U3" s="420"/>
      <c r="V3" s="414"/>
      <c r="W3" s="414"/>
      <c r="X3" s="414"/>
      <c r="Y3" s="414"/>
      <c r="Z3" s="414"/>
      <c r="AA3" s="414"/>
      <c r="AB3" s="414"/>
      <c r="AC3" s="414"/>
    </row>
    <row r="4" spans="1:29">
      <c r="A4" s="404"/>
      <c r="B4" s="421"/>
      <c r="C4" s="526" t="s">
        <v>401</v>
      </c>
      <c r="D4" s="78"/>
      <c r="E4" s="79" t="s">
        <v>402</v>
      </c>
      <c r="F4" s="794"/>
      <c r="G4" s="802"/>
      <c r="H4" s="424" t="s">
        <v>86</v>
      </c>
      <c r="I4" s="425">
        <v>0.1</v>
      </c>
      <c r="J4" s="426">
        <f t="shared" ref="J4:J10" si="0">I4*G4</f>
        <v>0</v>
      </c>
      <c r="K4" s="491"/>
      <c r="L4" s="806"/>
      <c r="M4" s="424">
        <v>72</v>
      </c>
      <c r="N4" s="427">
        <v>3</v>
      </c>
      <c r="O4" s="428">
        <f t="shared" ref="O4:O10" si="1">(N4*M4)-(L4*N4)</f>
        <v>216</v>
      </c>
      <c r="P4" s="491"/>
      <c r="Q4" s="336"/>
      <c r="R4" s="337"/>
      <c r="S4" s="337"/>
      <c r="T4" s="338"/>
      <c r="U4" s="420"/>
      <c r="V4" s="414"/>
      <c r="W4" s="414"/>
      <c r="X4" s="414"/>
      <c r="Y4" s="414"/>
      <c r="Z4" s="414"/>
      <c r="AA4" s="414"/>
      <c r="AB4" s="414"/>
      <c r="AC4" s="414"/>
    </row>
    <row r="5" spans="1:29">
      <c r="A5" s="404"/>
      <c r="B5" s="421"/>
      <c r="C5" s="526" t="s">
        <v>403</v>
      </c>
      <c r="D5" s="78"/>
      <c r="E5" s="79" t="s">
        <v>404</v>
      </c>
      <c r="F5" s="794"/>
      <c r="G5" s="802"/>
      <c r="H5" s="424" t="s">
        <v>86</v>
      </c>
      <c r="I5" s="425">
        <v>0.1</v>
      </c>
      <c r="J5" s="426">
        <f t="shared" si="0"/>
        <v>0</v>
      </c>
      <c r="K5" s="491"/>
      <c r="L5" s="806"/>
      <c r="M5" s="424">
        <v>72</v>
      </c>
      <c r="N5" s="427">
        <v>3</v>
      </c>
      <c r="O5" s="428">
        <f t="shared" si="1"/>
        <v>216</v>
      </c>
      <c r="P5" s="491"/>
      <c r="Q5" s="336"/>
      <c r="R5" s="337"/>
      <c r="S5" s="337"/>
      <c r="T5" s="338"/>
      <c r="U5" s="420"/>
      <c r="V5" s="414"/>
      <c r="W5" s="414"/>
      <c r="X5" s="414"/>
      <c r="Y5" s="414"/>
      <c r="Z5" s="414"/>
      <c r="AA5" s="414"/>
      <c r="AB5" s="414"/>
      <c r="AC5" s="414"/>
    </row>
    <row r="6" spans="1:29">
      <c r="A6" s="404"/>
      <c r="B6" s="421"/>
      <c r="C6" s="507" t="s">
        <v>397</v>
      </c>
      <c r="D6" s="74" t="s">
        <v>6</v>
      </c>
      <c r="E6" s="79" t="s">
        <v>315</v>
      </c>
      <c r="F6" s="794"/>
      <c r="G6" s="802"/>
      <c r="H6" s="424" t="s">
        <v>86</v>
      </c>
      <c r="I6" s="425">
        <v>0.1</v>
      </c>
      <c r="J6" s="426">
        <f t="shared" si="0"/>
        <v>0</v>
      </c>
      <c r="K6" s="491"/>
      <c r="L6" s="806"/>
      <c r="M6" s="424">
        <v>72</v>
      </c>
      <c r="N6" s="427">
        <v>3</v>
      </c>
      <c r="O6" s="428">
        <f t="shared" si="1"/>
        <v>216</v>
      </c>
      <c r="P6" s="491"/>
      <c r="Q6" s="336"/>
      <c r="R6" s="337"/>
      <c r="S6" s="337"/>
      <c r="T6" s="338"/>
      <c r="U6" s="420"/>
      <c r="V6" s="414"/>
      <c r="W6" s="414"/>
      <c r="X6" s="414"/>
      <c r="Y6" s="414"/>
      <c r="Z6" s="414"/>
      <c r="AA6" s="414"/>
      <c r="AB6" s="414"/>
      <c r="AC6" s="414"/>
    </row>
    <row r="7" spans="1:29">
      <c r="A7" s="404"/>
      <c r="B7" s="656"/>
      <c r="C7" s="662" t="s">
        <v>223</v>
      </c>
      <c r="D7" s="81" t="s">
        <v>395</v>
      </c>
      <c r="E7" s="474" t="s">
        <v>405</v>
      </c>
      <c r="F7" s="794"/>
      <c r="G7" s="803"/>
      <c r="H7" s="475" t="s">
        <v>86</v>
      </c>
      <c r="I7" s="427">
        <v>1</v>
      </c>
      <c r="J7" s="657">
        <f t="shared" si="0"/>
        <v>0</v>
      </c>
      <c r="K7" s="491"/>
      <c r="L7" s="808"/>
      <c r="M7" s="475">
        <v>24</v>
      </c>
      <c r="N7" s="476">
        <v>2</v>
      </c>
      <c r="O7" s="477">
        <f t="shared" si="1"/>
        <v>48</v>
      </c>
      <c r="P7" s="491"/>
      <c r="Q7" s="395"/>
      <c r="R7" s="396"/>
      <c r="S7" s="396"/>
      <c r="T7" s="397"/>
      <c r="U7" s="420"/>
      <c r="V7" s="414"/>
      <c r="W7" s="414"/>
      <c r="X7" s="414"/>
      <c r="Y7" s="414"/>
      <c r="Z7" s="414"/>
      <c r="AA7" s="414"/>
      <c r="AB7" s="414"/>
      <c r="AC7" s="414"/>
    </row>
    <row r="8" spans="1:29">
      <c r="A8" s="404"/>
      <c r="B8" s="656"/>
      <c r="C8" s="662" t="s">
        <v>406</v>
      </c>
      <c r="D8" s="81"/>
      <c r="E8" s="474" t="s">
        <v>407</v>
      </c>
      <c r="F8" s="794"/>
      <c r="G8" s="803"/>
      <c r="H8" s="475" t="s">
        <v>317</v>
      </c>
      <c r="I8" s="427">
        <v>1</v>
      </c>
      <c r="J8" s="657">
        <f t="shared" si="0"/>
        <v>0</v>
      </c>
      <c r="K8" s="491"/>
      <c r="L8" s="808"/>
      <c r="M8" s="475">
        <v>120</v>
      </c>
      <c r="N8" s="476">
        <v>1</v>
      </c>
      <c r="O8" s="477">
        <f t="shared" si="1"/>
        <v>120</v>
      </c>
      <c r="P8" s="491"/>
      <c r="Q8" s="395"/>
      <c r="R8" s="396"/>
      <c r="S8" s="396"/>
      <c r="T8" s="397"/>
      <c r="U8" s="420"/>
      <c r="V8" s="414"/>
      <c r="W8" s="414"/>
      <c r="X8" s="414"/>
      <c r="Y8" s="414"/>
      <c r="Z8" s="414"/>
      <c r="AA8" s="414"/>
      <c r="AB8" s="414"/>
      <c r="AC8" s="414"/>
    </row>
    <row r="9" spans="1:29">
      <c r="A9" s="404"/>
      <c r="B9" s="656"/>
      <c r="C9" s="662" t="s">
        <v>408</v>
      </c>
      <c r="D9" s="81" t="s">
        <v>6</v>
      </c>
      <c r="E9" s="474" t="s">
        <v>409</v>
      </c>
      <c r="F9" s="794"/>
      <c r="G9" s="803"/>
      <c r="H9" s="475" t="s">
        <v>86</v>
      </c>
      <c r="I9" s="427">
        <v>1</v>
      </c>
      <c r="J9" s="657">
        <f t="shared" si="0"/>
        <v>0</v>
      </c>
      <c r="K9" s="491"/>
      <c r="L9" s="808"/>
      <c r="M9" s="475">
        <v>120</v>
      </c>
      <c r="N9" s="476">
        <v>1</v>
      </c>
      <c r="O9" s="477">
        <f t="shared" si="1"/>
        <v>120</v>
      </c>
      <c r="P9" s="491"/>
      <c r="Q9" s="395"/>
      <c r="R9" s="396"/>
      <c r="S9" s="396"/>
      <c r="T9" s="397"/>
      <c r="U9" s="420"/>
      <c r="V9" s="414"/>
      <c r="W9" s="414"/>
      <c r="X9" s="414"/>
      <c r="Y9" s="414"/>
      <c r="Z9" s="414"/>
      <c r="AA9" s="414"/>
      <c r="AB9" s="414"/>
      <c r="AC9" s="414"/>
    </row>
    <row r="10" spans="1:29" ht="15" customHeight="1" thickBot="1">
      <c r="A10" s="404"/>
      <c r="B10" s="442"/>
      <c r="C10" s="502" t="s">
        <v>410</v>
      </c>
      <c r="D10" s="86" t="s">
        <v>388</v>
      </c>
      <c r="E10" s="87" t="s">
        <v>411</v>
      </c>
      <c r="F10" s="794"/>
      <c r="G10" s="804"/>
      <c r="H10" s="445" t="s">
        <v>86</v>
      </c>
      <c r="I10" s="446">
        <v>1</v>
      </c>
      <c r="J10" s="447">
        <f t="shared" si="0"/>
        <v>0</v>
      </c>
      <c r="K10" s="491"/>
      <c r="L10" s="807"/>
      <c r="M10" s="445">
        <v>24</v>
      </c>
      <c r="N10" s="449">
        <v>1</v>
      </c>
      <c r="O10" s="450">
        <f t="shared" si="1"/>
        <v>24</v>
      </c>
      <c r="P10" s="491"/>
      <c r="Q10" s="341"/>
      <c r="R10" s="342"/>
      <c r="S10" s="342"/>
      <c r="T10" s="343"/>
      <c r="U10" s="420"/>
      <c r="V10" s="414"/>
      <c r="W10" s="414"/>
      <c r="X10" s="414"/>
      <c r="Y10" s="414"/>
      <c r="Z10" s="414"/>
      <c r="AA10" s="414"/>
      <c r="AB10" s="414"/>
      <c r="AC10" s="414"/>
    </row>
    <row r="11" spans="1:29">
      <c r="A11" s="404"/>
      <c r="B11" s="429"/>
      <c r="C11" s="430"/>
      <c r="D11" s="430"/>
      <c r="E11" s="431"/>
      <c r="F11" s="794"/>
      <c r="G11" s="432"/>
      <c r="H11" s="433"/>
      <c r="I11" s="433"/>
      <c r="J11" s="432"/>
      <c r="K11" s="491"/>
      <c r="L11" s="433"/>
      <c r="M11" s="433"/>
      <c r="N11" s="433"/>
      <c r="O11" s="433"/>
      <c r="P11" s="491"/>
      <c r="Q11" s="434"/>
      <c r="R11" s="434"/>
      <c r="S11" s="435"/>
      <c r="T11" s="435"/>
      <c r="U11" s="420"/>
      <c r="V11" s="414"/>
      <c r="W11" s="414"/>
      <c r="X11" s="414"/>
      <c r="Y11" s="414"/>
      <c r="Z11" s="414"/>
      <c r="AA11" s="414"/>
      <c r="AB11" s="414"/>
      <c r="AC11" s="414"/>
    </row>
    <row r="12" spans="1:29" ht="15.75" thickBot="1">
      <c r="A12" s="404"/>
      <c r="B12" s="436"/>
      <c r="C12" s="437" t="s">
        <v>318</v>
      </c>
      <c r="D12" s="437"/>
      <c r="E12" s="438"/>
      <c r="F12" s="794"/>
      <c r="G12" s="439"/>
      <c r="H12" s="440"/>
      <c r="I12" s="440"/>
      <c r="J12" s="439"/>
      <c r="K12" s="491"/>
      <c r="L12" s="440"/>
      <c r="M12" s="440"/>
      <c r="N12" s="440"/>
      <c r="O12" s="440"/>
      <c r="P12" s="491"/>
      <c r="Q12" s="441"/>
      <c r="R12" s="441"/>
      <c r="S12" s="435"/>
      <c r="T12" s="435"/>
      <c r="U12" s="420"/>
      <c r="V12" s="414"/>
      <c r="W12" s="414"/>
      <c r="X12" s="414"/>
      <c r="Y12" s="414"/>
      <c r="Z12" s="414"/>
      <c r="AA12" s="414"/>
      <c r="AB12" s="414"/>
      <c r="AC12" s="414"/>
    </row>
    <row r="13" spans="1:29">
      <c r="A13" s="404"/>
      <c r="B13" s="411"/>
      <c r="C13" s="519" t="s">
        <v>386</v>
      </c>
      <c r="D13" s="71" t="s">
        <v>6</v>
      </c>
      <c r="E13" s="72" t="s">
        <v>412</v>
      </c>
      <c r="F13" s="794"/>
      <c r="G13" s="801"/>
      <c r="H13" s="415" t="s">
        <v>86</v>
      </c>
      <c r="I13" s="416">
        <v>1</v>
      </c>
      <c r="J13" s="417">
        <f t="shared" ref="J13:J25" si="2">I13*G13</f>
        <v>0</v>
      </c>
      <c r="K13" s="491"/>
      <c r="L13" s="805"/>
      <c r="M13" s="415">
        <v>120</v>
      </c>
      <c r="N13" s="416">
        <v>1</v>
      </c>
      <c r="O13" s="419">
        <f t="shared" ref="O13:O25" si="3">(N13*M13)-(L13*N13)</f>
        <v>120</v>
      </c>
      <c r="P13" s="491"/>
      <c r="Q13" s="333"/>
      <c r="R13" s="334"/>
      <c r="S13" s="334"/>
      <c r="T13" s="335"/>
      <c r="U13" s="420"/>
      <c r="V13" s="414"/>
      <c r="W13" s="414"/>
      <c r="X13" s="414"/>
      <c r="Y13" s="414"/>
      <c r="Z13" s="414"/>
      <c r="AA13" s="414"/>
      <c r="AB13" s="414"/>
      <c r="AC13" s="414"/>
    </row>
    <row r="14" spans="1:29">
      <c r="A14" s="404"/>
      <c r="B14" s="421"/>
      <c r="C14" s="505" t="s">
        <v>385</v>
      </c>
      <c r="D14" s="78" t="s">
        <v>6</v>
      </c>
      <c r="E14" s="525" t="s">
        <v>413</v>
      </c>
      <c r="F14" s="794"/>
      <c r="G14" s="802"/>
      <c r="H14" s="424" t="s">
        <v>86</v>
      </c>
      <c r="I14" s="425">
        <v>1</v>
      </c>
      <c r="J14" s="426">
        <f t="shared" si="2"/>
        <v>0</v>
      </c>
      <c r="K14" s="491"/>
      <c r="L14" s="806"/>
      <c r="M14" s="424">
        <v>120</v>
      </c>
      <c r="N14" s="427">
        <v>1</v>
      </c>
      <c r="O14" s="428">
        <f t="shared" si="3"/>
        <v>120</v>
      </c>
      <c r="P14" s="491"/>
      <c r="Q14" s="336"/>
      <c r="R14" s="337"/>
      <c r="S14" s="337"/>
      <c r="T14" s="338"/>
      <c r="U14" s="420"/>
      <c r="V14" s="414"/>
      <c r="W14" s="414"/>
      <c r="X14" s="414"/>
      <c r="Y14" s="414"/>
      <c r="Z14" s="414"/>
      <c r="AA14" s="414"/>
      <c r="AB14" s="414"/>
      <c r="AC14" s="414"/>
    </row>
    <row r="15" spans="1:29">
      <c r="A15" s="404"/>
      <c r="B15" s="421"/>
      <c r="C15" s="505" t="s">
        <v>414</v>
      </c>
      <c r="D15" s="78" t="s">
        <v>6</v>
      </c>
      <c r="E15" s="79" t="s">
        <v>415</v>
      </c>
      <c r="F15" s="794"/>
      <c r="G15" s="802"/>
      <c r="H15" s="424" t="s">
        <v>111</v>
      </c>
      <c r="I15" s="425">
        <v>1</v>
      </c>
      <c r="J15" s="426">
        <f t="shared" si="2"/>
        <v>0</v>
      </c>
      <c r="K15" s="491"/>
      <c r="L15" s="806"/>
      <c r="M15" s="424">
        <v>48</v>
      </c>
      <c r="N15" s="427">
        <v>1</v>
      </c>
      <c r="O15" s="428">
        <f t="shared" si="3"/>
        <v>48</v>
      </c>
      <c r="P15" s="491"/>
      <c r="Q15" s="336"/>
      <c r="R15" s="337"/>
      <c r="S15" s="337"/>
      <c r="T15" s="338"/>
      <c r="U15" s="420"/>
      <c r="V15" s="414"/>
      <c r="W15" s="414"/>
      <c r="X15" s="414"/>
      <c r="Y15" s="414"/>
      <c r="Z15" s="414"/>
      <c r="AA15" s="414"/>
      <c r="AB15" s="414"/>
      <c r="AC15" s="414"/>
    </row>
    <row r="16" spans="1:29">
      <c r="A16" s="404"/>
      <c r="B16" s="421"/>
      <c r="C16" s="505" t="s">
        <v>381</v>
      </c>
      <c r="D16" s="78" t="s">
        <v>6</v>
      </c>
      <c r="E16" s="79" t="s">
        <v>416</v>
      </c>
      <c r="F16" s="794"/>
      <c r="G16" s="802"/>
      <c r="H16" s="424" t="s">
        <v>111</v>
      </c>
      <c r="I16" s="425">
        <v>1</v>
      </c>
      <c r="J16" s="426">
        <f t="shared" si="2"/>
        <v>0</v>
      </c>
      <c r="K16" s="491"/>
      <c r="L16" s="806"/>
      <c r="M16" s="424">
        <v>24</v>
      </c>
      <c r="N16" s="427">
        <v>1</v>
      </c>
      <c r="O16" s="428">
        <f t="shared" si="3"/>
        <v>24</v>
      </c>
      <c r="P16" s="491"/>
      <c r="Q16" s="336"/>
      <c r="R16" s="337"/>
      <c r="S16" s="337"/>
      <c r="T16" s="338"/>
      <c r="U16" s="420"/>
      <c r="V16" s="414"/>
      <c r="W16" s="414"/>
      <c r="X16" s="414"/>
      <c r="Y16" s="414"/>
      <c r="Z16" s="414"/>
      <c r="AA16" s="414"/>
      <c r="AB16" s="414"/>
      <c r="AC16" s="414"/>
    </row>
    <row r="17" spans="1:29">
      <c r="A17" s="404"/>
      <c r="B17" s="421"/>
      <c r="C17" s="505" t="s">
        <v>320</v>
      </c>
      <c r="D17" s="78" t="s">
        <v>6</v>
      </c>
      <c r="E17" s="79" t="s">
        <v>415</v>
      </c>
      <c r="F17" s="794"/>
      <c r="G17" s="802"/>
      <c r="H17" s="424" t="s">
        <v>111</v>
      </c>
      <c r="I17" s="425">
        <v>1</v>
      </c>
      <c r="J17" s="426">
        <f t="shared" si="2"/>
        <v>0</v>
      </c>
      <c r="K17" s="491"/>
      <c r="L17" s="806"/>
      <c r="M17" s="424">
        <v>24</v>
      </c>
      <c r="N17" s="427">
        <v>1</v>
      </c>
      <c r="O17" s="428">
        <f t="shared" si="3"/>
        <v>24</v>
      </c>
      <c r="P17" s="491"/>
      <c r="Q17" s="336"/>
      <c r="R17" s="337"/>
      <c r="S17" s="337"/>
      <c r="T17" s="338"/>
      <c r="U17" s="420"/>
      <c r="V17" s="414"/>
      <c r="W17" s="414"/>
      <c r="X17" s="414"/>
      <c r="Y17" s="414"/>
      <c r="Z17" s="414"/>
      <c r="AA17" s="414"/>
      <c r="AB17" s="414"/>
      <c r="AC17" s="414"/>
    </row>
    <row r="18" spans="1:29">
      <c r="A18" s="404"/>
      <c r="B18" s="421"/>
      <c r="C18" s="505" t="s">
        <v>379</v>
      </c>
      <c r="D18" s="78" t="s">
        <v>6</v>
      </c>
      <c r="E18" s="79" t="s">
        <v>415</v>
      </c>
      <c r="F18" s="794"/>
      <c r="G18" s="802"/>
      <c r="H18" s="424" t="s">
        <v>111</v>
      </c>
      <c r="I18" s="425">
        <v>1</v>
      </c>
      <c r="J18" s="426">
        <f t="shared" si="2"/>
        <v>0</v>
      </c>
      <c r="K18" s="491"/>
      <c r="L18" s="806"/>
      <c r="M18" s="424">
        <v>24</v>
      </c>
      <c r="N18" s="427">
        <v>1</v>
      </c>
      <c r="O18" s="428">
        <f t="shared" si="3"/>
        <v>24</v>
      </c>
      <c r="P18" s="491"/>
      <c r="Q18" s="336"/>
      <c r="R18" s="337"/>
      <c r="S18" s="337"/>
      <c r="T18" s="338"/>
      <c r="U18" s="420"/>
      <c r="V18" s="414"/>
      <c r="W18" s="414"/>
      <c r="X18" s="414"/>
      <c r="Y18" s="414"/>
      <c r="Z18" s="414"/>
      <c r="AA18" s="414"/>
      <c r="AB18" s="414"/>
      <c r="AC18" s="414"/>
    </row>
    <row r="19" spans="1:29">
      <c r="A19" s="404"/>
      <c r="B19" s="421"/>
      <c r="C19" s="505" t="s">
        <v>378</v>
      </c>
      <c r="D19" s="78" t="s">
        <v>6</v>
      </c>
      <c r="E19" s="79" t="s">
        <v>415</v>
      </c>
      <c r="F19" s="794"/>
      <c r="G19" s="802"/>
      <c r="H19" s="424" t="s">
        <v>111</v>
      </c>
      <c r="I19" s="425">
        <v>1</v>
      </c>
      <c r="J19" s="426">
        <f t="shared" si="2"/>
        <v>0</v>
      </c>
      <c r="K19" s="491"/>
      <c r="L19" s="806"/>
      <c r="M19" s="424">
        <v>24</v>
      </c>
      <c r="N19" s="427">
        <v>1</v>
      </c>
      <c r="O19" s="428">
        <f t="shared" si="3"/>
        <v>24</v>
      </c>
      <c r="P19" s="491"/>
      <c r="Q19" s="336"/>
      <c r="R19" s="337"/>
      <c r="S19" s="337"/>
      <c r="T19" s="338"/>
      <c r="U19" s="420"/>
      <c r="V19" s="414"/>
      <c r="W19" s="414"/>
      <c r="X19" s="414"/>
      <c r="Y19" s="414"/>
      <c r="Z19" s="414"/>
      <c r="AA19" s="414"/>
      <c r="AB19" s="414"/>
      <c r="AC19" s="414"/>
    </row>
    <row r="20" spans="1:29" ht="30">
      <c r="A20" s="404"/>
      <c r="B20" s="421"/>
      <c r="C20" s="505" t="s">
        <v>376</v>
      </c>
      <c r="D20" s="78" t="s">
        <v>6</v>
      </c>
      <c r="E20" s="79" t="s">
        <v>417</v>
      </c>
      <c r="F20" s="794"/>
      <c r="G20" s="802"/>
      <c r="H20" s="424" t="s">
        <v>98</v>
      </c>
      <c r="I20" s="425">
        <v>1</v>
      </c>
      <c r="J20" s="426">
        <f t="shared" si="2"/>
        <v>0</v>
      </c>
      <c r="K20" s="491"/>
      <c r="L20" s="806"/>
      <c r="M20" s="424">
        <v>48</v>
      </c>
      <c r="N20" s="427">
        <v>1</v>
      </c>
      <c r="O20" s="428">
        <f t="shared" si="3"/>
        <v>48</v>
      </c>
      <c r="P20" s="491"/>
      <c r="Q20" s="336"/>
      <c r="R20" s="337"/>
      <c r="S20" s="337"/>
      <c r="T20" s="338"/>
      <c r="U20" s="420"/>
      <c r="V20" s="414"/>
      <c r="W20" s="414"/>
      <c r="X20" s="414"/>
      <c r="Y20" s="414"/>
      <c r="Z20" s="414"/>
      <c r="AA20" s="414"/>
      <c r="AB20" s="414"/>
      <c r="AC20" s="414"/>
    </row>
    <row r="21" spans="1:29">
      <c r="A21" s="404"/>
      <c r="B21" s="421"/>
      <c r="C21" s="505" t="s">
        <v>374</v>
      </c>
      <c r="D21" s="78" t="s">
        <v>6</v>
      </c>
      <c r="E21" s="79" t="s">
        <v>372</v>
      </c>
      <c r="F21" s="794"/>
      <c r="G21" s="802"/>
      <c r="H21" s="424" t="s">
        <v>86</v>
      </c>
      <c r="I21" s="425">
        <v>1</v>
      </c>
      <c r="J21" s="426">
        <f t="shared" si="2"/>
        <v>0</v>
      </c>
      <c r="K21" s="491"/>
      <c r="L21" s="806"/>
      <c r="M21" s="424">
        <v>48</v>
      </c>
      <c r="N21" s="427">
        <v>1</v>
      </c>
      <c r="O21" s="428">
        <f t="shared" si="3"/>
        <v>48</v>
      </c>
      <c r="P21" s="491"/>
      <c r="Q21" s="336"/>
      <c r="R21" s="337"/>
      <c r="S21" s="337"/>
      <c r="T21" s="338"/>
      <c r="U21" s="420"/>
      <c r="V21" s="414"/>
      <c r="W21" s="414"/>
      <c r="X21" s="414"/>
      <c r="Y21" s="414"/>
      <c r="Z21" s="414"/>
      <c r="AA21" s="414"/>
      <c r="AB21" s="414"/>
      <c r="AC21" s="414"/>
    </row>
    <row r="22" spans="1:29" ht="22.5" customHeight="1">
      <c r="A22" s="404"/>
      <c r="B22" s="421"/>
      <c r="C22" s="505" t="s">
        <v>373</v>
      </c>
      <c r="D22" s="78" t="s">
        <v>6</v>
      </c>
      <c r="E22" s="79" t="s">
        <v>372</v>
      </c>
      <c r="F22" s="794"/>
      <c r="G22" s="802"/>
      <c r="H22" s="424" t="s">
        <v>86</v>
      </c>
      <c r="I22" s="425">
        <v>1</v>
      </c>
      <c r="J22" s="426">
        <f t="shared" si="2"/>
        <v>0</v>
      </c>
      <c r="K22" s="491"/>
      <c r="L22" s="806"/>
      <c r="M22" s="424">
        <v>48</v>
      </c>
      <c r="N22" s="427">
        <v>1</v>
      </c>
      <c r="O22" s="428">
        <f t="shared" si="3"/>
        <v>48</v>
      </c>
      <c r="P22" s="491"/>
      <c r="Q22" s="336"/>
      <c r="R22" s="337"/>
      <c r="S22" s="337"/>
      <c r="T22" s="338"/>
      <c r="U22" s="420"/>
      <c r="V22" s="414"/>
      <c r="W22" s="414"/>
      <c r="X22" s="414"/>
      <c r="Y22" s="414"/>
      <c r="Z22" s="414"/>
      <c r="AA22" s="414"/>
      <c r="AB22" s="414"/>
      <c r="AC22" s="414"/>
    </row>
    <row r="23" spans="1:29" ht="22.5" customHeight="1">
      <c r="A23" s="404"/>
      <c r="B23" s="656"/>
      <c r="C23" s="505" t="s">
        <v>418</v>
      </c>
      <c r="D23" s="78" t="s">
        <v>6</v>
      </c>
      <c r="E23" s="79" t="s">
        <v>372</v>
      </c>
      <c r="F23" s="794"/>
      <c r="G23" s="803"/>
      <c r="H23" s="475" t="s">
        <v>86</v>
      </c>
      <c r="I23" s="427">
        <v>1</v>
      </c>
      <c r="J23" s="426">
        <f t="shared" si="2"/>
        <v>0</v>
      </c>
      <c r="K23" s="491"/>
      <c r="L23" s="808"/>
      <c r="M23" s="475">
        <v>48</v>
      </c>
      <c r="N23" s="476">
        <v>1</v>
      </c>
      <c r="O23" s="428">
        <f t="shared" si="3"/>
        <v>48</v>
      </c>
      <c r="P23" s="491"/>
      <c r="Q23" s="395"/>
      <c r="R23" s="396"/>
      <c r="S23" s="396"/>
      <c r="T23" s="397"/>
      <c r="U23" s="420"/>
      <c r="V23" s="414"/>
      <c r="W23" s="414"/>
      <c r="X23" s="414"/>
      <c r="Y23" s="414"/>
      <c r="Z23" s="414"/>
      <c r="AA23" s="414"/>
      <c r="AB23" s="414"/>
      <c r="AC23" s="414"/>
    </row>
    <row r="24" spans="1:29" ht="22.5" customHeight="1">
      <c r="A24" s="404"/>
      <c r="B24" s="656"/>
      <c r="C24" s="505" t="s">
        <v>370</v>
      </c>
      <c r="D24" s="78" t="s">
        <v>6</v>
      </c>
      <c r="E24" s="79" t="s">
        <v>419</v>
      </c>
      <c r="F24" s="794"/>
      <c r="G24" s="803"/>
      <c r="H24" s="475" t="s">
        <v>319</v>
      </c>
      <c r="I24" s="427">
        <v>1</v>
      </c>
      <c r="J24" s="657">
        <f t="shared" si="2"/>
        <v>0</v>
      </c>
      <c r="K24" s="491"/>
      <c r="L24" s="808"/>
      <c r="M24" s="475">
        <v>24</v>
      </c>
      <c r="N24" s="476">
        <v>1</v>
      </c>
      <c r="O24" s="477">
        <f t="shared" si="3"/>
        <v>24</v>
      </c>
      <c r="P24" s="491"/>
      <c r="Q24" s="336"/>
      <c r="R24" s="337"/>
      <c r="S24" s="337"/>
      <c r="T24" s="338"/>
      <c r="U24" s="420"/>
      <c r="V24" s="414"/>
      <c r="W24" s="414"/>
      <c r="X24" s="414"/>
      <c r="Y24" s="414"/>
      <c r="Z24" s="414"/>
      <c r="AA24" s="414"/>
      <c r="AB24" s="414"/>
      <c r="AC24" s="414"/>
    </row>
    <row r="25" spans="1:29" ht="15.75" thickBot="1">
      <c r="A25" s="404"/>
      <c r="B25" s="442"/>
      <c r="C25" s="502" t="s">
        <v>321</v>
      </c>
      <c r="D25" s="86"/>
      <c r="E25" s="87" t="s">
        <v>420</v>
      </c>
      <c r="F25" s="794"/>
      <c r="G25" s="804"/>
      <c r="H25" s="445" t="s">
        <v>86</v>
      </c>
      <c r="I25" s="446">
        <v>1</v>
      </c>
      <c r="J25" s="447">
        <f t="shared" si="2"/>
        <v>0</v>
      </c>
      <c r="K25" s="491"/>
      <c r="L25" s="807"/>
      <c r="M25" s="445">
        <v>48</v>
      </c>
      <c r="N25" s="449">
        <v>1</v>
      </c>
      <c r="O25" s="450">
        <f t="shared" si="3"/>
        <v>48</v>
      </c>
      <c r="P25" s="491"/>
      <c r="Q25" s="341"/>
      <c r="R25" s="342"/>
      <c r="S25" s="342"/>
      <c r="T25" s="343"/>
      <c r="U25" s="420"/>
      <c r="V25" s="414"/>
      <c r="W25" s="414"/>
      <c r="X25" s="414"/>
      <c r="Y25" s="414"/>
      <c r="Z25" s="414"/>
      <c r="AA25" s="414"/>
      <c r="AB25" s="414"/>
      <c r="AC25" s="414"/>
    </row>
    <row r="26" spans="1:29">
      <c r="A26" s="404"/>
      <c r="B26" s="451"/>
      <c r="C26" s="431"/>
      <c r="D26" s="431"/>
      <c r="E26" s="431"/>
      <c r="F26" s="794"/>
      <c r="G26" s="432"/>
      <c r="H26" s="433"/>
      <c r="I26" s="433"/>
      <c r="J26" s="432"/>
      <c r="K26" s="491"/>
      <c r="L26" s="433"/>
      <c r="M26" s="433"/>
      <c r="N26" s="433"/>
      <c r="O26" s="433"/>
      <c r="P26" s="491"/>
      <c r="Q26" s="435"/>
      <c r="R26" s="435"/>
      <c r="S26" s="435"/>
      <c r="T26" s="435"/>
      <c r="U26" s="420"/>
      <c r="V26" s="414"/>
      <c r="W26" s="414"/>
      <c r="X26" s="414"/>
      <c r="Y26" s="414"/>
      <c r="Z26" s="414"/>
      <c r="AA26" s="414"/>
      <c r="AB26" s="414"/>
      <c r="AC26" s="414"/>
    </row>
    <row r="27" spans="1:29" ht="15.75" thickBot="1">
      <c r="A27" s="404"/>
      <c r="B27" s="452"/>
      <c r="C27" s="453" t="s">
        <v>116</v>
      </c>
      <c r="D27" s="453"/>
      <c r="E27" s="438"/>
      <c r="F27" s="794"/>
      <c r="G27" s="439"/>
      <c r="H27" s="440"/>
      <c r="I27" s="440"/>
      <c r="J27" s="439"/>
      <c r="K27" s="491"/>
      <c r="L27" s="440"/>
      <c r="M27" s="440"/>
      <c r="N27" s="440"/>
      <c r="O27" s="440"/>
      <c r="P27" s="491"/>
      <c r="Q27" s="435"/>
      <c r="R27" s="435"/>
      <c r="S27" s="435"/>
      <c r="T27" s="435"/>
      <c r="U27" s="420"/>
      <c r="V27" s="414"/>
      <c r="W27" s="414"/>
      <c r="X27" s="414"/>
      <c r="Y27" s="414"/>
      <c r="Z27" s="414"/>
      <c r="AA27" s="414"/>
      <c r="AB27" s="414"/>
      <c r="AC27" s="414"/>
    </row>
    <row r="28" spans="1:29">
      <c r="A28" s="404"/>
      <c r="B28" s="411"/>
      <c r="C28" s="413" t="s">
        <v>421</v>
      </c>
      <c r="D28" s="524" t="s">
        <v>6</v>
      </c>
      <c r="E28" s="523" t="s">
        <v>422</v>
      </c>
      <c r="F28" s="794"/>
      <c r="G28" s="801"/>
      <c r="H28" s="415" t="s">
        <v>86</v>
      </c>
      <c r="I28" s="416">
        <v>1</v>
      </c>
      <c r="J28" s="417">
        <v>0</v>
      </c>
      <c r="K28" s="491"/>
      <c r="L28" s="805"/>
      <c r="M28" s="415">
        <v>240</v>
      </c>
      <c r="N28" s="665">
        <v>1</v>
      </c>
      <c r="O28" s="419">
        <f t="shared" ref="O28:O33" si="4">(N28*M28)-(L28*N28)</f>
        <v>240</v>
      </c>
      <c r="P28" s="491"/>
      <c r="Q28" s="333"/>
      <c r="R28" s="334"/>
      <c r="S28" s="334"/>
      <c r="T28" s="335"/>
      <c r="U28" s="420"/>
      <c r="V28" s="414"/>
      <c r="W28" s="414"/>
      <c r="X28" s="414"/>
      <c r="Y28" s="414"/>
      <c r="Z28" s="414"/>
      <c r="AA28" s="414"/>
      <c r="AB28" s="414"/>
      <c r="AC28" s="414"/>
    </row>
    <row r="29" spans="1:29" ht="30">
      <c r="A29" s="404"/>
      <c r="B29" s="457"/>
      <c r="C29" s="458" t="s">
        <v>364</v>
      </c>
      <c r="D29" s="522"/>
      <c r="E29" s="79" t="s">
        <v>363</v>
      </c>
      <c r="F29" s="794"/>
      <c r="G29" s="802"/>
      <c r="H29" s="424" t="s">
        <v>86</v>
      </c>
      <c r="I29" s="425">
        <v>1</v>
      </c>
      <c r="J29" s="426"/>
      <c r="K29" s="491"/>
      <c r="L29" s="806"/>
      <c r="M29" s="667">
        <v>120</v>
      </c>
      <c r="N29" s="666">
        <v>1</v>
      </c>
      <c r="O29" s="428">
        <f t="shared" si="4"/>
        <v>120</v>
      </c>
      <c r="P29" s="491"/>
      <c r="Q29" s="336"/>
      <c r="R29" s="337"/>
      <c r="S29" s="337"/>
      <c r="T29" s="338"/>
      <c r="U29" s="420"/>
      <c r="V29" s="414"/>
      <c r="W29" s="414"/>
      <c r="X29" s="414"/>
      <c r="Y29" s="414"/>
      <c r="Z29" s="414"/>
      <c r="AA29" s="414"/>
      <c r="AB29" s="414"/>
      <c r="AC29" s="414"/>
    </row>
    <row r="30" spans="1:29">
      <c r="A30" s="404"/>
      <c r="B30" s="457"/>
      <c r="C30" s="458" t="s">
        <v>362</v>
      </c>
      <c r="D30" s="522"/>
      <c r="E30" s="79" t="s">
        <v>425</v>
      </c>
      <c r="F30" s="794"/>
      <c r="G30" s="802"/>
      <c r="H30" s="424" t="s">
        <v>86</v>
      </c>
      <c r="I30" s="425">
        <v>1</v>
      </c>
      <c r="J30" s="426"/>
      <c r="K30" s="491"/>
      <c r="L30" s="806"/>
      <c r="M30" s="667">
        <v>120</v>
      </c>
      <c r="N30" s="666">
        <v>1</v>
      </c>
      <c r="O30" s="428">
        <f t="shared" si="4"/>
        <v>120</v>
      </c>
      <c r="P30" s="491"/>
      <c r="Q30" s="336"/>
      <c r="R30" s="337"/>
      <c r="S30" s="337"/>
      <c r="T30" s="338"/>
      <c r="U30" s="420"/>
      <c r="V30" s="414"/>
      <c r="W30" s="414"/>
      <c r="X30" s="414"/>
      <c r="Y30" s="414"/>
      <c r="Z30" s="414"/>
      <c r="AA30" s="414"/>
      <c r="AB30" s="414"/>
      <c r="AC30" s="414"/>
    </row>
    <row r="31" spans="1:29" ht="30">
      <c r="A31" s="404"/>
      <c r="B31" s="457"/>
      <c r="C31" s="458" t="s">
        <v>325</v>
      </c>
      <c r="D31" s="522" t="s">
        <v>426</v>
      </c>
      <c r="E31" s="79" t="s">
        <v>427</v>
      </c>
      <c r="F31" s="794"/>
      <c r="G31" s="802"/>
      <c r="H31" s="424" t="s">
        <v>126</v>
      </c>
      <c r="I31" s="425">
        <v>1</v>
      </c>
      <c r="J31" s="426"/>
      <c r="K31" s="491"/>
      <c r="L31" s="806"/>
      <c r="M31" s="667">
        <v>120</v>
      </c>
      <c r="N31" s="666">
        <v>1</v>
      </c>
      <c r="O31" s="428">
        <f t="shared" si="4"/>
        <v>120</v>
      </c>
      <c r="P31" s="491"/>
      <c r="Q31" s="336"/>
      <c r="R31" s="337"/>
      <c r="S31" s="337"/>
      <c r="T31" s="338"/>
      <c r="U31" s="420"/>
      <c r="V31" s="414"/>
      <c r="W31" s="414"/>
      <c r="X31" s="414"/>
      <c r="Y31" s="414"/>
      <c r="Z31" s="414"/>
      <c r="AA31" s="414"/>
      <c r="AB31" s="414"/>
      <c r="AC31" s="414"/>
    </row>
    <row r="32" spans="1:29">
      <c r="A32" s="404"/>
      <c r="B32" s="457"/>
      <c r="C32" s="458" t="s">
        <v>428</v>
      </c>
      <c r="D32" s="522" t="s">
        <v>6</v>
      </c>
      <c r="E32" s="79">
        <v>710216</v>
      </c>
      <c r="F32" s="794"/>
      <c r="G32" s="802"/>
      <c r="H32" s="424" t="s">
        <v>86</v>
      </c>
      <c r="I32" s="425">
        <v>1</v>
      </c>
      <c r="J32" s="426">
        <f t="shared" ref="J32:J33" si="5">I32*G32</f>
        <v>0</v>
      </c>
      <c r="K32" s="491"/>
      <c r="L32" s="806"/>
      <c r="M32" s="667">
        <v>24</v>
      </c>
      <c r="N32" s="666">
        <v>1</v>
      </c>
      <c r="O32" s="428">
        <f t="shared" si="4"/>
        <v>24</v>
      </c>
      <c r="P32" s="491"/>
      <c r="Q32" s="336"/>
      <c r="R32" s="337"/>
      <c r="S32" s="337"/>
      <c r="T32" s="338"/>
      <c r="U32" s="420"/>
      <c r="V32" s="414"/>
      <c r="W32" s="414"/>
      <c r="X32" s="414"/>
      <c r="Y32" s="414"/>
      <c r="Z32" s="414"/>
      <c r="AA32" s="414"/>
      <c r="AB32" s="414"/>
      <c r="AC32" s="414"/>
    </row>
    <row r="33" spans="1:29" ht="15.75" thickBot="1">
      <c r="A33" s="404"/>
      <c r="B33" s="442"/>
      <c r="C33" s="521" t="s">
        <v>429</v>
      </c>
      <c r="D33" s="520" t="s">
        <v>6</v>
      </c>
      <c r="E33" s="87">
        <v>710216</v>
      </c>
      <c r="F33" s="794"/>
      <c r="G33" s="804"/>
      <c r="H33" s="445" t="s">
        <v>86</v>
      </c>
      <c r="I33" s="446">
        <v>0.3</v>
      </c>
      <c r="J33" s="447">
        <f t="shared" si="5"/>
        <v>0</v>
      </c>
      <c r="K33" s="491"/>
      <c r="L33" s="807"/>
      <c r="M33" s="445">
        <v>24</v>
      </c>
      <c r="N33" s="449">
        <v>1</v>
      </c>
      <c r="O33" s="450">
        <f t="shared" si="4"/>
        <v>24</v>
      </c>
      <c r="P33" s="491"/>
      <c r="Q33" s="341"/>
      <c r="R33" s="342"/>
      <c r="S33" s="342"/>
      <c r="T33" s="343"/>
      <c r="U33" s="420"/>
      <c r="V33" s="414"/>
      <c r="W33" s="414"/>
      <c r="X33" s="414"/>
      <c r="Y33" s="414"/>
      <c r="Z33" s="414"/>
      <c r="AA33" s="414"/>
      <c r="AB33" s="414"/>
      <c r="AC33" s="414"/>
    </row>
    <row r="34" spans="1:29">
      <c r="A34" s="404"/>
      <c r="B34" s="451"/>
      <c r="C34" s="431"/>
      <c r="D34" s="431"/>
      <c r="E34" s="431"/>
      <c r="F34" s="794"/>
      <c r="G34" s="432"/>
      <c r="H34" s="795"/>
      <c r="I34" s="795"/>
      <c r="J34" s="796"/>
      <c r="K34" s="491"/>
      <c r="L34" s="433"/>
      <c r="M34" s="795"/>
      <c r="N34" s="795"/>
      <c r="O34" s="795"/>
      <c r="P34" s="491"/>
      <c r="Q34" s="435"/>
      <c r="R34" s="435"/>
      <c r="S34" s="435"/>
      <c r="T34" s="435"/>
      <c r="U34" s="420"/>
      <c r="V34" s="414"/>
      <c r="W34" s="414"/>
      <c r="X34" s="414"/>
      <c r="Y34" s="414"/>
      <c r="Z34" s="414"/>
      <c r="AA34" s="414"/>
      <c r="AB34" s="414"/>
      <c r="AC34" s="414"/>
    </row>
    <row r="35" spans="1:29" ht="15.75" thickBot="1">
      <c r="A35" s="404"/>
      <c r="B35" s="452"/>
      <c r="C35" s="453" t="s">
        <v>326</v>
      </c>
      <c r="D35" s="453"/>
      <c r="E35" s="459"/>
      <c r="F35" s="794"/>
      <c r="G35" s="439"/>
      <c r="H35" s="440"/>
      <c r="I35" s="440"/>
      <c r="J35" s="439"/>
      <c r="K35" s="491"/>
      <c r="L35" s="440"/>
      <c r="M35" s="440"/>
      <c r="N35" s="440"/>
      <c r="O35" s="440"/>
      <c r="P35" s="491"/>
      <c r="Q35" s="435"/>
      <c r="R35" s="435"/>
      <c r="S35" s="435"/>
      <c r="T35" s="435"/>
      <c r="U35" s="420"/>
      <c r="V35" s="414"/>
      <c r="W35" s="414"/>
      <c r="X35" s="414"/>
      <c r="Y35" s="414"/>
      <c r="Z35" s="414"/>
      <c r="AA35" s="414"/>
      <c r="AB35" s="414"/>
      <c r="AC35" s="414"/>
    </row>
    <row r="36" spans="1:29">
      <c r="A36" s="404"/>
      <c r="B36" s="411"/>
      <c r="C36" s="519" t="s">
        <v>327</v>
      </c>
      <c r="D36" s="71"/>
      <c r="E36" s="72" t="s">
        <v>356</v>
      </c>
      <c r="F36" s="794"/>
      <c r="G36" s="801"/>
      <c r="H36" s="415" t="s">
        <v>111</v>
      </c>
      <c r="I36" s="416">
        <v>1</v>
      </c>
      <c r="J36" s="417">
        <f t="shared" ref="J36:J37" si="6">I36*G36</f>
        <v>0</v>
      </c>
      <c r="K36" s="491"/>
      <c r="L36" s="805"/>
      <c r="M36" s="415">
        <v>48</v>
      </c>
      <c r="N36" s="416">
        <v>1</v>
      </c>
      <c r="O36" s="419">
        <f t="shared" ref="O36:O37" si="7">(N36*M36)-(L36*N36)</f>
        <v>48</v>
      </c>
      <c r="P36" s="491"/>
      <c r="Q36" s="333"/>
      <c r="R36" s="334"/>
      <c r="S36" s="334"/>
      <c r="T36" s="335"/>
      <c r="U36" s="414"/>
      <c r="V36" s="414"/>
      <c r="W36" s="414"/>
      <c r="X36" s="414"/>
      <c r="Y36" s="414"/>
      <c r="Z36" s="414"/>
      <c r="AA36" s="414"/>
      <c r="AB36" s="414"/>
      <c r="AC36" s="414"/>
    </row>
    <row r="37" spans="1:29" ht="15.75" thickBot="1">
      <c r="A37" s="404"/>
      <c r="B37" s="442"/>
      <c r="C37" s="502" t="s">
        <v>328</v>
      </c>
      <c r="D37" s="86"/>
      <c r="E37" s="87" t="s">
        <v>329</v>
      </c>
      <c r="F37" s="794"/>
      <c r="G37" s="804"/>
      <c r="H37" s="445" t="s">
        <v>111</v>
      </c>
      <c r="I37" s="446">
        <v>1</v>
      </c>
      <c r="J37" s="447">
        <f t="shared" si="6"/>
        <v>0</v>
      </c>
      <c r="K37" s="491"/>
      <c r="L37" s="807"/>
      <c r="M37" s="445">
        <v>48</v>
      </c>
      <c r="N37" s="449">
        <v>1</v>
      </c>
      <c r="O37" s="450">
        <f t="shared" si="7"/>
        <v>48</v>
      </c>
      <c r="P37" s="491"/>
      <c r="Q37" s="341"/>
      <c r="R37" s="342"/>
      <c r="S37" s="342"/>
      <c r="T37" s="343"/>
      <c r="U37" s="414"/>
      <c r="V37" s="414"/>
      <c r="W37" s="414"/>
      <c r="X37" s="414"/>
      <c r="Y37" s="414"/>
      <c r="Z37" s="414"/>
      <c r="AA37" s="414"/>
      <c r="AB37" s="414"/>
      <c r="AC37" s="414"/>
    </row>
    <row r="38" spans="1:29">
      <c r="A38" s="404"/>
      <c r="B38" s="429"/>
      <c r="C38" s="430"/>
      <c r="D38" s="430"/>
      <c r="E38" s="431"/>
      <c r="F38" s="794"/>
      <c r="G38" s="432"/>
      <c r="H38" s="433"/>
      <c r="I38" s="433"/>
      <c r="J38" s="432"/>
      <c r="K38" s="491"/>
      <c r="L38" s="433"/>
      <c r="M38" s="433"/>
      <c r="N38" s="433"/>
      <c r="O38" s="433"/>
      <c r="P38" s="491"/>
      <c r="Q38" s="435"/>
      <c r="R38" s="435"/>
      <c r="S38" s="435"/>
      <c r="T38" s="435"/>
      <c r="U38" s="420"/>
      <c r="V38" s="414"/>
      <c r="W38" s="414"/>
      <c r="X38" s="414"/>
      <c r="Y38" s="414"/>
      <c r="Z38" s="414"/>
      <c r="AA38" s="414"/>
      <c r="AB38" s="414"/>
      <c r="AC38" s="414"/>
    </row>
    <row r="39" spans="1:29" ht="15.75" thickBot="1">
      <c r="A39" s="404"/>
      <c r="B39" s="452"/>
      <c r="C39" s="453" t="s">
        <v>330</v>
      </c>
      <c r="D39" s="453"/>
      <c r="E39" s="459"/>
      <c r="F39" s="794"/>
      <c r="G39" s="439"/>
      <c r="H39" s="440"/>
      <c r="I39" s="440"/>
      <c r="J39" s="439"/>
      <c r="K39" s="491"/>
      <c r="L39" s="440"/>
      <c r="M39" s="440"/>
      <c r="N39" s="440"/>
      <c r="O39" s="440"/>
      <c r="P39" s="491"/>
      <c r="Q39" s="435"/>
      <c r="R39" s="435"/>
      <c r="S39" s="435"/>
      <c r="T39" s="435"/>
      <c r="U39" s="420"/>
      <c r="V39" s="414"/>
      <c r="W39" s="414"/>
      <c r="X39" s="414"/>
      <c r="Y39" s="414"/>
      <c r="Z39" s="414"/>
      <c r="AA39" s="414"/>
      <c r="AB39" s="414"/>
      <c r="AC39" s="414"/>
    </row>
    <row r="40" spans="1:29">
      <c r="A40" s="404"/>
      <c r="B40" s="411"/>
      <c r="C40" s="460" t="s">
        <v>355</v>
      </c>
      <c r="D40" s="517" t="s">
        <v>6</v>
      </c>
      <c r="E40" s="72" t="s">
        <v>430</v>
      </c>
      <c r="F40" s="794"/>
      <c r="G40" s="801"/>
      <c r="H40" s="415" t="s">
        <v>86</v>
      </c>
      <c r="I40" s="416">
        <v>1</v>
      </c>
      <c r="J40" s="417">
        <f t="shared" ref="J40:J46" si="8">I40*G40</f>
        <v>0</v>
      </c>
      <c r="K40" s="491"/>
      <c r="L40" s="805"/>
      <c r="M40" s="415">
        <v>24</v>
      </c>
      <c r="N40" s="416">
        <v>1</v>
      </c>
      <c r="O40" s="419">
        <f t="shared" ref="O40:O46" si="9">(N40*M40)-(L40*N40)</f>
        <v>24</v>
      </c>
      <c r="P40" s="491"/>
      <c r="Q40" s="333"/>
      <c r="R40" s="334"/>
      <c r="S40" s="334"/>
      <c r="T40" s="335"/>
      <c r="U40" s="420"/>
      <c r="V40" s="414"/>
      <c r="W40" s="414"/>
      <c r="X40" s="414"/>
      <c r="Y40" s="414"/>
      <c r="Z40" s="414"/>
      <c r="AA40" s="414"/>
      <c r="AB40" s="414"/>
      <c r="AC40" s="414"/>
    </row>
    <row r="41" spans="1:29" s="160" customFormat="1">
      <c r="A41" s="461"/>
      <c r="B41" s="421"/>
      <c r="C41" s="462" t="s">
        <v>331</v>
      </c>
      <c r="D41" s="514" t="s">
        <v>6</v>
      </c>
      <c r="E41" s="79" t="s">
        <v>431</v>
      </c>
      <c r="F41" s="797"/>
      <c r="G41" s="802"/>
      <c r="H41" s="424" t="s">
        <v>86</v>
      </c>
      <c r="I41" s="425">
        <v>1</v>
      </c>
      <c r="J41" s="426">
        <f t="shared" si="8"/>
        <v>0</v>
      </c>
      <c r="K41" s="798"/>
      <c r="L41" s="806"/>
      <c r="M41" s="424">
        <v>24</v>
      </c>
      <c r="N41" s="427">
        <v>1</v>
      </c>
      <c r="O41" s="549">
        <f t="shared" si="9"/>
        <v>24</v>
      </c>
      <c r="P41" s="798"/>
      <c r="Q41" s="336"/>
      <c r="R41" s="337"/>
      <c r="S41" s="337"/>
      <c r="T41" s="338"/>
      <c r="U41" s="420"/>
      <c r="V41" s="159"/>
      <c r="W41" s="159"/>
      <c r="X41" s="159"/>
      <c r="Y41" s="159"/>
      <c r="Z41" s="159"/>
      <c r="AA41" s="159"/>
      <c r="AB41" s="159"/>
      <c r="AC41" s="159"/>
    </row>
    <row r="42" spans="1:29" s="160" customFormat="1">
      <c r="A42" s="461"/>
      <c r="B42" s="421"/>
      <c r="C42" s="462" t="s">
        <v>332</v>
      </c>
      <c r="D42" s="514" t="s">
        <v>6</v>
      </c>
      <c r="E42" s="79" t="s">
        <v>432</v>
      </c>
      <c r="F42" s="797"/>
      <c r="G42" s="802"/>
      <c r="H42" s="424" t="s">
        <v>86</v>
      </c>
      <c r="I42" s="425">
        <v>1</v>
      </c>
      <c r="J42" s="426">
        <f t="shared" si="8"/>
        <v>0</v>
      </c>
      <c r="K42" s="798"/>
      <c r="L42" s="806"/>
      <c r="M42" s="424">
        <v>24</v>
      </c>
      <c r="N42" s="427">
        <v>1</v>
      </c>
      <c r="O42" s="549">
        <f t="shared" si="9"/>
        <v>24</v>
      </c>
      <c r="P42" s="798"/>
      <c r="Q42" s="336"/>
      <c r="R42" s="337"/>
      <c r="S42" s="337"/>
      <c r="T42" s="338"/>
      <c r="U42" s="420"/>
      <c r="V42" s="159"/>
      <c r="W42" s="159"/>
      <c r="X42" s="159"/>
      <c r="Y42" s="159"/>
      <c r="Z42" s="159"/>
      <c r="AA42" s="159"/>
      <c r="AB42" s="159"/>
      <c r="AC42" s="159"/>
    </row>
    <row r="43" spans="1:29" s="160" customFormat="1">
      <c r="A43" s="461"/>
      <c r="B43" s="421"/>
      <c r="C43" s="462" t="s">
        <v>333</v>
      </c>
      <c r="D43" s="514" t="s">
        <v>6</v>
      </c>
      <c r="E43" s="79" t="s">
        <v>433</v>
      </c>
      <c r="F43" s="797"/>
      <c r="G43" s="802"/>
      <c r="H43" s="424" t="s">
        <v>86</v>
      </c>
      <c r="I43" s="425">
        <v>1</v>
      </c>
      <c r="J43" s="426">
        <f t="shared" si="8"/>
        <v>0</v>
      </c>
      <c r="K43" s="798"/>
      <c r="L43" s="806"/>
      <c r="M43" s="424">
        <v>24</v>
      </c>
      <c r="N43" s="427">
        <v>1</v>
      </c>
      <c r="O43" s="549">
        <f t="shared" si="9"/>
        <v>24</v>
      </c>
      <c r="P43" s="798"/>
      <c r="Q43" s="336"/>
      <c r="R43" s="337"/>
      <c r="S43" s="337"/>
      <c r="T43" s="338"/>
      <c r="U43" s="420"/>
      <c r="V43" s="159"/>
      <c r="W43" s="159"/>
      <c r="X43" s="159"/>
      <c r="Y43" s="159"/>
      <c r="Z43" s="159"/>
      <c r="AA43" s="159"/>
      <c r="AB43" s="159"/>
      <c r="AC43" s="159"/>
    </row>
    <row r="44" spans="1:29" s="160" customFormat="1">
      <c r="A44" s="461"/>
      <c r="B44" s="421"/>
      <c r="C44" s="462" t="s">
        <v>334</v>
      </c>
      <c r="D44" s="514" t="s">
        <v>6</v>
      </c>
      <c r="E44" s="79" t="s">
        <v>434</v>
      </c>
      <c r="F44" s="797"/>
      <c r="G44" s="802"/>
      <c r="H44" s="424" t="s">
        <v>86</v>
      </c>
      <c r="I44" s="425">
        <v>1</v>
      </c>
      <c r="J44" s="426">
        <f t="shared" si="8"/>
        <v>0</v>
      </c>
      <c r="K44" s="798"/>
      <c r="L44" s="806"/>
      <c r="M44" s="424">
        <v>24</v>
      </c>
      <c r="N44" s="427">
        <v>1</v>
      </c>
      <c r="O44" s="549">
        <f t="shared" si="9"/>
        <v>24</v>
      </c>
      <c r="P44" s="798"/>
      <c r="Q44" s="336"/>
      <c r="R44" s="337"/>
      <c r="S44" s="337"/>
      <c r="T44" s="338"/>
      <c r="U44" s="420"/>
      <c r="V44" s="159"/>
      <c r="W44" s="159"/>
      <c r="X44" s="159"/>
      <c r="Y44" s="159"/>
      <c r="Z44" s="159"/>
      <c r="AA44" s="159"/>
      <c r="AB44" s="159"/>
      <c r="AC44" s="159"/>
    </row>
    <row r="45" spans="1:29" s="160" customFormat="1">
      <c r="A45" s="461"/>
      <c r="B45" s="421"/>
      <c r="C45" s="462" t="s">
        <v>335</v>
      </c>
      <c r="D45" s="514" t="s">
        <v>6</v>
      </c>
      <c r="E45" s="79" t="s">
        <v>335</v>
      </c>
      <c r="F45" s="797"/>
      <c r="G45" s="802"/>
      <c r="H45" s="424" t="s">
        <v>86</v>
      </c>
      <c r="I45" s="425">
        <v>1</v>
      </c>
      <c r="J45" s="426">
        <f t="shared" si="8"/>
        <v>0</v>
      </c>
      <c r="K45" s="798"/>
      <c r="L45" s="806"/>
      <c r="M45" s="424">
        <v>72</v>
      </c>
      <c r="N45" s="427">
        <v>1</v>
      </c>
      <c r="O45" s="549">
        <f t="shared" si="9"/>
        <v>72</v>
      </c>
      <c r="P45" s="798"/>
      <c r="Q45" s="336"/>
      <c r="R45" s="337"/>
      <c r="S45" s="337"/>
      <c r="T45" s="338"/>
      <c r="U45" s="420"/>
      <c r="V45" s="159"/>
      <c r="W45" s="159"/>
      <c r="X45" s="159"/>
      <c r="Y45" s="159"/>
      <c r="Z45" s="159"/>
      <c r="AA45" s="159"/>
      <c r="AB45" s="159"/>
      <c r="AC45" s="159"/>
    </row>
    <row r="46" spans="1:29" s="160" customFormat="1" ht="16.5" customHeight="1" thickBot="1">
      <c r="A46" s="461"/>
      <c r="B46" s="442"/>
      <c r="C46" s="464" t="s">
        <v>352</v>
      </c>
      <c r="D46" s="511" t="s">
        <v>6</v>
      </c>
      <c r="E46" s="87" t="s">
        <v>352</v>
      </c>
      <c r="F46" s="797"/>
      <c r="G46" s="804"/>
      <c r="H46" s="445" t="s">
        <v>86</v>
      </c>
      <c r="I46" s="446">
        <v>1</v>
      </c>
      <c r="J46" s="447">
        <f t="shared" si="8"/>
        <v>0</v>
      </c>
      <c r="K46" s="798"/>
      <c r="L46" s="448"/>
      <c r="M46" s="445">
        <v>24</v>
      </c>
      <c r="N46" s="449">
        <v>1</v>
      </c>
      <c r="O46" s="565">
        <f t="shared" si="9"/>
        <v>24</v>
      </c>
      <c r="P46" s="798"/>
      <c r="Q46" s="341"/>
      <c r="R46" s="342"/>
      <c r="S46" s="342"/>
      <c r="T46" s="343"/>
      <c r="U46" s="420"/>
      <c r="V46" s="159"/>
      <c r="W46" s="159"/>
      <c r="X46" s="159"/>
      <c r="Y46" s="159"/>
      <c r="Z46" s="159"/>
      <c r="AA46" s="159"/>
      <c r="AB46" s="159"/>
      <c r="AC46" s="159"/>
    </row>
    <row r="47" spans="1:29">
      <c r="A47" s="404"/>
      <c r="B47" s="465"/>
      <c r="C47" s="466"/>
      <c r="D47" s="466"/>
      <c r="E47" s="438"/>
      <c r="F47" s="794"/>
      <c r="G47" s="439"/>
      <c r="H47" s="440"/>
      <c r="I47" s="440"/>
      <c r="J47" s="439"/>
      <c r="K47" s="491"/>
      <c r="L47" s="440"/>
      <c r="M47" s="440"/>
      <c r="N47" s="440"/>
      <c r="O47" s="440"/>
      <c r="P47" s="491"/>
      <c r="Q47" s="435"/>
      <c r="R47" s="435"/>
      <c r="S47" s="435"/>
      <c r="T47" s="435"/>
      <c r="U47" s="420"/>
      <c r="V47" s="414"/>
      <c r="W47" s="414"/>
      <c r="X47" s="414"/>
      <c r="Y47" s="414"/>
      <c r="Z47" s="414"/>
      <c r="AA47" s="414"/>
      <c r="AB47" s="414"/>
      <c r="AC47" s="414"/>
    </row>
    <row r="48" spans="1:29" ht="15.75" thickBot="1">
      <c r="A48" s="404"/>
      <c r="B48" s="465"/>
      <c r="C48" s="467" t="s">
        <v>336</v>
      </c>
      <c r="D48" s="467"/>
      <c r="E48" s="459"/>
      <c r="F48" s="794"/>
      <c r="G48" s="439"/>
      <c r="H48" s="440"/>
      <c r="I48" s="440"/>
      <c r="J48" s="439"/>
      <c r="K48" s="491"/>
      <c r="L48" s="440"/>
      <c r="M48" s="440"/>
      <c r="N48" s="440"/>
      <c r="O48" s="440"/>
      <c r="P48" s="491"/>
      <c r="Q48" s="435"/>
      <c r="R48" s="435"/>
      <c r="S48" s="435"/>
      <c r="T48" s="435"/>
      <c r="U48" s="420"/>
      <c r="V48" s="414"/>
      <c r="W48" s="414"/>
      <c r="X48" s="414"/>
      <c r="Y48" s="414"/>
      <c r="Z48" s="414"/>
      <c r="AA48" s="414"/>
      <c r="AB48" s="414"/>
      <c r="AC48" s="414"/>
    </row>
    <row r="49" spans="1:29" s="160" customFormat="1">
      <c r="A49" s="461"/>
      <c r="B49" s="411"/>
      <c r="C49" s="533" t="s">
        <v>350</v>
      </c>
      <c r="D49" s="534"/>
      <c r="E49" s="72" t="s">
        <v>435</v>
      </c>
      <c r="F49" s="797"/>
      <c r="G49" s="801"/>
      <c r="H49" s="415" t="s">
        <v>86</v>
      </c>
      <c r="I49" s="416">
        <v>1</v>
      </c>
      <c r="J49" s="417">
        <f t="shared" ref="J49:J51" si="10">I49*G49</f>
        <v>0</v>
      </c>
      <c r="K49" s="798"/>
      <c r="L49" s="805"/>
      <c r="M49" s="415">
        <v>48</v>
      </c>
      <c r="N49" s="416">
        <v>1</v>
      </c>
      <c r="O49" s="419">
        <f t="shared" ref="O49:O51" si="11">(N49*M49)-(L49*N49)</f>
        <v>48</v>
      </c>
      <c r="P49" s="798"/>
      <c r="Q49" s="333"/>
      <c r="R49" s="334"/>
      <c r="S49" s="334"/>
      <c r="T49" s="335"/>
      <c r="U49" s="420"/>
      <c r="V49" s="159"/>
      <c r="W49" s="159"/>
      <c r="X49" s="159"/>
      <c r="Y49" s="159"/>
      <c r="Z49" s="159"/>
      <c r="AA49" s="159"/>
      <c r="AB49" s="159"/>
      <c r="AC49" s="159"/>
    </row>
    <row r="50" spans="1:29" s="160" customFormat="1">
      <c r="A50" s="461"/>
      <c r="B50" s="421"/>
      <c r="C50" s="507" t="s">
        <v>337</v>
      </c>
      <c r="D50" s="74"/>
      <c r="E50" s="79" t="s">
        <v>436</v>
      </c>
      <c r="F50" s="797"/>
      <c r="G50" s="802"/>
      <c r="H50" s="424" t="s">
        <v>317</v>
      </c>
      <c r="I50" s="425">
        <v>1</v>
      </c>
      <c r="J50" s="426">
        <f t="shared" si="10"/>
        <v>0</v>
      </c>
      <c r="K50" s="798"/>
      <c r="L50" s="806"/>
      <c r="M50" s="424">
        <v>48</v>
      </c>
      <c r="N50" s="427">
        <v>1</v>
      </c>
      <c r="O50" s="428">
        <f t="shared" si="11"/>
        <v>48</v>
      </c>
      <c r="P50" s="798"/>
      <c r="Q50" s="336"/>
      <c r="R50" s="337"/>
      <c r="S50" s="337"/>
      <c r="T50" s="338"/>
      <c r="U50" s="420"/>
      <c r="V50" s="159"/>
      <c r="W50" s="159"/>
      <c r="X50" s="159"/>
      <c r="Y50" s="159"/>
      <c r="Z50" s="159"/>
      <c r="AA50" s="159"/>
      <c r="AB50" s="159"/>
      <c r="AC50" s="159"/>
    </row>
    <row r="51" spans="1:29" ht="15.75" thickBot="1">
      <c r="A51" s="468"/>
      <c r="B51" s="478"/>
      <c r="C51" s="502" t="s">
        <v>338</v>
      </c>
      <c r="D51" s="86"/>
      <c r="E51" s="87" t="s">
        <v>438</v>
      </c>
      <c r="F51" s="468"/>
      <c r="G51" s="804"/>
      <c r="H51" s="445" t="s">
        <v>86</v>
      </c>
      <c r="I51" s="446">
        <v>1</v>
      </c>
      <c r="J51" s="447">
        <f t="shared" si="10"/>
        <v>0</v>
      </c>
      <c r="K51" s="799"/>
      <c r="L51" s="807"/>
      <c r="M51" s="445">
        <v>24</v>
      </c>
      <c r="N51" s="449">
        <v>1</v>
      </c>
      <c r="O51" s="450">
        <f t="shared" si="11"/>
        <v>24</v>
      </c>
      <c r="P51" s="799"/>
      <c r="Q51" s="341"/>
      <c r="R51" s="342"/>
      <c r="S51" s="342"/>
      <c r="T51" s="343"/>
      <c r="U51" s="420"/>
      <c r="V51" s="469"/>
      <c r="W51" s="469"/>
      <c r="X51" s="414"/>
      <c r="Y51" s="414"/>
      <c r="Z51" s="414"/>
      <c r="AA51" s="414"/>
      <c r="AB51" s="414"/>
    </row>
    <row r="52" spans="1:29" ht="15.75" thickBot="1">
      <c r="A52" s="404"/>
      <c r="B52" s="465"/>
      <c r="C52" s="479"/>
      <c r="D52" s="479"/>
      <c r="E52" s="480"/>
      <c r="F52" s="794"/>
      <c r="G52" s="481"/>
      <c r="H52" s="482"/>
      <c r="I52" s="482"/>
      <c r="J52" s="481"/>
      <c r="K52" s="491"/>
      <c r="L52" s="482"/>
      <c r="M52" s="482"/>
      <c r="N52" s="482"/>
      <c r="O52" s="482"/>
      <c r="P52" s="491"/>
      <c r="Q52" s="483"/>
      <c r="R52" s="483"/>
      <c r="S52" s="484"/>
      <c r="T52" s="485"/>
      <c r="U52" s="469"/>
      <c r="V52" s="414"/>
      <c r="W52" s="414"/>
      <c r="X52" s="414"/>
      <c r="Y52" s="414"/>
      <c r="Z52" s="414"/>
      <c r="AA52" s="414"/>
      <c r="AB52" s="414"/>
      <c r="AC52" s="414"/>
    </row>
    <row r="53" spans="1:29" ht="15" customHeight="1">
      <c r="A53" s="404"/>
      <c r="B53" s="918" t="s">
        <v>302</v>
      </c>
      <c r="C53" s="919"/>
      <c r="D53" s="919"/>
      <c r="E53" s="658">
        <f>SUM(J3:J51)</f>
        <v>0</v>
      </c>
      <c r="F53" s="794"/>
      <c r="G53" s="481"/>
      <c r="H53" s="482"/>
      <c r="I53" s="482"/>
      <c r="J53" s="481"/>
      <c r="K53" s="491"/>
      <c r="L53" s="482"/>
      <c r="M53" s="482"/>
      <c r="N53" s="482"/>
      <c r="O53" s="482"/>
      <c r="P53" s="491"/>
      <c r="Q53" s="483"/>
      <c r="R53" s="483"/>
      <c r="S53" s="484"/>
      <c r="T53" s="485"/>
      <c r="U53" s="469"/>
      <c r="V53" s="414"/>
      <c r="W53" s="414"/>
      <c r="X53" s="414"/>
      <c r="Y53" s="414"/>
      <c r="Z53" s="414"/>
      <c r="AA53" s="414"/>
      <c r="AB53" s="414"/>
      <c r="AC53" s="414"/>
    </row>
    <row r="54" spans="1:29" ht="15.75" thickBot="1">
      <c r="A54" s="404"/>
      <c r="B54" s="920" t="s">
        <v>303</v>
      </c>
      <c r="C54" s="921"/>
      <c r="D54" s="921"/>
      <c r="E54" s="830">
        <f>((1-(O54/N54))-1)*-1</f>
        <v>1</v>
      </c>
      <c r="F54" s="794"/>
      <c r="G54" s="481"/>
      <c r="H54" s="482"/>
      <c r="I54" s="482"/>
      <c r="J54" s="481"/>
      <c r="K54" s="491"/>
      <c r="L54" s="482"/>
      <c r="M54" s="482"/>
      <c r="N54" s="894">
        <v>2904</v>
      </c>
      <c r="O54" s="893">
        <f>SUM(O3:O51)</f>
        <v>2904</v>
      </c>
      <c r="P54" s="491"/>
      <c r="Q54" s="483"/>
      <c r="R54" s="483"/>
      <c r="S54" s="484"/>
      <c r="T54" s="485"/>
      <c r="U54" s="469"/>
      <c r="V54" s="414"/>
      <c r="W54" s="414"/>
      <c r="X54" s="414"/>
      <c r="Y54" s="414"/>
      <c r="Z54" s="414"/>
      <c r="AA54" s="414"/>
      <c r="AB54" s="414"/>
      <c r="AC54" s="414"/>
    </row>
    <row r="55" spans="1:29">
      <c r="A55" s="404"/>
      <c r="B55" s="465"/>
      <c r="C55" s="479"/>
      <c r="D55" s="479"/>
      <c r="E55" s="480"/>
      <c r="F55" s="794"/>
      <c r="G55" s="481"/>
      <c r="H55" s="482"/>
      <c r="I55" s="482"/>
      <c r="J55" s="481"/>
      <c r="K55" s="491"/>
      <c r="L55" s="482"/>
      <c r="M55" s="482"/>
      <c r="N55" s="482"/>
      <c r="O55" s="482"/>
      <c r="P55" s="491"/>
      <c r="Q55" s="483"/>
      <c r="R55" s="483"/>
      <c r="S55" s="484"/>
      <c r="T55" s="485"/>
      <c r="U55" s="469"/>
      <c r="V55" s="414"/>
      <c r="W55" s="414"/>
      <c r="X55" s="414"/>
      <c r="Y55" s="414"/>
      <c r="Z55" s="414"/>
      <c r="AA55" s="414"/>
      <c r="AB55" s="414"/>
      <c r="AC55" s="414"/>
    </row>
    <row r="56" spans="1:29" ht="15.75" thickBot="1">
      <c r="A56" s="404"/>
      <c r="B56" s="465"/>
      <c r="C56" s="800" t="s">
        <v>304</v>
      </c>
      <c r="D56" s="479"/>
      <c r="E56" s="480"/>
      <c r="F56" s="794"/>
      <c r="G56" s="481"/>
      <c r="H56" s="482"/>
      <c r="I56" s="482"/>
      <c r="J56" s="481"/>
      <c r="K56" s="491"/>
      <c r="L56" s="482"/>
      <c r="M56" s="482"/>
      <c r="N56" s="482"/>
      <c r="O56" s="482"/>
      <c r="P56" s="491"/>
      <c r="Q56" s="483"/>
      <c r="R56" s="483"/>
      <c r="S56" s="484"/>
      <c r="T56" s="485"/>
      <c r="U56" s="469"/>
      <c r="V56" s="414"/>
      <c r="W56" s="414"/>
      <c r="X56" s="414"/>
      <c r="Y56" s="414"/>
      <c r="Z56" s="414"/>
      <c r="AA56" s="414"/>
      <c r="AB56" s="414"/>
      <c r="AC56" s="414"/>
    </row>
    <row r="57" spans="1:29" s="160" customFormat="1" ht="30">
      <c r="A57" s="461"/>
      <c r="B57" s="411"/>
      <c r="C57" s="486" t="s">
        <v>423</v>
      </c>
      <c r="D57" s="460" t="s">
        <v>6</v>
      </c>
      <c r="E57" s="72" t="s">
        <v>424</v>
      </c>
      <c r="F57" s="797"/>
      <c r="G57" s="481"/>
      <c r="H57" s="482"/>
      <c r="I57" s="482"/>
      <c r="J57" s="481"/>
      <c r="K57" s="491"/>
      <c r="L57" s="482"/>
      <c r="M57" s="440"/>
      <c r="N57" s="440"/>
      <c r="O57" s="440"/>
      <c r="P57" s="798"/>
      <c r="Q57" s="483"/>
      <c r="R57" s="483"/>
      <c r="S57" s="484"/>
      <c r="T57" s="485"/>
      <c r="U57" s="469"/>
      <c r="V57" s="414"/>
      <c r="W57" s="159"/>
      <c r="X57" s="159"/>
      <c r="Y57" s="159"/>
      <c r="Z57" s="159"/>
      <c r="AA57" s="159"/>
      <c r="AB57" s="159"/>
      <c r="AC57" s="159"/>
    </row>
    <row r="58" spans="1:29" s="160" customFormat="1">
      <c r="A58" s="461"/>
      <c r="B58" s="664"/>
      <c r="C58" s="505" t="s">
        <v>437</v>
      </c>
      <c r="D58" s="78"/>
      <c r="E58" s="79" t="s">
        <v>438</v>
      </c>
      <c r="F58" s="797"/>
      <c r="G58" s="481"/>
      <c r="H58" s="482"/>
      <c r="I58" s="482"/>
      <c r="J58" s="481"/>
      <c r="K58" s="491"/>
      <c r="L58" s="482"/>
      <c r="M58" s="440"/>
      <c r="N58" s="440"/>
      <c r="O58" s="440"/>
      <c r="P58" s="798"/>
      <c r="Q58" s="483"/>
      <c r="R58" s="483"/>
      <c r="S58" s="484"/>
      <c r="T58" s="485"/>
      <c r="U58" s="469"/>
      <c r="V58" s="414"/>
      <c r="W58" s="159"/>
      <c r="X58" s="159"/>
      <c r="Y58" s="159"/>
      <c r="Z58" s="159"/>
      <c r="AA58" s="159"/>
      <c r="AB58" s="159"/>
      <c r="AC58" s="159"/>
    </row>
    <row r="59" spans="1:29" s="160" customFormat="1" ht="15.75" thickBot="1">
      <c r="A59" s="461"/>
      <c r="B59" s="442"/>
      <c r="C59" s="487" t="s">
        <v>341</v>
      </c>
      <c r="D59" s="488" t="s">
        <v>6</v>
      </c>
      <c r="E59" s="87" t="s">
        <v>353</v>
      </c>
      <c r="F59" s="797"/>
      <c r="G59" s="481"/>
      <c r="H59" s="482"/>
      <c r="I59" s="482"/>
      <c r="J59" s="481"/>
      <c r="K59" s="491"/>
      <c r="L59" s="482"/>
      <c r="M59" s="440"/>
      <c r="N59" s="440"/>
      <c r="O59" s="440"/>
      <c r="P59" s="798"/>
      <c r="Q59" s="483"/>
      <c r="R59" s="483"/>
      <c r="S59" s="484"/>
      <c r="T59" s="485"/>
      <c r="U59" s="469"/>
      <c r="V59" s="159"/>
      <c r="W59" s="159"/>
      <c r="X59" s="159"/>
      <c r="Y59" s="159"/>
      <c r="Z59" s="159"/>
      <c r="AA59" s="159"/>
      <c r="AB59" s="159"/>
      <c r="AC59" s="159"/>
    </row>
    <row r="60" spans="1:29">
      <c r="A60" s="404"/>
      <c r="B60" s="465"/>
      <c r="C60" s="479"/>
      <c r="D60" s="479"/>
      <c r="E60" s="480"/>
      <c r="F60" s="794"/>
      <c r="G60" s="481"/>
      <c r="H60" s="482"/>
      <c r="I60" s="482"/>
      <c r="J60" s="481"/>
      <c r="K60" s="491"/>
      <c r="L60" s="482"/>
      <c r="M60" s="482"/>
      <c r="N60" s="482"/>
      <c r="O60" s="482"/>
      <c r="P60" s="491"/>
      <c r="Q60" s="483"/>
      <c r="R60" s="483"/>
      <c r="S60" s="484"/>
      <c r="T60" s="485"/>
      <c r="U60" s="469"/>
      <c r="V60" s="414"/>
      <c r="W60" s="414"/>
      <c r="X60" s="414"/>
      <c r="Y60" s="414"/>
      <c r="Z60" s="414"/>
      <c r="AA60" s="414"/>
      <c r="AB60" s="414"/>
      <c r="AC60" s="414"/>
    </row>
    <row r="61" spans="1:29">
      <c r="A61" s="404"/>
      <c r="B61" s="465"/>
      <c r="C61" s="479"/>
      <c r="D61" s="479"/>
      <c r="E61" s="480"/>
      <c r="F61" s="794"/>
      <c r="G61" s="481"/>
      <c r="H61" s="482"/>
      <c r="I61" s="482"/>
      <c r="J61" s="481"/>
      <c r="K61" s="491"/>
      <c r="L61" s="482"/>
      <c r="M61" s="482"/>
      <c r="N61" s="482"/>
      <c r="O61" s="482"/>
      <c r="P61" s="491"/>
      <c r="Q61" s="483"/>
      <c r="R61" s="483"/>
      <c r="S61" s="484"/>
      <c r="T61" s="485"/>
      <c r="U61" s="469"/>
      <c r="V61" s="414"/>
      <c r="W61" s="414"/>
      <c r="X61" s="414"/>
      <c r="Y61" s="414"/>
      <c r="Z61" s="414"/>
      <c r="AA61" s="414"/>
      <c r="AB61" s="414"/>
      <c r="AC61" s="414"/>
    </row>
    <row r="62" spans="1:29" s="404" customFormat="1">
      <c r="B62" s="170" t="s">
        <v>156</v>
      </c>
      <c r="C62" s="170" t="s">
        <v>157</v>
      </c>
      <c r="D62" s="479"/>
      <c r="E62" s="480"/>
      <c r="F62" s="482"/>
      <c r="G62" s="191"/>
      <c r="H62" s="191"/>
      <c r="I62" s="191"/>
      <c r="J62" s="292"/>
      <c r="K62" s="192"/>
      <c r="L62" s="191"/>
      <c r="M62" s="191"/>
      <c r="N62" s="191"/>
      <c r="O62" s="482"/>
      <c r="P62" s="293"/>
      <c r="Q62" s="482"/>
      <c r="R62" s="489"/>
      <c r="S62" s="490"/>
      <c r="T62" s="491"/>
    </row>
    <row r="63" spans="1:29">
      <c r="B63" s="170"/>
      <c r="C63" s="922" t="s">
        <v>343</v>
      </c>
      <c r="D63" s="922"/>
      <c r="E63" s="922"/>
      <c r="F63" s="922"/>
      <c r="G63" s="922"/>
      <c r="H63" s="922"/>
      <c r="I63" s="922"/>
      <c r="J63" s="922"/>
      <c r="K63" s="269"/>
      <c r="L63" s="269"/>
      <c r="M63" s="269"/>
      <c r="N63" s="269"/>
      <c r="O63" s="292"/>
      <c r="P63" s="293"/>
      <c r="U63" s="408"/>
    </row>
    <row r="64" spans="1:29" ht="15" customHeight="1">
      <c r="B64" s="404"/>
      <c r="C64" s="922" t="s">
        <v>439</v>
      </c>
      <c r="D64" s="922"/>
      <c r="E64" s="922"/>
      <c r="F64" s="922"/>
      <c r="G64" s="922"/>
      <c r="H64" s="922"/>
      <c r="I64" s="922"/>
      <c r="J64" s="922"/>
      <c r="K64" s="192"/>
      <c r="L64" s="191"/>
      <c r="M64" s="191"/>
      <c r="N64" s="892"/>
      <c r="O64" s="843" t="s">
        <v>564</v>
      </c>
      <c r="P64" s="897"/>
      <c r="Q64" s="898"/>
      <c r="R64" s="898"/>
      <c r="S64" s="897"/>
      <c r="T64" s="897"/>
      <c r="U64" s="408"/>
    </row>
    <row r="65" spans="2:21" ht="15" customHeight="1">
      <c r="B65" s="404"/>
      <c r="C65" s="922"/>
      <c r="D65" s="922"/>
      <c r="E65" s="922"/>
      <c r="F65" s="922"/>
      <c r="G65" s="191"/>
      <c r="H65" s="191"/>
      <c r="I65" s="191"/>
      <c r="J65" s="191"/>
      <c r="K65" s="192"/>
      <c r="L65" s="191"/>
      <c r="M65" s="191"/>
      <c r="N65" s="191"/>
      <c r="O65" s="292"/>
      <c r="P65" s="293"/>
      <c r="U65" s="408"/>
    </row>
    <row r="66" spans="2:21">
      <c r="C66" s="124"/>
      <c r="D66" s="124"/>
      <c r="E66" s="99"/>
      <c r="F66"/>
      <c r="G66" s="191"/>
      <c r="H66" s="191"/>
      <c r="I66" s="191"/>
      <c r="J66" s="191"/>
      <c r="K66" s="192"/>
      <c r="L66" s="191"/>
      <c r="M66" s="191"/>
      <c r="N66" s="191"/>
      <c r="U66" s="408"/>
    </row>
    <row r="67" spans="2:21">
      <c r="U67" s="408"/>
    </row>
    <row r="68" spans="2:21">
      <c r="U68" s="408"/>
    </row>
    <row r="69" spans="2:21">
      <c r="U69" s="408"/>
    </row>
    <row r="70" spans="2:21">
      <c r="U70" s="408"/>
    </row>
    <row r="71" spans="2:21">
      <c r="U71" s="408"/>
    </row>
    <row r="72" spans="2:21">
      <c r="U72" s="408"/>
    </row>
    <row r="73" spans="2:21">
      <c r="U73" s="408"/>
    </row>
    <row r="74" spans="2:21">
      <c r="C74" s="408"/>
      <c r="D74" s="408"/>
      <c r="E74" s="408"/>
      <c r="G74" s="494"/>
      <c r="H74" s="409"/>
      <c r="I74" s="409"/>
      <c r="J74" s="494"/>
      <c r="L74" s="409"/>
      <c r="M74" s="409"/>
      <c r="N74" s="409"/>
      <c r="O74" s="409"/>
      <c r="Q74" s="409"/>
      <c r="R74" s="409"/>
      <c r="U74" s="408"/>
    </row>
    <row r="75" spans="2:21">
      <c r="C75" s="408"/>
      <c r="D75" s="408"/>
      <c r="E75" s="408"/>
      <c r="G75" s="494"/>
      <c r="H75" s="409"/>
      <c r="I75" s="409"/>
      <c r="J75" s="494"/>
      <c r="L75" s="409"/>
      <c r="M75" s="409"/>
      <c r="N75" s="409"/>
      <c r="O75" s="409"/>
      <c r="Q75" s="409"/>
      <c r="R75" s="409"/>
      <c r="U75" s="408"/>
    </row>
    <row r="76" spans="2:21">
      <c r="C76" s="408"/>
      <c r="D76" s="408"/>
      <c r="E76" s="408"/>
      <c r="G76" s="494"/>
      <c r="H76" s="409"/>
      <c r="I76" s="409"/>
      <c r="J76" s="494"/>
      <c r="L76" s="409"/>
      <c r="M76" s="409"/>
      <c r="N76" s="409"/>
      <c r="O76" s="409"/>
      <c r="Q76" s="409"/>
      <c r="R76" s="409"/>
      <c r="U76" s="408"/>
    </row>
    <row r="77" spans="2:21">
      <c r="C77" s="408"/>
      <c r="D77" s="408"/>
      <c r="E77" s="408"/>
      <c r="G77" s="494"/>
      <c r="H77" s="409"/>
      <c r="I77" s="409"/>
      <c r="J77" s="494"/>
      <c r="L77" s="409"/>
      <c r="M77" s="409"/>
      <c r="N77" s="409"/>
      <c r="O77" s="409"/>
      <c r="Q77" s="409"/>
      <c r="R77" s="409"/>
      <c r="U77" s="408"/>
    </row>
    <row r="78" spans="2:21">
      <c r="C78" s="408"/>
      <c r="D78" s="408"/>
      <c r="E78" s="408"/>
      <c r="G78" s="494"/>
      <c r="H78" s="409"/>
      <c r="I78" s="409"/>
      <c r="J78" s="494"/>
      <c r="L78" s="409"/>
      <c r="M78" s="409"/>
      <c r="N78" s="409"/>
      <c r="O78" s="409"/>
      <c r="Q78" s="409"/>
      <c r="R78" s="409"/>
      <c r="U78" s="408"/>
    </row>
    <row r="79" spans="2:21">
      <c r="C79" s="408"/>
      <c r="D79" s="408"/>
      <c r="E79" s="408"/>
      <c r="G79" s="494"/>
      <c r="H79" s="409"/>
      <c r="I79" s="409"/>
      <c r="J79" s="494"/>
      <c r="L79" s="409"/>
      <c r="M79" s="409"/>
      <c r="N79" s="409"/>
      <c r="O79" s="409"/>
      <c r="Q79" s="409"/>
      <c r="R79" s="409"/>
      <c r="U79" s="408"/>
    </row>
    <row r="80" spans="2:21">
      <c r="C80" s="408"/>
      <c r="D80" s="408"/>
      <c r="E80" s="408"/>
      <c r="G80" s="494"/>
      <c r="H80" s="409"/>
      <c r="I80" s="409"/>
      <c r="J80" s="494"/>
      <c r="L80" s="409"/>
      <c r="M80" s="409"/>
      <c r="N80" s="409"/>
      <c r="O80" s="409"/>
      <c r="Q80" s="409"/>
      <c r="R80" s="409"/>
      <c r="U80" s="408"/>
    </row>
    <row r="81" spans="3:21">
      <c r="C81" s="408"/>
      <c r="D81" s="408"/>
      <c r="E81" s="408"/>
      <c r="G81" s="494"/>
      <c r="H81" s="409"/>
      <c r="I81" s="409"/>
      <c r="J81" s="494"/>
      <c r="L81" s="409"/>
      <c r="M81" s="409"/>
      <c r="N81" s="409"/>
      <c r="O81" s="409"/>
      <c r="Q81" s="409"/>
      <c r="R81" s="409"/>
      <c r="U81" s="408"/>
    </row>
    <row r="82" spans="3:21">
      <c r="C82" s="408"/>
      <c r="D82" s="408"/>
      <c r="E82" s="408"/>
      <c r="G82" s="494"/>
      <c r="H82" s="409"/>
      <c r="I82" s="409"/>
      <c r="J82" s="494"/>
      <c r="L82" s="409"/>
      <c r="M82" s="409"/>
      <c r="N82" s="409"/>
      <c r="O82" s="409"/>
      <c r="Q82" s="409"/>
      <c r="R82" s="409"/>
      <c r="U82" s="408"/>
    </row>
    <row r="83" spans="3:21">
      <c r="C83" s="408"/>
      <c r="D83" s="408"/>
      <c r="E83" s="408"/>
      <c r="G83" s="494"/>
      <c r="H83" s="409"/>
      <c r="I83" s="409"/>
      <c r="J83" s="494"/>
      <c r="L83" s="409"/>
      <c r="M83" s="409"/>
      <c r="N83" s="409"/>
      <c r="O83" s="409"/>
      <c r="Q83" s="409"/>
      <c r="R83" s="409"/>
      <c r="U83" s="408"/>
    </row>
    <row r="84" spans="3:21">
      <c r="C84" s="408"/>
      <c r="D84" s="408"/>
      <c r="E84" s="408"/>
      <c r="G84" s="494"/>
      <c r="H84" s="409"/>
      <c r="I84" s="409"/>
      <c r="J84" s="494"/>
      <c r="L84" s="409"/>
      <c r="M84" s="409"/>
      <c r="N84" s="409"/>
      <c r="O84" s="409"/>
      <c r="Q84" s="409"/>
      <c r="R84" s="409"/>
      <c r="U84" s="408"/>
    </row>
    <row r="85" spans="3:21">
      <c r="C85" s="408"/>
      <c r="D85" s="408"/>
      <c r="E85" s="408"/>
      <c r="G85" s="494"/>
      <c r="H85" s="409"/>
      <c r="I85" s="409"/>
      <c r="J85" s="494"/>
      <c r="L85" s="409"/>
      <c r="M85" s="409"/>
      <c r="N85" s="409"/>
      <c r="O85" s="409"/>
      <c r="Q85" s="409"/>
      <c r="R85" s="409"/>
      <c r="U85" s="408"/>
    </row>
    <row r="86" spans="3:21">
      <c r="C86" s="408"/>
      <c r="D86" s="408"/>
      <c r="E86" s="408"/>
      <c r="G86" s="494"/>
      <c r="H86" s="409"/>
      <c r="I86" s="409"/>
      <c r="J86" s="494"/>
      <c r="L86" s="409"/>
      <c r="M86" s="409"/>
      <c r="N86" s="409"/>
      <c r="O86" s="409"/>
      <c r="Q86" s="409"/>
      <c r="R86" s="409"/>
      <c r="U86" s="408"/>
    </row>
    <row r="87" spans="3:21">
      <c r="C87" s="408"/>
      <c r="D87" s="408"/>
      <c r="E87" s="408"/>
      <c r="G87" s="494"/>
      <c r="H87" s="409"/>
      <c r="I87" s="409"/>
      <c r="J87" s="494"/>
      <c r="L87" s="409"/>
      <c r="M87" s="409"/>
      <c r="N87" s="409"/>
      <c r="O87" s="409"/>
      <c r="Q87" s="409"/>
      <c r="R87" s="409"/>
      <c r="U87" s="408"/>
    </row>
    <row r="88" spans="3:21">
      <c r="C88" s="408"/>
      <c r="D88" s="408"/>
      <c r="E88" s="408"/>
      <c r="G88" s="494"/>
      <c r="H88" s="409"/>
      <c r="I88" s="409"/>
      <c r="J88" s="494"/>
      <c r="L88" s="409"/>
      <c r="M88" s="409"/>
      <c r="N88" s="409"/>
      <c r="O88" s="409"/>
      <c r="Q88" s="409"/>
      <c r="R88" s="409"/>
      <c r="U88" s="408"/>
    </row>
    <row r="89" spans="3:21">
      <c r="C89" s="408"/>
      <c r="D89" s="408"/>
      <c r="E89" s="408"/>
      <c r="G89" s="494"/>
      <c r="H89" s="409"/>
      <c r="I89" s="409"/>
      <c r="J89" s="494"/>
      <c r="L89" s="409"/>
      <c r="M89" s="409"/>
      <c r="N89" s="409"/>
      <c r="O89" s="409"/>
      <c r="Q89" s="409"/>
      <c r="R89" s="409"/>
      <c r="U89" s="408"/>
    </row>
    <row r="90" spans="3:21">
      <c r="C90" s="408"/>
      <c r="D90" s="408"/>
      <c r="E90" s="408"/>
      <c r="G90" s="494"/>
      <c r="H90" s="409"/>
      <c r="I90" s="409"/>
      <c r="J90" s="494"/>
      <c r="L90" s="409"/>
      <c r="M90" s="409"/>
      <c r="N90" s="409"/>
      <c r="O90" s="409"/>
      <c r="Q90" s="409"/>
      <c r="R90" s="409"/>
      <c r="U90" s="408"/>
    </row>
    <row r="91" spans="3:21">
      <c r="C91" s="408"/>
      <c r="D91" s="408"/>
      <c r="E91" s="408"/>
      <c r="G91" s="494"/>
      <c r="H91" s="409"/>
      <c r="I91" s="409"/>
      <c r="J91" s="494"/>
      <c r="L91" s="409"/>
      <c r="M91" s="409"/>
      <c r="N91" s="409"/>
      <c r="O91" s="409"/>
      <c r="Q91" s="409"/>
      <c r="R91" s="409"/>
      <c r="U91" s="408"/>
    </row>
    <row r="92" spans="3:21">
      <c r="C92" s="408"/>
      <c r="D92" s="408"/>
      <c r="E92" s="408"/>
      <c r="G92" s="494"/>
      <c r="H92" s="409"/>
      <c r="I92" s="409"/>
      <c r="J92" s="494"/>
      <c r="L92" s="409"/>
      <c r="M92" s="409"/>
      <c r="N92" s="409"/>
      <c r="O92" s="409"/>
      <c r="Q92" s="409"/>
      <c r="R92" s="409"/>
      <c r="U92" s="408"/>
    </row>
    <row r="93" spans="3:21">
      <c r="C93" s="408"/>
      <c r="D93" s="408"/>
      <c r="E93" s="408"/>
      <c r="G93" s="494"/>
      <c r="H93" s="409"/>
      <c r="I93" s="409"/>
      <c r="J93" s="494"/>
      <c r="L93" s="409"/>
      <c r="M93" s="409"/>
      <c r="N93" s="409"/>
      <c r="O93" s="409"/>
      <c r="Q93" s="409"/>
      <c r="R93" s="409"/>
      <c r="U93" s="408"/>
    </row>
    <row r="94" spans="3:21">
      <c r="C94" s="408"/>
      <c r="D94" s="408"/>
      <c r="E94" s="408"/>
      <c r="G94" s="494"/>
      <c r="H94" s="409"/>
      <c r="I94" s="409"/>
      <c r="J94" s="494"/>
      <c r="L94" s="409"/>
      <c r="M94" s="409"/>
      <c r="N94" s="409"/>
      <c r="O94" s="409"/>
      <c r="Q94" s="409"/>
      <c r="R94" s="409"/>
      <c r="U94" s="408"/>
    </row>
    <row r="95" spans="3:21">
      <c r="C95" s="408"/>
      <c r="D95" s="408"/>
      <c r="E95" s="408"/>
      <c r="G95" s="494"/>
      <c r="H95" s="409"/>
      <c r="I95" s="409"/>
      <c r="J95" s="494"/>
      <c r="L95" s="409"/>
      <c r="M95" s="409"/>
      <c r="N95" s="409"/>
      <c r="O95" s="409"/>
      <c r="Q95" s="409"/>
      <c r="R95" s="409"/>
      <c r="U95" s="408"/>
    </row>
    <row r="96" spans="3:21">
      <c r="C96" s="408"/>
      <c r="D96" s="408"/>
      <c r="E96" s="408"/>
      <c r="G96" s="494"/>
      <c r="H96" s="409"/>
      <c r="I96" s="409"/>
      <c r="J96" s="494"/>
      <c r="L96" s="409"/>
      <c r="M96" s="409"/>
      <c r="N96" s="409"/>
      <c r="O96" s="409"/>
      <c r="Q96" s="409"/>
      <c r="R96" s="409"/>
      <c r="U96" s="408"/>
    </row>
    <row r="97" spans="3:21">
      <c r="C97" s="408"/>
      <c r="D97" s="408"/>
      <c r="E97" s="408"/>
      <c r="G97" s="494"/>
      <c r="H97" s="409"/>
      <c r="I97" s="409"/>
      <c r="J97" s="494"/>
      <c r="L97" s="409"/>
      <c r="M97" s="409"/>
      <c r="N97" s="409"/>
      <c r="O97" s="409"/>
      <c r="Q97" s="409"/>
      <c r="R97" s="409"/>
      <c r="U97" s="408"/>
    </row>
    <row r="98" spans="3:21">
      <c r="C98" s="408"/>
      <c r="D98" s="408"/>
      <c r="E98" s="408"/>
      <c r="G98" s="494"/>
      <c r="H98" s="409"/>
      <c r="I98" s="409"/>
      <c r="J98" s="494"/>
      <c r="L98" s="409"/>
      <c r="M98" s="409"/>
      <c r="N98" s="409"/>
      <c r="O98" s="409"/>
      <c r="Q98" s="409"/>
      <c r="R98" s="409"/>
      <c r="U98" s="408"/>
    </row>
    <row r="99" spans="3:21">
      <c r="C99" s="408"/>
      <c r="D99" s="408"/>
      <c r="E99" s="408"/>
      <c r="G99" s="494"/>
      <c r="H99" s="409"/>
      <c r="I99" s="409"/>
      <c r="J99" s="494"/>
      <c r="L99" s="409"/>
      <c r="M99" s="409"/>
      <c r="N99" s="409"/>
      <c r="O99" s="409"/>
      <c r="Q99" s="409"/>
      <c r="R99" s="409"/>
      <c r="U99" s="408"/>
    </row>
    <row r="100" spans="3:21">
      <c r="C100" s="408"/>
      <c r="D100" s="408"/>
      <c r="E100" s="408"/>
      <c r="G100" s="494"/>
      <c r="H100" s="409"/>
      <c r="I100" s="409"/>
      <c r="J100" s="494"/>
      <c r="L100" s="409"/>
      <c r="M100" s="409"/>
      <c r="N100" s="409"/>
      <c r="O100" s="409"/>
      <c r="Q100" s="409"/>
      <c r="R100" s="409"/>
      <c r="U100" s="408"/>
    </row>
    <row r="101" spans="3:21">
      <c r="C101" s="408"/>
      <c r="D101" s="408"/>
      <c r="E101" s="408"/>
      <c r="G101" s="494"/>
      <c r="H101" s="409"/>
      <c r="I101" s="409"/>
      <c r="J101" s="494"/>
      <c r="L101" s="409"/>
      <c r="M101" s="409"/>
      <c r="N101" s="409"/>
      <c r="O101" s="409"/>
      <c r="Q101" s="409"/>
      <c r="R101" s="409"/>
      <c r="U101" s="408"/>
    </row>
    <row r="102" spans="3:21">
      <c r="C102" s="408"/>
      <c r="D102" s="408"/>
      <c r="E102" s="408"/>
      <c r="G102" s="494"/>
      <c r="H102" s="409"/>
      <c r="I102" s="409"/>
      <c r="J102" s="494"/>
      <c r="L102" s="409"/>
      <c r="M102" s="409"/>
      <c r="N102" s="409"/>
      <c r="O102" s="409"/>
      <c r="Q102" s="409"/>
      <c r="R102" s="409"/>
      <c r="U102" s="408"/>
    </row>
    <row r="103" spans="3:21">
      <c r="C103" s="408"/>
      <c r="D103" s="408"/>
      <c r="E103" s="408"/>
      <c r="G103" s="494"/>
      <c r="H103" s="409"/>
      <c r="I103" s="409"/>
      <c r="J103" s="494"/>
      <c r="L103" s="409"/>
      <c r="M103" s="409"/>
      <c r="N103" s="409"/>
      <c r="O103" s="409"/>
      <c r="Q103" s="409"/>
      <c r="R103" s="409"/>
      <c r="U103" s="408"/>
    </row>
    <row r="104" spans="3:21">
      <c r="C104" s="408"/>
      <c r="D104" s="408"/>
      <c r="E104" s="408"/>
      <c r="G104" s="494"/>
      <c r="H104" s="409"/>
      <c r="I104" s="409"/>
      <c r="J104" s="494"/>
      <c r="L104" s="409"/>
      <c r="M104" s="409"/>
      <c r="N104" s="409"/>
      <c r="O104" s="409"/>
      <c r="Q104" s="409"/>
      <c r="R104" s="409"/>
      <c r="U104" s="408"/>
    </row>
    <row r="105" spans="3:21">
      <c r="C105" s="408"/>
      <c r="D105" s="408"/>
      <c r="E105" s="408"/>
      <c r="G105" s="494"/>
      <c r="H105" s="409"/>
      <c r="I105" s="409"/>
      <c r="J105" s="494"/>
      <c r="L105" s="409"/>
      <c r="M105" s="409"/>
      <c r="N105" s="409"/>
      <c r="O105" s="409"/>
      <c r="Q105" s="409"/>
      <c r="R105" s="409"/>
      <c r="U105" s="408"/>
    </row>
    <row r="106" spans="3:21">
      <c r="C106" s="408"/>
      <c r="D106" s="408"/>
      <c r="E106" s="408"/>
      <c r="G106" s="494"/>
      <c r="H106" s="409"/>
      <c r="I106" s="409"/>
      <c r="J106" s="494"/>
      <c r="L106" s="409"/>
      <c r="M106" s="409"/>
      <c r="N106" s="409"/>
      <c r="O106" s="409"/>
      <c r="Q106" s="409"/>
      <c r="R106" s="409"/>
      <c r="U106" s="408"/>
    </row>
    <row r="107" spans="3:21">
      <c r="C107" s="408"/>
      <c r="D107" s="408"/>
      <c r="E107" s="408"/>
      <c r="G107" s="494"/>
      <c r="H107" s="409"/>
      <c r="I107" s="409"/>
      <c r="J107" s="494"/>
      <c r="L107" s="409"/>
      <c r="M107" s="409"/>
      <c r="N107" s="409"/>
      <c r="O107" s="409"/>
      <c r="Q107" s="409"/>
      <c r="R107" s="409"/>
      <c r="U107" s="408"/>
    </row>
    <row r="108" spans="3:21">
      <c r="C108" s="408"/>
      <c r="D108" s="408"/>
      <c r="E108" s="408"/>
      <c r="G108" s="494"/>
      <c r="H108" s="409"/>
      <c r="I108" s="409"/>
      <c r="J108" s="494"/>
      <c r="L108" s="409"/>
      <c r="M108" s="409"/>
      <c r="N108" s="409"/>
      <c r="O108" s="409"/>
      <c r="Q108" s="409"/>
      <c r="R108" s="409"/>
      <c r="U108" s="408"/>
    </row>
    <row r="109" spans="3:21">
      <c r="C109" s="408"/>
      <c r="D109" s="408"/>
      <c r="E109" s="408"/>
      <c r="G109" s="494"/>
      <c r="H109" s="409"/>
      <c r="I109" s="409"/>
      <c r="J109" s="494"/>
      <c r="L109" s="409"/>
      <c r="M109" s="409"/>
      <c r="N109" s="409"/>
      <c r="O109" s="409"/>
      <c r="Q109" s="409"/>
      <c r="R109" s="409"/>
      <c r="U109" s="408"/>
    </row>
    <row r="110" spans="3:21">
      <c r="C110" s="408"/>
      <c r="D110" s="408"/>
      <c r="E110" s="408"/>
      <c r="G110" s="494"/>
      <c r="H110" s="409"/>
      <c r="I110" s="409"/>
      <c r="J110" s="494"/>
      <c r="L110" s="409"/>
      <c r="M110" s="409"/>
      <c r="N110" s="409"/>
      <c r="O110" s="409"/>
      <c r="Q110" s="409"/>
      <c r="R110" s="409"/>
      <c r="U110" s="408"/>
    </row>
    <row r="111" spans="3:21">
      <c r="C111" s="408"/>
      <c r="D111" s="408"/>
      <c r="E111" s="408"/>
      <c r="G111" s="494"/>
      <c r="H111" s="409"/>
      <c r="I111" s="409"/>
      <c r="J111" s="494"/>
      <c r="L111" s="409"/>
      <c r="M111" s="409"/>
      <c r="N111" s="409"/>
      <c r="O111" s="409"/>
      <c r="Q111" s="409"/>
      <c r="R111" s="409"/>
      <c r="U111" s="408"/>
    </row>
    <row r="112" spans="3:21">
      <c r="C112" s="408"/>
      <c r="D112" s="408"/>
      <c r="E112" s="408"/>
      <c r="G112" s="494"/>
      <c r="H112" s="409"/>
      <c r="I112" s="409"/>
      <c r="J112" s="494"/>
      <c r="L112" s="409"/>
      <c r="M112" s="409"/>
      <c r="N112" s="409"/>
      <c r="O112" s="409"/>
      <c r="Q112" s="409"/>
      <c r="R112" s="409"/>
      <c r="U112" s="408"/>
    </row>
    <row r="113" spans="3:21">
      <c r="C113" s="408"/>
      <c r="D113" s="408"/>
      <c r="E113" s="408"/>
      <c r="G113" s="494"/>
      <c r="H113" s="409"/>
      <c r="I113" s="409"/>
      <c r="J113" s="494"/>
      <c r="L113" s="409"/>
      <c r="M113" s="409"/>
      <c r="N113" s="409"/>
      <c r="O113" s="409"/>
      <c r="Q113" s="409"/>
      <c r="R113" s="409"/>
      <c r="U113" s="408"/>
    </row>
    <row r="114" spans="3:21">
      <c r="C114" s="408"/>
      <c r="D114" s="408"/>
      <c r="E114" s="408"/>
      <c r="G114" s="494"/>
      <c r="H114" s="409"/>
      <c r="I114" s="409"/>
      <c r="J114" s="494"/>
      <c r="L114" s="409"/>
      <c r="M114" s="409"/>
      <c r="N114" s="409"/>
      <c r="O114" s="409"/>
      <c r="Q114" s="409"/>
      <c r="R114" s="409"/>
      <c r="U114" s="408"/>
    </row>
    <row r="115" spans="3:21">
      <c r="C115" s="408"/>
      <c r="D115" s="408"/>
      <c r="E115" s="408"/>
      <c r="G115" s="494"/>
      <c r="H115" s="409"/>
      <c r="I115" s="409"/>
      <c r="J115" s="494"/>
      <c r="L115" s="409"/>
      <c r="M115" s="409"/>
      <c r="N115" s="409"/>
      <c r="O115" s="409"/>
      <c r="Q115" s="409"/>
      <c r="R115" s="409"/>
      <c r="U115" s="408"/>
    </row>
    <row r="116" spans="3:21">
      <c r="C116" s="408"/>
      <c r="D116" s="408"/>
      <c r="E116" s="408"/>
      <c r="G116" s="494"/>
      <c r="H116" s="409"/>
      <c r="I116" s="409"/>
      <c r="J116" s="494"/>
      <c r="L116" s="409"/>
      <c r="M116" s="409"/>
      <c r="N116" s="409"/>
      <c r="O116" s="409"/>
      <c r="Q116" s="409"/>
      <c r="R116" s="409"/>
      <c r="U116" s="408"/>
    </row>
    <row r="117" spans="3:21">
      <c r="C117" s="408"/>
      <c r="D117" s="408"/>
      <c r="E117" s="408"/>
      <c r="G117" s="494"/>
      <c r="H117" s="409"/>
      <c r="I117" s="409"/>
      <c r="J117" s="494"/>
      <c r="L117" s="409"/>
      <c r="M117" s="409"/>
      <c r="N117" s="409"/>
      <c r="O117" s="409"/>
      <c r="Q117" s="409"/>
      <c r="R117" s="409"/>
      <c r="U117" s="408"/>
    </row>
    <row r="118" spans="3:21">
      <c r="C118" s="408"/>
      <c r="D118" s="408"/>
      <c r="E118" s="408"/>
      <c r="G118" s="494"/>
      <c r="H118" s="409"/>
      <c r="I118" s="409"/>
      <c r="J118" s="494"/>
      <c r="L118" s="409"/>
      <c r="M118" s="409"/>
      <c r="N118" s="409"/>
      <c r="O118" s="409"/>
      <c r="Q118" s="409"/>
      <c r="R118" s="409"/>
      <c r="U118" s="408"/>
    </row>
    <row r="119" spans="3:21">
      <c r="C119" s="408"/>
      <c r="D119" s="408"/>
      <c r="E119" s="408"/>
      <c r="G119" s="494"/>
      <c r="H119" s="409"/>
      <c r="I119" s="409"/>
      <c r="J119" s="494"/>
      <c r="L119" s="409"/>
      <c r="M119" s="409"/>
      <c r="N119" s="409"/>
      <c r="O119" s="409"/>
      <c r="Q119" s="409"/>
      <c r="R119" s="409"/>
      <c r="U119" s="408"/>
    </row>
    <row r="120" spans="3:21">
      <c r="C120" s="408"/>
      <c r="D120" s="408"/>
      <c r="E120" s="408"/>
      <c r="G120" s="494"/>
      <c r="H120" s="409"/>
      <c r="I120" s="409"/>
      <c r="J120" s="494"/>
      <c r="L120" s="409"/>
      <c r="M120" s="409"/>
      <c r="N120" s="409"/>
      <c r="O120" s="409"/>
      <c r="Q120" s="409"/>
      <c r="R120" s="409"/>
      <c r="U120" s="408"/>
    </row>
    <row r="121" spans="3:21">
      <c r="C121" s="408"/>
      <c r="D121" s="408"/>
      <c r="E121" s="408"/>
      <c r="G121" s="494"/>
      <c r="H121" s="409"/>
      <c r="I121" s="409"/>
      <c r="J121" s="494"/>
      <c r="L121" s="409"/>
      <c r="M121" s="409"/>
      <c r="N121" s="409"/>
      <c r="O121" s="409"/>
      <c r="Q121" s="409"/>
      <c r="R121" s="409"/>
      <c r="U121" s="408"/>
    </row>
    <row r="122" spans="3:21">
      <c r="C122" s="408"/>
      <c r="D122" s="408"/>
      <c r="E122" s="408"/>
      <c r="G122" s="494"/>
      <c r="H122" s="409"/>
      <c r="I122" s="409"/>
      <c r="J122" s="494"/>
      <c r="L122" s="409"/>
      <c r="M122" s="409"/>
      <c r="N122" s="409"/>
      <c r="O122" s="409"/>
      <c r="Q122" s="409"/>
      <c r="R122" s="409"/>
      <c r="U122" s="408"/>
    </row>
    <row r="123" spans="3:21">
      <c r="C123" s="408"/>
      <c r="D123" s="408"/>
      <c r="E123" s="408"/>
      <c r="G123" s="494"/>
      <c r="H123" s="409"/>
      <c r="I123" s="409"/>
      <c r="J123" s="494"/>
      <c r="L123" s="409"/>
      <c r="M123" s="409"/>
      <c r="N123" s="409"/>
      <c r="O123" s="409"/>
      <c r="Q123" s="409"/>
      <c r="R123" s="409"/>
      <c r="U123" s="408"/>
    </row>
    <row r="124" spans="3:21">
      <c r="C124" s="408"/>
      <c r="D124" s="408"/>
      <c r="E124" s="408"/>
      <c r="G124" s="494"/>
      <c r="H124" s="409"/>
      <c r="I124" s="409"/>
      <c r="J124" s="494"/>
      <c r="L124" s="409"/>
      <c r="M124" s="409"/>
      <c r="N124" s="409"/>
      <c r="O124" s="409"/>
      <c r="Q124" s="409"/>
      <c r="R124" s="409"/>
      <c r="U124" s="408"/>
    </row>
    <row r="125" spans="3:21">
      <c r="C125" s="408"/>
      <c r="D125" s="408"/>
      <c r="E125" s="408"/>
      <c r="G125" s="494"/>
      <c r="H125" s="409"/>
      <c r="I125" s="409"/>
      <c r="J125" s="494"/>
      <c r="L125" s="409"/>
      <c r="M125" s="409"/>
      <c r="N125" s="409"/>
      <c r="O125" s="409"/>
      <c r="Q125" s="409"/>
      <c r="R125" s="409"/>
      <c r="U125" s="408"/>
    </row>
    <row r="126" spans="3:21">
      <c r="C126" s="408"/>
      <c r="D126" s="408"/>
      <c r="E126" s="408"/>
      <c r="G126" s="494"/>
      <c r="H126" s="409"/>
      <c r="I126" s="409"/>
      <c r="J126" s="494"/>
      <c r="L126" s="409"/>
      <c r="M126" s="409"/>
      <c r="N126" s="409"/>
      <c r="O126" s="409"/>
      <c r="Q126" s="409"/>
      <c r="R126" s="409"/>
      <c r="U126" s="408"/>
    </row>
    <row r="127" spans="3:21">
      <c r="C127" s="408"/>
      <c r="D127" s="408"/>
      <c r="E127" s="408"/>
      <c r="G127" s="494"/>
      <c r="H127" s="409"/>
      <c r="I127" s="409"/>
      <c r="J127" s="494"/>
      <c r="L127" s="409"/>
      <c r="M127" s="409"/>
      <c r="N127" s="409"/>
      <c r="O127" s="409"/>
      <c r="Q127" s="409"/>
      <c r="R127" s="409"/>
      <c r="U127" s="408"/>
    </row>
    <row r="128" spans="3:21">
      <c r="C128" s="408"/>
      <c r="D128" s="408"/>
      <c r="E128" s="408"/>
      <c r="G128" s="494"/>
      <c r="H128" s="409"/>
      <c r="I128" s="409"/>
      <c r="J128" s="494"/>
      <c r="L128" s="409"/>
      <c r="M128" s="409"/>
      <c r="N128" s="409"/>
      <c r="O128" s="409"/>
      <c r="Q128" s="409"/>
      <c r="R128" s="409"/>
      <c r="U128" s="408"/>
    </row>
    <row r="129" spans="3:21">
      <c r="C129" s="408"/>
      <c r="D129" s="408"/>
      <c r="E129" s="408"/>
      <c r="G129" s="494"/>
      <c r="H129" s="409"/>
      <c r="I129" s="409"/>
      <c r="J129" s="494"/>
      <c r="L129" s="409"/>
      <c r="M129" s="409"/>
      <c r="N129" s="409"/>
      <c r="O129" s="409"/>
      <c r="Q129" s="409"/>
      <c r="R129" s="409"/>
      <c r="U129" s="408"/>
    </row>
  </sheetData>
  <sheetProtection password="CFBF" sheet="1" objects="1" scenarios="1"/>
  <mergeCells count="6">
    <mergeCell ref="Q2:S2"/>
    <mergeCell ref="B53:D53"/>
    <mergeCell ref="B54:D54"/>
    <mergeCell ref="C65:F65"/>
    <mergeCell ref="C63:J63"/>
    <mergeCell ref="C64:J64"/>
  </mergeCells>
  <pageMargins left="0" right="0" top="0.35433070866141736" bottom="0.35433070866141736" header="0.31496062992125984" footer="0.31496062992125984"/>
  <pageSetup paperSize="8" scale="73" orientation="landscape" r:id="rId1"/>
  <headerFooter>
    <oddFooter>&amp;L&amp;F/&amp;A&amp;Cpagina &amp;P van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2">
    <tabColor rgb="FF92D050"/>
    <pageSetUpPr fitToPage="1"/>
  </sheetPr>
  <dimension ref="A1:AD154"/>
  <sheetViews>
    <sheetView showZeros="0" zoomScale="85" zoomScaleNormal="85" zoomScalePageLayoutView="125" workbookViewId="0">
      <selection activeCell="M2" sqref="M2"/>
    </sheetView>
  </sheetViews>
  <sheetFormatPr defaultColWidth="8.7109375" defaultRowHeight="16.5"/>
  <cols>
    <col min="1" max="1" width="1.42578125" style="322" customWidth="1"/>
    <col min="2" max="2" width="6" style="322" customWidth="1"/>
    <col min="3" max="3" width="32.42578125" style="332" customWidth="1"/>
    <col min="4" max="4" width="10.7109375" style="606" customWidth="1"/>
    <col min="5" max="5" width="52" style="324" customWidth="1"/>
    <col min="6" max="6" width="1.7109375" style="608" customWidth="1"/>
    <col min="7" max="7" width="13.7109375" style="493" customWidth="1"/>
    <col min="8" max="9" width="9.7109375" style="292" customWidth="1"/>
    <col min="10" max="10" width="13.7109375" style="706" customWidth="1"/>
    <col min="11" max="11" width="1.7109375" style="608" customWidth="1"/>
    <col min="12" max="12" width="9.5703125" style="493" customWidth="1"/>
    <col min="13" max="13" width="10.85546875" style="493" customWidth="1"/>
    <col min="14" max="15" width="9.5703125" style="493" customWidth="1"/>
    <col min="16" max="16" width="1.7109375" style="608" customWidth="1"/>
    <col min="17" max="18" width="13.7109375" style="609" customWidth="1"/>
    <col min="19" max="19" width="13.7109375" style="610" customWidth="1"/>
    <col min="20" max="20" width="16.42578125" style="322" customWidth="1"/>
    <col min="21" max="21" width="12.7109375" style="497" customWidth="1"/>
    <col min="22" max="29" width="12.7109375" style="322" customWidth="1"/>
    <col min="30" max="16384" width="8.7109375" style="322"/>
  </cols>
  <sheetData>
    <row r="1" spans="1:29" s="63" customFormat="1" ht="66.75" thickBot="1">
      <c r="A1" s="65"/>
      <c r="B1" s="58"/>
      <c r="C1" s="401" t="s">
        <v>258</v>
      </c>
      <c r="D1" s="401" t="s">
        <v>75</v>
      </c>
      <c r="E1" s="318" t="s">
        <v>76</v>
      </c>
      <c r="F1" s="402"/>
      <c r="G1" s="318" t="s">
        <v>77</v>
      </c>
      <c r="H1" s="318" t="s">
        <v>313</v>
      </c>
      <c r="I1" s="318" t="s">
        <v>260</v>
      </c>
      <c r="J1" s="726" t="s">
        <v>261</v>
      </c>
      <c r="K1" s="402"/>
      <c r="L1" s="318" t="s">
        <v>314</v>
      </c>
      <c r="M1" s="318" t="s">
        <v>566</v>
      </c>
      <c r="N1" s="318" t="s">
        <v>260</v>
      </c>
      <c r="O1" s="318" t="s">
        <v>261</v>
      </c>
      <c r="P1" s="402"/>
      <c r="Q1" s="319" t="s">
        <v>79</v>
      </c>
      <c r="R1" s="320" t="s">
        <v>80</v>
      </c>
      <c r="S1" s="320" t="s">
        <v>81</v>
      </c>
      <c r="T1" s="321" t="s">
        <v>82</v>
      </c>
    </row>
    <row r="2" spans="1:29" ht="15.75" customHeight="1" thickBot="1">
      <c r="A2" s="69"/>
      <c r="B2" s="527"/>
      <c r="C2" s="536" t="s">
        <v>83</v>
      </c>
      <c r="D2" s="537"/>
      <c r="E2" s="407"/>
      <c r="F2" s="407"/>
      <c r="G2" s="895" t="s">
        <v>565</v>
      </c>
      <c r="H2" s="891"/>
      <c r="I2" s="891"/>
      <c r="J2" s="890"/>
      <c r="K2" s="790"/>
      <c r="L2" s="895" t="s">
        <v>565</v>
      </c>
      <c r="M2" s="891"/>
      <c r="N2" s="891"/>
      <c r="O2" s="891"/>
      <c r="P2" s="388"/>
      <c r="Q2" s="916" t="s">
        <v>84</v>
      </c>
      <c r="R2" s="917"/>
      <c r="S2" s="917"/>
      <c r="T2" s="896" t="s">
        <v>565</v>
      </c>
    </row>
    <row r="3" spans="1:29">
      <c r="A3" s="69"/>
      <c r="B3" s="70"/>
      <c r="C3" s="518" t="s">
        <v>158</v>
      </c>
      <c r="D3" s="460" t="s">
        <v>440</v>
      </c>
      <c r="E3" s="72" t="s">
        <v>441</v>
      </c>
      <c r="F3" s="538"/>
      <c r="G3" s="539"/>
      <c r="H3" s="415" t="s">
        <v>86</v>
      </c>
      <c r="I3" s="416">
        <v>0.1</v>
      </c>
      <c r="J3" s="540">
        <f>G3*I3</f>
        <v>0</v>
      </c>
      <c r="K3" s="538"/>
      <c r="L3" s="814"/>
      <c r="M3" s="415">
        <v>120</v>
      </c>
      <c r="N3" s="416">
        <v>3</v>
      </c>
      <c r="O3" s="889">
        <f>(N3*M3)-(L3*N3)</f>
        <v>360</v>
      </c>
      <c r="P3" s="459"/>
      <c r="Q3" s="541"/>
      <c r="R3" s="542"/>
      <c r="S3" s="543"/>
      <c r="T3" s="544"/>
      <c r="U3" s="545"/>
      <c r="V3" s="500"/>
      <c r="W3" s="500"/>
      <c r="X3" s="500"/>
      <c r="Y3" s="500"/>
      <c r="Z3" s="500"/>
      <c r="AA3" s="500"/>
      <c r="AB3" s="500"/>
      <c r="AC3" s="500"/>
    </row>
    <row r="4" spans="1:29">
      <c r="A4" s="69"/>
      <c r="B4" s="95"/>
      <c r="C4" s="546" t="s">
        <v>442</v>
      </c>
      <c r="D4" s="462" t="s">
        <v>440</v>
      </c>
      <c r="E4" s="79" t="s">
        <v>443</v>
      </c>
      <c r="F4" s="547"/>
      <c r="G4" s="548"/>
      <c r="H4" s="424" t="s">
        <v>86</v>
      </c>
      <c r="I4" s="425">
        <v>0.1</v>
      </c>
      <c r="J4" s="727">
        <f t="shared" ref="J4:J9" si="0">G4*I4</f>
        <v>0</v>
      </c>
      <c r="K4" s="547"/>
      <c r="L4" s="815"/>
      <c r="M4" s="424">
        <v>120</v>
      </c>
      <c r="N4" s="425">
        <v>3</v>
      </c>
      <c r="O4" s="549">
        <f t="shared" ref="O4:O9" si="1">(N4*M4)-(L4*N4)</f>
        <v>360</v>
      </c>
      <c r="P4" s="459"/>
      <c r="Q4" s="550"/>
      <c r="R4" s="551"/>
      <c r="S4" s="552"/>
      <c r="T4" s="553"/>
      <c r="U4" s="500"/>
      <c r="V4" s="500"/>
      <c r="W4" s="500"/>
      <c r="X4" s="500"/>
      <c r="Y4" s="500"/>
      <c r="Z4" s="500"/>
      <c r="AA4" s="500"/>
      <c r="AB4" s="500"/>
      <c r="AC4" s="500"/>
    </row>
    <row r="5" spans="1:29" ht="17.25" customHeight="1">
      <c r="A5" s="69"/>
      <c r="B5" s="95"/>
      <c r="C5" s="546" t="s">
        <v>444</v>
      </c>
      <c r="D5" s="462"/>
      <c r="E5" s="79" t="s">
        <v>445</v>
      </c>
      <c r="F5" s="547"/>
      <c r="G5" s="548"/>
      <c r="H5" s="424" t="s">
        <v>86</v>
      </c>
      <c r="I5" s="425">
        <v>1</v>
      </c>
      <c r="J5" s="727">
        <f t="shared" si="0"/>
        <v>0</v>
      </c>
      <c r="K5" s="547"/>
      <c r="L5" s="815"/>
      <c r="M5" s="424">
        <v>24</v>
      </c>
      <c r="N5" s="425">
        <v>3</v>
      </c>
      <c r="O5" s="549">
        <f t="shared" si="1"/>
        <v>72</v>
      </c>
      <c r="P5" s="459"/>
      <c r="Q5" s="550"/>
      <c r="R5" s="551"/>
      <c r="S5" s="552"/>
      <c r="T5" s="553"/>
      <c r="U5" s="500"/>
      <c r="V5" s="500"/>
      <c r="W5" s="500"/>
      <c r="X5" s="500"/>
      <c r="Y5" s="500"/>
      <c r="Z5" s="500"/>
      <c r="AA5" s="500"/>
      <c r="AB5" s="500"/>
      <c r="AC5" s="500"/>
    </row>
    <row r="6" spans="1:29" ht="15" customHeight="1">
      <c r="A6" s="69"/>
      <c r="B6" s="73"/>
      <c r="C6" s="554" t="s">
        <v>316</v>
      </c>
      <c r="D6" s="555"/>
      <c r="E6" s="79" t="s">
        <v>446</v>
      </c>
      <c r="F6" s="547"/>
      <c r="G6" s="548"/>
      <c r="H6" s="424" t="s">
        <v>86</v>
      </c>
      <c r="I6" s="425">
        <v>1</v>
      </c>
      <c r="J6" s="727">
        <f t="shared" si="0"/>
        <v>0</v>
      </c>
      <c r="K6" s="547"/>
      <c r="L6" s="815"/>
      <c r="M6" s="424">
        <v>48</v>
      </c>
      <c r="N6" s="425">
        <v>1</v>
      </c>
      <c r="O6" s="549">
        <f t="shared" si="1"/>
        <v>48</v>
      </c>
      <c r="P6" s="459"/>
      <c r="Q6" s="550"/>
      <c r="R6" s="551"/>
      <c r="S6" s="552"/>
      <c r="T6" s="553"/>
      <c r="U6" s="500"/>
      <c r="V6" s="500"/>
      <c r="W6" s="500"/>
      <c r="X6" s="500"/>
      <c r="Y6" s="500"/>
      <c r="Z6" s="500"/>
      <c r="AA6" s="500"/>
      <c r="AB6" s="500"/>
      <c r="AC6" s="500"/>
    </row>
    <row r="7" spans="1:29">
      <c r="A7" s="69"/>
      <c r="B7" s="73"/>
      <c r="C7" s="554" t="s">
        <v>168</v>
      </c>
      <c r="D7" s="555"/>
      <c r="E7" s="556"/>
      <c r="F7" s="547"/>
      <c r="G7" s="548"/>
      <c r="H7" s="424" t="s">
        <v>86</v>
      </c>
      <c r="I7" s="425">
        <v>1</v>
      </c>
      <c r="J7" s="727">
        <f t="shared" si="0"/>
        <v>0</v>
      </c>
      <c r="K7" s="547"/>
      <c r="L7" s="815"/>
      <c r="M7" s="557">
        <v>48</v>
      </c>
      <c r="N7" s="558">
        <v>3</v>
      </c>
      <c r="O7" s="559">
        <f t="shared" si="1"/>
        <v>144</v>
      </c>
      <c r="P7" s="459"/>
      <c r="Q7" s="550"/>
      <c r="R7" s="551"/>
      <c r="S7" s="552"/>
      <c r="T7" s="553"/>
      <c r="U7" s="500"/>
      <c r="V7" s="500"/>
      <c r="W7" s="500"/>
      <c r="X7" s="500"/>
      <c r="Y7" s="500"/>
      <c r="Z7" s="500"/>
      <c r="AA7" s="500"/>
      <c r="AB7" s="500"/>
      <c r="AC7" s="500"/>
    </row>
    <row r="8" spans="1:29" ht="45">
      <c r="A8" s="69"/>
      <c r="B8" s="80"/>
      <c r="C8" s="560" t="s">
        <v>447</v>
      </c>
      <c r="D8" s="462"/>
      <c r="E8" s="79" t="s">
        <v>448</v>
      </c>
      <c r="F8" s="547"/>
      <c r="G8" s="548"/>
      <c r="H8" s="424" t="s">
        <v>86</v>
      </c>
      <c r="I8" s="425">
        <v>2</v>
      </c>
      <c r="J8" s="727">
        <f t="shared" si="0"/>
        <v>0</v>
      </c>
      <c r="K8" s="547"/>
      <c r="L8" s="815"/>
      <c r="M8" s="424">
        <v>120</v>
      </c>
      <c r="N8" s="425">
        <v>5</v>
      </c>
      <c r="O8" s="549">
        <f t="shared" si="1"/>
        <v>600</v>
      </c>
      <c r="P8" s="459"/>
      <c r="Q8" s="550"/>
      <c r="R8" s="551"/>
      <c r="S8" s="552"/>
      <c r="T8" s="553"/>
      <c r="U8" s="500"/>
      <c r="V8" s="500"/>
      <c r="W8" s="500"/>
      <c r="X8" s="500"/>
      <c r="Y8" s="500"/>
      <c r="Z8" s="500"/>
      <c r="AA8" s="500"/>
      <c r="AB8" s="500"/>
      <c r="AC8" s="500"/>
    </row>
    <row r="9" spans="1:29" s="90" customFormat="1" ht="17.25" thickBot="1">
      <c r="A9" s="84"/>
      <c r="B9" s="85"/>
      <c r="C9" s="512" t="s">
        <v>449</v>
      </c>
      <c r="D9" s="464"/>
      <c r="E9" s="87" t="s">
        <v>450</v>
      </c>
      <c r="F9" s="561"/>
      <c r="G9" s="562"/>
      <c r="H9" s="563" t="s">
        <v>86</v>
      </c>
      <c r="I9" s="564">
        <v>1</v>
      </c>
      <c r="J9" s="728">
        <f t="shared" si="0"/>
        <v>0</v>
      </c>
      <c r="K9" s="561"/>
      <c r="L9" s="816"/>
      <c r="M9" s="445">
        <v>24</v>
      </c>
      <c r="N9" s="446">
        <v>1</v>
      </c>
      <c r="O9" s="565">
        <f t="shared" si="1"/>
        <v>24</v>
      </c>
      <c r="P9" s="459"/>
      <c r="Q9" s="566"/>
      <c r="R9" s="567"/>
      <c r="S9" s="568"/>
      <c r="T9" s="569"/>
      <c r="U9" s="570"/>
      <c r="V9" s="570"/>
      <c r="W9" s="570"/>
      <c r="X9" s="570"/>
      <c r="Y9" s="570"/>
      <c r="Z9" s="570"/>
      <c r="AA9" s="570"/>
      <c r="AB9" s="570"/>
      <c r="AC9" s="570"/>
    </row>
    <row r="10" spans="1:29">
      <c r="A10" s="69"/>
      <c r="B10" s="528"/>
      <c r="C10" s="571"/>
      <c r="D10" s="572"/>
      <c r="E10" s="431"/>
      <c r="F10" s="438"/>
      <c r="G10" s="809"/>
      <c r="H10" s="433"/>
      <c r="I10" s="433"/>
      <c r="J10" s="729"/>
      <c r="K10" s="438"/>
      <c r="L10" s="433"/>
      <c r="M10" s="433"/>
      <c r="N10" s="433"/>
      <c r="O10" s="433"/>
      <c r="P10" s="438"/>
      <c r="Q10" s="573"/>
      <c r="R10" s="573"/>
      <c r="S10" s="574"/>
      <c r="T10" s="501"/>
      <c r="U10" s="500"/>
      <c r="V10" s="500"/>
      <c r="W10" s="500"/>
      <c r="X10" s="500"/>
      <c r="Y10" s="500"/>
      <c r="Z10" s="500"/>
      <c r="AA10" s="500"/>
      <c r="AB10" s="500"/>
      <c r="AC10" s="500"/>
    </row>
    <row r="11" spans="1:29" ht="17.25" thickBot="1">
      <c r="A11" s="69"/>
      <c r="B11" s="529"/>
      <c r="C11" s="536" t="s">
        <v>318</v>
      </c>
      <c r="D11" s="575"/>
      <c r="E11" s="438"/>
      <c r="F11" s="438"/>
      <c r="G11" s="810"/>
      <c r="H11" s="440"/>
      <c r="I11" s="440"/>
      <c r="J11" s="730"/>
      <c r="K11" s="438"/>
      <c r="L11" s="440"/>
      <c r="M11" s="440"/>
      <c r="N11" s="440"/>
      <c r="O11" s="440"/>
      <c r="P11" s="438"/>
      <c r="Q11" s="576"/>
      <c r="R11" s="576"/>
      <c r="S11" s="574"/>
      <c r="T11" s="501"/>
      <c r="U11" s="500"/>
      <c r="V11" s="500"/>
      <c r="W11" s="500"/>
      <c r="X11" s="500"/>
      <c r="Y11" s="500"/>
      <c r="Z11" s="500"/>
      <c r="AA11" s="500"/>
      <c r="AB11" s="500"/>
      <c r="AC11" s="500"/>
    </row>
    <row r="12" spans="1:29">
      <c r="A12" s="69"/>
      <c r="B12" s="70"/>
      <c r="C12" s="577" t="s">
        <v>451</v>
      </c>
      <c r="D12" s="460" t="s">
        <v>440</v>
      </c>
      <c r="E12" s="72" t="s">
        <v>452</v>
      </c>
      <c r="F12" s="547"/>
      <c r="G12" s="539"/>
      <c r="H12" s="415" t="s">
        <v>111</v>
      </c>
      <c r="I12" s="416">
        <v>1</v>
      </c>
      <c r="J12" s="540">
        <f t="shared" ref="J12:J18" si="2">G12*I12</f>
        <v>0</v>
      </c>
      <c r="K12" s="547"/>
      <c r="L12" s="814"/>
      <c r="M12" s="415">
        <v>336</v>
      </c>
      <c r="N12" s="416">
        <v>1</v>
      </c>
      <c r="O12" s="419">
        <f t="shared" ref="O12:O18" si="3">(N12*M12)-(L12*N12)</f>
        <v>336</v>
      </c>
      <c r="P12" s="459"/>
      <c r="Q12" s="541"/>
      <c r="R12" s="542"/>
      <c r="S12" s="543"/>
      <c r="T12" s="544"/>
      <c r="U12" s="500"/>
      <c r="V12" s="500"/>
      <c r="W12" s="500"/>
      <c r="X12" s="500"/>
      <c r="Y12" s="500"/>
      <c r="Z12" s="500"/>
      <c r="AA12" s="500"/>
      <c r="AB12" s="500"/>
      <c r="AC12" s="500"/>
    </row>
    <row r="13" spans="1:29">
      <c r="A13" s="69"/>
      <c r="B13" s="73"/>
      <c r="C13" s="578" t="s">
        <v>453</v>
      </c>
      <c r="D13" s="462" t="s">
        <v>440</v>
      </c>
      <c r="E13" s="79" t="s">
        <v>454</v>
      </c>
      <c r="F13" s="547"/>
      <c r="G13" s="548"/>
      <c r="H13" s="424" t="s">
        <v>111</v>
      </c>
      <c r="I13" s="425">
        <v>1</v>
      </c>
      <c r="J13" s="727">
        <f t="shared" si="2"/>
        <v>0</v>
      </c>
      <c r="K13" s="547"/>
      <c r="L13" s="815"/>
      <c r="M13" s="424">
        <v>336</v>
      </c>
      <c r="N13" s="425">
        <v>1</v>
      </c>
      <c r="O13" s="549">
        <f t="shared" si="3"/>
        <v>336</v>
      </c>
      <c r="P13" s="459"/>
      <c r="Q13" s="550"/>
      <c r="R13" s="551"/>
      <c r="S13" s="552"/>
      <c r="T13" s="553"/>
      <c r="U13" s="500"/>
      <c r="V13" s="500"/>
      <c r="W13" s="500"/>
      <c r="X13" s="500"/>
      <c r="Y13" s="500"/>
      <c r="Z13" s="500"/>
      <c r="AA13" s="500"/>
      <c r="AB13" s="500"/>
      <c r="AC13" s="500"/>
    </row>
    <row r="14" spans="1:29">
      <c r="A14" s="69"/>
      <c r="B14" s="73"/>
      <c r="C14" s="578" t="s">
        <v>455</v>
      </c>
      <c r="D14" s="462" t="s">
        <v>440</v>
      </c>
      <c r="E14" s="79" t="s">
        <v>456</v>
      </c>
      <c r="F14" s="547"/>
      <c r="G14" s="548"/>
      <c r="H14" s="424" t="s">
        <v>319</v>
      </c>
      <c r="I14" s="425">
        <v>1</v>
      </c>
      <c r="J14" s="727">
        <f t="shared" si="2"/>
        <v>0</v>
      </c>
      <c r="K14" s="547"/>
      <c r="L14" s="815"/>
      <c r="M14" s="424">
        <v>24</v>
      </c>
      <c r="N14" s="425">
        <v>1</v>
      </c>
      <c r="O14" s="549">
        <f t="shared" si="3"/>
        <v>24</v>
      </c>
      <c r="P14" s="459"/>
      <c r="Q14" s="550"/>
      <c r="R14" s="551"/>
      <c r="S14" s="552"/>
      <c r="T14" s="553"/>
      <c r="U14" s="500"/>
      <c r="V14" s="500"/>
      <c r="W14" s="500"/>
      <c r="X14" s="500"/>
      <c r="Y14" s="500"/>
      <c r="Z14" s="500"/>
      <c r="AA14" s="500"/>
      <c r="AB14" s="500"/>
      <c r="AC14" s="500"/>
    </row>
    <row r="15" spans="1:29">
      <c r="A15" s="69"/>
      <c r="B15" s="73"/>
      <c r="C15" s="578" t="s">
        <v>457</v>
      </c>
      <c r="D15" s="462" t="s">
        <v>458</v>
      </c>
      <c r="E15" s="79" t="s">
        <v>459</v>
      </c>
      <c r="F15" s="547"/>
      <c r="G15" s="548"/>
      <c r="H15" s="424" t="s">
        <v>86</v>
      </c>
      <c r="I15" s="425">
        <v>1</v>
      </c>
      <c r="J15" s="727">
        <f t="shared" si="2"/>
        <v>0</v>
      </c>
      <c r="K15" s="547"/>
      <c r="L15" s="815"/>
      <c r="M15" s="424">
        <v>72</v>
      </c>
      <c r="N15" s="425">
        <v>1</v>
      </c>
      <c r="O15" s="549">
        <f t="shared" si="3"/>
        <v>72</v>
      </c>
      <c r="P15" s="459"/>
      <c r="Q15" s="550"/>
      <c r="R15" s="551"/>
      <c r="S15" s="552"/>
      <c r="T15" s="553"/>
      <c r="U15" s="500"/>
      <c r="V15" s="500"/>
      <c r="W15" s="500"/>
      <c r="X15" s="500"/>
      <c r="Y15" s="500"/>
      <c r="Z15" s="500"/>
      <c r="AA15" s="500"/>
      <c r="AB15" s="500"/>
      <c r="AC15" s="500"/>
    </row>
    <row r="16" spans="1:29" ht="16.5" customHeight="1">
      <c r="A16" s="69"/>
      <c r="B16" s="73"/>
      <c r="C16" s="578" t="s">
        <v>460</v>
      </c>
      <c r="D16" s="462"/>
      <c r="E16" s="79" t="s">
        <v>461</v>
      </c>
      <c r="F16" s="547"/>
      <c r="G16" s="548"/>
      <c r="H16" s="424" t="s">
        <v>319</v>
      </c>
      <c r="I16" s="425">
        <v>1</v>
      </c>
      <c r="J16" s="727">
        <f t="shared" si="2"/>
        <v>0</v>
      </c>
      <c r="K16" s="547"/>
      <c r="L16" s="815"/>
      <c r="M16" s="424">
        <v>24</v>
      </c>
      <c r="N16" s="425">
        <v>1</v>
      </c>
      <c r="O16" s="549">
        <f t="shared" si="3"/>
        <v>24</v>
      </c>
      <c r="P16" s="459"/>
      <c r="Q16" s="550"/>
      <c r="R16" s="551"/>
      <c r="S16" s="552"/>
      <c r="T16" s="553"/>
      <c r="U16" s="500"/>
      <c r="V16" s="500"/>
      <c r="W16" s="500"/>
      <c r="X16" s="500"/>
      <c r="Y16" s="500"/>
      <c r="Z16" s="500"/>
      <c r="AA16" s="500"/>
      <c r="AB16" s="500"/>
      <c r="AC16" s="500"/>
    </row>
    <row r="17" spans="1:29">
      <c r="A17" s="69"/>
      <c r="B17" s="73"/>
      <c r="C17" s="578" t="s">
        <v>321</v>
      </c>
      <c r="D17" s="462"/>
      <c r="E17" s="79" t="s">
        <v>462</v>
      </c>
      <c r="F17" s="547"/>
      <c r="G17" s="548"/>
      <c r="H17" s="424" t="s">
        <v>86</v>
      </c>
      <c r="I17" s="425">
        <v>1</v>
      </c>
      <c r="J17" s="727">
        <f t="shared" si="2"/>
        <v>0</v>
      </c>
      <c r="K17" s="547"/>
      <c r="L17" s="815"/>
      <c r="M17" s="424">
        <v>48</v>
      </c>
      <c r="N17" s="425">
        <v>1</v>
      </c>
      <c r="O17" s="549">
        <f t="shared" si="3"/>
        <v>48</v>
      </c>
      <c r="P17" s="459"/>
      <c r="Q17" s="550"/>
      <c r="R17" s="551"/>
      <c r="S17" s="552"/>
      <c r="T17" s="553"/>
      <c r="U17" s="500"/>
      <c r="V17" s="500"/>
      <c r="W17" s="500"/>
      <c r="X17" s="500"/>
      <c r="Y17" s="500"/>
      <c r="Z17" s="500"/>
      <c r="AA17" s="500"/>
      <c r="AB17" s="500"/>
      <c r="AC17" s="500"/>
    </row>
    <row r="18" spans="1:29" ht="17.25" thickBot="1">
      <c r="A18" s="69"/>
      <c r="B18" s="85"/>
      <c r="C18" s="579" t="s">
        <v>463</v>
      </c>
      <c r="D18" s="464"/>
      <c r="E18" s="87" t="s">
        <v>463</v>
      </c>
      <c r="F18" s="580"/>
      <c r="G18" s="562"/>
      <c r="H18" s="445" t="s">
        <v>111</v>
      </c>
      <c r="I18" s="446">
        <v>1</v>
      </c>
      <c r="J18" s="731">
        <f t="shared" si="2"/>
        <v>0</v>
      </c>
      <c r="K18" s="580"/>
      <c r="L18" s="816"/>
      <c r="M18" s="445">
        <v>24</v>
      </c>
      <c r="N18" s="446">
        <v>1</v>
      </c>
      <c r="O18" s="565">
        <f t="shared" si="3"/>
        <v>24</v>
      </c>
      <c r="P18" s="438"/>
      <c r="Q18" s="566"/>
      <c r="R18" s="567"/>
      <c r="S18" s="568"/>
      <c r="T18" s="569"/>
      <c r="U18" s="500"/>
      <c r="V18" s="500"/>
      <c r="W18" s="500"/>
      <c r="X18" s="500"/>
      <c r="Y18" s="500"/>
      <c r="Z18" s="500"/>
      <c r="AA18" s="500"/>
      <c r="AB18" s="500"/>
      <c r="AC18" s="500"/>
    </row>
    <row r="19" spans="1:29" ht="17.25" customHeight="1">
      <c r="A19" s="69"/>
      <c r="B19" s="530"/>
      <c r="C19" s="581"/>
      <c r="D19" s="582"/>
      <c r="E19" s="431"/>
      <c r="F19" s="438"/>
      <c r="G19" s="811"/>
      <c r="H19" s="433"/>
      <c r="I19" s="433"/>
      <c r="J19" s="729"/>
      <c r="K19" s="438"/>
      <c r="L19" s="433"/>
      <c r="M19" s="433"/>
      <c r="N19" s="433"/>
      <c r="O19" s="433"/>
      <c r="P19" s="438"/>
      <c r="Q19" s="574"/>
      <c r="R19" s="574"/>
      <c r="S19" s="574"/>
      <c r="T19" s="501"/>
      <c r="U19" s="500"/>
      <c r="V19" s="500"/>
      <c r="W19" s="500"/>
      <c r="X19" s="500"/>
      <c r="Y19" s="500"/>
      <c r="Z19" s="500"/>
      <c r="AA19" s="500"/>
      <c r="AB19" s="500"/>
      <c r="AC19" s="500"/>
    </row>
    <row r="20" spans="1:29" ht="17.25" customHeight="1" thickBot="1">
      <c r="A20" s="69"/>
      <c r="B20" s="531"/>
      <c r="C20" s="536" t="s">
        <v>116</v>
      </c>
      <c r="D20" s="583"/>
      <c r="E20" s="438"/>
      <c r="F20" s="438"/>
      <c r="G20" s="811"/>
      <c r="H20" s="440"/>
      <c r="I20" s="440"/>
      <c r="J20" s="730"/>
      <c r="K20" s="438"/>
      <c r="L20" s="440"/>
      <c r="M20" s="440"/>
      <c r="N20" s="440"/>
      <c r="O20" s="440"/>
      <c r="P20" s="438"/>
      <c r="Q20" s="574"/>
      <c r="R20" s="574"/>
      <c r="S20" s="574"/>
      <c r="T20" s="501"/>
      <c r="U20" s="500"/>
      <c r="V20" s="500"/>
      <c r="W20" s="500"/>
      <c r="X20" s="500"/>
      <c r="Y20" s="500"/>
      <c r="Z20" s="500"/>
      <c r="AA20" s="500"/>
      <c r="AB20" s="500"/>
      <c r="AC20" s="500"/>
    </row>
    <row r="21" spans="1:29">
      <c r="A21" s="69"/>
      <c r="B21" s="70"/>
      <c r="C21" s="577" t="s">
        <v>464</v>
      </c>
      <c r="D21" s="460" t="s">
        <v>465</v>
      </c>
      <c r="E21" s="72" t="s">
        <v>466</v>
      </c>
      <c r="F21" s="547"/>
      <c r="G21" s="539"/>
      <c r="H21" s="415" t="s">
        <v>86</v>
      </c>
      <c r="I21" s="416">
        <v>1</v>
      </c>
      <c r="J21" s="540">
        <f t="shared" ref="J21:J26" si="4">G21*I21</f>
        <v>0</v>
      </c>
      <c r="K21" s="547"/>
      <c r="L21" s="814"/>
      <c r="M21" s="415">
        <v>240</v>
      </c>
      <c r="N21" s="416">
        <v>1</v>
      </c>
      <c r="O21" s="419">
        <f t="shared" ref="O21:O26" si="5">(N21*M21)-(L21*N21)</f>
        <v>240</v>
      </c>
      <c r="P21" s="459"/>
      <c r="Q21" s="541"/>
      <c r="R21" s="542"/>
      <c r="S21" s="543"/>
      <c r="T21" s="544"/>
      <c r="U21" s="545"/>
      <c r="V21" s="500"/>
      <c r="W21" s="500"/>
      <c r="X21" s="500"/>
      <c r="Y21" s="500"/>
      <c r="Z21" s="500"/>
      <c r="AA21" s="500"/>
      <c r="AB21" s="500"/>
      <c r="AC21" s="500"/>
    </row>
    <row r="22" spans="1:29">
      <c r="A22" s="69"/>
      <c r="B22" s="73"/>
      <c r="C22" s="578" t="s">
        <v>323</v>
      </c>
      <c r="D22" s="462"/>
      <c r="E22" s="454" t="s">
        <v>467</v>
      </c>
      <c r="F22" s="547"/>
      <c r="G22" s="548"/>
      <c r="H22" s="424" t="s">
        <v>86</v>
      </c>
      <c r="I22" s="425">
        <v>1</v>
      </c>
      <c r="J22" s="727">
        <f t="shared" si="4"/>
        <v>0</v>
      </c>
      <c r="K22" s="547"/>
      <c r="L22" s="817"/>
      <c r="M22" s="455" t="s">
        <v>468</v>
      </c>
      <c r="N22" s="456" t="s">
        <v>275</v>
      </c>
      <c r="O22" s="584">
        <f t="shared" si="5"/>
        <v>240</v>
      </c>
      <c r="P22" s="459"/>
      <c r="Q22" s="550"/>
      <c r="R22" s="551"/>
      <c r="S22" s="552"/>
      <c r="T22" s="553"/>
      <c r="U22" s="545"/>
      <c r="V22" s="500"/>
      <c r="W22" s="500"/>
      <c r="X22" s="500"/>
      <c r="Y22" s="500"/>
      <c r="Z22" s="500"/>
      <c r="AA22" s="500"/>
      <c r="AB22" s="500"/>
      <c r="AC22" s="500"/>
    </row>
    <row r="23" spans="1:29">
      <c r="A23" s="69"/>
      <c r="B23" s="585"/>
      <c r="C23" s="586" t="s">
        <v>324</v>
      </c>
      <c r="D23" s="587"/>
      <c r="E23" s="79" t="s">
        <v>469</v>
      </c>
      <c r="F23" s="547"/>
      <c r="G23" s="548"/>
      <c r="H23" s="424" t="s">
        <v>86</v>
      </c>
      <c r="I23" s="425">
        <v>1</v>
      </c>
      <c r="J23" s="727">
        <f t="shared" si="4"/>
        <v>0</v>
      </c>
      <c r="K23" s="547"/>
      <c r="L23" s="815"/>
      <c r="M23" s="424">
        <v>240</v>
      </c>
      <c r="N23" s="425">
        <v>1</v>
      </c>
      <c r="O23" s="549">
        <f t="shared" si="5"/>
        <v>240</v>
      </c>
      <c r="P23" s="459"/>
      <c r="Q23" s="550"/>
      <c r="R23" s="551"/>
      <c r="S23" s="552"/>
      <c r="T23" s="553"/>
      <c r="U23" s="545"/>
      <c r="V23" s="500"/>
      <c r="W23" s="500"/>
      <c r="X23" s="500"/>
      <c r="Y23" s="500"/>
      <c r="Z23" s="500"/>
      <c r="AA23" s="500"/>
      <c r="AB23" s="500"/>
      <c r="AC23" s="500"/>
    </row>
    <row r="24" spans="1:29">
      <c r="A24" s="69"/>
      <c r="B24" s="585"/>
      <c r="C24" s="588" t="s">
        <v>325</v>
      </c>
      <c r="D24" s="587" t="s">
        <v>470</v>
      </c>
      <c r="E24" s="79" t="s">
        <v>471</v>
      </c>
      <c r="F24" s="547"/>
      <c r="G24" s="548"/>
      <c r="H24" s="424" t="s">
        <v>317</v>
      </c>
      <c r="I24" s="425">
        <v>1</v>
      </c>
      <c r="J24" s="727">
        <f t="shared" si="4"/>
        <v>0</v>
      </c>
      <c r="K24" s="547"/>
      <c r="L24" s="815"/>
      <c r="M24" s="424">
        <v>120</v>
      </c>
      <c r="N24" s="425">
        <v>1</v>
      </c>
      <c r="O24" s="549">
        <f t="shared" si="5"/>
        <v>120</v>
      </c>
      <c r="P24" s="459"/>
      <c r="Q24" s="550"/>
      <c r="R24" s="551"/>
      <c r="S24" s="552"/>
      <c r="T24" s="553"/>
      <c r="U24" s="545"/>
      <c r="V24" s="500"/>
      <c r="W24" s="500"/>
      <c r="X24" s="500"/>
      <c r="Y24" s="500"/>
      <c r="Z24" s="500"/>
      <c r="AA24" s="500"/>
      <c r="AB24" s="500"/>
      <c r="AC24" s="500"/>
    </row>
    <row r="25" spans="1:29">
      <c r="A25" s="69"/>
      <c r="B25" s="73"/>
      <c r="C25" s="578" t="s">
        <v>472</v>
      </c>
      <c r="D25" s="462"/>
      <c r="E25" s="556" t="s">
        <v>473</v>
      </c>
      <c r="F25" s="547"/>
      <c r="G25" s="548"/>
      <c r="H25" s="424" t="s">
        <v>86</v>
      </c>
      <c r="I25" s="425">
        <v>1</v>
      </c>
      <c r="J25" s="727">
        <f t="shared" si="4"/>
        <v>0</v>
      </c>
      <c r="K25" s="547"/>
      <c r="L25" s="815"/>
      <c r="M25" s="557">
        <v>24</v>
      </c>
      <c r="N25" s="558">
        <v>0.25</v>
      </c>
      <c r="O25" s="559">
        <f t="shared" si="5"/>
        <v>6</v>
      </c>
      <c r="P25" s="459"/>
      <c r="Q25" s="550"/>
      <c r="R25" s="551"/>
      <c r="S25" s="552"/>
      <c r="T25" s="553"/>
      <c r="U25" s="545"/>
      <c r="V25" s="500"/>
      <c r="W25" s="500"/>
      <c r="X25" s="500"/>
      <c r="Y25" s="500"/>
      <c r="Z25" s="500"/>
      <c r="AA25" s="500"/>
      <c r="AB25" s="500"/>
      <c r="AC25" s="500"/>
    </row>
    <row r="26" spans="1:29" ht="17.25" thickBot="1">
      <c r="A26" s="69"/>
      <c r="B26" s="85"/>
      <c r="C26" s="579" t="s">
        <v>474</v>
      </c>
      <c r="D26" s="464"/>
      <c r="E26" s="87" t="s">
        <v>475</v>
      </c>
      <c r="F26" s="547"/>
      <c r="G26" s="562"/>
      <c r="H26" s="445" t="s">
        <v>476</v>
      </c>
      <c r="I26" s="446">
        <v>0.3</v>
      </c>
      <c r="J26" s="731">
        <f t="shared" si="4"/>
        <v>0</v>
      </c>
      <c r="K26" s="547"/>
      <c r="L26" s="816"/>
      <c r="M26" s="445">
        <v>48</v>
      </c>
      <c r="N26" s="446">
        <v>0.125</v>
      </c>
      <c r="O26" s="565">
        <f t="shared" si="5"/>
        <v>6</v>
      </c>
      <c r="P26" s="459"/>
      <c r="Q26" s="566"/>
      <c r="R26" s="567"/>
      <c r="S26" s="568"/>
      <c r="T26" s="569"/>
      <c r="U26" s="545"/>
      <c r="V26" s="500"/>
      <c r="W26" s="500"/>
      <c r="X26" s="500"/>
      <c r="Y26" s="500"/>
      <c r="Z26" s="500"/>
      <c r="AA26" s="500"/>
      <c r="AB26" s="500"/>
      <c r="AC26" s="500"/>
    </row>
    <row r="27" spans="1:29">
      <c r="A27" s="69"/>
      <c r="B27" s="528"/>
      <c r="C27" s="571"/>
      <c r="D27" s="572"/>
      <c r="E27" s="431"/>
      <c r="F27" s="438"/>
      <c r="G27" s="811"/>
      <c r="H27" s="433"/>
      <c r="I27" s="433"/>
      <c r="J27" s="729"/>
      <c r="K27" s="438"/>
      <c r="L27" s="433"/>
      <c r="M27" s="433"/>
      <c r="N27" s="433"/>
      <c r="O27" s="433"/>
      <c r="P27" s="438"/>
      <c r="Q27" s="574"/>
      <c r="R27" s="574"/>
      <c r="S27" s="574"/>
      <c r="T27" s="501"/>
      <c r="U27" s="545"/>
      <c r="V27" s="500"/>
      <c r="W27" s="500"/>
      <c r="X27" s="500"/>
      <c r="Y27" s="500"/>
      <c r="Z27" s="500"/>
      <c r="AA27" s="500"/>
      <c r="AB27" s="500"/>
      <c r="AC27" s="500"/>
    </row>
    <row r="28" spans="1:29" ht="17.25" thickBot="1">
      <c r="A28" s="69"/>
      <c r="B28" s="531"/>
      <c r="C28" s="536" t="s">
        <v>326</v>
      </c>
      <c r="D28" s="583"/>
      <c r="E28" s="459"/>
      <c r="F28" s="459"/>
      <c r="G28" s="811"/>
      <c r="H28" s="440"/>
      <c r="I28" s="440"/>
      <c r="J28" s="730"/>
      <c r="K28" s="459"/>
      <c r="L28" s="440"/>
      <c r="M28" s="440"/>
      <c r="N28" s="440"/>
      <c r="O28" s="440"/>
      <c r="P28" s="459"/>
      <c r="Q28" s="574"/>
      <c r="R28" s="574"/>
      <c r="S28" s="574"/>
      <c r="T28" s="501"/>
      <c r="U28" s="545"/>
      <c r="V28" s="500"/>
      <c r="W28" s="500"/>
      <c r="X28" s="500"/>
      <c r="Y28" s="500"/>
      <c r="Z28" s="500"/>
      <c r="AA28" s="500"/>
      <c r="AB28" s="500"/>
      <c r="AC28" s="500"/>
    </row>
    <row r="29" spans="1:29">
      <c r="A29" s="69"/>
      <c r="B29" s="70"/>
      <c r="C29" s="577" t="s">
        <v>477</v>
      </c>
      <c r="D29" s="460" t="s">
        <v>440</v>
      </c>
      <c r="E29" s="589" t="s">
        <v>478</v>
      </c>
      <c r="F29" s="547"/>
      <c r="G29" s="539"/>
      <c r="H29" s="415" t="s">
        <v>86</v>
      </c>
      <c r="I29" s="416">
        <v>1</v>
      </c>
      <c r="J29" s="540">
        <f t="shared" ref="J29:J31" si="6">G29*I29</f>
        <v>0</v>
      </c>
      <c r="K29" s="547"/>
      <c r="L29" s="741"/>
      <c r="M29" s="327">
        <v>72</v>
      </c>
      <c r="N29" s="328">
        <v>1</v>
      </c>
      <c r="O29" s="325">
        <f t="shared" ref="O29:O31" si="7">(N29*M29)-(L29*N29)</f>
        <v>72</v>
      </c>
      <c r="P29" s="459"/>
      <c r="Q29" s="541"/>
      <c r="R29" s="542"/>
      <c r="S29" s="543"/>
      <c r="T29" s="544"/>
      <c r="U29" s="545"/>
      <c r="V29" s="500"/>
      <c r="W29" s="500"/>
      <c r="X29" s="500"/>
      <c r="Y29" s="500"/>
      <c r="Z29" s="500"/>
      <c r="AA29" s="500"/>
      <c r="AB29" s="500"/>
      <c r="AC29" s="500"/>
    </row>
    <row r="30" spans="1:29">
      <c r="A30" s="69"/>
      <c r="B30" s="73"/>
      <c r="C30" s="578" t="s">
        <v>479</v>
      </c>
      <c r="D30" s="462" t="s">
        <v>440</v>
      </c>
      <c r="E30" s="590" t="s">
        <v>480</v>
      </c>
      <c r="F30" s="547"/>
      <c r="G30" s="548"/>
      <c r="H30" s="424" t="s">
        <v>86</v>
      </c>
      <c r="I30" s="425">
        <v>1</v>
      </c>
      <c r="J30" s="727">
        <f t="shared" si="6"/>
        <v>0</v>
      </c>
      <c r="K30" s="547"/>
      <c r="L30" s="743"/>
      <c r="M30" s="329">
        <v>72</v>
      </c>
      <c r="N30" s="330">
        <v>1</v>
      </c>
      <c r="O30" s="326">
        <f t="shared" si="7"/>
        <v>72</v>
      </c>
      <c r="P30" s="459"/>
      <c r="Q30" s="550"/>
      <c r="R30" s="551"/>
      <c r="S30" s="552"/>
      <c r="T30" s="553"/>
      <c r="U30" s="545"/>
      <c r="V30" s="500"/>
      <c r="W30" s="500"/>
      <c r="X30" s="500"/>
      <c r="Y30" s="500"/>
      <c r="Z30" s="500"/>
      <c r="AA30" s="500"/>
      <c r="AB30" s="500"/>
      <c r="AC30" s="500"/>
    </row>
    <row r="31" spans="1:29" ht="30" customHeight="1" thickBot="1">
      <c r="A31" s="69"/>
      <c r="B31" s="442"/>
      <c r="C31" s="331" t="s">
        <v>481</v>
      </c>
      <c r="D31" s="464" t="s">
        <v>440</v>
      </c>
      <c r="E31" s="87" t="s">
        <v>482</v>
      </c>
      <c r="F31" s="547"/>
      <c r="G31" s="562"/>
      <c r="H31" s="445" t="s">
        <v>111</v>
      </c>
      <c r="I31" s="446">
        <v>1</v>
      </c>
      <c r="J31" s="731">
        <f t="shared" si="6"/>
        <v>0</v>
      </c>
      <c r="K31" s="547"/>
      <c r="L31" s="816"/>
      <c r="M31" s="445">
        <v>72</v>
      </c>
      <c r="N31" s="446">
        <v>1</v>
      </c>
      <c r="O31" s="565">
        <f t="shared" si="7"/>
        <v>72</v>
      </c>
      <c r="P31" s="459"/>
      <c r="Q31" s="566"/>
      <c r="R31" s="567"/>
      <c r="S31" s="568"/>
      <c r="T31" s="569"/>
      <c r="U31" s="545"/>
      <c r="V31" s="500"/>
      <c r="W31" s="500"/>
      <c r="X31" s="500"/>
      <c r="Y31" s="500"/>
      <c r="Z31" s="500"/>
      <c r="AA31" s="500"/>
      <c r="AB31" s="500"/>
      <c r="AC31" s="500"/>
    </row>
    <row r="32" spans="1:29">
      <c r="A32" s="69"/>
      <c r="B32" s="528"/>
      <c r="C32" s="571"/>
      <c r="D32" s="572"/>
      <c r="E32" s="431"/>
      <c r="F32" s="438"/>
      <c r="G32" s="811"/>
      <c r="H32" s="433"/>
      <c r="I32" s="433"/>
      <c r="J32" s="729"/>
      <c r="K32" s="438"/>
      <c r="L32" s="433"/>
      <c r="M32" s="433"/>
      <c r="N32" s="433"/>
      <c r="O32" s="433"/>
      <c r="P32" s="438"/>
      <c r="Q32" s="574"/>
      <c r="R32" s="574"/>
      <c r="S32" s="574"/>
      <c r="T32" s="501"/>
      <c r="U32" s="545"/>
      <c r="V32" s="500"/>
      <c r="W32" s="500"/>
      <c r="X32" s="500"/>
      <c r="Y32" s="500"/>
      <c r="Z32" s="500"/>
      <c r="AA32" s="500"/>
      <c r="AB32" s="500"/>
      <c r="AC32" s="500"/>
    </row>
    <row r="33" spans="1:29" ht="17.25" thickBot="1">
      <c r="A33" s="69"/>
      <c r="B33" s="531"/>
      <c r="C33" s="536" t="s">
        <v>330</v>
      </c>
      <c r="D33" s="583"/>
      <c r="E33" s="459"/>
      <c r="F33" s="459"/>
      <c r="G33" s="811"/>
      <c r="H33" s="440"/>
      <c r="I33" s="440"/>
      <c r="J33" s="730"/>
      <c r="K33" s="459"/>
      <c r="L33" s="440"/>
      <c r="M33" s="440"/>
      <c r="N33" s="440"/>
      <c r="O33" s="440"/>
      <c r="P33" s="459"/>
      <c r="Q33" s="574"/>
      <c r="R33" s="574"/>
      <c r="S33" s="574"/>
      <c r="T33" s="501"/>
      <c r="U33" s="545"/>
      <c r="V33" s="500"/>
      <c r="W33" s="500"/>
      <c r="X33" s="500"/>
      <c r="Y33" s="500"/>
      <c r="Z33" s="500"/>
      <c r="AA33" s="500"/>
      <c r="AB33" s="500"/>
      <c r="AC33" s="500"/>
    </row>
    <row r="34" spans="1:29" s="90" customFormat="1">
      <c r="A34" s="84"/>
      <c r="B34" s="70"/>
      <c r="C34" s="577" t="s">
        <v>331</v>
      </c>
      <c r="D34" s="460" t="s">
        <v>440</v>
      </c>
      <c r="E34" s="591" t="s">
        <v>331</v>
      </c>
      <c r="F34" s="547"/>
      <c r="G34" s="539"/>
      <c r="H34" s="415" t="s">
        <v>86</v>
      </c>
      <c r="I34" s="416">
        <v>1</v>
      </c>
      <c r="J34" s="540">
        <f t="shared" ref="J34:J40" si="8">G34*I34</f>
        <v>0</v>
      </c>
      <c r="K34" s="547"/>
      <c r="L34" s="741"/>
      <c r="M34" s="327">
        <v>48</v>
      </c>
      <c r="N34" s="328">
        <v>1</v>
      </c>
      <c r="O34" s="325">
        <f t="shared" ref="O34:O40" si="9">(N34*M34)-(L34*N34)</f>
        <v>48</v>
      </c>
      <c r="P34" s="459"/>
      <c r="Q34" s="541"/>
      <c r="R34" s="542"/>
      <c r="S34" s="543"/>
      <c r="T34" s="544"/>
      <c r="U34" s="570"/>
      <c r="V34" s="570"/>
      <c r="W34" s="570"/>
      <c r="X34" s="570"/>
      <c r="Y34" s="570"/>
      <c r="Z34" s="570"/>
      <c r="AA34" s="570"/>
      <c r="AB34" s="570"/>
      <c r="AC34" s="570"/>
    </row>
    <row r="35" spans="1:29" s="90" customFormat="1">
      <c r="A35" s="84"/>
      <c r="B35" s="73"/>
      <c r="C35" s="578" t="s">
        <v>483</v>
      </c>
      <c r="D35" s="462" t="s">
        <v>440</v>
      </c>
      <c r="E35" s="592" t="s">
        <v>484</v>
      </c>
      <c r="F35" s="547"/>
      <c r="G35" s="548"/>
      <c r="H35" s="424" t="s">
        <v>86</v>
      </c>
      <c r="I35" s="425">
        <v>1</v>
      </c>
      <c r="J35" s="727">
        <f t="shared" si="8"/>
        <v>0</v>
      </c>
      <c r="K35" s="547"/>
      <c r="L35" s="743"/>
      <c r="M35" s="329">
        <v>48</v>
      </c>
      <c r="N35" s="330">
        <v>1</v>
      </c>
      <c r="O35" s="326">
        <f t="shared" si="9"/>
        <v>48</v>
      </c>
      <c r="P35" s="459"/>
      <c r="Q35" s="550"/>
      <c r="R35" s="551"/>
      <c r="S35" s="552"/>
      <c r="T35" s="553"/>
      <c r="U35" s="570"/>
      <c r="V35" s="570"/>
      <c r="W35" s="570"/>
      <c r="X35" s="570"/>
      <c r="Y35" s="570"/>
      <c r="Z35" s="570"/>
      <c r="AA35" s="570"/>
      <c r="AB35" s="570"/>
      <c r="AC35" s="570"/>
    </row>
    <row r="36" spans="1:29" s="90" customFormat="1">
      <c r="A36" s="84"/>
      <c r="B36" s="73"/>
      <c r="C36" s="578" t="s">
        <v>332</v>
      </c>
      <c r="D36" s="462" t="s">
        <v>440</v>
      </c>
      <c r="E36" s="592" t="s">
        <v>485</v>
      </c>
      <c r="F36" s="547"/>
      <c r="G36" s="548"/>
      <c r="H36" s="424" t="s">
        <v>86</v>
      </c>
      <c r="I36" s="425">
        <v>1</v>
      </c>
      <c r="J36" s="727">
        <f t="shared" si="8"/>
        <v>0</v>
      </c>
      <c r="K36" s="547"/>
      <c r="L36" s="743"/>
      <c r="M36" s="329">
        <v>24</v>
      </c>
      <c r="N36" s="330">
        <v>1</v>
      </c>
      <c r="O36" s="326">
        <f t="shared" si="9"/>
        <v>24</v>
      </c>
      <c r="P36" s="459"/>
      <c r="Q36" s="550"/>
      <c r="R36" s="551"/>
      <c r="S36" s="552"/>
      <c r="T36" s="553"/>
      <c r="U36" s="570"/>
      <c r="V36" s="570"/>
      <c r="W36" s="570"/>
      <c r="X36" s="570"/>
      <c r="Y36" s="570"/>
      <c r="Z36" s="570"/>
      <c r="AA36" s="570"/>
      <c r="AB36" s="570"/>
      <c r="AC36" s="570"/>
    </row>
    <row r="37" spans="1:29" s="90" customFormat="1">
      <c r="A37" s="84"/>
      <c r="B37" s="73"/>
      <c r="C37" s="578" t="s">
        <v>333</v>
      </c>
      <c r="D37" s="462" t="s">
        <v>440</v>
      </c>
      <c r="E37" s="79" t="s">
        <v>486</v>
      </c>
      <c r="F37" s="547"/>
      <c r="G37" s="548"/>
      <c r="H37" s="424" t="s">
        <v>86</v>
      </c>
      <c r="I37" s="425">
        <v>1</v>
      </c>
      <c r="J37" s="727">
        <f t="shared" si="8"/>
        <v>0</v>
      </c>
      <c r="K37" s="547"/>
      <c r="L37" s="815"/>
      <c r="M37" s="424">
        <v>24</v>
      </c>
      <c r="N37" s="425">
        <v>1</v>
      </c>
      <c r="O37" s="549">
        <f t="shared" si="9"/>
        <v>24</v>
      </c>
      <c r="P37" s="459"/>
      <c r="Q37" s="550"/>
      <c r="R37" s="551"/>
      <c r="S37" s="552"/>
      <c r="T37" s="553"/>
      <c r="U37" s="570"/>
      <c r="V37" s="570"/>
      <c r="W37" s="570"/>
      <c r="X37" s="570"/>
      <c r="Y37" s="570"/>
      <c r="Z37" s="570"/>
      <c r="AA37" s="570"/>
      <c r="AB37" s="570"/>
      <c r="AC37" s="570"/>
    </row>
    <row r="38" spans="1:29" s="90" customFormat="1">
      <c r="A38" s="84"/>
      <c r="B38" s="73"/>
      <c r="C38" s="578" t="s">
        <v>334</v>
      </c>
      <c r="D38" s="462" t="s">
        <v>440</v>
      </c>
      <c r="E38" s="79" t="s">
        <v>334</v>
      </c>
      <c r="F38" s="547"/>
      <c r="G38" s="548"/>
      <c r="H38" s="424" t="s">
        <v>86</v>
      </c>
      <c r="I38" s="425">
        <v>1</v>
      </c>
      <c r="J38" s="727">
        <f t="shared" si="8"/>
        <v>0</v>
      </c>
      <c r="K38" s="547"/>
      <c r="L38" s="815"/>
      <c r="M38" s="424">
        <v>24</v>
      </c>
      <c r="N38" s="425">
        <v>1</v>
      </c>
      <c r="O38" s="549">
        <f t="shared" si="9"/>
        <v>24</v>
      </c>
      <c r="P38" s="459"/>
      <c r="Q38" s="550"/>
      <c r="R38" s="551"/>
      <c r="S38" s="552"/>
      <c r="T38" s="553"/>
      <c r="U38" s="570"/>
      <c r="V38" s="570"/>
      <c r="W38" s="570"/>
      <c r="X38" s="570"/>
      <c r="Y38" s="570"/>
      <c r="Z38" s="570"/>
      <c r="AA38" s="570"/>
      <c r="AB38" s="570"/>
      <c r="AC38" s="570"/>
    </row>
    <row r="39" spans="1:29" s="90" customFormat="1">
      <c r="A39" s="84"/>
      <c r="B39" s="73"/>
      <c r="C39" s="578" t="s">
        <v>335</v>
      </c>
      <c r="D39" s="462" t="s">
        <v>440</v>
      </c>
      <c r="E39" s="79" t="s">
        <v>335</v>
      </c>
      <c r="F39" s="547"/>
      <c r="G39" s="548"/>
      <c r="H39" s="424" t="s">
        <v>86</v>
      </c>
      <c r="I39" s="425">
        <v>1</v>
      </c>
      <c r="J39" s="727">
        <f t="shared" si="8"/>
        <v>0</v>
      </c>
      <c r="K39" s="547"/>
      <c r="L39" s="815"/>
      <c r="M39" s="424">
        <v>72</v>
      </c>
      <c r="N39" s="425">
        <v>1</v>
      </c>
      <c r="O39" s="549">
        <f t="shared" si="9"/>
        <v>72</v>
      </c>
      <c r="P39" s="459"/>
      <c r="Q39" s="550"/>
      <c r="R39" s="551"/>
      <c r="S39" s="552"/>
      <c r="T39" s="553"/>
      <c r="U39" s="570"/>
      <c r="V39" s="570"/>
      <c r="W39" s="570"/>
      <c r="X39" s="570"/>
      <c r="Y39" s="570"/>
      <c r="Z39" s="570"/>
      <c r="AA39" s="570"/>
      <c r="AB39" s="570"/>
      <c r="AC39" s="570"/>
    </row>
    <row r="40" spans="1:29" s="90" customFormat="1" ht="17.25" thickBot="1">
      <c r="A40" s="84"/>
      <c r="B40" s="85"/>
      <c r="C40" s="579" t="s">
        <v>487</v>
      </c>
      <c r="D40" s="464" t="s">
        <v>440</v>
      </c>
      <c r="E40" s="87" t="s">
        <v>488</v>
      </c>
      <c r="F40" s="459"/>
      <c r="G40" s="562"/>
      <c r="H40" s="445" t="s">
        <v>86</v>
      </c>
      <c r="I40" s="446">
        <v>1</v>
      </c>
      <c r="J40" s="731">
        <f t="shared" si="8"/>
        <v>0</v>
      </c>
      <c r="K40" s="459"/>
      <c r="L40" s="816"/>
      <c r="M40" s="445">
        <v>48</v>
      </c>
      <c r="N40" s="446">
        <v>1</v>
      </c>
      <c r="O40" s="565">
        <f t="shared" si="9"/>
        <v>48</v>
      </c>
      <c r="P40" s="459"/>
      <c r="Q40" s="566"/>
      <c r="R40" s="567"/>
      <c r="S40" s="568"/>
      <c r="T40" s="569"/>
      <c r="U40" s="570"/>
      <c r="V40" s="570"/>
      <c r="W40" s="570"/>
      <c r="X40" s="570"/>
      <c r="Y40" s="570"/>
      <c r="Z40" s="570"/>
      <c r="AA40" s="570"/>
      <c r="AB40" s="570"/>
      <c r="AC40" s="570"/>
    </row>
    <row r="41" spans="1:29">
      <c r="A41" s="69"/>
      <c r="B41" s="532"/>
      <c r="C41" s="593"/>
      <c r="D41" s="480"/>
      <c r="E41" s="438"/>
      <c r="F41" s="438"/>
      <c r="G41" s="811"/>
      <c r="H41" s="433"/>
      <c r="I41" s="433"/>
      <c r="J41" s="729"/>
      <c r="K41" s="438"/>
      <c r="L41" s="440"/>
      <c r="M41" s="440"/>
      <c r="N41" s="440"/>
      <c r="O41" s="440"/>
      <c r="P41" s="438"/>
      <c r="Q41" s="574"/>
      <c r="R41" s="574"/>
      <c r="S41" s="574"/>
      <c r="T41" s="501"/>
      <c r="U41" s="500"/>
      <c r="V41" s="500"/>
      <c r="W41" s="500"/>
      <c r="X41" s="500"/>
      <c r="Y41" s="500"/>
      <c r="Z41" s="500"/>
      <c r="AA41" s="500"/>
      <c r="AB41" s="500"/>
      <c r="AC41" s="500"/>
    </row>
    <row r="42" spans="1:29" ht="17.25" thickBot="1">
      <c r="A42" s="69"/>
      <c r="B42" s="532"/>
      <c r="C42" s="594" t="s">
        <v>336</v>
      </c>
      <c r="D42" s="595"/>
      <c r="E42" s="459"/>
      <c r="F42" s="438"/>
      <c r="G42" s="811"/>
      <c r="H42" s="440"/>
      <c r="I42" s="440"/>
      <c r="J42" s="730"/>
      <c r="K42" s="438"/>
      <c r="L42" s="440"/>
      <c r="M42" s="440"/>
      <c r="N42" s="440"/>
      <c r="O42" s="440"/>
      <c r="P42" s="438"/>
      <c r="Q42" s="574"/>
      <c r="R42" s="574"/>
      <c r="S42" s="574"/>
      <c r="T42" s="501"/>
      <c r="U42" s="500"/>
      <c r="V42" s="500"/>
      <c r="W42" s="500"/>
      <c r="X42" s="500"/>
      <c r="Y42" s="500"/>
      <c r="Z42" s="500"/>
      <c r="AA42" s="500"/>
      <c r="AB42" s="500"/>
      <c r="AC42" s="500"/>
    </row>
    <row r="43" spans="1:29" s="90" customFormat="1">
      <c r="A43" s="84"/>
      <c r="B43" s="70"/>
      <c r="C43" s="596" t="s">
        <v>489</v>
      </c>
      <c r="D43" s="597"/>
      <c r="E43" s="72" t="s">
        <v>490</v>
      </c>
      <c r="F43" s="547"/>
      <c r="G43" s="539"/>
      <c r="H43" s="415" t="s">
        <v>86</v>
      </c>
      <c r="I43" s="416">
        <v>1</v>
      </c>
      <c r="J43" s="540">
        <f t="shared" ref="J43:J47" si="10">G43*I43</f>
        <v>0</v>
      </c>
      <c r="K43" s="547"/>
      <c r="L43" s="814"/>
      <c r="M43" s="415">
        <v>24</v>
      </c>
      <c r="N43" s="416">
        <v>1</v>
      </c>
      <c r="O43" s="419">
        <f t="shared" ref="O43:O47" si="11">(N43*M43)-(L43*N43)</f>
        <v>24</v>
      </c>
      <c r="P43" s="459"/>
      <c r="Q43" s="541"/>
      <c r="R43" s="542"/>
      <c r="S43" s="543"/>
      <c r="T43" s="544"/>
      <c r="U43" s="570"/>
      <c r="V43" s="570"/>
      <c r="W43" s="570"/>
      <c r="X43" s="570"/>
      <c r="Y43" s="570"/>
      <c r="Z43" s="570"/>
      <c r="AA43" s="570"/>
      <c r="AB43" s="570"/>
      <c r="AC43" s="570"/>
    </row>
    <row r="44" spans="1:29" s="90" customFormat="1">
      <c r="A44" s="84"/>
      <c r="B44" s="73"/>
      <c r="C44" s="598" t="s">
        <v>337</v>
      </c>
      <c r="D44" s="555" t="s">
        <v>470</v>
      </c>
      <c r="E44" s="79" t="s">
        <v>491</v>
      </c>
      <c r="F44" s="599"/>
      <c r="G44" s="548"/>
      <c r="H44" s="455" t="s">
        <v>317</v>
      </c>
      <c r="I44" s="456" t="s">
        <v>275</v>
      </c>
      <c r="J44" s="727">
        <f t="shared" si="10"/>
        <v>0</v>
      </c>
      <c r="K44" s="599"/>
      <c r="L44" s="815"/>
      <c r="M44" s="424">
        <v>48</v>
      </c>
      <c r="N44" s="425">
        <v>1</v>
      </c>
      <c r="O44" s="549">
        <f t="shared" si="11"/>
        <v>48</v>
      </c>
      <c r="P44" s="600"/>
      <c r="Q44" s="550"/>
      <c r="R44" s="551"/>
      <c r="S44" s="552"/>
      <c r="T44" s="553"/>
      <c r="U44" s="570"/>
      <c r="V44" s="570"/>
      <c r="W44" s="570"/>
      <c r="X44" s="570"/>
      <c r="Y44" s="570"/>
      <c r="Z44" s="570"/>
      <c r="AA44" s="570"/>
      <c r="AB44" s="570"/>
      <c r="AC44" s="570"/>
    </row>
    <row r="45" spans="1:29">
      <c r="A45" s="504" t="e">
        <f>(W45&gt;#REF!)*W45</f>
        <v>#REF!</v>
      </c>
      <c r="B45" s="601"/>
      <c r="C45" s="578" t="s">
        <v>492</v>
      </c>
      <c r="D45" s="462"/>
      <c r="E45" s="79" t="s">
        <v>493</v>
      </c>
      <c r="F45" s="547"/>
      <c r="G45" s="548"/>
      <c r="H45" s="424" t="s">
        <v>86</v>
      </c>
      <c r="I45" s="425">
        <v>1</v>
      </c>
      <c r="J45" s="727">
        <f t="shared" si="10"/>
        <v>0</v>
      </c>
      <c r="K45" s="547"/>
      <c r="L45" s="815"/>
      <c r="M45" s="424">
        <v>72</v>
      </c>
      <c r="N45" s="425">
        <v>1</v>
      </c>
      <c r="O45" s="549">
        <f t="shared" si="11"/>
        <v>72</v>
      </c>
      <c r="P45" s="459"/>
      <c r="Q45" s="550"/>
      <c r="R45" s="551"/>
      <c r="S45" s="552"/>
      <c r="T45" s="553"/>
      <c r="U45" s="602"/>
      <c r="V45" s="602"/>
      <c r="W45" s="602"/>
      <c r="X45" s="500"/>
      <c r="Y45" s="500"/>
      <c r="Z45" s="500"/>
      <c r="AA45" s="500"/>
      <c r="AB45" s="500"/>
    </row>
    <row r="46" spans="1:29">
      <c r="A46" s="504"/>
      <c r="B46" s="601"/>
      <c r="C46" s="578" t="s">
        <v>494</v>
      </c>
      <c r="D46" s="462"/>
      <c r="E46" s="79" t="s">
        <v>493</v>
      </c>
      <c r="F46" s="547"/>
      <c r="G46" s="548"/>
      <c r="H46" s="424" t="s">
        <v>86</v>
      </c>
      <c r="I46" s="425">
        <v>1</v>
      </c>
      <c r="J46" s="727">
        <f t="shared" si="10"/>
        <v>0</v>
      </c>
      <c r="K46" s="547"/>
      <c r="L46" s="815"/>
      <c r="M46" s="424">
        <v>72</v>
      </c>
      <c r="N46" s="425">
        <v>1</v>
      </c>
      <c r="O46" s="549">
        <f t="shared" si="11"/>
        <v>72</v>
      </c>
      <c r="P46" s="459"/>
      <c r="Q46" s="550"/>
      <c r="R46" s="551"/>
      <c r="S46" s="552"/>
      <c r="T46" s="553"/>
      <c r="U46" s="602"/>
      <c r="V46" s="602"/>
      <c r="W46" s="602"/>
      <c r="X46" s="500"/>
      <c r="Y46" s="500"/>
      <c r="Z46" s="500"/>
      <c r="AA46" s="500"/>
      <c r="AB46" s="500"/>
    </row>
    <row r="47" spans="1:29" ht="17.25" thickBot="1">
      <c r="A47" s="504"/>
      <c r="B47" s="535"/>
      <c r="C47" s="579" t="s">
        <v>339</v>
      </c>
      <c r="D47" s="464"/>
      <c r="E47" s="87" t="s">
        <v>495</v>
      </c>
      <c r="F47" s="547"/>
      <c r="G47" s="562"/>
      <c r="H47" s="445" t="s">
        <v>86</v>
      </c>
      <c r="I47" s="446">
        <v>1</v>
      </c>
      <c r="J47" s="731">
        <f t="shared" si="10"/>
        <v>0</v>
      </c>
      <c r="K47" s="547"/>
      <c r="L47" s="816"/>
      <c r="M47" s="445">
        <v>48</v>
      </c>
      <c r="N47" s="446">
        <v>0.5</v>
      </c>
      <c r="O47" s="565">
        <f t="shared" si="11"/>
        <v>24</v>
      </c>
      <c r="P47" s="459"/>
      <c r="Q47" s="566"/>
      <c r="R47" s="567"/>
      <c r="S47" s="568"/>
      <c r="T47" s="569"/>
      <c r="U47" s="602"/>
      <c r="V47" s="602"/>
      <c r="W47" s="602"/>
      <c r="X47" s="500"/>
      <c r="Y47" s="500"/>
      <c r="Z47" s="500"/>
      <c r="AA47" s="500"/>
      <c r="AB47" s="500"/>
    </row>
    <row r="48" spans="1:29" ht="17.25" thickBot="1">
      <c r="A48" s="69"/>
      <c r="B48" s="532"/>
      <c r="C48" s="593"/>
      <c r="D48" s="480"/>
      <c r="E48" s="480"/>
      <c r="F48" s="480"/>
      <c r="G48" s="482"/>
      <c r="H48" s="482"/>
      <c r="I48" s="482"/>
      <c r="J48" s="732"/>
      <c r="K48" s="480"/>
      <c r="L48" s="482"/>
      <c r="M48" s="482"/>
      <c r="N48" s="482"/>
      <c r="O48" s="482"/>
      <c r="P48" s="480"/>
      <c r="Q48" s="603"/>
      <c r="R48" s="603"/>
      <c r="S48" s="604"/>
      <c r="T48" s="605"/>
      <c r="U48" s="602"/>
      <c r="V48" s="500"/>
      <c r="W48" s="500"/>
      <c r="X48" s="500"/>
      <c r="Y48" s="500"/>
      <c r="Z48" s="500"/>
      <c r="AA48" s="500"/>
      <c r="AB48" s="500"/>
      <c r="AC48" s="500"/>
    </row>
    <row r="49" spans="1:29" s="408" customFormat="1" ht="15" customHeight="1">
      <c r="A49" s="404"/>
      <c r="B49" s="918" t="s">
        <v>302</v>
      </c>
      <c r="C49" s="919"/>
      <c r="D49" s="919"/>
      <c r="E49" s="316">
        <f>SUM(J3:J47)</f>
        <v>0</v>
      </c>
      <c r="F49" s="794"/>
      <c r="G49" s="482"/>
      <c r="H49" s="482"/>
      <c r="I49" s="482"/>
      <c r="J49" s="732"/>
      <c r="K49" s="491"/>
      <c r="L49" s="482"/>
      <c r="M49" s="482"/>
      <c r="N49" s="482"/>
      <c r="O49" s="482"/>
      <c r="P49" s="418"/>
      <c r="Q49" s="483"/>
      <c r="R49" s="483"/>
      <c r="S49" s="484"/>
      <c r="T49" s="485"/>
      <c r="U49" s="469"/>
      <c r="V49" s="414"/>
      <c r="W49" s="414"/>
      <c r="X49" s="414"/>
      <c r="Y49" s="414"/>
      <c r="Z49" s="414"/>
      <c r="AA49" s="414"/>
      <c r="AB49" s="414"/>
      <c r="AC49" s="414"/>
    </row>
    <row r="50" spans="1:29" s="408" customFormat="1" ht="32.25" customHeight="1" thickBot="1">
      <c r="A50" s="404"/>
      <c r="B50" s="920" t="s">
        <v>303</v>
      </c>
      <c r="C50" s="921"/>
      <c r="D50" s="921"/>
      <c r="E50" s="830">
        <f>((1-(O50/N50))-1)*-1</f>
        <v>1</v>
      </c>
      <c r="F50" s="794"/>
      <c r="G50" s="482"/>
      <c r="H50" s="482"/>
      <c r="I50" s="482"/>
      <c r="J50" s="732"/>
      <c r="K50" s="491"/>
      <c r="L50" s="482"/>
      <c r="M50" s="482"/>
      <c r="N50" s="894">
        <v>4068</v>
      </c>
      <c r="O50" s="893">
        <f>SUM(O3:O47)</f>
        <v>4068</v>
      </c>
      <c r="P50" s="418"/>
      <c r="Q50" s="483"/>
      <c r="R50" s="483"/>
      <c r="S50" s="484"/>
      <c r="T50" s="485"/>
      <c r="U50" s="469"/>
      <c r="V50" s="414"/>
      <c r="W50" s="414"/>
      <c r="X50" s="414"/>
      <c r="Y50" s="414"/>
      <c r="Z50" s="414"/>
      <c r="AA50" s="414"/>
      <c r="AB50" s="414"/>
      <c r="AC50" s="414"/>
    </row>
    <row r="51" spans="1:29">
      <c r="A51" s="69"/>
      <c r="B51" s="532"/>
      <c r="C51" s="593"/>
      <c r="D51" s="480"/>
      <c r="E51" s="480"/>
      <c r="F51" s="480"/>
      <c r="G51" s="482"/>
      <c r="H51" s="482"/>
      <c r="I51" s="482"/>
      <c r="J51" s="732"/>
      <c r="K51" s="480"/>
      <c r="L51" s="482"/>
      <c r="M51" s="482"/>
      <c r="N51" s="482"/>
      <c r="O51" s="482"/>
      <c r="P51" s="480"/>
      <c r="Q51" s="603"/>
      <c r="R51" s="603"/>
      <c r="S51" s="604"/>
      <c r="T51" s="605"/>
      <c r="U51" s="602"/>
      <c r="V51" s="500"/>
      <c r="W51" s="500"/>
      <c r="X51" s="500"/>
      <c r="Y51" s="500"/>
      <c r="Z51" s="500"/>
      <c r="AA51" s="500"/>
      <c r="AB51" s="500"/>
      <c r="AC51" s="500"/>
    </row>
    <row r="52" spans="1:29" ht="17.25" thickBot="1">
      <c r="A52" s="69"/>
      <c r="B52" s="69"/>
      <c r="C52" s="789" t="s">
        <v>304</v>
      </c>
      <c r="D52" s="812"/>
      <c r="E52" s="495"/>
      <c r="F52" s="813"/>
      <c r="G52" s="292"/>
      <c r="K52" s="407"/>
      <c r="L52" s="292"/>
      <c r="M52" s="292"/>
      <c r="N52" s="292"/>
      <c r="O52" s="292"/>
      <c r="R52" s="610"/>
    </row>
    <row r="53" spans="1:29">
      <c r="A53" s="69"/>
      <c r="B53" s="70"/>
      <c r="C53" s="577" t="s">
        <v>496</v>
      </c>
      <c r="D53" s="460" t="s">
        <v>440</v>
      </c>
      <c r="E53" s="591" t="s">
        <v>497</v>
      </c>
      <c r="F53" s="813"/>
      <c r="G53" s="292"/>
      <c r="K53" s="407"/>
      <c r="L53" s="292"/>
      <c r="M53" s="292"/>
      <c r="N53" s="292"/>
      <c r="O53" s="292"/>
      <c r="R53" s="610"/>
      <c r="U53" s="500"/>
      <c r="V53" s="500"/>
      <c r="W53" s="500"/>
      <c r="X53" s="500"/>
      <c r="Y53" s="500"/>
      <c r="Z53" s="500"/>
      <c r="AA53" s="500"/>
      <c r="AB53" s="500"/>
      <c r="AC53" s="500"/>
    </row>
    <row r="54" spans="1:29" s="90" customFormat="1">
      <c r="A54" s="84"/>
      <c r="B54" s="73"/>
      <c r="C54" s="578" t="s">
        <v>341</v>
      </c>
      <c r="D54" s="462" t="s">
        <v>440</v>
      </c>
      <c r="E54" s="79" t="s">
        <v>498</v>
      </c>
      <c r="F54" s="813"/>
      <c r="G54" s="292"/>
      <c r="H54" s="292"/>
      <c r="I54" s="292"/>
      <c r="J54" s="706"/>
      <c r="K54" s="407"/>
      <c r="L54" s="292"/>
      <c r="M54" s="292"/>
      <c r="N54" s="292"/>
      <c r="O54" s="292"/>
      <c r="P54" s="608"/>
      <c r="Q54" s="609"/>
      <c r="R54" s="610"/>
      <c r="S54" s="610"/>
      <c r="T54" s="322"/>
      <c r="U54" s="570"/>
      <c r="V54" s="570"/>
      <c r="W54" s="570"/>
      <c r="X54" s="570"/>
      <c r="Y54" s="570"/>
      <c r="Z54" s="570"/>
      <c r="AA54" s="570"/>
      <c r="AB54" s="570"/>
      <c r="AC54" s="570"/>
    </row>
    <row r="55" spans="1:29" s="90" customFormat="1" ht="17.25" thickBot="1">
      <c r="A55" s="84"/>
      <c r="B55" s="85"/>
      <c r="C55" s="611" t="s">
        <v>342</v>
      </c>
      <c r="D55" s="612" t="s">
        <v>499</v>
      </c>
      <c r="E55" s="87" t="s">
        <v>500</v>
      </c>
      <c r="F55" s="813"/>
      <c r="G55" s="292"/>
      <c r="H55" s="292"/>
      <c r="I55" s="292"/>
      <c r="J55" s="706"/>
      <c r="K55" s="407"/>
      <c r="L55" s="292"/>
      <c r="M55" s="292"/>
      <c r="N55" s="292"/>
      <c r="O55" s="292"/>
      <c r="P55" s="608"/>
      <c r="Q55" s="609"/>
      <c r="R55" s="610"/>
      <c r="S55" s="610"/>
      <c r="T55" s="322"/>
      <c r="U55" s="570"/>
      <c r="V55" s="570"/>
      <c r="W55" s="570"/>
      <c r="X55" s="570"/>
      <c r="Y55" s="570"/>
      <c r="Z55" s="570"/>
      <c r="AA55" s="570"/>
      <c r="AB55" s="570"/>
      <c r="AC55" s="570"/>
    </row>
    <row r="56" spans="1:29">
      <c r="A56" s="69"/>
      <c r="B56" s="69"/>
      <c r="C56" s="789"/>
      <c r="D56" s="812"/>
      <c r="E56" s="495"/>
      <c r="F56" s="813"/>
      <c r="G56" s="292"/>
      <c r="K56" s="407"/>
      <c r="L56" s="292"/>
      <c r="M56" s="292"/>
      <c r="N56" s="292"/>
      <c r="O56" s="292"/>
      <c r="R56" s="610"/>
      <c r="U56" s="322"/>
    </row>
    <row r="57" spans="1:29" s="69" customFormat="1">
      <c r="B57" s="170" t="s">
        <v>156</v>
      </c>
      <c r="C57" s="170" t="s">
        <v>157</v>
      </c>
      <c r="D57" s="479"/>
      <c r="E57" s="480"/>
      <c r="F57" s="482"/>
      <c r="G57" s="191"/>
      <c r="H57" s="191"/>
      <c r="I57" s="191"/>
      <c r="J57" s="706"/>
      <c r="K57" s="192"/>
      <c r="L57" s="191"/>
      <c r="M57" s="191"/>
      <c r="N57" s="191"/>
      <c r="O57" s="482"/>
      <c r="P57" s="480"/>
      <c r="Q57" s="613"/>
      <c r="R57" s="613"/>
      <c r="S57" s="614"/>
      <c r="T57" s="499"/>
      <c r="U57" s="498"/>
    </row>
    <row r="58" spans="1:29">
      <c r="A58" s="69"/>
      <c r="B58" s="170"/>
      <c r="C58" s="922" t="s">
        <v>343</v>
      </c>
      <c r="D58" s="922"/>
      <c r="E58" s="922"/>
      <c r="F58" s="922"/>
      <c r="G58" s="922"/>
      <c r="H58" s="922"/>
      <c r="I58" s="922"/>
      <c r="J58" s="922"/>
      <c r="K58" s="269"/>
      <c r="L58" s="269"/>
      <c r="M58" s="269"/>
      <c r="N58" s="269"/>
      <c r="O58" s="292"/>
      <c r="R58" s="610"/>
      <c r="U58" s="322"/>
    </row>
    <row r="59" spans="1:29" ht="15">
      <c r="A59" s="69"/>
      <c r="B59" s="69"/>
      <c r="C59" s="922" t="s">
        <v>439</v>
      </c>
      <c r="D59" s="922"/>
      <c r="E59" s="922"/>
      <c r="F59" s="922"/>
      <c r="G59" s="922"/>
      <c r="H59" s="922"/>
      <c r="I59" s="922"/>
      <c r="J59" s="922"/>
      <c r="K59" s="192"/>
      <c r="L59" s="191"/>
      <c r="M59" s="191"/>
      <c r="N59" s="831"/>
      <c r="O59" s="843" t="s">
        <v>564</v>
      </c>
      <c r="P59" s="824"/>
      <c r="Q59" s="829"/>
      <c r="R59" s="829"/>
      <c r="S59" s="824"/>
      <c r="T59" s="824"/>
      <c r="U59" s="322"/>
    </row>
    <row r="60" spans="1:29">
      <c r="A60" s="69"/>
      <c r="B60" s="69"/>
      <c r="C60" s="922"/>
      <c r="D60" s="922"/>
      <c r="E60" s="922"/>
      <c r="F60" s="922"/>
      <c r="G60" s="191"/>
      <c r="H60" s="191"/>
      <c r="I60" s="191"/>
      <c r="J60" s="690"/>
      <c r="K60" s="192"/>
      <c r="L60" s="191"/>
      <c r="M60" s="191"/>
      <c r="N60" s="191"/>
      <c r="O60" s="293"/>
      <c r="P60" s="607"/>
      <c r="Q60" s="610"/>
      <c r="R60" s="610"/>
      <c r="U60" s="322"/>
    </row>
    <row r="61" spans="1:29">
      <c r="C61" s="124"/>
      <c r="D61" s="124"/>
      <c r="E61" s="99"/>
      <c r="F61"/>
      <c r="G61" s="191"/>
      <c r="H61" s="191"/>
      <c r="I61" s="191"/>
      <c r="J61" s="690"/>
      <c r="K61" s="192"/>
      <c r="L61" s="191"/>
      <c r="M61" s="191"/>
      <c r="N61" s="191"/>
      <c r="O61" s="409"/>
      <c r="P61" s="607"/>
      <c r="Q61" s="610"/>
      <c r="R61" s="610"/>
      <c r="U61" s="322"/>
    </row>
    <row r="62" spans="1:29">
      <c r="C62" s="615"/>
      <c r="D62" s="616"/>
      <c r="E62" s="322"/>
      <c r="F62" s="607"/>
      <c r="G62" s="617"/>
      <c r="H62" s="496"/>
      <c r="I62" s="496"/>
      <c r="J62" s="733"/>
      <c r="K62" s="607"/>
      <c r="L62" s="409"/>
      <c r="M62" s="409"/>
      <c r="N62" s="409"/>
      <c r="O62" s="409"/>
      <c r="P62" s="607"/>
      <c r="Q62" s="610"/>
      <c r="R62" s="610"/>
      <c r="U62" s="322"/>
    </row>
    <row r="63" spans="1:29">
      <c r="C63" s="615"/>
      <c r="D63" s="616"/>
      <c r="E63" s="322"/>
      <c r="F63" s="607"/>
      <c r="G63" s="617"/>
      <c r="H63" s="496"/>
      <c r="I63" s="496"/>
      <c r="J63" s="733"/>
      <c r="K63" s="607"/>
      <c r="L63" s="409"/>
      <c r="M63" s="409"/>
      <c r="N63" s="409"/>
      <c r="O63" s="409"/>
      <c r="P63" s="607"/>
      <c r="Q63" s="610"/>
      <c r="R63" s="610"/>
      <c r="U63" s="322"/>
    </row>
    <row r="64" spans="1:29">
      <c r="C64" s="615"/>
      <c r="D64" s="616"/>
      <c r="E64" s="322"/>
      <c r="F64" s="607"/>
      <c r="G64" s="617"/>
      <c r="H64" s="496"/>
      <c r="I64" s="496"/>
      <c r="J64" s="733"/>
      <c r="K64" s="607"/>
      <c r="L64" s="409"/>
      <c r="M64" s="409"/>
      <c r="N64" s="409"/>
      <c r="O64" s="409"/>
      <c r="P64" s="607"/>
      <c r="Q64" s="610"/>
      <c r="R64" s="610"/>
      <c r="U64" s="322"/>
    </row>
    <row r="65" spans="3:21">
      <c r="C65" s="615"/>
      <c r="D65" s="616"/>
      <c r="E65" s="322"/>
      <c r="F65" s="607"/>
      <c r="G65" s="617"/>
      <c r="H65" s="496"/>
      <c r="I65" s="496"/>
      <c r="J65" s="733"/>
      <c r="K65" s="607"/>
      <c r="L65" s="409"/>
      <c r="M65" s="409"/>
      <c r="N65" s="409"/>
      <c r="O65" s="409"/>
      <c r="P65" s="607"/>
      <c r="Q65" s="610"/>
      <c r="R65" s="610"/>
      <c r="U65" s="322"/>
    </row>
    <row r="66" spans="3:21">
      <c r="C66" s="615"/>
      <c r="D66" s="616"/>
      <c r="E66" s="322"/>
      <c r="F66" s="607"/>
      <c r="G66" s="617"/>
      <c r="H66" s="496"/>
      <c r="I66" s="496"/>
      <c r="J66" s="733"/>
      <c r="K66" s="607"/>
      <c r="L66" s="409"/>
      <c r="M66" s="409"/>
      <c r="N66" s="409"/>
      <c r="O66" s="409"/>
      <c r="P66" s="607"/>
      <c r="Q66" s="610"/>
      <c r="R66" s="610"/>
      <c r="U66" s="322"/>
    </row>
    <row r="67" spans="3:21">
      <c r="C67" s="615"/>
      <c r="D67" s="616"/>
      <c r="E67" s="322"/>
      <c r="F67" s="607"/>
      <c r="G67" s="617"/>
      <c r="H67" s="496"/>
      <c r="I67" s="496"/>
      <c r="J67" s="733"/>
      <c r="K67" s="607"/>
      <c r="L67" s="409"/>
      <c r="M67" s="409"/>
      <c r="N67" s="409"/>
      <c r="O67" s="409"/>
      <c r="P67" s="607"/>
      <c r="Q67" s="610"/>
      <c r="R67" s="610"/>
      <c r="U67" s="322"/>
    </row>
    <row r="68" spans="3:21">
      <c r="C68" s="615"/>
      <c r="D68" s="616"/>
      <c r="E68" s="322"/>
      <c r="F68" s="607"/>
      <c r="G68" s="617"/>
      <c r="H68" s="496"/>
      <c r="I68" s="496"/>
      <c r="J68" s="733"/>
      <c r="K68" s="607"/>
      <c r="L68" s="409"/>
      <c r="M68" s="409"/>
      <c r="N68" s="409"/>
      <c r="O68" s="409"/>
      <c r="P68" s="607"/>
      <c r="Q68" s="610"/>
      <c r="R68" s="610"/>
      <c r="U68" s="322"/>
    </row>
    <row r="69" spans="3:21">
      <c r="C69" s="615"/>
      <c r="D69" s="616"/>
      <c r="E69" s="322"/>
      <c r="F69" s="607"/>
      <c r="G69" s="617"/>
      <c r="H69" s="496"/>
      <c r="I69" s="496"/>
      <c r="J69" s="733"/>
      <c r="K69" s="607"/>
      <c r="L69" s="409"/>
      <c r="M69" s="409"/>
      <c r="N69" s="409"/>
      <c r="O69" s="409"/>
      <c r="P69" s="607"/>
      <c r="Q69" s="610"/>
      <c r="R69" s="610"/>
      <c r="U69" s="322"/>
    </row>
    <row r="70" spans="3:21">
      <c r="C70" s="615"/>
      <c r="D70" s="616"/>
      <c r="E70" s="322"/>
      <c r="F70" s="607"/>
      <c r="G70" s="617"/>
      <c r="H70" s="496"/>
      <c r="I70" s="496"/>
      <c r="J70" s="733"/>
      <c r="K70" s="607"/>
      <c r="L70" s="409"/>
      <c r="M70" s="409"/>
      <c r="N70" s="409"/>
      <c r="O70" s="409"/>
      <c r="P70" s="607"/>
      <c r="Q70" s="610"/>
      <c r="R70" s="610"/>
      <c r="U70" s="322"/>
    </row>
    <row r="71" spans="3:21">
      <c r="C71" s="615"/>
      <c r="D71" s="616"/>
      <c r="E71" s="322"/>
      <c r="F71" s="607"/>
      <c r="G71" s="617"/>
      <c r="H71" s="496"/>
      <c r="I71" s="496"/>
      <c r="J71" s="733"/>
      <c r="K71" s="607"/>
      <c r="L71" s="409"/>
      <c r="M71" s="409"/>
      <c r="N71" s="409"/>
      <c r="O71" s="409"/>
      <c r="P71" s="607"/>
      <c r="Q71" s="610"/>
      <c r="R71" s="610"/>
      <c r="U71" s="322"/>
    </row>
    <row r="72" spans="3:21">
      <c r="C72" s="615"/>
      <c r="D72" s="616"/>
      <c r="E72" s="322"/>
      <c r="F72" s="607"/>
      <c r="G72" s="617"/>
      <c r="H72" s="496"/>
      <c r="I72" s="496"/>
      <c r="J72" s="733"/>
      <c r="K72" s="607"/>
      <c r="L72" s="409"/>
      <c r="M72" s="409"/>
      <c r="N72" s="409"/>
      <c r="O72" s="409"/>
      <c r="P72" s="607"/>
      <c r="Q72" s="610"/>
      <c r="R72" s="610"/>
      <c r="U72" s="322"/>
    </row>
    <row r="73" spans="3:21">
      <c r="C73" s="615"/>
      <c r="D73" s="616"/>
      <c r="E73" s="322"/>
      <c r="F73" s="607"/>
      <c r="G73" s="617"/>
      <c r="H73" s="496"/>
      <c r="I73" s="496"/>
      <c r="J73" s="733"/>
      <c r="K73" s="607"/>
      <c r="L73" s="409"/>
      <c r="M73" s="409"/>
      <c r="N73" s="409"/>
      <c r="O73" s="409"/>
      <c r="P73" s="607"/>
      <c r="Q73" s="610"/>
      <c r="R73" s="610"/>
      <c r="U73" s="322"/>
    </row>
    <row r="74" spans="3:21">
      <c r="C74" s="615"/>
      <c r="D74" s="616"/>
      <c r="E74" s="322"/>
      <c r="F74" s="607"/>
      <c r="G74" s="617"/>
      <c r="H74" s="496"/>
      <c r="I74" s="496"/>
      <c r="J74" s="733"/>
      <c r="K74" s="607"/>
      <c r="L74" s="409"/>
      <c r="M74" s="409"/>
      <c r="N74" s="409"/>
      <c r="O74" s="409"/>
      <c r="P74" s="607"/>
      <c r="Q74" s="610"/>
      <c r="R74" s="610"/>
      <c r="U74" s="322"/>
    </row>
    <row r="75" spans="3:21">
      <c r="C75" s="615"/>
      <c r="D75" s="616"/>
      <c r="E75" s="322"/>
      <c r="F75" s="607"/>
      <c r="G75" s="617"/>
      <c r="H75" s="496"/>
      <c r="I75" s="496"/>
      <c r="J75" s="733"/>
      <c r="K75" s="607"/>
      <c r="L75" s="409"/>
      <c r="M75" s="409"/>
      <c r="N75" s="409"/>
      <c r="O75" s="409"/>
      <c r="P75" s="607"/>
      <c r="Q75" s="610"/>
      <c r="R75" s="610"/>
      <c r="U75" s="322"/>
    </row>
    <row r="76" spans="3:21">
      <c r="C76" s="615"/>
      <c r="D76" s="616"/>
      <c r="E76" s="322"/>
      <c r="F76" s="607"/>
      <c r="G76" s="617"/>
      <c r="H76" s="496"/>
      <c r="I76" s="496"/>
      <c r="J76" s="733"/>
      <c r="K76" s="607"/>
      <c r="L76" s="409"/>
      <c r="M76" s="409"/>
      <c r="N76" s="409"/>
      <c r="O76" s="409"/>
      <c r="P76" s="607"/>
      <c r="Q76" s="610"/>
      <c r="R76" s="610"/>
      <c r="U76" s="322"/>
    </row>
    <row r="77" spans="3:21">
      <c r="C77" s="615"/>
      <c r="D77" s="616"/>
      <c r="E77" s="322"/>
      <c r="F77" s="607"/>
      <c r="G77" s="617"/>
      <c r="H77" s="496"/>
      <c r="I77" s="496"/>
      <c r="J77" s="733"/>
      <c r="K77" s="607"/>
      <c r="L77" s="409"/>
      <c r="M77" s="409"/>
      <c r="N77" s="409"/>
      <c r="O77" s="409"/>
      <c r="P77" s="607"/>
      <c r="Q77" s="610"/>
      <c r="R77" s="610"/>
      <c r="U77" s="322"/>
    </row>
    <row r="78" spans="3:21">
      <c r="C78" s="615"/>
      <c r="D78" s="616"/>
      <c r="E78" s="322"/>
      <c r="F78" s="607"/>
      <c r="G78" s="617"/>
      <c r="H78" s="496"/>
      <c r="I78" s="496"/>
      <c r="J78" s="733"/>
      <c r="K78" s="607"/>
      <c r="L78" s="409"/>
      <c r="M78" s="409"/>
      <c r="N78" s="409"/>
      <c r="O78" s="409"/>
      <c r="P78" s="607"/>
      <c r="Q78" s="610"/>
      <c r="R78" s="610"/>
      <c r="U78" s="322"/>
    </row>
    <row r="79" spans="3:21">
      <c r="C79" s="615"/>
      <c r="D79" s="616"/>
      <c r="E79" s="322"/>
      <c r="F79" s="607"/>
      <c r="G79" s="617"/>
      <c r="H79" s="496"/>
      <c r="I79" s="496"/>
      <c r="J79" s="733"/>
      <c r="K79" s="607"/>
      <c r="L79" s="409"/>
      <c r="M79" s="409"/>
      <c r="N79" s="409"/>
      <c r="O79" s="409"/>
      <c r="P79" s="607"/>
      <c r="Q79" s="610"/>
      <c r="R79" s="610"/>
      <c r="U79" s="322"/>
    </row>
    <row r="80" spans="3:21">
      <c r="C80" s="615"/>
      <c r="D80" s="616"/>
      <c r="E80" s="322"/>
      <c r="F80" s="607"/>
      <c r="G80" s="617"/>
      <c r="H80" s="496"/>
      <c r="I80" s="496"/>
      <c r="J80" s="733"/>
      <c r="K80" s="607"/>
      <c r="L80" s="409"/>
      <c r="M80" s="409"/>
      <c r="N80" s="409"/>
      <c r="O80" s="409"/>
      <c r="P80" s="607"/>
      <c r="Q80" s="610"/>
      <c r="R80" s="610"/>
      <c r="U80" s="322"/>
    </row>
    <row r="81" spans="3:21">
      <c r="C81" s="615"/>
      <c r="D81" s="616"/>
      <c r="E81" s="322"/>
      <c r="F81" s="607"/>
      <c r="G81" s="617"/>
      <c r="H81" s="496"/>
      <c r="I81" s="496"/>
      <c r="J81" s="733"/>
      <c r="K81" s="607"/>
      <c r="L81" s="409"/>
      <c r="M81" s="409"/>
      <c r="N81" s="409"/>
      <c r="O81" s="409"/>
      <c r="P81" s="607"/>
      <c r="Q81" s="610"/>
      <c r="R81" s="610"/>
      <c r="U81" s="322"/>
    </row>
    <row r="82" spans="3:21">
      <c r="C82" s="615"/>
      <c r="D82" s="616"/>
      <c r="E82" s="322"/>
      <c r="F82" s="607"/>
      <c r="G82" s="617"/>
      <c r="H82" s="496"/>
      <c r="I82" s="496"/>
      <c r="J82" s="733"/>
      <c r="K82" s="607"/>
      <c r="L82" s="409"/>
      <c r="M82" s="409"/>
      <c r="N82" s="409"/>
      <c r="O82" s="409"/>
      <c r="P82" s="607"/>
      <c r="Q82" s="610"/>
      <c r="R82" s="610"/>
      <c r="U82" s="322"/>
    </row>
    <row r="83" spans="3:21">
      <c r="C83" s="615"/>
      <c r="D83" s="616"/>
      <c r="E83" s="322"/>
      <c r="F83" s="607"/>
      <c r="G83" s="617"/>
      <c r="H83" s="496"/>
      <c r="I83" s="496"/>
      <c r="J83" s="733"/>
      <c r="K83" s="607"/>
      <c r="L83" s="409"/>
      <c r="M83" s="409"/>
      <c r="N83" s="409"/>
      <c r="O83" s="409"/>
      <c r="P83" s="607"/>
      <c r="Q83" s="610"/>
      <c r="R83" s="610"/>
      <c r="U83" s="322"/>
    </row>
    <row r="84" spans="3:21">
      <c r="C84" s="615"/>
      <c r="D84" s="616"/>
      <c r="E84" s="322"/>
      <c r="F84" s="607"/>
      <c r="G84" s="617"/>
      <c r="H84" s="496"/>
      <c r="I84" s="496"/>
      <c r="J84" s="733"/>
      <c r="K84" s="607"/>
      <c r="L84" s="409"/>
      <c r="M84" s="409"/>
      <c r="N84" s="409"/>
      <c r="O84" s="409"/>
      <c r="P84" s="607"/>
      <c r="Q84" s="610"/>
      <c r="R84" s="610"/>
      <c r="U84" s="322"/>
    </row>
    <row r="85" spans="3:21">
      <c r="C85" s="615"/>
      <c r="D85" s="616"/>
      <c r="E85" s="322"/>
      <c r="F85" s="607"/>
      <c r="G85" s="617"/>
      <c r="H85" s="496"/>
      <c r="I85" s="496"/>
      <c r="J85" s="733"/>
      <c r="K85" s="607"/>
      <c r="L85" s="409"/>
      <c r="M85" s="409"/>
      <c r="N85" s="409"/>
      <c r="O85" s="409"/>
      <c r="P85" s="607"/>
      <c r="Q85" s="610"/>
      <c r="R85" s="610"/>
      <c r="U85" s="322"/>
    </row>
    <row r="86" spans="3:21">
      <c r="C86" s="615"/>
      <c r="D86" s="616"/>
      <c r="E86" s="322"/>
      <c r="F86" s="607"/>
      <c r="G86" s="617"/>
      <c r="H86" s="496"/>
      <c r="I86" s="496"/>
      <c r="J86" s="733"/>
      <c r="K86" s="607"/>
      <c r="L86" s="409"/>
      <c r="M86" s="409"/>
      <c r="N86" s="409"/>
      <c r="O86" s="409"/>
      <c r="P86" s="607"/>
      <c r="Q86" s="610"/>
      <c r="R86" s="610"/>
      <c r="U86" s="322"/>
    </row>
    <row r="87" spans="3:21">
      <c r="C87" s="615"/>
      <c r="D87" s="616"/>
      <c r="E87" s="322"/>
      <c r="F87" s="607"/>
      <c r="G87" s="617"/>
      <c r="H87" s="496"/>
      <c r="I87" s="496"/>
      <c r="J87" s="733"/>
      <c r="K87" s="607"/>
      <c r="L87" s="409"/>
      <c r="M87" s="409"/>
      <c r="N87" s="409"/>
      <c r="O87" s="409"/>
      <c r="P87" s="607"/>
      <c r="Q87" s="610"/>
      <c r="R87" s="610"/>
      <c r="U87" s="322"/>
    </row>
    <row r="88" spans="3:21">
      <c r="C88" s="615"/>
      <c r="D88" s="616"/>
      <c r="E88" s="322"/>
      <c r="F88" s="607"/>
      <c r="G88" s="617"/>
      <c r="H88" s="496"/>
      <c r="I88" s="496"/>
      <c r="J88" s="733"/>
      <c r="K88" s="607"/>
      <c r="L88" s="409"/>
      <c r="M88" s="409"/>
      <c r="N88" s="409"/>
      <c r="O88" s="409"/>
      <c r="P88" s="607"/>
      <c r="Q88" s="610"/>
      <c r="R88" s="610"/>
      <c r="U88" s="322"/>
    </row>
    <row r="89" spans="3:21">
      <c r="C89" s="615"/>
      <c r="D89" s="616"/>
      <c r="E89" s="322"/>
      <c r="F89" s="607"/>
      <c r="G89" s="617"/>
      <c r="H89" s="496"/>
      <c r="I89" s="496"/>
      <c r="J89" s="733"/>
      <c r="K89" s="607"/>
      <c r="L89" s="409"/>
      <c r="M89" s="409"/>
      <c r="N89" s="409"/>
      <c r="O89" s="409"/>
      <c r="P89" s="607"/>
      <c r="Q89" s="610"/>
      <c r="R89" s="610"/>
      <c r="U89" s="322"/>
    </row>
    <row r="90" spans="3:21">
      <c r="C90" s="615"/>
      <c r="D90" s="616"/>
      <c r="E90" s="322"/>
      <c r="G90" s="617"/>
      <c r="L90" s="409"/>
      <c r="M90" s="409"/>
      <c r="N90" s="409"/>
      <c r="O90" s="409"/>
      <c r="Q90" s="610"/>
      <c r="R90" s="610"/>
      <c r="U90" s="322"/>
    </row>
    <row r="91" spans="3:21">
      <c r="C91" s="615"/>
      <c r="D91" s="616"/>
      <c r="E91" s="322"/>
      <c r="G91" s="617"/>
      <c r="L91" s="409"/>
      <c r="M91" s="409"/>
      <c r="N91" s="409"/>
      <c r="O91" s="409"/>
      <c r="Q91" s="610"/>
      <c r="R91" s="610"/>
      <c r="U91" s="322"/>
    </row>
    <row r="92" spans="3:21">
      <c r="C92" s="615"/>
      <c r="D92" s="616"/>
      <c r="E92" s="322"/>
      <c r="G92" s="617"/>
      <c r="L92" s="409"/>
      <c r="M92" s="409"/>
      <c r="N92" s="409"/>
      <c r="O92" s="409"/>
      <c r="Q92" s="610"/>
      <c r="R92" s="610"/>
      <c r="U92" s="322"/>
    </row>
    <row r="93" spans="3:21">
      <c r="C93" s="615"/>
      <c r="D93" s="616"/>
      <c r="E93" s="322"/>
      <c r="G93" s="617"/>
      <c r="L93" s="409"/>
      <c r="M93" s="409"/>
      <c r="N93" s="409"/>
      <c r="O93" s="409"/>
      <c r="Q93" s="610"/>
      <c r="R93" s="610"/>
      <c r="U93" s="322"/>
    </row>
    <row r="94" spans="3:21">
      <c r="C94" s="615"/>
      <c r="D94" s="616"/>
      <c r="E94" s="322"/>
      <c r="G94" s="617"/>
      <c r="L94" s="409"/>
      <c r="M94" s="409"/>
      <c r="N94" s="409"/>
      <c r="O94" s="409"/>
      <c r="Q94" s="610"/>
      <c r="R94" s="610"/>
      <c r="U94" s="322"/>
    </row>
    <row r="95" spans="3:21">
      <c r="C95" s="615"/>
      <c r="D95" s="616"/>
      <c r="E95" s="322"/>
      <c r="G95" s="617"/>
      <c r="L95" s="409"/>
      <c r="M95" s="409"/>
      <c r="N95" s="409"/>
      <c r="O95" s="409"/>
      <c r="Q95" s="610"/>
      <c r="R95" s="610"/>
      <c r="U95" s="322"/>
    </row>
    <row r="96" spans="3:21">
      <c r="C96" s="615"/>
      <c r="D96" s="616"/>
      <c r="E96" s="322"/>
      <c r="G96" s="617"/>
      <c r="L96" s="409"/>
      <c r="M96" s="409"/>
      <c r="N96" s="409"/>
      <c r="O96" s="409"/>
      <c r="Q96" s="610"/>
      <c r="R96" s="610"/>
      <c r="U96" s="322"/>
    </row>
    <row r="97" spans="3:21">
      <c r="C97" s="615"/>
      <c r="D97" s="616"/>
      <c r="E97" s="322"/>
      <c r="G97" s="617"/>
      <c r="L97" s="409"/>
      <c r="M97" s="409"/>
      <c r="N97" s="409"/>
      <c r="O97" s="409"/>
      <c r="Q97" s="610"/>
      <c r="R97" s="610"/>
      <c r="U97" s="322"/>
    </row>
    <row r="98" spans="3:21">
      <c r="C98" s="615"/>
      <c r="D98" s="616"/>
      <c r="E98" s="322"/>
      <c r="G98" s="617"/>
      <c r="L98" s="409"/>
      <c r="M98" s="409"/>
      <c r="N98" s="409"/>
      <c r="O98" s="409"/>
      <c r="Q98" s="610"/>
      <c r="R98" s="610"/>
      <c r="U98" s="322"/>
    </row>
    <row r="99" spans="3:21">
      <c r="C99" s="615"/>
      <c r="D99" s="616"/>
      <c r="E99" s="322"/>
      <c r="F99" s="618"/>
      <c r="G99" s="617"/>
      <c r="H99" s="293"/>
      <c r="I99" s="293"/>
      <c r="J99" s="707"/>
      <c r="K99" s="618"/>
      <c r="L99" s="409"/>
      <c r="M99" s="409"/>
      <c r="N99" s="409"/>
      <c r="O99" s="409"/>
      <c r="P99" s="618"/>
      <c r="Q99" s="610"/>
      <c r="R99" s="610"/>
      <c r="U99" s="322"/>
    </row>
    <row r="100" spans="3:21">
      <c r="C100" s="615"/>
      <c r="D100" s="616"/>
      <c r="E100" s="322"/>
      <c r="F100" s="618"/>
      <c r="G100" s="617"/>
      <c r="H100" s="293"/>
      <c r="I100" s="293"/>
      <c r="J100" s="707"/>
      <c r="K100" s="618"/>
      <c r="L100" s="409"/>
      <c r="M100" s="409"/>
      <c r="N100" s="409"/>
      <c r="O100" s="409"/>
      <c r="P100" s="618"/>
      <c r="Q100" s="610"/>
      <c r="R100" s="610"/>
      <c r="U100" s="322"/>
    </row>
    <row r="101" spans="3:21">
      <c r="C101" s="615"/>
      <c r="D101" s="616"/>
      <c r="E101" s="322"/>
      <c r="F101" s="618"/>
      <c r="G101" s="617"/>
      <c r="H101" s="293"/>
      <c r="I101" s="293"/>
      <c r="J101" s="707"/>
      <c r="K101" s="618"/>
      <c r="L101" s="409"/>
      <c r="M101" s="409"/>
      <c r="N101" s="409"/>
      <c r="O101" s="409"/>
      <c r="P101" s="618"/>
      <c r="Q101" s="610"/>
      <c r="R101" s="610"/>
      <c r="U101" s="322"/>
    </row>
    <row r="102" spans="3:21">
      <c r="C102" s="615"/>
      <c r="D102" s="616"/>
      <c r="E102" s="322"/>
      <c r="F102" s="618"/>
      <c r="G102" s="617"/>
      <c r="H102" s="293"/>
      <c r="I102" s="293"/>
      <c r="J102" s="707"/>
      <c r="K102" s="618"/>
      <c r="L102" s="409"/>
      <c r="M102" s="409"/>
      <c r="N102" s="409"/>
      <c r="O102" s="409"/>
      <c r="P102" s="618"/>
      <c r="Q102" s="610"/>
      <c r="R102" s="610"/>
      <c r="U102" s="322"/>
    </row>
    <row r="103" spans="3:21">
      <c r="C103" s="615"/>
      <c r="D103" s="616"/>
      <c r="E103" s="322"/>
      <c r="F103" s="618"/>
      <c r="G103" s="617"/>
      <c r="H103" s="293"/>
      <c r="I103" s="293"/>
      <c r="J103" s="707"/>
      <c r="K103" s="618"/>
      <c r="L103" s="409"/>
      <c r="M103" s="409"/>
      <c r="N103" s="409"/>
      <c r="O103" s="409"/>
      <c r="P103" s="618"/>
      <c r="Q103" s="610"/>
      <c r="R103" s="610"/>
      <c r="U103" s="322"/>
    </row>
    <row r="104" spans="3:21">
      <c r="C104" s="615"/>
      <c r="D104" s="616"/>
      <c r="E104" s="322"/>
      <c r="F104" s="618"/>
      <c r="G104" s="617"/>
      <c r="H104" s="293"/>
      <c r="I104" s="293"/>
      <c r="J104" s="707"/>
      <c r="K104" s="618"/>
      <c r="L104" s="409"/>
      <c r="M104" s="409"/>
      <c r="N104" s="409"/>
      <c r="O104" s="409"/>
      <c r="P104" s="618"/>
      <c r="Q104" s="610"/>
      <c r="R104" s="610"/>
      <c r="U104" s="322"/>
    </row>
    <row r="105" spans="3:21">
      <c r="C105" s="615"/>
      <c r="D105" s="616"/>
      <c r="E105" s="322"/>
      <c r="F105" s="618"/>
      <c r="G105" s="617"/>
      <c r="H105" s="293"/>
      <c r="I105" s="293"/>
      <c r="J105" s="707"/>
      <c r="K105" s="618"/>
      <c r="L105" s="409"/>
      <c r="M105" s="409"/>
      <c r="N105" s="409"/>
      <c r="O105" s="409"/>
      <c r="P105" s="618"/>
      <c r="Q105" s="610"/>
      <c r="R105" s="610"/>
      <c r="U105" s="322"/>
    </row>
    <row r="106" spans="3:21">
      <c r="C106" s="615"/>
      <c r="D106" s="616"/>
      <c r="E106" s="322"/>
      <c r="F106" s="618"/>
      <c r="G106" s="617"/>
      <c r="H106" s="293"/>
      <c r="I106" s="293"/>
      <c r="J106" s="707"/>
      <c r="K106" s="618"/>
      <c r="L106" s="409"/>
      <c r="M106" s="409"/>
      <c r="N106" s="409"/>
      <c r="O106" s="409"/>
      <c r="P106" s="618"/>
      <c r="Q106" s="610"/>
      <c r="R106" s="610"/>
      <c r="U106" s="322"/>
    </row>
    <row r="107" spans="3:21">
      <c r="C107" s="615"/>
      <c r="D107" s="616"/>
      <c r="E107" s="322"/>
      <c r="F107" s="618"/>
      <c r="G107" s="617"/>
      <c r="H107" s="293"/>
      <c r="I107" s="293"/>
      <c r="J107" s="707"/>
      <c r="K107" s="618"/>
      <c r="L107" s="409"/>
      <c r="M107" s="409"/>
      <c r="N107" s="409"/>
      <c r="O107" s="409"/>
      <c r="P107" s="618"/>
      <c r="Q107" s="610"/>
      <c r="R107" s="610"/>
      <c r="U107" s="322"/>
    </row>
    <row r="108" spans="3:21">
      <c r="C108" s="615"/>
      <c r="D108" s="616"/>
      <c r="E108" s="322"/>
      <c r="F108" s="618"/>
      <c r="G108" s="617"/>
      <c r="H108" s="293"/>
      <c r="I108" s="293"/>
      <c r="J108" s="707"/>
      <c r="K108" s="618"/>
      <c r="L108" s="409"/>
      <c r="M108" s="409"/>
      <c r="N108" s="409"/>
      <c r="O108" s="409"/>
      <c r="P108" s="618"/>
      <c r="Q108" s="610"/>
      <c r="R108" s="610"/>
      <c r="U108" s="322"/>
    </row>
    <row r="109" spans="3:21">
      <c r="C109" s="615"/>
      <c r="D109" s="616"/>
      <c r="E109" s="322"/>
      <c r="F109" s="618"/>
      <c r="G109" s="617"/>
      <c r="H109" s="293"/>
      <c r="I109" s="293"/>
      <c r="J109" s="707"/>
      <c r="K109" s="618"/>
      <c r="L109" s="409"/>
      <c r="M109" s="409"/>
      <c r="N109" s="409"/>
      <c r="O109" s="409"/>
      <c r="P109" s="618"/>
      <c r="Q109" s="610"/>
      <c r="R109" s="610"/>
      <c r="U109" s="322"/>
    </row>
    <row r="110" spans="3:21">
      <c r="C110" s="615"/>
      <c r="D110" s="616"/>
      <c r="E110" s="322"/>
      <c r="F110" s="618"/>
      <c r="G110" s="617"/>
      <c r="H110" s="293"/>
      <c r="I110" s="293"/>
      <c r="J110" s="707"/>
      <c r="K110" s="618"/>
      <c r="L110" s="409"/>
      <c r="M110" s="409"/>
      <c r="N110" s="409"/>
      <c r="O110" s="409"/>
      <c r="P110" s="618"/>
      <c r="Q110" s="610"/>
      <c r="R110" s="610"/>
      <c r="U110" s="322"/>
    </row>
    <row r="111" spans="3:21">
      <c r="C111" s="615"/>
      <c r="D111" s="616"/>
      <c r="E111" s="322"/>
      <c r="F111" s="618"/>
      <c r="G111" s="617"/>
      <c r="H111" s="293"/>
      <c r="I111" s="293"/>
      <c r="J111" s="707"/>
      <c r="K111" s="618"/>
      <c r="L111" s="409"/>
      <c r="M111" s="409"/>
      <c r="N111" s="409"/>
      <c r="O111" s="409"/>
      <c r="P111" s="618"/>
      <c r="Q111" s="610"/>
      <c r="R111" s="610"/>
      <c r="U111" s="322"/>
    </row>
    <row r="112" spans="3:21">
      <c r="C112" s="615"/>
      <c r="D112" s="616"/>
      <c r="E112" s="322"/>
      <c r="F112" s="618"/>
      <c r="G112" s="617"/>
      <c r="H112" s="293"/>
      <c r="I112" s="293"/>
      <c r="J112" s="707"/>
      <c r="K112" s="618"/>
      <c r="L112" s="409"/>
      <c r="M112" s="409"/>
      <c r="N112" s="409"/>
      <c r="O112" s="409"/>
      <c r="P112" s="618"/>
      <c r="Q112" s="610"/>
      <c r="R112" s="610"/>
      <c r="U112" s="322"/>
    </row>
    <row r="113" spans="1:30">
      <c r="C113" s="615"/>
      <c r="D113" s="616"/>
      <c r="E113" s="322"/>
      <c r="F113" s="618"/>
      <c r="G113" s="617"/>
      <c r="H113" s="293"/>
      <c r="I113" s="293"/>
      <c r="J113" s="707"/>
      <c r="K113" s="618"/>
      <c r="L113" s="409"/>
      <c r="M113" s="409"/>
      <c r="N113" s="409"/>
      <c r="O113" s="409"/>
      <c r="P113" s="618"/>
      <c r="Q113" s="610"/>
      <c r="R113" s="610"/>
      <c r="U113" s="322"/>
    </row>
    <row r="114" spans="1:30">
      <c r="C114" s="615"/>
      <c r="D114" s="616"/>
      <c r="E114" s="322"/>
      <c r="F114" s="618"/>
      <c r="G114" s="617"/>
      <c r="H114" s="293"/>
      <c r="I114" s="293"/>
      <c r="J114" s="707"/>
      <c r="K114" s="618"/>
      <c r="L114" s="409"/>
      <c r="M114" s="409"/>
      <c r="N114" s="409"/>
      <c r="O114" s="409"/>
      <c r="P114" s="618"/>
      <c r="Q114" s="610"/>
      <c r="R114" s="610"/>
      <c r="U114" s="322"/>
    </row>
    <row r="115" spans="1:30">
      <c r="F115" s="618"/>
      <c r="H115" s="293"/>
      <c r="I115" s="293"/>
      <c r="J115" s="707"/>
      <c r="K115" s="618"/>
      <c r="P115" s="618"/>
    </row>
    <row r="116" spans="1:30">
      <c r="F116" s="618"/>
      <c r="H116" s="293"/>
      <c r="I116" s="293"/>
      <c r="J116" s="707"/>
      <c r="K116" s="618"/>
      <c r="P116" s="618"/>
    </row>
    <row r="117" spans="1:30">
      <c r="F117" s="618"/>
      <c r="H117" s="293"/>
      <c r="I117" s="293"/>
      <c r="J117" s="707"/>
      <c r="K117" s="618"/>
      <c r="P117" s="618"/>
    </row>
    <row r="118" spans="1:30">
      <c r="F118" s="618"/>
      <c r="H118" s="293"/>
      <c r="I118" s="293"/>
      <c r="J118" s="707"/>
      <c r="K118" s="618"/>
      <c r="P118" s="618"/>
    </row>
    <row r="119" spans="1:30" s="609" customFormat="1">
      <c r="A119" s="322"/>
      <c r="B119" s="322"/>
      <c r="C119" s="332"/>
      <c r="D119" s="606"/>
      <c r="E119" s="324"/>
      <c r="F119" s="618"/>
      <c r="G119" s="493"/>
      <c r="H119" s="293"/>
      <c r="I119" s="293"/>
      <c r="J119" s="707"/>
      <c r="K119" s="618"/>
      <c r="L119" s="493"/>
      <c r="M119" s="493"/>
      <c r="N119" s="493"/>
      <c r="O119" s="493"/>
      <c r="P119" s="618"/>
      <c r="S119" s="610"/>
      <c r="T119" s="322"/>
      <c r="U119" s="497"/>
      <c r="V119" s="322"/>
      <c r="W119" s="322"/>
      <c r="X119" s="322"/>
      <c r="Y119" s="322"/>
      <c r="Z119" s="322"/>
      <c r="AA119" s="322"/>
      <c r="AB119" s="322"/>
      <c r="AC119" s="322"/>
      <c r="AD119" s="322"/>
    </row>
    <row r="120" spans="1:30" s="609" customFormat="1">
      <c r="A120" s="322"/>
      <c r="B120" s="322"/>
      <c r="C120" s="332"/>
      <c r="D120" s="606"/>
      <c r="E120" s="324"/>
      <c r="F120" s="618"/>
      <c r="G120" s="493"/>
      <c r="H120" s="293"/>
      <c r="I120" s="293"/>
      <c r="J120" s="707"/>
      <c r="K120" s="618"/>
      <c r="L120" s="493"/>
      <c r="M120" s="493"/>
      <c r="N120" s="493"/>
      <c r="O120" s="493"/>
      <c r="P120" s="618"/>
      <c r="S120" s="610"/>
      <c r="T120" s="322"/>
      <c r="U120" s="497"/>
      <c r="V120" s="322"/>
      <c r="W120" s="322"/>
      <c r="X120" s="322"/>
      <c r="Y120" s="322"/>
      <c r="Z120" s="322"/>
      <c r="AA120" s="322"/>
      <c r="AB120" s="322"/>
      <c r="AC120" s="322"/>
      <c r="AD120" s="322"/>
    </row>
    <row r="121" spans="1:30" s="609" customFormat="1">
      <c r="A121" s="322"/>
      <c r="B121" s="322"/>
      <c r="C121" s="332"/>
      <c r="D121" s="606"/>
      <c r="E121" s="324"/>
      <c r="F121" s="618"/>
      <c r="G121" s="493"/>
      <c r="H121" s="293"/>
      <c r="I121" s="293"/>
      <c r="J121" s="707"/>
      <c r="K121" s="618"/>
      <c r="L121" s="493"/>
      <c r="M121" s="493"/>
      <c r="N121" s="493"/>
      <c r="O121" s="493"/>
      <c r="P121" s="618"/>
      <c r="S121" s="610"/>
      <c r="T121" s="322"/>
      <c r="U121" s="497"/>
      <c r="V121" s="322"/>
      <c r="W121" s="322"/>
      <c r="X121" s="322"/>
      <c r="Y121" s="322"/>
      <c r="Z121" s="322"/>
      <c r="AA121" s="322"/>
      <c r="AB121" s="322"/>
      <c r="AC121" s="322"/>
      <c r="AD121" s="322"/>
    </row>
    <row r="122" spans="1:30" s="609" customFormat="1">
      <c r="A122" s="322"/>
      <c r="B122" s="322"/>
      <c r="C122" s="332"/>
      <c r="D122" s="606"/>
      <c r="E122" s="324"/>
      <c r="F122" s="618"/>
      <c r="G122" s="493"/>
      <c r="H122" s="293"/>
      <c r="I122" s="293"/>
      <c r="J122" s="707"/>
      <c r="K122" s="618"/>
      <c r="L122" s="493"/>
      <c r="M122" s="493"/>
      <c r="N122" s="493"/>
      <c r="O122" s="493"/>
      <c r="P122" s="618"/>
      <c r="S122" s="610"/>
      <c r="T122" s="322"/>
      <c r="U122" s="497"/>
      <c r="V122" s="322"/>
      <c r="W122" s="322"/>
      <c r="X122" s="322"/>
      <c r="Y122" s="322"/>
      <c r="Z122" s="322"/>
      <c r="AA122" s="322"/>
      <c r="AB122" s="322"/>
      <c r="AC122" s="322"/>
      <c r="AD122" s="322"/>
    </row>
    <row r="123" spans="1:30" s="609" customFormat="1">
      <c r="A123" s="322"/>
      <c r="B123" s="322"/>
      <c r="C123" s="332"/>
      <c r="D123" s="606"/>
      <c r="E123" s="324"/>
      <c r="F123" s="618"/>
      <c r="G123" s="493"/>
      <c r="H123" s="293"/>
      <c r="I123" s="293"/>
      <c r="J123" s="707"/>
      <c r="K123" s="618"/>
      <c r="L123" s="493"/>
      <c r="M123" s="493"/>
      <c r="N123" s="493"/>
      <c r="O123" s="493"/>
      <c r="P123" s="618"/>
      <c r="S123" s="610"/>
      <c r="T123" s="322"/>
      <c r="U123" s="497"/>
      <c r="V123" s="322"/>
      <c r="W123" s="322"/>
      <c r="X123" s="322"/>
      <c r="Y123" s="322"/>
      <c r="Z123" s="322"/>
      <c r="AA123" s="322"/>
      <c r="AB123" s="322"/>
      <c r="AC123" s="322"/>
      <c r="AD123" s="322"/>
    </row>
    <row r="124" spans="1:30" s="609" customFormat="1">
      <c r="A124" s="322"/>
      <c r="B124" s="322"/>
      <c r="C124" s="332"/>
      <c r="D124" s="606"/>
      <c r="E124" s="324"/>
      <c r="F124" s="618"/>
      <c r="G124" s="493"/>
      <c r="H124" s="293"/>
      <c r="I124" s="293"/>
      <c r="J124" s="707"/>
      <c r="K124" s="618"/>
      <c r="L124" s="493"/>
      <c r="M124" s="493"/>
      <c r="N124" s="493"/>
      <c r="O124" s="493"/>
      <c r="P124" s="618"/>
      <c r="S124" s="610"/>
      <c r="T124" s="322"/>
      <c r="U124" s="497"/>
      <c r="V124" s="322"/>
      <c r="W124" s="322"/>
      <c r="X124" s="322"/>
      <c r="Y124" s="322"/>
      <c r="Z124" s="322"/>
      <c r="AA124" s="322"/>
      <c r="AB124" s="322"/>
      <c r="AC124" s="322"/>
      <c r="AD124" s="322"/>
    </row>
    <row r="125" spans="1:30" s="609" customFormat="1">
      <c r="A125" s="322"/>
      <c r="B125" s="322"/>
      <c r="C125" s="332"/>
      <c r="D125" s="606"/>
      <c r="E125" s="324"/>
      <c r="F125" s="618"/>
      <c r="G125" s="493"/>
      <c r="H125" s="293"/>
      <c r="I125" s="293"/>
      <c r="J125" s="707"/>
      <c r="K125" s="618"/>
      <c r="L125" s="493"/>
      <c r="M125" s="493"/>
      <c r="N125" s="493"/>
      <c r="O125" s="493"/>
      <c r="P125" s="618"/>
      <c r="S125" s="610"/>
      <c r="T125" s="322"/>
      <c r="U125" s="497"/>
      <c r="V125" s="322"/>
      <c r="W125" s="322"/>
      <c r="X125" s="322"/>
      <c r="Y125" s="322"/>
      <c r="Z125" s="322"/>
      <c r="AA125" s="322"/>
      <c r="AB125" s="322"/>
      <c r="AC125" s="322"/>
      <c r="AD125" s="322"/>
    </row>
    <row r="126" spans="1:30" s="609" customFormat="1">
      <c r="A126" s="322"/>
      <c r="B126" s="322"/>
      <c r="C126" s="332"/>
      <c r="D126" s="606"/>
      <c r="E126" s="324"/>
      <c r="F126" s="618"/>
      <c r="G126" s="493"/>
      <c r="H126" s="293"/>
      <c r="I126" s="293"/>
      <c r="J126" s="707"/>
      <c r="K126" s="618"/>
      <c r="L126" s="493"/>
      <c r="M126" s="493"/>
      <c r="N126" s="493"/>
      <c r="O126" s="493"/>
      <c r="P126" s="618"/>
      <c r="S126" s="610"/>
      <c r="T126" s="322"/>
      <c r="U126" s="497"/>
      <c r="V126" s="322"/>
      <c r="W126" s="322"/>
      <c r="X126" s="322"/>
      <c r="Y126" s="322"/>
      <c r="Z126" s="322"/>
      <c r="AA126" s="322"/>
      <c r="AB126" s="322"/>
      <c r="AC126" s="322"/>
      <c r="AD126" s="322"/>
    </row>
    <row r="127" spans="1:30" s="609" customFormat="1">
      <c r="A127" s="322"/>
      <c r="B127" s="322"/>
      <c r="C127" s="332"/>
      <c r="D127" s="606"/>
      <c r="E127" s="324"/>
      <c r="F127" s="618"/>
      <c r="G127" s="493"/>
      <c r="H127" s="293"/>
      <c r="I127" s="293"/>
      <c r="J127" s="707"/>
      <c r="K127" s="618"/>
      <c r="L127" s="493"/>
      <c r="M127" s="493"/>
      <c r="N127" s="493"/>
      <c r="O127" s="493"/>
      <c r="P127" s="618"/>
      <c r="S127" s="610"/>
      <c r="T127" s="322"/>
      <c r="U127" s="497"/>
      <c r="V127" s="322"/>
      <c r="W127" s="322"/>
      <c r="X127" s="322"/>
      <c r="Y127" s="322"/>
      <c r="Z127" s="322"/>
      <c r="AA127" s="322"/>
      <c r="AB127" s="322"/>
      <c r="AC127" s="322"/>
      <c r="AD127" s="322"/>
    </row>
    <row r="128" spans="1:30" s="609" customFormat="1">
      <c r="A128" s="322"/>
      <c r="B128" s="322"/>
      <c r="C128" s="332"/>
      <c r="D128" s="606"/>
      <c r="E128" s="324"/>
      <c r="F128" s="618"/>
      <c r="G128" s="493"/>
      <c r="H128" s="293"/>
      <c r="I128" s="293"/>
      <c r="J128" s="707"/>
      <c r="K128" s="618"/>
      <c r="L128" s="493"/>
      <c r="M128" s="493"/>
      <c r="N128" s="493"/>
      <c r="O128" s="493"/>
      <c r="P128" s="618"/>
      <c r="S128" s="610"/>
      <c r="T128" s="322"/>
      <c r="U128" s="497"/>
      <c r="V128" s="322"/>
      <c r="W128" s="322"/>
      <c r="X128" s="322"/>
      <c r="Y128" s="322"/>
      <c r="Z128" s="322"/>
      <c r="AA128" s="322"/>
      <c r="AB128" s="322"/>
      <c r="AC128" s="322"/>
      <c r="AD128" s="322"/>
    </row>
    <row r="129" spans="1:30" s="609" customFormat="1">
      <c r="A129" s="322"/>
      <c r="B129" s="322"/>
      <c r="C129" s="332"/>
      <c r="D129" s="606"/>
      <c r="E129" s="324"/>
      <c r="F129" s="618"/>
      <c r="G129" s="493"/>
      <c r="H129" s="293"/>
      <c r="I129" s="293"/>
      <c r="J129" s="707"/>
      <c r="K129" s="618"/>
      <c r="L129" s="493"/>
      <c r="M129" s="493"/>
      <c r="N129" s="493"/>
      <c r="O129" s="493"/>
      <c r="P129" s="618"/>
      <c r="S129" s="610"/>
      <c r="T129" s="322"/>
      <c r="U129" s="497"/>
      <c r="V129" s="322"/>
      <c r="W129" s="322"/>
      <c r="X129" s="322"/>
      <c r="Y129" s="322"/>
      <c r="Z129" s="322"/>
      <c r="AA129" s="322"/>
      <c r="AB129" s="322"/>
      <c r="AC129" s="322"/>
      <c r="AD129" s="322"/>
    </row>
    <row r="130" spans="1:30" s="609" customFormat="1">
      <c r="A130" s="322"/>
      <c r="B130" s="322"/>
      <c r="C130" s="332"/>
      <c r="D130" s="606"/>
      <c r="E130" s="324"/>
      <c r="F130" s="618"/>
      <c r="G130" s="493"/>
      <c r="H130" s="293"/>
      <c r="I130" s="293"/>
      <c r="J130" s="707"/>
      <c r="K130" s="618"/>
      <c r="L130" s="493"/>
      <c r="M130" s="493"/>
      <c r="N130" s="493"/>
      <c r="O130" s="493"/>
      <c r="P130" s="618"/>
      <c r="S130" s="610"/>
      <c r="T130" s="322"/>
      <c r="U130" s="497"/>
      <c r="V130" s="322"/>
      <c r="W130" s="322"/>
      <c r="X130" s="322"/>
      <c r="Y130" s="322"/>
      <c r="Z130" s="322"/>
      <c r="AA130" s="322"/>
      <c r="AB130" s="322"/>
      <c r="AC130" s="322"/>
      <c r="AD130" s="322"/>
    </row>
    <row r="131" spans="1:30" s="609" customFormat="1">
      <c r="A131" s="322"/>
      <c r="B131" s="322"/>
      <c r="C131" s="332"/>
      <c r="D131" s="606"/>
      <c r="E131" s="324"/>
      <c r="F131" s="618"/>
      <c r="G131" s="493"/>
      <c r="H131" s="293"/>
      <c r="I131" s="293"/>
      <c r="J131" s="707"/>
      <c r="K131" s="618"/>
      <c r="L131" s="493"/>
      <c r="M131" s="493"/>
      <c r="N131" s="493"/>
      <c r="O131" s="493"/>
      <c r="P131" s="618"/>
      <c r="S131" s="610"/>
      <c r="T131" s="322"/>
      <c r="U131" s="497"/>
      <c r="V131" s="322"/>
      <c r="W131" s="322"/>
      <c r="X131" s="322"/>
      <c r="Y131" s="322"/>
      <c r="Z131" s="322"/>
      <c r="AA131" s="322"/>
      <c r="AB131" s="322"/>
      <c r="AC131" s="322"/>
      <c r="AD131" s="322"/>
    </row>
    <row r="132" spans="1:30" s="609" customFormat="1">
      <c r="A132" s="322"/>
      <c r="B132" s="322"/>
      <c r="C132" s="332"/>
      <c r="D132" s="606"/>
      <c r="E132" s="324"/>
      <c r="F132" s="618"/>
      <c r="G132" s="493"/>
      <c r="H132" s="293"/>
      <c r="I132" s="293"/>
      <c r="J132" s="707"/>
      <c r="K132" s="618"/>
      <c r="L132" s="493"/>
      <c r="M132" s="493"/>
      <c r="N132" s="493"/>
      <c r="O132" s="493"/>
      <c r="P132" s="618"/>
      <c r="S132" s="610"/>
      <c r="T132" s="322"/>
      <c r="U132" s="497"/>
      <c r="V132" s="322"/>
      <c r="W132" s="322"/>
      <c r="X132" s="322"/>
      <c r="Y132" s="322"/>
      <c r="Z132" s="322"/>
      <c r="AA132" s="322"/>
      <c r="AB132" s="322"/>
      <c r="AC132" s="322"/>
      <c r="AD132" s="322"/>
    </row>
    <row r="133" spans="1:30" s="609" customFormat="1">
      <c r="A133" s="322"/>
      <c r="B133" s="322"/>
      <c r="C133" s="332"/>
      <c r="D133" s="606"/>
      <c r="E133" s="324"/>
      <c r="F133" s="618"/>
      <c r="G133" s="493"/>
      <c r="H133" s="293"/>
      <c r="I133" s="293"/>
      <c r="J133" s="707"/>
      <c r="K133" s="618"/>
      <c r="L133" s="493"/>
      <c r="M133" s="493"/>
      <c r="N133" s="493"/>
      <c r="O133" s="493"/>
      <c r="P133" s="618"/>
      <c r="S133" s="610"/>
      <c r="T133" s="322"/>
      <c r="U133" s="497"/>
      <c r="V133" s="322"/>
      <c r="W133" s="322"/>
      <c r="X133" s="322"/>
      <c r="Y133" s="322"/>
      <c r="Z133" s="322"/>
      <c r="AA133" s="322"/>
      <c r="AB133" s="322"/>
      <c r="AC133" s="322"/>
      <c r="AD133" s="322"/>
    </row>
    <row r="134" spans="1:30" s="609" customFormat="1">
      <c r="A134" s="322"/>
      <c r="B134" s="322"/>
      <c r="C134" s="332"/>
      <c r="D134" s="606"/>
      <c r="E134" s="324"/>
      <c r="F134" s="618"/>
      <c r="G134" s="493"/>
      <c r="H134" s="293"/>
      <c r="I134" s="293"/>
      <c r="J134" s="707"/>
      <c r="K134" s="618"/>
      <c r="L134" s="493"/>
      <c r="M134" s="493"/>
      <c r="N134" s="493"/>
      <c r="O134" s="493"/>
      <c r="P134" s="618"/>
      <c r="S134" s="610"/>
      <c r="T134" s="322"/>
      <c r="U134" s="497"/>
      <c r="V134" s="322"/>
      <c r="W134" s="322"/>
      <c r="X134" s="322"/>
      <c r="Y134" s="322"/>
      <c r="Z134" s="322"/>
      <c r="AA134" s="322"/>
      <c r="AB134" s="322"/>
      <c r="AC134" s="322"/>
      <c r="AD134" s="322"/>
    </row>
    <row r="135" spans="1:30" s="609" customFormat="1">
      <c r="A135" s="322"/>
      <c r="B135" s="322"/>
      <c r="C135" s="332"/>
      <c r="D135" s="606"/>
      <c r="E135" s="324"/>
      <c r="F135" s="618"/>
      <c r="G135" s="493"/>
      <c r="H135" s="293"/>
      <c r="I135" s="293"/>
      <c r="J135" s="707"/>
      <c r="K135" s="618"/>
      <c r="L135" s="493"/>
      <c r="M135" s="493"/>
      <c r="N135" s="493"/>
      <c r="O135" s="493"/>
      <c r="P135" s="618"/>
      <c r="S135" s="610"/>
      <c r="T135" s="322"/>
      <c r="U135" s="497"/>
      <c r="V135" s="322"/>
      <c r="W135" s="322"/>
      <c r="X135" s="322"/>
      <c r="Y135" s="322"/>
      <c r="Z135" s="322"/>
      <c r="AA135" s="322"/>
      <c r="AB135" s="322"/>
      <c r="AC135" s="322"/>
      <c r="AD135" s="322"/>
    </row>
    <row r="136" spans="1:30" s="609" customFormat="1">
      <c r="A136" s="322"/>
      <c r="B136" s="322"/>
      <c r="C136" s="332"/>
      <c r="D136" s="606"/>
      <c r="E136" s="324"/>
      <c r="F136" s="618"/>
      <c r="G136" s="493"/>
      <c r="H136" s="293"/>
      <c r="I136" s="293"/>
      <c r="J136" s="707"/>
      <c r="K136" s="618"/>
      <c r="L136" s="493"/>
      <c r="M136" s="493"/>
      <c r="N136" s="493"/>
      <c r="O136" s="493"/>
      <c r="P136" s="618"/>
      <c r="S136" s="610"/>
      <c r="T136" s="322"/>
      <c r="U136" s="497"/>
      <c r="V136" s="322"/>
      <c r="W136" s="322"/>
      <c r="X136" s="322"/>
      <c r="Y136" s="322"/>
      <c r="Z136" s="322"/>
      <c r="AA136" s="322"/>
      <c r="AB136" s="322"/>
      <c r="AC136" s="322"/>
      <c r="AD136" s="322"/>
    </row>
    <row r="137" spans="1:30" s="609" customFormat="1">
      <c r="A137" s="322"/>
      <c r="B137" s="322"/>
      <c r="C137" s="332"/>
      <c r="D137" s="606"/>
      <c r="E137" s="324"/>
      <c r="F137" s="618"/>
      <c r="G137" s="493"/>
      <c r="H137" s="293"/>
      <c r="I137" s="293"/>
      <c r="J137" s="707"/>
      <c r="K137" s="618"/>
      <c r="L137" s="493"/>
      <c r="M137" s="493"/>
      <c r="N137" s="493"/>
      <c r="O137" s="493"/>
      <c r="P137" s="618"/>
      <c r="S137" s="610"/>
      <c r="T137" s="322"/>
      <c r="U137" s="497"/>
      <c r="V137" s="322"/>
      <c r="W137" s="322"/>
      <c r="X137" s="322"/>
      <c r="Y137" s="322"/>
      <c r="Z137" s="322"/>
      <c r="AA137" s="322"/>
      <c r="AB137" s="322"/>
      <c r="AC137" s="322"/>
      <c r="AD137" s="322"/>
    </row>
    <row r="138" spans="1:30" s="609" customFormat="1">
      <c r="A138" s="322"/>
      <c r="B138" s="322"/>
      <c r="C138" s="332"/>
      <c r="D138" s="606"/>
      <c r="E138" s="324"/>
      <c r="F138" s="618"/>
      <c r="G138" s="493"/>
      <c r="H138" s="293"/>
      <c r="I138" s="293"/>
      <c r="J138" s="707"/>
      <c r="K138" s="618"/>
      <c r="L138" s="493"/>
      <c r="M138" s="493"/>
      <c r="N138" s="493"/>
      <c r="O138" s="493"/>
      <c r="P138" s="618"/>
      <c r="S138" s="610"/>
      <c r="T138" s="322"/>
      <c r="U138" s="497"/>
      <c r="V138" s="322"/>
      <c r="W138" s="322"/>
      <c r="X138" s="322"/>
      <c r="Y138" s="322"/>
      <c r="Z138" s="322"/>
      <c r="AA138" s="322"/>
      <c r="AB138" s="322"/>
      <c r="AC138" s="322"/>
      <c r="AD138" s="322"/>
    </row>
    <row r="139" spans="1:30" s="609" customFormat="1">
      <c r="A139" s="322"/>
      <c r="B139" s="322"/>
      <c r="C139" s="332"/>
      <c r="D139" s="606"/>
      <c r="E139" s="324"/>
      <c r="F139" s="618"/>
      <c r="G139" s="493"/>
      <c r="H139" s="293"/>
      <c r="I139" s="293"/>
      <c r="J139" s="707"/>
      <c r="K139" s="618"/>
      <c r="L139" s="493"/>
      <c r="M139" s="493"/>
      <c r="N139" s="493"/>
      <c r="O139" s="493"/>
      <c r="P139" s="618"/>
      <c r="S139" s="610"/>
      <c r="T139" s="322"/>
      <c r="U139" s="497"/>
      <c r="V139" s="322"/>
      <c r="W139" s="322"/>
      <c r="X139" s="322"/>
      <c r="Y139" s="322"/>
      <c r="Z139" s="322"/>
      <c r="AA139" s="322"/>
      <c r="AB139" s="322"/>
      <c r="AC139" s="322"/>
      <c r="AD139" s="322"/>
    </row>
    <row r="140" spans="1:30" s="609" customFormat="1">
      <c r="A140" s="322"/>
      <c r="B140" s="322"/>
      <c r="C140" s="332"/>
      <c r="D140" s="606"/>
      <c r="E140" s="324"/>
      <c r="F140" s="618"/>
      <c r="G140" s="493"/>
      <c r="H140" s="293"/>
      <c r="I140" s="293"/>
      <c r="J140" s="707"/>
      <c r="K140" s="618"/>
      <c r="L140" s="493"/>
      <c r="M140" s="493"/>
      <c r="N140" s="493"/>
      <c r="O140" s="493"/>
      <c r="P140" s="618"/>
      <c r="S140" s="610"/>
      <c r="T140" s="322"/>
      <c r="U140" s="497"/>
      <c r="V140" s="322"/>
      <c r="W140" s="322"/>
      <c r="X140" s="322"/>
      <c r="Y140" s="322"/>
      <c r="Z140" s="322"/>
      <c r="AA140" s="322"/>
      <c r="AB140" s="322"/>
      <c r="AC140" s="322"/>
      <c r="AD140" s="322"/>
    </row>
    <row r="141" spans="1:30" s="609" customFormat="1">
      <c r="A141" s="322"/>
      <c r="B141" s="322"/>
      <c r="C141" s="332"/>
      <c r="D141" s="606"/>
      <c r="E141" s="324"/>
      <c r="F141" s="618"/>
      <c r="G141" s="493"/>
      <c r="H141" s="293"/>
      <c r="I141" s="293"/>
      <c r="J141" s="707"/>
      <c r="K141" s="618"/>
      <c r="L141" s="493"/>
      <c r="M141" s="493"/>
      <c r="N141" s="493"/>
      <c r="O141" s="493"/>
      <c r="P141" s="618"/>
      <c r="S141" s="610"/>
      <c r="T141" s="322"/>
      <c r="U141" s="497"/>
      <c r="V141" s="322"/>
      <c r="W141" s="322"/>
      <c r="X141" s="322"/>
      <c r="Y141" s="322"/>
      <c r="Z141" s="322"/>
      <c r="AA141" s="322"/>
      <c r="AB141" s="322"/>
      <c r="AC141" s="322"/>
      <c r="AD141" s="322"/>
    </row>
    <row r="142" spans="1:30" s="609" customFormat="1">
      <c r="A142" s="322"/>
      <c r="B142" s="322"/>
      <c r="C142" s="332"/>
      <c r="D142" s="606"/>
      <c r="E142" s="324"/>
      <c r="F142" s="618"/>
      <c r="G142" s="493"/>
      <c r="H142" s="293"/>
      <c r="I142" s="293"/>
      <c r="J142" s="707"/>
      <c r="K142" s="618"/>
      <c r="L142" s="493"/>
      <c r="M142" s="493"/>
      <c r="N142" s="493"/>
      <c r="O142" s="493"/>
      <c r="P142" s="618"/>
      <c r="S142" s="610"/>
      <c r="T142" s="322"/>
      <c r="U142" s="497"/>
      <c r="V142" s="322"/>
      <c r="W142" s="322"/>
      <c r="X142" s="322"/>
      <c r="Y142" s="322"/>
      <c r="Z142" s="322"/>
      <c r="AA142" s="322"/>
      <c r="AB142" s="322"/>
      <c r="AC142" s="322"/>
      <c r="AD142" s="322"/>
    </row>
    <row r="143" spans="1:30" s="609" customFormat="1">
      <c r="A143" s="322"/>
      <c r="B143" s="322"/>
      <c r="C143" s="332"/>
      <c r="D143" s="606"/>
      <c r="E143" s="324"/>
      <c r="F143" s="618"/>
      <c r="G143" s="493"/>
      <c r="H143" s="293"/>
      <c r="I143" s="293"/>
      <c r="J143" s="707"/>
      <c r="K143" s="618"/>
      <c r="L143" s="493"/>
      <c r="M143" s="493"/>
      <c r="N143" s="493"/>
      <c r="O143" s="493"/>
      <c r="P143" s="618"/>
      <c r="S143" s="610"/>
      <c r="T143" s="322"/>
      <c r="U143" s="497"/>
      <c r="V143" s="322"/>
      <c r="W143" s="322"/>
      <c r="X143" s="322"/>
      <c r="Y143" s="322"/>
      <c r="Z143" s="322"/>
      <c r="AA143" s="322"/>
      <c r="AB143" s="322"/>
      <c r="AC143" s="322"/>
      <c r="AD143" s="322"/>
    </row>
    <row r="144" spans="1:30" s="609" customFormat="1">
      <c r="A144" s="322"/>
      <c r="B144" s="322"/>
      <c r="C144" s="332"/>
      <c r="D144" s="606"/>
      <c r="E144" s="324"/>
      <c r="F144" s="607"/>
      <c r="G144" s="493"/>
      <c r="H144" s="496"/>
      <c r="I144" s="496"/>
      <c r="J144" s="733"/>
      <c r="K144" s="607"/>
      <c r="L144" s="493"/>
      <c r="M144" s="493"/>
      <c r="N144" s="493"/>
      <c r="O144" s="493"/>
      <c r="P144" s="607"/>
      <c r="S144" s="610"/>
      <c r="T144" s="322"/>
      <c r="U144" s="497"/>
      <c r="V144" s="322"/>
      <c r="W144" s="322"/>
      <c r="X144" s="322"/>
      <c r="Y144" s="322"/>
      <c r="Z144" s="322"/>
      <c r="AA144" s="322"/>
      <c r="AB144" s="322"/>
      <c r="AC144" s="322"/>
      <c r="AD144" s="322"/>
    </row>
    <row r="145" spans="1:30" s="609" customFormat="1">
      <c r="A145" s="322"/>
      <c r="B145" s="322"/>
      <c r="C145" s="332"/>
      <c r="D145" s="606"/>
      <c r="E145" s="324"/>
      <c r="F145" s="607"/>
      <c r="G145" s="493"/>
      <c r="H145" s="496"/>
      <c r="I145" s="496"/>
      <c r="J145" s="733"/>
      <c r="K145" s="607"/>
      <c r="L145" s="493"/>
      <c r="M145" s="493"/>
      <c r="N145" s="493"/>
      <c r="O145" s="493"/>
      <c r="P145" s="607"/>
      <c r="S145" s="610"/>
      <c r="T145" s="322"/>
      <c r="U145" s="497"/>
      <c r="V145" s="322"/>
      <c r="W145" s="322"/>
      <c r="X145" s="322"/>
      <c r="Y145" s="322"/>
      <c r="Z145" s="322"/>
      <c r="AA145" s="322"/>
      <c r="AB145" s="322"/>
      <c r="AC145" s="322"/>
      <c r="AD145" s="322"/>
    </row>
    <row r="146" spans="1:30" s="609" customFormat="1">
      <c r="A146" s="322"/>
      <c r="B146" s="322"/>
      <c r="C146" s="332"/>
      <c r="D146" s="606"/>
      <c r="E146" s="324"/>
      <c r="F146" s="607"/>
      <c r="G146" s="493"/>
      <c r="H146" s="496"/>
      <c r="I146" s="496"/>
      <c r="J146" s="733"/>
      <c r="K146" s="607"/>
      <c r="L146" s="493"/>
      <c r="M146" s="493"/>
      <c r="N146" s="493"/>
      <c r="O146" s="493"/>
      <c r="P146" s="607"/>
      <c r="S146" s="610"/>
      <c r="T146" s="322"/>
      <c r="U146" s="497"/>
      <c r="V146" s="322"/>
      <c r="W146" s="322"/>
      <c r="X146" s="322"/>
      <c r="Y146" s="322"/>
      <c r="Z146" s="322"/>
      <c r="AA146" s="322"/>
      <c r="AB146" s="322"/>
      <c r="AC146" s="322"/>
      <c r="AD146" s="322"/>
    </row>
    <row r="147" spans="1:30" s="609" customFormat="1">
      <c r="A147" s="322"/>
      <c r="B147" s="322"/>
      <c r="C147" s="332"/>
      <c r="D147" s="606"/>
      <c r="E147" s="324"/>
      <c r="F147" s="607"/>
      <c r="G147" s="493"/>
      <c r="H147" s="496"/>
      <c r="I147" s="496"/>
      <c r="J147" s="733"/>
      <c r="K147" s="607"/>
      <c r="L147" s="493"/>
      <c r="M147" s="493"/>
      <c r="N147" s="493"/>
      <c r="O147" s="493"/>
      <c r="P147" s="607"/>
      <c r="S147" s="610"/>
      <c r="T147" s="322"/>
      <c r="U147" s="497"/>
      <c r="V147" s="322"/>
      <c r="W147" s="322"/>
      <c r="X147" s="322"/>
      <c r="Y147" s="322"/>
      <c r="Z147" s="322"/>
      <c r="AA147" s="322"/>
      <c r="AB147" s="322"/>
      <c r="AC147" s="322"/>
      <c r="AD147" s="322"/>
    </row>
    <row r="148" spans="1:30" s="609" customFormat="1">
      <c r="A148" s="322"/>
      <c r="B148" s="322"/>
      <c r="C148" s="332"/>
      <c r="D148" s="606"/>
      <c r="E148" s="324"/>
      <c r="F148" s="607"/>
      <c r="G148" s="493"/>
      <c r="H148" s="496"/>
      <c r="I148" s="496"/>
      <c r="J148" s="733"/>
      <c r="K148" s="607"/>
      <c r="L148" s="493"/>
      <c r="M148" s="493"/>
      <c r="N148" s="493"/>
      <c r="O148" s="493"/>
      <c r="P148" s="607"/>
      <c r="S148" s="610"/>
      <c r="T148" s="322"/>
      <c r="U148" s="497"/>
      <c r="V148" s="322"/>
      <c r="W148" s="322"/>
      <c r="X148" s="322"/>
      <c r="Y148" s="322"/>
      <c r="Z148" s="322"/>
      <c r="AA148" s="322"/>
      <c r="AB148" s="322"/>
      <c r="AC148" s="322"/>
      <c r="AD148" s="322"/>
    </row>
    <row r="149" spans="1:30" s="609" customFormat="1">
      <c r="A149" s="322"/>
      <c r="B149" s="322"/>
      <c r="C149" s="332"/>
      <c r="D149" s="606"/>
      <c r="E149" s="324"/>
      <c r="F149" s="607"/>
      <c r="G149" s="493"/>
      <c r="H149" s="496"/>
      <c r="I149" s="496"/>
      <c r="J149" s="733"/>
      <c r="K149" s="607"/>
      <c r="L149" s="493"/>
      <c r="M149" s="493"/>
      <c r="N149" s="493"/>
      <c r="O149" s="493"/>
      <c r="P149" s="607"/>
      <c r="S149" s="610"/>
      <c r="T149" s="322"/>
      <c r="U149" s="497"/>
      <c r="V149" s="322"/>
      <c r="W149" s="322"/>
      <c r="X149" s="322"/>
      <c r="Y149" s="322"/>
      <c r="Z149" s="322"/>
      <c r="AA149" s="322"/>
      <c r="AB149" s="322"/>
      <c r="AC149" s="322"/>
      <c r="AD149" s="322"/>
    </row>
    <row r="150" spans="1:30" s="609" customFormat="1">
      <c r="A150" s="322"/>
      <c r="B150" s="322"/>
      <c r="C150" s="332"/>
      <c r="D150" s="606"/>
      <c r="E150" s="324"/>
      <c r="F150" s="607"/>
      <c r="G150" s="493"/>
      <c r="H150" s="496"/>
      <c r="I150" s="496"/>
      <c r="J150" s="733"/>
      <c r="K150" s="607"/>
      <c r="L150" s="493"/>
      <c r="M150" s="493"/>
      <c r="N150" s="493"/>
      <c r="O150" s="493"/>
      <c r="P150" s="607"/>
      <c r="S150" s="610"/>
      <c r="T150" s="322"/>
      <c r="U150" s="497"/>
      <c r="V150" s="322"/>
      <c r="W150" s="322"/>
      <c r="X150" s="322"/>
      <c r="Y150" s="322"/>
      <c r="Z150" s="322"/>
      <c r="AA150" s="322"/>
      <c r="AB150" s="322"/>
      <c r="AC150" s="322"/>
      <c r="AD150" s="322"/>
    </row>
    <row r="151" spans="1:30" s="609" customFormat="1">
      <c r="A151" s="322"/>
      <c r="B151" s="322"/>
      <c r="C151" s="332"/>
      <c r="D151" s="606"/>
      <c r="E151" s="324"/>
      <c r="F151" s="607"/>
      <c r="G151" s="493"/>
      <c r="H151" s="496"/>
      <c r="I151" s="496"/>
      <c r="J151" s="733"/>
      <c r="K151" s="607"/>
      <c r="L151" s="493"/>
      <c r="M151" s="493"/>
      <c r="N151" s="493"/>
      <c r="O151" s="493"/>
      <c r="P151" s="607"/>
      <c r="S151" s="610"/>
      <c r="T151" s="322"/>
      <c r="U151" s="497"/>
      <c r="V151" s="322"/>
      <c r="W151" s="322"/>
      <c r="X151" s="322"/>
      <c r="Y151" s="322"/>
      <c r="Z151" s="322"/>
      <c r="AA151" s="322"/>
      <c r="AB151" s="322"/>
      <c r="AC151" s="322"/>
      <c r="AD151" s="322"/>
    </row>
    <row r="152" spans="1:30" s="609" customFormat="1">
      <c r="A152" s="322"/>
      <c r="B152" s="322"/>
      <c r="C152" s="332"/>
      <c r="D152" s="606"/>
      <c r="E152" s="324"/>
      <c r="F152" s="607"/>
      <c r="G152" s="493"/>
      <c r="H152" s="496"/>
      <c r="I152" s="496"/>
      <c r="J152" s="733"/>
      <c r="K152" s="607"/>
      <c r="L152" s="493"/>
      <c r="M152" s="493"/>
      <c r="N152" s="493"/>
      <c r="O152" s="493"/>
      <c r="P152" s="607"/>
      <c r="S152" s="610"/>
      <c r="T152" s="322"/>
      <c r="U152" s="497"/>
      <c r="V152" s="322"/>
      <c r="W152" s="322"/>
      <c r="X152" s="322"/>
      <c r="Y152" s="322"/>
      <c r="Z152" s="322"/>
      <c r="AA152" s="322"/>
      <c r="AB152" s="322"/>
      <c r="AC152" s="322"/>
      <c r="AD152" s="322"/>
    </row>
    <row r="153" spans="1:30" s="609" customFormat="1">
      <c r="A153" s="322"/>
      <c r="B153" s="322"/>
      <c r="C153" s="332"/>
      <c r="D153" s="606"/>
      <c r="E153" s="324"/>
      <c r="F153" s="607"/>
      <c r="G153" s="493"/>
      <c r="H153" s="496"/>
      <c r="I153" s="496"/>
      <c r="J153" s="733"/>
      <c r="K153" s="607"/>
      <c r="L153" s="493"/>
      <c r="M153" s="493"/>
      <c r="N153" s="493"/>
      <c r="O153" s="493"/>
      <c r="P153" s="607"/>
      <c r="S153" s="610"/>
      <c r="T153" s="322"/>
      <c r="U153" s="497"/>
      <c r="V153" s="322"/>
      <c r="W153" s="322"/>
      <c r="X153" s="322"/>
      <c r="Y153" s="322"/>
      <c r="Z153" s="322"/>
      <c r="AA153" s="322"/>
      <c r="AB153" s="322"/>
      <c r="AC153" s="322"/>
      <c r="AD153" s="322"/>
    </row>
    <row r="154" spans="1:30" s="609" customFormat="1">
      <c r="A154" s="322"/>
      <c r="B154" s="322"/>
      <c r="C154" s="332"/>
      <c r="D154" s="606"/>
      <c r="E154" s="324"/>
      <c r="F154" s="607"/>
      <c r="G154" s="493"/>
      <c r="H154" s="496"/>
      <c r="I154" s="496"/>
      <c r="J154" s="733"/>
      <c r="K154" s="607"/>
      <c r="L154" s="493"/>
      <c r="M154" s="493"/>
      <c r="N154" s="493"/>
      <c r="O154" s="493"/>
      <c r="P154" s="607"/>
      <c r="S154" s="610"/>
      <c r="T154" s="322"/>
      <c r="U154" s="497"/>
      <c r="V154" s="322"/>
      <c r="W154" s="322"/>
      <c r="X154" s="322"/>
      <c r="Y154" s="322"/>
      <c r="Z154" s="322"/>
      <c r="AA154" s="322"/>
      <c r="AB154" s="322"/>
      <c r="AC154" s="322"/>
      <c r="AD154" s="322"/>
    </row>
  </sheetData>
  <sheetProtection password="CFBF" sheet="1" objects="1" scenarios="1"/>
  <mergeCells count="6">
    <mergeCell ref="C60:F60"/>
    <mergeCell ref="Q2:S2"/>
    <mergeCell ref="B49:D49"/>
    <mergeCell ref="B50:D50"/>
    <mergeCell ref="C58:J58"/>
    <mergeCell ref="C59:J59"/>
  </mergeCells>
  <pageMargins left="0" right="0" top="0.35433070866141736" bottom="0.35433070866141736" header="0.31496062992125984" footer="0.31496062992125984"/>
  <pageSetup paperSize="8" scale="74" orientation="landscape" r:id="rId1"/>
  <headerFooter>
    <oddFooter>&amp;L&amp;F/&amp;A&amp;Cpagina &amp;P van &amp;N</oddFooter>
  </headerFooter>
  <rowBreaks count="1" manualBreakCount="1">
    <brk id="3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3"/>
  <dimension ref="A1"/>
  <sheetViews>
    <sheetView workbookViewId="0">
      <selection activeCell="S24" sqref="S24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>
    <tabColor rgb="FFFFFF00"/>
    <pageSetUpPr fitToPage="1"/>
  </sheetPr>
  <dimension ref="A1:O46"/>
  <sheetViews>
    <sheetView showZeros="0" workbookViewId="0">
      <selection activeCell="O12" sqref="O12"/>
    </sheetView>
  </sheetViews>
  <sheetFormatPr defaultRowHeight="12.75"/>
  <cols>
    <col min="1" max="1" width="2.5703125" style="1" customWidth="1"/>
    <col min="2" max="2" width="3.28515625" style="42" bestFit="1" customWidth="1"/>
    <col min="3" max="4" width="6.7109375" style="43" customWidth="1"/>
    <col min="5" max="6" width="45.7109375" style="45" customWidth="1"/>
    <col min="7" max="7" width="9" style="45" customWidth="1"/>
    <col min="8" max="8" width="12.140625" style="45" customWidth="1"/>
    <col min="9" max="9" width="6.85546875" style="43" customWidth="1"/>
    <col min="10" max="10" width="10.28515625" style="43" bestFit="1" customWidth="1"/>
    <col min="11" max="11" width="5.42578125" style="43" customWidth="1"/>
    <col min="12" max="12" width="9.140625" style="1"/>
    <col min="13" max="13" width="9" style="1" customWidth="1"/>
    <col min="14" max="15" width="15.7109375" style="1" customWidth="1"/>
    <col min="16" max="16384" width="9.140625" style="1"/>
  </cols>
  <sheetData>
    <row r="1" spans="1:15" ht="13.5" thickBot="1">
      <c r="A1" s="19"/>
      <c r="B1" s="20"/>
      <c r="C1" s="21"/>
      <c r="D1" s="21"/>
      <c r="E1" s="22"/>
      <c r="F1" s="22"/>
      <c r="G1" s="22"/>
      <c r="H1" s="22"/>
      <c r="I1" s="21"/>
      <c r="J1" s="21"/>
      <c r="K1" s="21"/>
      <c r="L1" s="23"/>
      <c r="M1" s="23"/>
    </row>
    <row r="2" spans="1:15" ht="94.5" customHeight="1">
      <c r="A2" s="24"/>
      <c r="B2" s="13" t="s">
        <v>28</v>
      </c>
      <c r="C2" s="14" t="s">
        <v>29</v>
      </c>
      <c r="D2" s="14" t="s">
        <v>46</v>
      </c>
      <c r="E2" s="15" t="s">
        <v>0</v>
      </c>
      <c r="F2" s="15" t="s">
        <v>45</v>
      </c>
      <c r="G2" s="15" t="s">
        <v>31</v>
      </c>
      <c r="H2" s="15" t="s">
        <v>1</v>
      </c>
      <c r="I2" s="14" t="s">
        <v>2</v>
      </c>
      <c r="J2" s="14" t="s">
        <v>3</v>
      </c>
      <c r="K2" s="14" t="s">
        <v>4</v>
      </c>
      <c r="L2" s="16" t="s">
        <v>32</v>
      </c>
      <c r="M2" s="17" t="s">
        <v>33</v>
      </c>
      <c r="N2" s="18" t="s">
        <v>34</v>
      </c>
      <c r="O2" s="18" t="s">
        <v>35</v>
      </c>
    </row>
    <row r="3" spans="1:15" ht="13.5" thickBot="1">
      <c r="A3" s="24"/>
      <c r="B3" s="25"/>
      <c r="C3" s="26"/>
      <c r="D3" s="26"/>
      <c r="E3" s="27"/>
      <c r="F3" s="27"/>
      <c r="G3" s="27"/>
      <c r="H3" s="27"/>
      <c r="I3" s="26"/>
      <c r="J3" s="26"/>
      <c r="K3" s="26"/>
      <c r="L3" s="26"/>
      <c r="M3" s="28"/>
      <c r="N3" s="29"/>
      <c r="O3" s="29"/>
    </row>
    <row r="4" spans="1:15" ht="13.5" thickBot="1">
      <c r="A4" s="24"/>
      <c r="B4" s="13"/>
      <c r="C4" s="14"/>
      <c r="D4" s="14"/>
      <c r="E4" s="15"/>
      <c r="F4" s="15"/>
      <c r="G4" s="15"/>
      <c r="H4" s="15"/>
      <c r="I4" s="14"/>
      <c r="J4" s="14"/>
      <c r="K4" s="14"/>
      <c r="L4" s="30"/>
      <c r="M4" s="31"/>
      <c r="N4" s="32"/>
      <c r="O4" s="33"/>
    </row>
    <row r="5" spans="1:15">
      <c r="A5" s="24"/>
      <c r="B5" s="5">
        <v>2</v>
      </c>
      <c r="C5" s="6">
        <v>111</v>
      </c>
      <c r="D5" s="6" t="s">
        <v>42</v>
      </c>
      <c r="E5" s="7" t="s">
        <v>39</v>
      </c>
      <c r="F5" s="7"/>
      <c r="G5" s="7" t="s">
        <v>6</v>
      </c>
      <c r="H5" s="34">
        <v>10447965</v>
      </c>
      <c r="I5" s="48">
        <v>11</v>
      </c>
      <c r="J5" s="12">
        <v>4</v>
      </c>
      <c r="K5" s="48">
        <v>2004</v>
      </c>
      <c r="L5" s="35">
        <v>8</v>
      </c>
      <c r="M5" s="820"/>
      <c r="N5" s="818"/>
      <c r="O5" s="36">
        <f>M5*N5</f>
        <v>0</v>
      </c>
    </row>
    <row r="6" spans="1:15">
      <c r="A6" s="24"/>
      <c r="B6" s="5">
        <v>2</v>
      </c>
      <c r="C6" s="6">
        <v>111</v>
      </c>
      <c r="D6" s="6" t="s">
        <v>42</v>
      </c>
      <c r="E6" s="7" t="s">
        <v>39</v>
      </c>
      <c r="F6" s="7"/>
      <c r="G6" s="7" t="s">
        <v>6</v>
      </c>
      <c r="H6" s="34">
        <v>10447964</v>
      </c>
      <c r="I6" s="48">
        <v>31</v>
      </c>
      <c r="J6" s="12">
        <v>4</v>
      </c>
      <c r="K6" s="48">
        <v>2004</v>
      </c>
      <c r="L6" s="35">
        <v>8</v>
      </c>
      <c r="M6" s="821"/>
      <c r="N6" s="818"/>
      <c r="O6" s="36">
        <f>M6*N6</f>
        <v>0</v>
      </c>
    </row>
    <row r="7" spans="1:15">
      <c r="A7" s="24"/>
      <c r="B7" s="5">
        <v>2</v>
      </c>
      <c r="C7" s="6">
        <v>111</v>
      </c>
      <c r="D7" s="6" t="s">
        <v>42</v>
      </c>
      <c r="E7" s="7" t="s">
        <v>39</v>
      </c>
      <c r="F7" s="7"/>
      <c r="G7" s="7" t="s">
        <v>6</v>
      </c>
      <c r="H7" s="34">
        <v>10447963</v>
      </c>
      <c r="I7" s="48">
        <v>21</v>
      </c>
      <c r="J7" s="12">
        <v>4</v>
      </c>
      <c r="K7" s="48">
        <v>2004</v>
      </c>
      <c r="L7" s="35">
        <v>8</v>
      </c>
      <c r="M7" s="821"/>
      <c r="N7" s="818"/>
      <c r="O7" s="36">
        <f>M7*N7</f>
        <v>0</v>
      </c>
    </row>
    <row r="8" spans="1:15">
      <c r="A8" s="24"/>
      <c r="B8" s="5">
        <v>2</v>
      </c>
      <c r="C8" s="6">
        <v>119</v>
      </c>
      <c r="D8" s="6" t="s">
        <v>42</v>
      </c>
      <c r="E8" s="7" t="s">
        <v>43</v>
      </c>
      <c r="F8" s="7"/>
      <c r="G8" s="7" t="s">
        <v>44</v>
      </c>
      <c r="H8" s="34">
        <v>40269707</v>
      </c>
      <c r="I8" s="48">
        <v>34</v>
      </c>
      <c r="J8" s="12">
        <v>4</v>
      </c>
      <c r="K8" s="48">
        <v>2004</v>
      </c>
      <c r="L8" s="35">
        <v>8</v>
      </c>
      <c r="M8" s="821"/>
      <c r="N8" s="818"/>
      <c r="O8" s="36">
        <f t="shared" ref="O8:O10" si="0">M8*N8</f>
        <v>0</v>
      </c>
    </row>
    <row r="9" spans="1:15">
      <c r="A9" s="24"/>
      <c r="B9" s="5">
        <v>2</v>
      </c>
      <c r="C9" s="6">
        <v>119</v>
      </c>
      <c r="D9" s="6" t="s">
        <v>42</v>
      </c>
      <c r="E9" s="7" t="s">
        <v>43</v>
      </c>
      <c r="F9" s="7"/>
      <c r="G9" s="7" t="s">
        <v>44</v>
      </c>
      <c r="H9" s="34">
        <v>40269705</v>
      </c>
      <c r="I9" s="48">
        <v>14</v>
      </c>
      <c r="J9" s="12">
        <v>4</v>
      </c>
      <c r="K9" s="48">
        <v>2004</v>
      </c>
      <c r="L9" s="35">
        <v>8</v>
      </c>
      <c r="M9" s="821"/>
      <c r="N9" s="818"/>
      <c r="O9" s="36">
        <f t="shared" si="0"/>
        <v>0</v>
      </c>
    </row>
    <row r="10" spans="1:15">
      <c r="A10" s="24"/>
      <c r="B10" s="5">
        <v>2</v>
      </c>
      <c r="C10" s="6">
        <v>119</v>
      </c>
      <c r="D10" s="6" t="s">
        <v>42</v>
      </c>
      <c r="E10" s="7" t="s">
        <v>43</v>
      </c>
      <c r="F10" s="7"/>
      <c r="G10" s="7" t="s">
        <v>44</v>
      </c>
      <c r="H10" s="34">
        <v>40269706</v>
      </c>
      <c r="I10" s="48">
        <v>24</v>
      </c>
      <c r="J10" s="12">
        <v>4</v>
      </c>
      <c r="K10" s="48">
        <v>2004</v>
      </c>
      <c r="L10" s="35">
        <v>8</v>
      </c>
      <c r="M10" s="821"/>
      <c r="N10" s="818"/>
      <c r="O10" s="36">
        <f t="shared" si="0"/>
        <v>0</v>
      </c>
    </row>
    <row r="11" spans="1:15">
      <c r="A11" s="24"/>
      <c r="B11" s="5">
        <v>2</v>
      </c>
      <c r="C11" s="6">
        <v>302</v>
      </c>
      <c r="D11" s="6" t="s">
        <v>47</v>
      </c>
      <c r="E11" s="7" t="s">
        <v>23</v>
      </c>
      <c r="F11" s="7"/>
      <c r="G11" s="7" t="s">
        <v>6</v>
      </c>
      <c r="H11" s="34" t="s">
        <v>22</v>
      </c>
      <c r="I11" s="48">
        <v>14</v>
      </c>
      <c r="J11" s="12">
        <v>4</v>
      </c>
      <c r="K11" s="12">
        <v>1990</v>
      </c>
      <c r="L11" s="35">
        <v>8</v>
      </c>
      <c r="M11" s="821"/>
      <c r="N11" s="818"/>
      <c r="O11" s="36">
        <f t="shared" ref="O11:O38" si="1">M11*N11</f>
        <v>0</v>
      </c>
    </row>
    <row r="12" spans="1:15">
      <c r="A12" s="24"/>
      <c r="B12" s="5">
        <v>2</v>
      </c>
      <c r="C12" s="6">
        <v>303</v>
      </c>
      <c r="D12" s="6" t="s">
        <v>47</v>
      </c>
      <c r="E12" s="7" t="s">
        <v>30</v>
      </c>
      <c r="F12" s="7"/>
      <c r="G12" s="7" t="s">
        <v>6</v>
      </c>
      <c r="H12" s="34" t="s">
        <v>22</v>
      </c>
      <c r="I12" s="48">
        <v>14</v>
      </c>
      <c r="J12" s="12">
        <v>4</v>
      </c>
      <c r="K12" s="12">
        <v>1990</v>
      </c>
      <c r="L12" s="35">
        <v>8</v>
      </c>
      <c r="M12" s="821"/>
      <c r="N12" s="818"/>
      <c r="O12" s="36">
        <f t="shared" si="1"/>
        <v>0</v>
      </c>
    </row>
    <row r="13" spans="1:15">
      <c r="A13" s="24"/>
      <c r="B13" s="5">
        <v>2</v>
      </c>
      <c r="C13" s="6">
        <v>303</v>
      </c>
      <c r="D13" s="6" t="s">
        <v>47</v>
      </c>
      <c r="E13" s="7" t="s">
        <v>30</v>
      </c>
      <c r="F13" s="7"/>
      <c r="G13" s="7" t="s">
        <v>6</v>
      </c>
      <c r="H13" s="34" t="s">
        <v>22</v>
      </c>
      <c r="I13" s="48">
        <v>24</v>
      </c>
      <c r="J13" s="12">
        <v>4</v>
      </c>
      <c r="K13" s="12">
        <v>1990</v>
      </c>
      <c r="L13" s="35">
        <v>8</v>
      </c>
      <c r="M13" s="821"/>
      <c r="N13" s="818"/>
      <c r="O13" s="36">
        <f t="shared" si="1"/>
        <v>0</v>
      </c>
    </row>
    <row r="14" spans="1:15">
      <c r="A14" s="24"/>
      <c r="B14" s="5">
        <v>2</v>
      </c>
      <c r="C14" s="6">
        <v>304</v>
      </c>
      <c r="D14" s="6" t="s">
        <v>47</v>
      </c>
      <c r="E14" s="7" t="s">
        <v>13</v>
      </c>
      <c r="F14" s="7"/>
      <c r="G14" s="7" t="s">
        <v>6</v>
      </c>
      <c r="H14" s="34" t="s">
        <v>14</v>
      </c>
      <c r="I14" s="48">
        <v>31</v>
      </c>
      <c r="J14" s="12">
        <v>4</v>
      </c>
      <c r="K14" s="48">
        <v>1997</v>
      </c>
      <c r="L14" s="35">
        <v>8</v>
      </c>
      <c r="M14" s="821"/>
      <c r="N14" s="818"/>
      <c r="O14" s="36">
        <f t="shared" si="1"/>
        <v>0</v>
      </c>
    </row>
    <row r="15" spans="1:15">
      <c r="A15" s="24"/>
      <c r="B15" s="5">
        <v>2</v>
      </c>
      <c r="C15" s="6">
        <v>304</v>
      </c>
      <c r="D15" s="6" t="s">
        <v>47</v>
      </c>
      <c r="E15" s="7" t="s">
        <v>13</v>
      </c>
      <c r="F15" s="7"/>
      <c r="G15" s="7" t="s">
        <v>6</v>
      </c>
      <c r="H15" s="34" t="s">
        <v>15</v>
      </c>
      <c r="I15" s="48">
        <v>34</v>
      </c>
      <c r="J15" s="12">
        <v>4</v>
      </c>
      <c r="K15" s="48">
        <v>1997</v>
      </c>
      <c r="L15" s="35">
        <v>8</v>
      </c>
      <c r="M15" s="821"/>
      <c r="N15" s="818"/>
      <c r="O15" s="36">
        <f t="shared" si="1"/>
        <v>0</v>
      </c>
    </row>
    <row r="16" spans="1:15">
      <c r="A16" s="24"/>
      <c r="B16" s="5">
        <v>2</v>
      </c>
      <c r="C16" s="6">
        <v>305</v>
      </c>
      <c r="D16" s="6" t="s">
        <v>47</v>
      </c>
      <c r="E16" s="7" t="s">
        <v>36</v>
      </c>
      <c r="F16" s="7"/>
      <c r="G16" s="7" t="s">
        <v>6</v>
      </c>
      <c r="H16" s="34">
        <v>10255606</v>
      </c>
      <c r="I16" s="48">
        <v>34</v>
      </c>
      <c r="J16" s="12">
        <v>4</v>
      </c>
      <c r="K16" s="12">
        <v>1997</v>
      </c>
      <c r="L16" s="35">
        <v>8</v>
      </c>
      <c r="M16" s="821"/>
      <c r="N16" s="818"/>
      <c r="O16" s="36">
        <f t="shared" si="1"/>
        <v>0</v>
      </c>
    </row>
    <row r="17" spans="1:15">
      <c r="A17" s="24"/>
      <c r="B17" s="5">
        <v>2</v>
      </c>
      <c r="C17" s="6">
        <v>306</v>
      </c>
      <c r="D17" s="6" t="s">
        <v>47</v>
      </c>
      <c r="E17" s="7" t="s">
        <v>16</v>
      </c>
      <c r="F17" s="7"/>
      <c r="G17" s="7" t="s">
        <v>6</v>
      </c>
      <c r="H17" s="34" t="s">
        <v>17</v>
      </c>
      <c r="I17" s="48">
        <v>34</v>
      </c>
      <c r="J17" s="12">
        <v>4</v>
      </c>
      <c r="K17" s="12">
        <v>1997</v>
      </c>
      <c r="L17" s="35">
        <v>8</v>
      </c>
      <c r="M17" s="821"/>
      <c r="N17" s="818"/>
      <c r="O17" s="36">
        <f t="shared" si="1"/>
        <v>0</v>
      </c>
    </row>
    <row r="18" spans="1:15">
      <c r="A18" s="24"/>
      <c r="B18" s="5">
        <v>2</v>
      </c>
      <c r="C18" s="6">
        <v>307</v>
      </c>
      <c r="D18" s="6" t="s">
        <v>47</v>
      </c>
      <c r="E18" s="7" t="s">
        <v>38</v>
      </c>
      <c r="F18" s="7"/>
      <c r="G18" s="7" t="s">
        <v>6</v>
      </c>
      <c r="H18" s="34">
        <v>10255602</v>
      </c>
      <c r="I18" s="48">
        <v>34</v>
      </c>
      <c r="J18" s="12">
        <v>4</v>
      </c>
      <c r="K18" s="12">
        <v>1997</v>
      </c>
      <c r="L18" s="35">
        <v>8</v>
      </c>
      <c r="M18" s="821"/>
      <c r="N18" s="818"/>
      <c r="O18" s="36">
        <f t="shared" si="1"/>
        <v>0</v>
      </c>
    </row>
    <row r="19" spans="1:15">
      <c r="A19" s="24"/>
      <c r="B19" s="5">
        <v>2</v>
      </c>
      <c r="C19" s="6">
        <v>307</v>
      </c>
      <c r="D19" s="6" t="s">
        <v>47</v>
      </c>
      <c r="E19" s="7" t="s">
        <v>38</v>
      </c>
      <c r="F19" s="7"/>
      <c r="G19" s="7" t="s">
        <v>6</v>
      </c>
      <c r="H19" s="34">
        <v>10255603</v>
      </c>
      <c r="I19" s="48">
        <v>33</v>
      </c>
      <c r="J19" s="12">
        <v>3</v>
      </c>
      <c r="K19" s="12">
        <v>1997</v>
      </c>
      <c r="L19" s="35">
        <v>8</v>
      </c>
      <c r="M19" s="821"/>
      <c r="N19" s="818"/>
      <c r="O19" s="36">
        <f t="shared" si="1"/>
        <v>0</v>
      </c>
    </row>
    <row r="20" spans="1:15">
      <c r="A20" s="24"/>
      <c r="B20" s="5">
        <v>2</v>
      </c>
      <c r="C20" s="6">
        <v>307</v>
      </c>
      <c r="D20" s="6" t="s">
        <v>47</v>
      </c>
      <c r="E20" s="7" t="s">
        <v>38</v>
      </c>
      <c r="F20" s="7"/>
      <c r="G20" s="7" t="s">
        <v>6</v>
      </c>
      <c r="H20" s="34">
        <v>10255604</v>
      </c>
      <c r="I20" s="48">
        <v>32</v>
      </c>
      <c r="J20" s="12">
        <v>4</v>
      </c>
      <c r="K20" s="12">
        <v>1997</v>
      </c>
      <c r="L20" s="35">
        <v>8</v>
      </c>
      <c r="M20" s="821"/>
      <c r="N20" s="818"/>
      <c r="O20" s="36">
        <f t="shared" si="1"/>
        <v>0</v>
      </c>
    </row>
    <row r="21" spans="1:15">
      <c r="A21" s="24"/>
      <c r="B21" s="5">
        <v>2</v>
      </c>
      <c r="C21" s="6">
        <v>308</v>
      </c>
      <c r="D21" s="6" t="s">
        <v>47</v>
      </c>
      <c r="E21" s="7" t="s">
        <v>20</v>
      </c>
      <c r="F21" s="7"/>
      <c r="G21" s="7" t="s">
        <v>6</v>
      </c>
      <c r="H21" s="34" t="s">
        <v>21</v>
      </c>
      <c r="I21" s="48">
        <v>34</v>
      </c>
      <c r="J21" s="12">
        <v>4</v>
      </c>
      <c r="K21" s="12">
        <v>1997</v>
      </c>
      <c r="L21" s="35">
        <v>8</v>
      </c>
      <c r="M21" s="821"/>
      <c r="N21" s="818"/>
      <c r="O21" s="36">
        <f t="shared" si="1"/>
        <v>0</v>
      </c>
    </row>
    <row r="22" spans="1:15">
      <c r="A22" s="24"/>
      <c r="B22" s="5">
        <v>2</v>
      </c>
      <c r="C22" s="6">
        <v>309</v>
      </c>
      <c r="D22" s="6" t="s">
        <v>47</v>
      </c>
      <c r="E22" s="7" t="s">
        <v>18</v>
      </c>
      <c r="F22" s="7"/>
      <c r="G22" s="7" t="s">
        <v>6</v>
      </c>
      <c r="H22" s="34" t="s">
        <v>19</v>
      </c>
      <c r="I22" s="48">
        <v>31</v>
      </c>
      <c r="J22" s="37">
        <v>4</v>
      </c>
      <c r="K22" s="12">
        <v>1997</v>
      </c>
      <c r="L22" s="35">
        <v>8</v>
      </c>
      <c r="M22" s="821"/>
      <c r="N22" s="818"/>
      <c r="O22" s="36">
        <f t="shared" si="1"/>
        <v>0</v>
      </c>
    </row>
    <row r="23" spans="1:15">
      <c r="A23" s="24"/>
      <c r="B23" s="5">
        <v>2</v>
      </c>
      <c r="C23" s="6">
        <v>310</v>
      </c>
      <c r="D23" s="6" t="s">
        <v>47</v>
      </c>
      <c r="E23" s="7" t="s">
        <v>37</v>
      </c>
      <c r="F23" s="7"/>
      <c r="G23" s="7" t="s">
        <v>6</v>
      </c>
      <c r="H23" s="34" t="s">
        <v>19</v>
      </c>
      <c r="I23" s="48">
        <v>34</v>
      </c>
      <c r="J23" s="12">
        <v>4</v>
      </c>
      <c r="K23" s="12">
        <v>1997</v>
      </c>
      <c r="L23" s="35">
        <v>8</v>
      </c>
      <c r="M23" s="821"/>
      <c r="N23" s="818"/>
      <c r="O23" s="36">
        <f t="shared" si="1"/>
        <v>0</v>
      </c>
    </row>
    <row r="24" spans="1:15">
      <c r="A24" s="24"/>
      <c r="B24" s="5">
        <v>2</v>
      </c>
      <c r="C24" s="6">
        <v>311</v>
      </c>
      <c r="D24" s="6" t="s">
        <v>47</v>
      </c>
      <c r="E24" s="7" t="s">
        <v>10</v>
      </c>
      <c r="F24" s="7"/>
      <c r="G24" s="7" t="s">
        <v>6</v>
      </c>
      <c r="H24" s="34" t="s">
        <v>11</v>
      </c>
      <c r="I24" s="48">
        <v>31</v>
      </c>
      <c r="J24" s="12">
        <v>4</v>
      </c>
      <c r="K24" s="48">
        <v>1997</v>
      </c>
      <c r="L24" s="35">
        <v>8</v>
      </c>
      <c r="M24" s="821"/>
      <c r="N24" s="818"/>
      <c r="O24" s="36">
        <f t="shared" si="1"/>
        <v>0</v>
      </c>
    </row>
    <row r="25" spans="1:15">
      <c r="A25" s="24"/>
      <c r="B25" s="5">
        <v>2</v>
      </c>
      <c r="C25" s="6">
        <v>311</v>
      </c>
      <c r="D25" s="6" t="s">
        <v>47</v>
      </c>
      <c r="E25" s="7" t="s">
        <v>10</v>
      </c>
      <c r="F25" s="7"/>
      <c r="G25" s="7" t="s">
        <v>6</v>
      </c>
      <c r="H25" s="34" t="s">
        <v>12</v>
      </c>
      <c r="I25" s="48">
        <v>34</v>
      </c>
      <c r="J25" s="12">
        <v>4</v>
      </c>
      <c r="K25" s="48">
        <v>1997</v>
      </c>
      <c r="L25" s="35">
        <v>8</v>
      </c>
      <c r="M25" s="821"/>
      <c r="N25" s="818"/>
      <c r="O25" s="36">
        <f t="shared" si="1"/>
        <v>0</v>
      </c>
    </row>
    <row r="26" spans="1:15">
      <c r="A26" s="24"/>
      <c r="B26" s="5">
        <v>2</v>
      </c>
      <c r="C26" s="6">
        <v>406</v>
      </c>
      <c r="D26" s="6" t="s">
        <v>42</v>
      </c>
      <c r="E26" s="7" t="s">
        <v>7</v>
      </c>
      <c r="F26" s="7"/>
      <c r="G26" s="7" t="s">
        <v>6</v>
      </c>
      <c r="H26" s="34">
        <v>11296577</v>
      </c>
      <c r="I26" s="48">
        <v>13</v>
      </c>
      <c r="J26" s="12">
        <v>3</v>
      </c>
      <c r="K26" s="12">
        <v>2011</v>
      </c>
      <c r="L26" s="35">
        <v>8</v>
      </c>
      <c r="M26" s="821"/>
      <c r="N26" s="818"/>
      <c r="O26" s="36">
        <f t="shared" si="1"/>
        <v>0</v>
      </c>
    </row>
    <row r="27" spans="1:15">
      <c r="A27" s="24"/>
      <c r="B27" s="5">
        <v>2</v>
      </c>
      <c r="C27" s="6">
        <v>406</v>
      </c>
      <c r="D27" s="6" t="s">
        <v>42</v>
      </c>
      <c r="E27" s="7" t="s">
        <v>8</v>
      </c>
      <c r="F27" s="7"/>
      <c r="G27" s="7" t="s">
        <v>6</v>
      </c>
      <c r="H27" s="34">
        <v>11296578</v>
      </c>
      <c r="I27" s="48">
        <v>33</v>
      </c>
      <c r="J27" s="12">
        <v>3</v>
      </c>
      <c r="K27" s="48">
        <v>2011</v>
      </c>
      <c r="L27" s="35">
        <v>8</v>
      </c>
      <c r="M27" s="821"/>
      <c r="N27" s="818"/>
      <c r="O27" s="36">
        <f t="shared" si="1"/>
        <v>0</v>
      </c>
    </row>
    <row r="28" spans="1:15">
      <c r="A28" s="24"/>
      <c r="B28" s="5">
        <v>2</v>
      </c>
      <c r="C28" s="6">
        <v>406</v>
      </c>
      <c r="D28" s="6" t="s">
        <v>42</v>
      </c>
      <c r="E28" s="7" t="s">
        <v>9</v>
      </c>
      <c r="F28" s="7"/>
      <c r="G28" s="7" t="s">
        <v>6</v>
      </c>
      <c r="H28" s="34">
        <v>11296579</v>
      </c>
      <c r="I28" s="48">
        <v>23</v>
      </c>
      <c r="J28" s="12">
        <v>3</v>
      </c>
      <c r="K28" s="48">
        <v>2011</v>
      </c>
      <c r="L28" s="35">
        <v>8</v>
      </c>
      <c r="M28" s="821"/>
      <c r="N28" s="818"/>
      <c r="O28" s="36">
        <f t="shared" si="1"/>
        <v>0</v>
      </c>
    </row>
    <row r="29" spans="1:15">
      <c r="A29" s="24"/>
      <c r="B29" s="5">
        <v>2</v>
      </c>
      <c r="C29" s="6">
        <v>502</v>
      </c>
      <c r="D29" s="6" t="s">
        <v>49</v>
      </c>
      <c r="E29" s="7" t="s">
        <v>24</v>
      </c>
      <c r="F29" s="7"/>
      <c r="G29" s="7" t="s">
        <v>25</v>
      </c>
      <c r="H29" s="34" t="s">
        <v>26</v>
      </c>
      <c r="I29" s="48">
        <v>34</v>
      </c>
      <c r="J29" s="12">
        <v>4</v>
      </c>
      <c r="K29" s="12">
        <v>2003</v>
      </c>
      <c r="L29" s="35">
        <v>8</v>
      </c>
      <c r="M29" s="821"/>
      <c r="N29" s="818"/>
      <c r="O29" s="36">
        <f t="shared" si="1"/>
        <v>0</v>
      </c>
    </row>
    <row r="30" spans="1:15">
      <c r="A30" s="24"/>
      <c r="B30" s="5">
        <v>2</v>
      </c>
      <c r="C30" s="6">
        <v>502</v>
      </c>
      <c r="D30" s="6" t="s">
        <v>49</v>
      </c>
      <c r="E30" s="7" t="s">
        <v>24</v>
      </c>
      <c r="F30" s="7"/>
      <c r="G30" s="7" t="s">
        <v>25</v>
      </c>
      <c r="H30" s="34" t="s">
        <v>27</v>
      </c>
      <c r="I30" s="48">
        <v>14</v>
      </c>
      <c r="J30" s="12">
        <v>4</v>
      </c>
      <c r="K30" s="12">
        <v>2003</v>
      </c>
      <c r="L30" s="35">
        <v>8</v>
      </c>
      <c r="M30" s="821"/>
      <c r="N30" s="818"/>
      <c r="O30" s="36">
        <f t="shared" si="1"/>
        <v>0</v>
      </c>
    </row>
    <row r="31" spans="1:15">
      <c r="A31" s="24"/>
      <c r="B31" s="5">
        <v>2</v>
      </c>
      <c r="C31" s="6">
        <v>603</v>
      </c>
      <c r="D31" s="6" t="s">
        <v>48</v>
      </c>
      <c r="E31" s="8" t="s">
        <v>5</v>
      </c>
      <c r="F31" s="8"/>
      <c r="G31" s="7" t="s">
        <v>6</v>
      </c>
      <c r="H31" s="34">
        <v>10466520</v>
      </c>
      <c r="I31" s="48">
        <v>7</v>
      </c>
      <c r="J31" s="12">
        <v>3</v>
      </c>
      <c r="K31" s="12">
        <v>2009</v>
      </c>
      <c r="L31" s="35">
        <v>8</v>
      </c>
      <c r="M31" s="821"/>
      <c r="N31" s="818"/>
      <c r="O31" s="36">
        <f t="shared" si="1"/>
        <v>0</v>
      </c>
    </row>
    <row r="32" spans="1:15">
      <c r="A32" s="24"/>
      <c r="B32" s="5">
        <v>2</v>
      </c>
      <c r="C32" s="6">
        <v>603</v>
      </c>
      <c r="D32" s="6" t="s">
        <v>48</v>
      </c>
      <c r="E32" s="8" t="s">
        <v>5</v>
      </c>
      <c r="F32" s="8"/>
      <c r="G32" s="7" t="s">
        <v>6</v>
      </c>
      <c r="H32" s="34">
        <v>10466521</v>
      </c>
      <c r="I32" s="48">
        <v>8</v>
      </c>
      <c r="J32" s="12">
        <v>3</v>
      </c>
      <c r="K32" s="12">
        <v>2009</v>
      </c>
      <c r="L32" s="35">
        <v>8</v>
      </c>
      <c r="M32" s="821"/>
      <c r="N32" s="818"/>
      <c r="O32" s="36">
        <f t="shared" si="1"/>
        <v>0</v>
      </c>
    </row>
    <row r="33" spans="1:15">
      <c r="A33" s="24"/>
      <c r="B33" s="5">
        <v>2</v>
      </c>
      <c r="C33" s="6">
        <v>603</v>
      </c>
      <c r="D33" s="6" t="s">
        <v>48</v>
      </c>
      <c r="E33" s="8" t="s">
        <v>5</v>
      </c>
      <c r="F33" s="8"/>
      <c r="G33" s="7" t="s">
        <v>6</v>
      </c>
      <c r="H33" s="34">
        <v>10466518</v>
      </c>
      <c r="I33" s="48">
        <v>5</v>
      </c>
      <c r="J33" s="12">
        <v>3</v>
      </c>
      <c r="K33" s="12">
        <v>2009</v>
      </c>
      <c r="L33" s="35">
        <v>8</v>
      </c>
      <c r="M33" s="821"/>
      <c r="N33" s="818"/>
      <c r="O33" s="36">
        <f t="shared" si="1"/>
        <v>0</v>
      </c>
    </row>
    <row r="34" spans="1:15">
      <c r="A34" s="24"/>
      <c r="B34" s="5">
        <v>2</v>
      </c>
      <c r="C34" s="6">
        <v>603</v>
      </c>
      <c r="D34" s="6" t="s">
        <v>48</v>
      </c>
      <c r="E34" s="8" t="s">
        <v>5</v>
      </c>
      <c r="F34" s="8"/>
      <c r="G34" s="7" t="s">
        <v>6</v>
      </c>
      <c r="H34" s="34">
        <v>10466519</v>
      </c>
      <c r="I34" s="48">
        <v>6</v>
      </c>
      <c r="J34" s="12">
        <v>3</v>
      </c>
      <c r="K34" s="12">
        <v>2009</v>
      </c>
      <c r="L34" s="35">
        <v>8</v>
      </c>
      <c r="M34" s="821"/>
      <c r="N34" s="818"/>
      <c r="O34" s="36">
        <f t="shared" si="1"/>
        <v>0</v>
      </c>
    </row>
    <row r="35" spans="1:15">
      <c r="A35" s="24"/>
      <c r="B35" s="5">
        <v>2</v>
      </c>
      <c r="C35" s="6">
        <v>603</v>
      </c>
      <c r="D35" s="6" t="s">
        <v>48</v>
      </c>
      <c r="E35" s="8" t="s">
        <v>5</v>
      </c>
      <c r="F35" s="8"/>
      <c r="G35" s="7" t="s">
        <v>6</v>
      </c>
      <c r="H35" s="34">
        <v>10466513</v>
      </c>
      <c r="I35" s="48">
        <v>1</v>
      </c>
      <c r="J35" s="12">
        <v>3</v>
      </c>
      <c r="K35" s="12">
        <v>2014</v>
      </c>
      <c r="L35" s="35">
        <v>8</v>
      </c>
      <c r="M35" s="821"/>
      <c r="N35" s="818"/>
      <c r="O35" s="36">
        <f t="shared" si="1"/>
        <v>0</v>
      </c>
    </row>
    <row r="36" spans="1:15">
      <c r="A36" s="24"/>
      <c r="B36" s="5">
        <v>2</v>
      </c>
      <c r="C36" s="6">
        <v>603</v>
      </c>
      <c r="D36" s="6" t="s">
        <v>48</v>
      </c>
      <c r="E36" s="8" t="s">
        <v>5</v>
      </c>
      <c r="F36" s="8"/>
      <c r="G36" s="7" t="s">
        <v>6</v>
      </c>
      <c r="H36" s="34">
        <v>10466515</v>
      </c>
      <c r="I36" s="48">
        <v>2</v>
      </c>
      <c r="J36" s="12">
        <v>3</v>
      </c>
      <c r="K36" s="12">
        <v>2014</v>
      </c>
      <c r="L36" s="35">
        <v>8</v>
      </c>
      <c r="M36" s="821"/>
      <c r="N36" s="818"/>
      <c r="O36" s="36">
        <f t="shared" si="1"/>
        <v>0</v>
      </c>
    </row>
    <row r="37" spans="1:15">
      <c r="A37" s="24"/>
      <c r="B37" s="5">
        <v>2</v>
      </c>
      <c r="C37" s="6">
        <v>603</v>
      </c>
      <c r="D37" s="6" t="s">
        <v>48</v>
      </c>
      <c r="E37" s="8" t="s">
        <v>5</v>
      </c>
      <c r="F37" s="8"/>
      <c r="G37" s="7" t="s">
        <v>6</v>
      </c>
      <c r="H37" s="34">
        <v>10466516</v>
      </c>
      <c r="I37" s="48">
        <v>3</v>
      </c>
      <c r="J37" s="12">
        <v>3</v>
      </c>
      <c r="K37" s="12">
        <v>2014</v>
      </c>
      <c r="L37" s="35">
        <v>8</v>
      </c>
      <c r="M37" s="821"/>
      <c r="N37" s="818"/>
      <c r="O37" s="36">
        <f t="shared" si="1"/>
        <v>0</v>
      </c>
    </row>
    <row r="38" spans="1:15" ht="13.5" thickBot="1">
      <c r="A38" s="24"/>
      <c r="B38" s="9">
        <v>2</v>
      </c>
      <c r="C38" s="10">
        <v>603</v>
      </c>
      <c r="D38" s="10" t="s">
        <v>48</v>
      </c>
      <c r="E38" s="50" t="s">
        <v>5</v>
      </c>
      <c r="F38" s="50"/>
      <c r="G38" s="11" t="s">
        <v>6</v>
      </c>
      <c r="H38" s="38">
        <v>10466517</v>
      </c>
      <c r="I38" s="49">
        <v>4</v>
      </c>
      <c r="J38" s="39">
        <v>3</v>
      </c>
      <c r="K38" s="39">
        <v>2014</v>
      </c>
      <c r="L38" s="40">
        <v>8</v>
      </c>
      <c r="M38" s="822"/>
      <c r="N38" s="819"/>
      <c r="O38" s="41">
        <f t="shared" si="1"/>
        <v>0</v>
      </c>
    </row>
    <row r="39" spans="1:15" ht="13.5" thickBot="1">
      <c r="E39" s="44"/>
      <c r="F39" s="44"/>
      <c r="L39" s="46"/>
      <c r="M39" s="734"/>
      <c r="N39" s="2" t="s">
        <v>41</v>
      </c>
      <c r="O39" s="3">
        <f>SUM(O5:O38)</f>
        <v>0</v>
      </c>
    </row>
    <row r="40" spans="1:15">
      <c r="L40" s="46"/>
      <c r="M40" s="47"/>
    </row>
    <row r="41" spans="1:15">
      <c r="E41" s="4" t="s">
        <v>40</v>
      </c>
      <c r="F41" s="4"/>
      <c r="L41" s="46"/>
      <c r="M41" s="47"/>
    </row>
    <row r="46" spans="1:15">
      <c r="I46" s="832"/>
      <c r="J46" s="900"/>
      <c r="K46" s="2" t="s">
        <v>563</v>
      </c>
      <c r="L46" s="833"/>
      <c r="M46" s="834"/>
      <c r="N46" s="833"/>
      <c r="O46" s="833"/>
    </row>
  </sheetData>
  <sheetProtection password="CFBF" sheet="1" objects="1" scenarios="1"/>
  <autoFilter ref="B4:O38">
    <sortState ref="B5:O40">
      <sortCondition ref="C4:C39"/>
    </sortState>
  </autoFilter>
  <conditionalFormatting sqref="B40:D40 G40 B41:G41 H37:K41 G36:J36 B42:K1048576 H1:K35 B1:G39">
    <cfRule type="cellIs" dxfId="6" priority="75" stopIfTrue="1" operator="equal">
      <formula>0</formula>
    </cfRule>
  </conditionalFormatting>
  <conditionalFormatting sqref="K36">
    <cfRule type="cellIs" dxfId="5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Footer>&amp;L&amp;F/&amp;A&amp;Cpagina &amp;P van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>
    <tabColor rgb="FFFFFF00"/>
    <pageSetUpPr fitToPage="1"/>
  </sheetPr>
  <dimension ref="A1:T16"/>
  <sheetViews>
    <sheetView showZeros="0" workbookViewId="0">
      <selection activeCell="O12" sqref="O12"/>
    </sheetView>
  </sheetViews>
  <sheetFormatPr defaultRowHeight="12.75"/>
  <cols>
    <col min="1" max="1" width="2.85546875" style="1" customWidth="1"/>
    <col min="2" max="2" width="4.42578125" style="43" customWidth="1"/>
    <col min="3" max="4" width="7.28515625" style="43" customWidth="1"/>
    <col min="5" max="5" width="51.5703125" style="45" bestFit="1" customWidth="1"/>
    <col min="6" max="6" width="13.42578125" style="45" customWidth="1"/>
    <col min="7" max="7" width="5.5703125" style="43" customWidth="1"/>
    <col min="8" max="8" width="13.42578125" style="45" customWidth="1"/>
    <col min="9" max="9" width="12.140625" style="45" customWidth="1"/>
    <col min="10" max="10" width="6.42578125" style="45" customWidth="1"/>
    <col min="11" max="11" width="3.28515625" style="43" customWidth="1"/>
    <col min="12" max="12" width="5.7109375" style="652" customWidth="1"/>
    <col min="13" max="13" width="4.7109375" style="43" customWidth="1"/>
    <col min="14" max="14" width="5.7109375" style="43" bestFit="1" customWidth="1"/>
    <col min="15" max="15" width="9.140625" style="43"/>
    <col min="16" max="17" width="14.7109375" style="1" customWidth="1"/>
    <col min="18" max="16384" width="9.140625" style="1"/>
  </cols>
  <sheetData>
    <row r="1" spans="1:20" ht="13.5" thickBot="1">
      <c r="A1" s="19"/>
      <c r="B1" s="21"/>
      <c r="C1" s="21"/>
      <c r="D1" s="21"/>
      <c r="E1" s="22"/>
      <c r="F1" s="22"/>
      <c r="G1" s="21"/>
      <c r="H1" s="22"/>
      <c r="I1" s="22"/>
      <c r="J1" s="22"/>
      <c r="K1" s="21"/>
      <c r="L1" s="619"/>
      <c r="M1" s="21"/>
      <c r="N1" s="620"/>
      <c r="O1" s="620"/>
    </row>
    <row r="2" spans="1:20" ht="112.5" customHeight="1">
      <c r="A2" s="24"/>
      <c r="B2" s="621" t="s">
        <v>28</v>
      </c>
      <c r="C2" s="621" t="s">
        <v>29</v>
      </c>
      <c r="D2" s="621" t="s">
        <v>501</v>
      </c>
      <c r="E2" s="622" t="s">
        <v>0</v>
      </c>
      <c r="F2" s="622" t="s">
        <v>31</v>
      </c>
      <c r="G2" s="621" t="s">
        <v>4</v>
      </c>
      <c r="H2" s="622" t="s">
        <v>502</v>
      </c>
      <c r="I2" s="622" t="s">
        <v>1</v>
      </c>
      <c r="J2" s="622" t="s">
        <v>2</v>
      </c>
      <c r="K2" s="621" t="s">
        <v>3</v>
      </c>
      <c r="L2" s="623" t="s">
        <v>503</v>
      </c>
      <c r="M2" s="621" t="s">
        <v>504</v>
      </c>
      <c r="N2" s="621" t="s">
        <v>32</v>
      </c>
      <c r="O2" s="624" t="s">
        <v>33</v>
      </c>
      <c r="P2" s="625" t="s">
        <v>34</v>
      </c>
      <c r="Q2" s="625" t="s">
        <v>35</v>
      </c>
      <c r="R2" s="626"/>
      <c r="S2" s="626"/>
      <c r="T2" s="626"/>
    </row>
    <row r="3" spans="1:20" ht="13.5" thickBot="1">
      <c r="A3" s="24"/>
      <c r="B3" s="627"/>
      <c r="C3" s="627"/>
      <c r="D3" s="627"/>
      <c r="E3" s="628"/>
      <c r="F3" s="628"/>
      <c r="G3" s="627"/>
      <c r="H3" s="628"/>
      <c r="I3" s="628"/>
      <c r="J3" s="628"/>
      <c r="K3" s="627"/>
      <c r="L3" s="629"/>
      <c r="M3" s="627"/>
      <c r="N3" s="627"/>
      <c r="O3" s="630"/>
      <c r="P3" s="631"/>
      <c r="Q3" s="631"/>
    </row>
    <row r="4" spans="1:20" ht="13.5" thickBot="1">
      <c r="A4" s="24"/>
      <c r="B4" s="632"/>
      <c r="C4" s="633"/>
      <c r="D4" s="633"/>
      <c r="E4" s="634"/>
      <c r="F4" s="634"/>
      <c r="G4" s="633"/>
      <c r="H4" s="634"/>
      <c r="I4" s="634"/>
      <c r="J4" s="634"/>
      <c r="K4" s="633"/>
      <c r="L4" s="635"/>
      <c r="M4" s="633"/>
      <c r="N4" s="636"/>
      <c r="O4" s="637"/>
      <c r="P4" s="638"/>
      <c r="Q4" s="639"/>
    </row>
    <row r="5" spans="1:20">
      <c r="A5" s="24"/>
      <c r="B5" s="645">
        <v>2</v>
      </c>
      <c r="C5" s="646">
        <v>119</v>
      </c>
      <c r="D5" s="646" t="s">
        <v>42</v>
      </c>
      <c r="E5" s="7" t="s">
        <v>505</v>
      </c>
      <c r="F5" s="34" t="s">
        <v>506</v>
      </c>
      <c r="G5" s="48">
        <v>2004</v>
      </c>
      <c r="H5" s="34" t="s">
        <v>507</v>
      </c>
      <c r="I5" s="34" t="s">
        <v>508</v>
      </c>
      <c r="J5" s="34">
        <v>34</v>
      </c>
      <c r="K5" s="48">
        <v>4</v>
      </c>
      <c r="L5" s="642">
        <v>185.21345029239765</v>
      </c>
      <c r="M5" s="643">
        <v>2</v>
      </c>
      <c r="N5" s="644">
        <v>6</v>
      </c>
      <c r="O5" s="820"/>
      <c r="P5" s="681"/>
      <c r="Q5" s="36">
        <f t="shared" ref="Q5:Q7" si="0">O5*P5</f>
        <v>0</v>
      </c>
    </row>
    <row r="6" spans="1:20">
      <c r="A6" s="24"/>
      <c r="B6" s="640">
        <v>2</v>
      </c>
      <c r="C6" s="641">
        <v>120</v>
      </c>
      <c r="D6" s="641" t="s">
        <v>42</v>
      </c>
      <c r="E6" s="7" t="s">
        <v>552</v>
      </c>
      <c r="F6" s="34" t="s">
        <v>6</v>
      </c>
      <c r="G6" s="48">
        <v>2011</v>
      </c>
      <c r="H6" s="34" t="s">
        <v>553</v>
      </c>
      <c r="I6" s="34">
        <v>1811745</v>
      </c>
      <c r="J6" s="34">
        <v>34</v>
      </c>
      <c r="K6" s="48">
        <v>3</v>
      </c>
      <c r="L6" s="642" t="s">
        <v>554</v>
      </c>
      <c r="M6" s="643">
        <v>2</v>
      </c>
      <c r="N6" s="644">
        <v>6</v>
      </c>
      <c r="O6" s="821">
        <v>0</v>
      </c>
      <c r="P6" s="682"/>
      <c r="Q6" s="36">
        <f t="shared" si="0"/>
        <v>0</v>
      </c>
    </row>
    <row r="7" spans="1:20" ht="13.5" thickBot="1">
      <c r="A7" s="24"/>
      <c r="B7" s="647">
        <v>2</v>
      </c>
      <c r="C7" s="648">
        <v>602</v>
      </c>
      <c r="D7" s="648" t="s">
        <v>47</v>
      </c>
      <c r="E7" s="11" t="s">
        <v>555</v>
      </c>
      <c r="F7" s="38" t="s">
        <v>556</v>
      </c>
      <c r="G7" s="49">
        <v>2009</v>
      </c>
      <c r="H7" s="38" t="s">
        <v>507</v>
      </c>
      <c r="I7" s="38">
        <v>11161209</v>
      </c>
      <c r="J7" s="38" t="s">
        <v>557</v>
      </c>
      <c r="K7" s="49">
        <v>4</v>
      </c>
      <c r="L7" s="649">
        <v>276.75312500000001</v>
      </c>
      <c r="M7" s="650">
        <v>2</v>
      </c>
      <c r="N7" s="651">
        <v>6</v>
      </c>
      <c r="O7" s="822"/>
      <c r="P7" s="683"/>
      <c r="Q7" s="41">
        <f t="shared" si="0"/>
        <v>0</v>
      </c>
    </row>
    <row r="8" spans="1:20" ht="13.5" thickBot="1">
      <c r="E8" s="44"/>
      <c r="P8" s="2" t="s">
        <v>509</v>
      </c>
      <c r="Q8" s="3">
        <f>SUM(Q5:Q7)</f>
        <v>0</v>
      </c>
    </row>
    <row r="9" spans="1:20" s="45" customFormat="1">
      <c r="A9" s="1"/>
      <c r="B9" s="43"/>
      <c r="C9" s="43"/>
      <c r="D9" s="43"/>
      <c r="E9" s="44"/>
      <c r="G9" s="43"/>
      <c r="K9" s="43"/>
      <c r="L9" s="652"/>
      <c r="M9" s="43"/>
      <c r="N9" s="43"/>
      <c r="O9" s="43"/>
      <c r="P9" s="1"/>
      <c r="Q9" s="1"/>
      <c r="R9" s="1"/>
      <c r="S9" s="1"/>
      <c r="T9" s="1"/>
    </row>
    <row r="13" spans="1:20" s="836" customFormat="1">
      <c r="B13" s="838"/>
      <c r="C13" s="838"/>
      <c r="D13" s="838"/>
      <c r="E13" s="839"/>
      <c r="F13" s="839"/>
      <c r="G13" s="838"/>
      <c r="H13" s="839"/>
      <c r="I13" s="839"/>
      <c r="J13" s="839"/>
      <c r="K13" s="838"/>
      <c r="L13" s="837"/>
      <c r="M13" s="838"/>
      <c r="N13" s="838"/>
      <c r="O13" s="838"/>
    </row>
    <row r="16" spans="1:20">
      <c r="K16" s="835"/>
      <c r="L16" s="835"/>
      <c r="M16" s="2" t="s">
        <v>563</v>
      </c>
      <c r="N16" s="840"/>
      <c r="O16" s="841"/>
      <c r="P16" s="840"/>
      <c r="Q16" s="840"/>
    </row>
  </sheetData>
  <sheetProtection password="CFBF" sheet="1" objects="1" scenarios="1"/>
  <autoFilter ref="B4:Q7">
    <sortState ref="B5:S71">
      <sortCondition ref="B4:B69"/>
    </sortState>
  </autoFilter>
  <conditionalFormatting sqref="B2:J2 B1:M1 B3:M5 B7:M1048576">
    <cfRule type="cellIs" dxfId="4" priority="13" stopIfTrue="1" operator="equal">
      <formula>0</formula>
    </cfRule>
  </conditionalFormatting>
  <conditionalFormatting sqref="O3:Q3">
    <cfRule type="cellIs" dxfId="3" priority="12" stopIfTrue="1" operator="equal">
      <formula>0</formula>
    </cfRule>
  </conditionalFormatting>
  <conditionalFormatting sqref="O4:Q4">
    <cfRule type="cellIs" dxfId="2" priority="11" stopIfTrue="1" operator="equal">
      <formula>0</formula>
    </cfRule>
  </conditionalFormatting>
  <conditionalFormatting sqref="N3:N4">
    <cfRule type="cellIs" dxfId="1" priority="10" stopIfTrue="1" operator="equal">
      <formula>0</formula>
    </cfRule>
  </conditionalFormatting>
  <conditionalFormatting sqref="B6:M6">
    <cfRule type="cellIs" dxfId="0" priority="6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orientation="landscape" r:id="rId1"/>
  <headerFooter>
    <oddFooter>&amp;L&amp;F/&amp;A&amp;Cpagina &amp;P van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>
    <tabColor rgb="FFFFC000"/>
    <pageSetUpPr fitToPage="1"/>
  </sheetPr>
  <dimension ref="A1:G54"/>
  <sheetViews>
    <sheetView workbookViewId="0">
      <selection activeCell="O12" sqref="O12"/>
    </sheetView>
  </sheetViews>
  <sheetFormatPr defaultRowHeight="15"/>
  <cols>
    <col min="1" max="1" width="1.42578125" style="54" customWidth="1"/>
    <col min="2" max="2" width="6.42578125" style="54" customWidth="1"/>
    <col min="3" max="3" width="28" style="55" customWidth="1"/>
    <col min="4" max="4" width="61.85546875" style="52" customWidth="1"/>
    <col min="5" max="5" width="11.28515625" style="53" customWidth="1"/>
    <col min="6" max="6" width="11.28515625" style="52" customWidth="1"/>
    <col min="7" max="16384" width="9.140625" style="54"/>
  </cols>
  <sheetData>
    <row r="1" spans="1:7" ht="15.75" thickBot="1"/>
    <row r="2" spans="1:7" s="64" customFormat="1" ht="30.75" thickBot="1">
      <c r="A2" s="57"/>
      <c r="B2" s="58"/>
      <c r="C2" s="59" t="s">
        <v>56</v>
      </c>
      <c r="D2" s="60" t="s">
        <v>57</v>
      </c>
      <c r="E2" s="61" t="s">
        <v>58</v>
      </c>
      <c r="F2" s="62" t="s">
        <v>59</v>
      </c>
      <c r="G2" s="63"/>
    </row>
    <row r="3" spans="1:7" s="63" customFormat="1" ht="15.75" thickBot="1">
      <c r="A3" s="65"/>
      <c r="B3" s="66" t="s">
        <v>60</v>
      </c>
      <c r="C3" s="67"/>
      <c r="D3" s="68"/>
      <c r="E3" s="909"/>
      <c r="F3" s="909"/>
    </row>
    <row r="4" spans="1:7" ht="15.75" thickBot="1">
      <c r="A4" s="69"/>
      <c r="B4" s="70"/>
      <c r="C4" s="71" t="s">
        <v>61</v>
      </c>
      <c r="D4" s="72" t="s">
        <v>62</v>
      </c>
      <c r="E4" s="910">
        <v>0</v>
      </c>
      <c r="F4" s="911"/>
    </row>
    <row r="5" spans="1:7">
      <c r="A5" s="69"/>
      <c r="B5" s="73"/>
      <c r="C5" s="74"/>
      <c r="D5" s="75" t="s">
        <v>63</v>
      </c>
      <c r="E5" s="76">
        <v>0</v>
      </c>
      <c r="F5" s="77">
        <f>$E$4*(E5+1)</f>
        <v>0</v>
      </c>
    </row>
    <row r="6" spans="1:7">
      <c r="A6" s="69"/>
      <c r="B6" s="73"/>
      <c r="C6" s="78"/>
      <c r="D6" s="79" t="s">
        <v>64</v>
      </c>
      <c r="E6" s="76">
        <v>0</v>
      </c>
      <c r="F6" s="77">
        <f t="shared" ref="F6:F8" si="0">$E$4*(E6+1)</f>
        <v>0</v>
      </c>
    </row>
    <row r="7" spans="1:7">
      <c r="A7" s="69"/>
      <c r="B7" s="80"/>
      <c r="C7" s="81"/>
      <c r="D7" s="79" t="s">
        <v>65</v>
      </c>
      <c r="E7" s="82">
        <v>0</v>
      </c>
      <c r="F7" s="83">
        <f t="shared" si="0"/>
        <v>0</v>
      </c>
    </row>
    <row r="8" spans="1:7" s="90" customFormat="1" ht="15.75" thickBot="1">
      <c r="A8" s="84"/>
      <c r="B8" s="85"/>
      <c r="C8" s="86"/>
      <c r="D8" s="87" t="s">
        <v>66</v>
      </c>
      <c r="E8" s="88">
        <v>0</v>
      </c>
      <c r="F8" s="89">
        <f t="shared" si="0"/>
        <v>0</v>
      </c>
    </row>
    <row r="9" spans="1:7">
      <c r="C9" s="54"/>
      <c r="D9" s="54"/>
      <c r="E9" s="56"/>
      <c r="F9" s="54"/>
    </row>
    <row r="10" spans="1:7" ht="15.75" thickBot="1">
      <c r="A10" s="69"/>
      <c r="B10" s="69"/>
      <c r="C10" s="69"/>
      <c r="D10" s="69"/>
      <c r="E10" s="91"/>
      <c r="F10" s="69"/>
    </row>
    <row r="11" spans="1:7" ht="15.75" thickBot="1">
      <c r="A11" s="69"/>
      <c r="B11" s="70"/>
      <c r="C11" s="71" t="s">
        <v>67</v>
      </c>
      <c r="D11" s="72" t="s">
        <v>68</v>
      </c>
      <c r="E11" s="910">
        <v>0</v>
      </c>
      <c r="F11" s="911"/>
    </row>
    <row r="12" spans="1:7">
      <c r="A12" s="69"/>
      <c r="B12" s="73"/>
      <c r="C12" s="74"/>
      <c r="D12" s="75" t="s">
        <v>69</v>
      </c>
      <c r="E12" s="76">
        <v>0</v>
      </c>
      <c r="F12" s="77">
        <f>$E$11*(E12+1)</f>
        <v>0</v>
      </c>
    </row>
    <row r="13" spans="1:7" ht="15.75" thickBot="1">
      <c r="A13" s="69"/>
      <c r="B13" s="85"/>
      <c r="C13" s="86"/>
      <c r="D13" s="87" t="s">
        <v>70</v>
      </c>
      <c r="E13" s="88">
        <v>0</v>
      </c>
      <c r="F13" s="89">
        <f>$E$11*(E13+1)</f>
        <v>0</v>
      </c>
    </row>
    <row r="14" spans="1:7" s="69" customFormat="1">
      <c r="E14" s="91"/>
    </row>
    <row r="15" spans="1:7" s="69" customFormat="1">
      <c r="B15" s="69" t="s">
        <v>71</v>
      </c>
      <c r="E15" s="91"/>
    </row>
    <row r="16" spans="1:7" s="69" customFormat="1">
      <c r="E16" s="91"/>
    </row>
    <row r="17" spans="2:6" s="69" customFormat="1" ht="18.75" thickBot="1">
      <c r="B17" s="92" t="s">
        <v>72</v>
      </c>
      <c r="D17" s="93"/>
      <c r="E17" s="91"/>
    </row>
    <row r="18" spans="2:6" s="94" customFormat="1" ht="15" customHeight="1">
      <c r="B18" s="677">
        <v>150</v>
      </c>
      <c r="C18" s="71" t="s">
        <v>73</v>
      </c>
      <c r="D18" s="72" t="s">
        <v>62</v>
      </c>
      <c r="E18" s="912">
        <f>B18*((2*E4)+E11)</f>
        <v>0</v>
      </c>
      <c r="F18" s="913"/>
    </row>
    <row r="19" spans="2:6" s="94" customFormat="1" ht="15" customHeight="1">
      <c r="B19" s="601">
        <v>30</v>
      </c>
      <c r="C19" s="74" t="s">
        <v>73</v>
      </c>
      <c r="D19" s="75" t="s">
        <v>63</v>
      </c>
      <c r="E19" s="914">
        <f>B19*((2*F5)+F12)</f>
        <v>0</v>
      </c>
      <c r="F19" s="915"/>
    </row>
    <row r="20" spans="2:6" s="94" customFormat="1" ht="15" customHeight="1">
      <c r="B20" s="601">
        <v>30</v>
      </c>
      <c r="C20" s="78" t="s">
        <v>73</v>
      </c>
      <c r="D20" s="79" t="s">
        <v>64</v>
      </c>
      <c r="E20" s="914">
        <f>B20*((2*F6)+F12)</f>
        <v>0</v>
      </c>
      <c r="F20" s="915"/>
    </row>
    <row r="21" spans="2:6" s="94" customFormat="1" ht="15" customHeight="1">
      <c r="B21" s="678">
        <v>15</v>
      </c>
      <c r="C21" s="96" t="s">
        <v>73</v>
      </c>
      <c r="D21" s="79" t="s">
        <v>65</v>
      </c>
      <c r="E21" s="905">
        <f>B19*((2*F7)+F12)</f>
        <v>0</v>
      </c>
      <c r="F21" s="906"/>
    </row>
    <row r="22" spans="2:6" s="94" customFormat="1" ht="15" customHeight="1" thickBot="1">
      <c r="B22" s="535">
        <v>25</v>
      </c>
      <c r="C22" s="86" t="s">
        <v>73</v>
      </c>
      <c r="D22" s="87" t="s">
        <v>74</v>
      </c>
      <c r="E22" s="907">
        <f>B19*((2*F8)+F13)</f>
        <v>0</v>
      </c>
      <c r="F22" s="908"/>
    </row>
    <row r="23" spans="2:6" s="69" customFormat="1" ht="15.75" thickBot="1">
      <c r="B23" s="679">
        <f>SUM(B18:B22)</f>
        <v>250</v>
      </c>
      <c r="E23" s="907">
        <f>SUM(E18:F22)</f>
        <v>0</v>
      </c>
      <c r="F23" s="908"/>
    </row>
    <row r="24" spans="2:6" s="69" customFormat="1">
      <c r="E24" s="91"/>
    </row>
    <row r="25" spans="2:6" s="69" customFormat="1">
      <c r="E25" s="91"/>
    </row>
    <row r="26" spans="2:6" s="69" customFormat="1">
      <c r="E26" s="91"/>
    </row>
    <row r="27" spans="2:6">
      <c r="C27" s="54"/>
      <c r="D27" s="54"/>
      <c r="E27" s="56"/>
      <c r="F27" s="54"/>
    </row>
    <row r="28" spans="2:6">
      <c r="C28" s="54"/>
      <c r="D28" s="54"/>
      <c r="E28" s="56"/>
      <c r="F28" s="54"/>
    </row>
    <row r="29" spans="2:6">
      <c r="C29" s="54"/>
      <c r="D29" s="54"/>
      <c r="E29" s="56"/>
      <c r="F29" s="54"/>
    </row>
    <row r="30" spans="2:6">
      <c r="C30" s="899" t="s">
        <v>563</v>
      </c>
      <c r="D30" s="842"/>
      <c r="E30" s="56"/>
      <c r="F30" s="54"/>
    </row>
    <row r="31" spans="2:6">
      <c r="C31" s="54"/>
      <c r="D31" s="54"/>
      <c r="E31" s="56"/>
      <c r="F31" s="54"/>
    </row>
    <row r="32" spans="2:6">
      <c r="C32" s="54"/>
      <c r="D32" s="54"/>
      <c r="E32" s="56"/>
      <c r="F32" s="54"/>
    </row>
    <row r="33" spans="3:6">
      <c r="C33" s="54"/>
      <c r="D33" s="54"/>
      <c r="E33" s="56"/>
      <c r="F33" s="54"/>
    </row>
    <row r="34" spans="3:6">
      <c r="C34" s="54"/>
      <c r="D34" s="54"/>
      <c r="E34" s="56"/>
      <c r="F34" s="54"/>
    </row>
    <row r="35" spans="3:6">
      <c r="C35" s="54"/>
      <c r="D35" s="54"/>
      <c r="E35" s="56"/>
      <c r="F35" s="54"/>
    </row>
    <row r="36" spans="3:6">
      <c r="C36" s="54"/>
      <c r="D36" s="54"/>
      <c r="E36" s="56"/>
      <c r="F36" s="54"/>
    </row>
    <row r="37" spans="3:6">
      <c r="C37" s="54"/>
      <c r="D37" s="54"/>
      <c r="E37" s="56"/>
      <c r="F37" s="54"/>
    </row>
    <row r="38" spans="3:6">
      <c r="C38" s="54"/>
      <c r="D38" s="54"/>
      <c r="E38" s="56"/>
      <c r="F38" s="54"/>
    </row>
    <row r="39" spans="3:6">
      <c r="C39" s="54"/>
      <c r="D39" s="54"/>
      <c r="E39" s="56"/>
      <c r="F39" s="54"/>
    </row>
    <row r="40" spans="3:6">
      <c r="C40" s="54"/>
      <c r="D40" s="54"/>
      <c r="E40" s="56"/>
      <c r="F40" s="54"/>
    </row>
    <row r="41" spans="3:6">
      <c r="C41" s="54"/>
      <c r="D41" s="54"/>
      <c r="E41" s="56"/>
      <c r="F41" s="54"/>
    </row>
    <row r="42" spans="3:6">
      <c r="C42" s="54"/>
      <c r="D42" s="54"/>
      <c r="E42" s="56"/>
      <c r="F42" s="54"/>
    </row>
    <row r="43" spans="3:6">
      <c r="C43" s="54"/>
      <c r="D43" s="54"/>
      <c r="E43" s="56"/>
      <c r="F43" s="54"/>
    </row>
    <row r="44" spans="3:6">
      <c r="C44" s="54"/>
      <c r="D44" s="54"/>
      <c r="E44" s="56"/>
      <c r="F44" s="54"/>
    </row>
    <row r="45" spans="3:6">
      <c r="C45" s="54"/>
      <c r="D45" s="54"/>
      <c r="E45" s="56"/>
      <c r="F45" s="54"/>
    </row>
    <row r="46" spans="3:6">
      <c r="C46" s="54"/>
      <c r="D46" s="54"/>
      <c r="E46" s="56"/>
      <c r="F46" s="54"/>
    </row>
    <row r="47" spans="3:6">
      <c r="C47" s="54"/>
      <c r="D47" s="54"/>
      <c r="E47" s="56"/>
      <c r="F47" s="54"/>
    </row>
    <row r="48" spans="3:6">
      <c r="C48" s="54"/>
      <c r="D48" s="54"/>
      <c r="E48" s="56"/>
      <c r="F48" s="54"/>
    </row>
    <row r="49" spans="3:6">
      <c r="C49" s="54"/>
      <c r="D49" s="54"/>
      <c r="E49" s="56"/>
      <c r="F49" s="54"/>
    </row>
    <row r="50" spans="3:6">
      <c r="C50" s="54"/>
      <c r="D50" s="54"/>
      <c r="E50" s="56"/>
      <c r="F50" s="54"/>
    </row>
    <row r="51" spans="3:6">
      <c r="C51" s="54"/>
      <c r="D51" s="54"/>
      <c r="E51" s="56"/>
      <c r="F51" s="54"/>
    </row>
    <row r="52" spans="3:6">
      <c r="C52" s="54"/>
      <c r="D52" s="54"/>
      <c r="E52" s="56"/>
      <c r="F52" s="54"/>
    </row>
    <row r="53" spans="3:6">
      <c r="C53" s="54"/>
      <c r="D53" s="54"/>
      <c r="E53" s="56"/>
      <c r="F53" s="54"/>
    </row>
    <row r="54" spans="3:6">
      <c r="C54" s="54"/>
      <c r="D54" s="54"/>
      <c r="E54" s="56"/>
      <c r="F54" s="54"/>
    </row>
  </sheetData>
  <sheetProtection password="CFBF" sheet="1" objects="1" scenarios="1"/>
  <mergeCells count="9">
    <mergeCell ref="E21:F21"/>
    <mergeCell ref="E22:F22"/>
    <mergeCell ref="E23:F23"/>
    <mergeCell ref="E3:F3"/>
    <mergeCell ref="E4:F4"/>
    <mergeCell ref="E11:F11"/>
    <mergeCell ref="E18:F18"/>
    <mergeCell ref="E19:F19"/>
    <mergeCell ref="E20:F20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>&amp;L&amp;F/&amp;A&amp;Cpagina &amp;P van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">
    <tabColor theme="3" tint="0.59999389629810485"/>
    <pageSetUpPr fitToPage="1"/>
  </sheetPr>
  <dimension ref="A1:V128"/>
  <sheetViews>
    <sheetView showGridLines="0" showZeros="0" zoomScale="80" zoomScaleNormal="80" workbookViewId="0">
      <selection activeCell="O12" sqref="O12"/>
    </sheetView>
  </sheetViews>
  <sheetFormatPr defaultRowHeight="15"/>
  <cols>
    <col min="1" max="1" width="3.140625" style="97" customWidth="1"/>
    <col min="2" max="2" width="6.42578125" style="98" customWidth="1"/>
    <col min="3" max="3" width="45.42578125" style="124" customWidth="1"/>
    <col min="4" max="4" width="12.140625" style="124" customWidth="1"/>
    <col min="5" max="5" width="38.42578125" style="99" customWidth="1"/>
    <col min="6" max="6" width="1.7109375" customWidth="1"/>
    <col min="7" max="7" width="13.7109375" style="690" customWidth="1"/>
    <col min="8" max="9" width="9.42578125" style="191" customWidth="1"/>
    <col min="10" max="10" width="13.7109375" style="706" customWidth="1"/>
    <col min="11" max="11" width="9.42578125" style="192" customWidth="1"/>
    <col min="12" max="15" width="12" style="191" customWidth="1"/>
    <col min="16" max="16" width="12" style="192" customWidth="1"/>
    <col min="17" max="19" width="13.28515625" style="104" customWidth="1"/>
    <col min="20" max="20" width="19" style="104" customWidth="1"/>
    <col min="21" max="22" width="12.7109375" style="100" customWidth="1"/>
    <col min="23" max="241" width="9.140625" style="100"/>
    <col min="242" max="242" width="3.140625" style="100" customWidth="1"/>
    <col min="243" max="243" width="6.42578125" style="100" customWidth="1"/>
    <col min="244" max="244" width="45.42578125" style="100" customWidth="1"/>
    <col min="245" max="245" width="38.42578125" style="100" customWidth="1"/>
    <col min="246" max="247" width="2.7109375" style="100" customWidth="1"/>
    <col min="248" max="248" width="2.5703125" style="100" customWidth="1"/>
    <col min="249" max="249" width="2.7109375" style="100" customWidth="1"/>
    <col min="250" max="250" width="1.140625" style="100" customWidth="1"/>
    <col min="251" max="251" width="3.140625" style="100" customWidth="1"/>
    <col min="252" max="252" width="4.42578125" style="100" customWidth="1"/>
    <col min="253" max="253" width="5.7109375" style="100" customWidth="1"/>
    <col min="254" max="254" width="9.7109375" style="100" customWidth="1"/>
    <col min="255" max="255" width="5.28515625" style="100" customWidth="1"/>
    <col min="256" max="256" width="3.140625" style="100" customWidth="1"/>
    <col min="257" max="257" width="2.5703125" style="100" customWidth="1"/>
    <col min="258" max="258" width="2.140625" style="100" customWidth="1"/>
    <col min="259" max="259" width="11.5703125" style="100" customWidth="1"/>
    <col min="260" max="260" width="11.42578125" style="100" customWidth="1"/>
    <col min="261" max="261" width="10.7109375" style="100" customWidth="1"/>
    <col min="262" max="266" width="10.7109375" style="100" bestFit="1" customWidth="1"/>
    <col min="267" max="268" width="10.5703125" style="100" bestFit="1" customWidth="1"/>
    <col min="269" max="278" width="12.7109375" style="100" customWidth="1"/>
    <col min="279" max="497" width="9.140625" style="100"/>
    <col min="498" max="498" width="3.140625" style="100" customWidth="1"/>
    <col min="499" max="499" width="6.42578125" style="100" customWidth="1"/>
    <col min="500" max="500" width="45.42578125" style="100" customWidth="1"/>
    <col min="501" max="501" width="38.42578125" style="100" customWidth="1"/>
    <col min="502" max="503" width="2.7109375" style="100" customWidth="1"/>
    <col min="504" max="504" width="2.5703125" style="100" customWidth="1"/>
    <col min="505" max="505" width="2.7109375" style="100" customWidth="1"/>
    <col min="506" max="506" width="1.140625" style="100" customWidth="1"/>
    <col min="507" max="507" width="3.140625" style="100" customWidth="1"/>
    <col min="508" max="508" width="4.42578125" style="100" customWidth="1"/>
    <col min="509" max="509" width="5.7109375" style="100" customWidth="1"/>
    <col min="510" max="510" width="9.7109375" style="100" customWidth="1"/>
    <col min="511" max="511" width="5.28515625" style="100" customWidth="1"/>
    <col min="512" max="512" width="3.140625" style="100" customWidth="1"/>
    <col min="513" max="513" width="2.5703125" style="100" customWidth="1"/>
    <col min="514" max="514" width="2.140625" style="100" customWidth="1"/>
    <col min="515" max="515" width="11.5703125" style="100" customWidth="1"/>
    <col min="516" max="516" width="11.42578125" style="100" customWidth="1"/>
    <col min="517" max="517" width="10.7109375" style="100" customWidth="1"/>
    <col min="518" max="522" width="10.7109375" style="100" bestFit="1" customWidth="1"/>
    <col min="523" max="524" width="10.5703125" style="100" bestFit="1" customWidth="1"/>
    <col min="525" max="534" width="12.7109375" style="100" customWidth="1"/>
    <col min="535" max="753" width="9.140625" style="100"/>
    <col min="754" max="754" width="3.140625" style="100" customWidth="1"/>
    <col min="755" max="755" width="6.42578125" style="100" customWidth="1"/>
    <col min="756" max="756" width="45.42578125" style="100" customWidth="1"/>
    <col min="757" max="757" width="38.42578125" style="100" customWidth="1"/>
    <col min="758" max="759" width="2.7109375" style="100" customWidth="1"/>
    <col min="760" max="760" width="2.5703125" style="100" customWidth="1"/>
    <col min="761" max="761" width="2.7109375" style="100" customWidth="1"/>
    <col min="762" max="762" width="1.140625" style="100" customWidth="1"/>
    <col min="763" max="763" width="3.140625" style="100" customWidth="1"/>
    <col min="764" max="764" width="4.42578125" style="100" customWidth="1"/>
    <col min="765" max="765" width="5.7109375" style="100" customWidth="1"/>
    <col min="766" max="766" width="9.7109375" style="100" customWidth="1"/>
    <col min="767" max="767" width="5.28515625" style="100" customWidth="1"/>
    <col min="768" max="768" width="3.140625" style="100" customWidth="1"/>
    <col min="769" max="769" width="2.5703125" style="100" customWidth="1"/>
    <col min="770" max="770" width="2.140625" style="100" customWidth="1"/>
    <col min="771" max="771" width="11.5703125" style="100" customWidth="1"/>
    <col min="772" max="772" width="11.42578125" style="100" customWidth="1"/>
    <col min="773" max="773" width="10.7109375" style="100" customWidth="1"/>
    <col min="774" max="778" width="10.7109375" style="100" bestFit="1" customWidth="1"/>
    <col min="779" max="780" width="10.5703125" style="100" bestFit="1" customWidth="1"/>
    <col min="781" max="790" width="12.7109375" style="100" customWidth="1"/>
    <col min="791" max="1009" width="9.140625" style="100"/>
    <col min="1010" max="1010" width="3.140625" style="100" customWidth="1"/>
    <col min="1011" max="1011" width="6.42578125" style="100" customWidth="1"/>
    <col min="1012" max="1012" width="45.42578125" style="100" customWidth="1"/>
    <col min="1013" max="1013" width="38.42578125" style="100" customWidth="1"/>
    <col min="1014" max="1015" width="2.7109375" style="100" customWidth="1"/>
    <col min="1016" max="1016" width="2.5703125" style="100" customWidth="1"/>
    <col min="1017" max="1017" width="2.7109375" style="100" customWidth="1"/>
    <col min="1018" max="1018" width="1.140625" style="100" customWidth="1"/>
    <col min="1019" max="1019" width="3.140625" style="100" customWidth="1"/>
    <col min="1020" max="1020" width="4.42578125" style="100" customWidth="1"/>
    <col min="1021" max="1021" width="5.7109375" style="100" customWidth="1"/>
    <col min="1022" max="1022" width="9.7109375" style="100" customWidth="1"/>
    <col min="1023" max="1023" width="5.28515625" style="100" customWidth="1"/>
    <col min="1024" max="1024" width="3.140625" style="100" customWidth="1"/>
    <col min="1025" max="1025" width="2.5703125" style="100" customWidth="1"/>
    <col min="1026" max="1026" width="2.140625" style="100" customWidth="1"/>
    <col min="1027" max="1027" width="11.5703125" style="100" customWidth="1"/>
    <col min="1028" max="1028" width="11.42578125" style="100" customWidth="1"/>
    <col min="1029" max="1029" width="10.7109375" style="100" customWidth="1"/>
    <col min="1030" max="1034" width="10.7109375" style="100" bestFit="1" customWidth="1"/>
    <col min="1035" max="1036" width="10.5703125" style="100" bestFit="1" customWidth="1"/>
    <col min="1037" max="1046" width="12.7109375" style="100" customWidth="1"/>
    <col min="1047" max="1265" width="9.140625" style="100"/>
    <col min="1266" max="1266" width="3.140625" style="100" customWidth="1"/>
    <col min="1267" max="1267" width="6.42578125" style="100" customWidth="1"/>
    <col min="1268" max="1268" width="45.42578125" style="100" customWidth="1"/>
    <col min="1269" max="1269" width="38.42578125" style="100" customWidth="1"/>
    <col min="1270" max="1271" width="2.7109375" style="100" customWidth="1"/>
    <col min="1272" max="1272" width="2.5703125" style="100" customWidth="1"/>
    <col min="1273" max="1273" width="2.7109375" style="100" customWidth="1"/>
    <col min="1274" max="1274" width="1.140625" style="100" customWidth="1"/>
    <col min="1275" max="1275" width="3.140625" style="100" customWidth="1"/>
    <col min="1276" max="1276" width="4.42578125" style="100" customWidth="1"/>
    <col min="1277" max="1277" width="5.7109375" style="100" customWidth="1"/>
    <col min="1278" max="1278" width="9.7109375" style="100" customWidth="1"/>
    <col min="1279" max="1279" width="5.28515625" style="100" customWidth="1"/>
    <col min="1280" max="1280" width="3.140625" style="100" customWidth="1"/>
    <col min="1281" max="1281" width="2.5703125" style="100" customWidth="1"/>
    <col min="1282" max="1282" width="2.140625" style="100" customWidth="1"/>
    <col min="1283" max="1283" width="11.5703125" style="100" customWidth="1"/>
    <col min="1284" max="1284" width="11.42578125" style="100" customWidth="1"/>
    <col min="1285" max="1285" width="10.7109375" style="100" customWidth="1"/>
    <col min="1286" max="1290" width="10.7109375" style="100" bestFit="1" customWidth="1"/>
    <col min="1291" max="1292" width="10.5703125" style="100" bestFit="1" customWidth="1"/>
    <col min="1293" max="1302" width="12.7109375" style="100" customWidth="1"/>
    <col min="1303" max="1521" width="9.140625" style="100"/>
    <col min="1522" max="1522" width="3.140625" style="100" customWidth="1"/>
    <col min="1523" max="1523" width="6.42578125" style="100" customWidth="1"/>
    <col min="1524" max="1524" width="45.42578125" style="100" customWidth="1"/>
    <col min="1525" max="1525" width="38.42578125" style="100" customWidth="1"/>
    <col min="1526" max="1527" width="2.7109375" style="100" customWidth="1"/>
    <col min="1528" max="1528" width="2.5703125" style="100" customWidth="1"/>
    <col min="1529" max="1529" width="2.7109375" style="100" customWidth="1"/>
    <col min="1530" max="1530" width="1.140625" style="100" customWidth="1"/>
    <col min="1531" max="1531" width="3.140625" style="100" customWidth="1"/>
    <col min="1532" max="1532" width="4.42578125" style="100" customWidth="1"/>
    <col min="1533" max="1533" width="5.7109375" style="100" customWidth="1"/>
    <col min="1534" max="1534" width="9.7109375" style="100" customWidth="1"/>
    <col min="1535" max="1535" width="5.28515625" style="100" customWidth="1"/>
    <col min="1536" max="1536" width="3.140625" style="100" customWidth="1"/>
    <col min="1537" max="1537" width="2.5703125" style="100" customWidth="1"/>
    <col min="1538" max="1538" width="2.140625" style="100" customWidth="1"/>
    <col min="1539" max="1539" width="11.5703125" style="100" customWidth="1"/>
    <col min="1540" max="1540" width="11.42578125" style="100" customWidth="1"/>
    <col min="1541" max="1541" width="10.7109375" style="100" customWidth="1"/>
    <col min="1542" max="1546" width="10.7109375" style="100" bestFit="1" customWidth="1"/>
    <col min="1547" max="1548" width="10.5703125" style="100" bestFit="1" customWidth="1"/>
    <col min="1549" max="1558" width="12.7109375" style="100" customWidth="1"/>
    <col min="1559" max="1777" width="9.140625" style="100"/>
    <col min="1778" max="1778" width="3.140625" style="100" customWidth="1"/>
    <col min="1779" max="1779" width="6.42578125" style="100" customWidth="1"/>
    <col min="1780" max="1780" width="45.42578125" style="100" customWidth="1"/>
    <col min="1781" max="1781" width="38.42578125" style="100" customWidth="1"/>
    <col min="1782" max="1783" width="2.7109375" style="100" customWidth="1"/>
    <col min="1784" max="1784" width="2.5703125" style="100" customWidth="1"/>
    <col min="1785" max="1785" width="2.7109375" style="100" customWidth="1"/>
    <col min="1786" max="1786" width="1.140625" style="100" customWidth="1"/>
    <col min="1787" max="1787" width="3.140625" style="100" customWidth="1"/>
    <col min="1788" max="1788" width="4.42578125" style="100" customWidth="1"/>
    <col min="1789" max="1789" width="5.7109375" style="100" customWidth="1"/>
    <col min="1790" max="1790" width="9.7109375" style="100" customWidth="1"/>
    <col min="1791" max="1791" width="5.28515625" style="100" customWidth="1"/>
    <col min="1792" max="1792" width="3.140625" style="100" customWidth="1"/>
    <col min="1793" max="1793" width="2.5703125" style="100" customWidth="1"/>
    <col min="1794" max="1794" width="2.140625" style="100" customWidth="1"/>
    <col min="1795" max="1795" width="11.5703125" style="100" customWidth="1"/>
    <col min="1796" max="1796" width="11.42578125" style="100" customWidth="1"/>
    <col min="1797" max="1797" width="10.7109375" style="100" customWidth="1"/>
    <col min="1798" max="1802" width="10.7109375" style="100" bestFit="1" customWidth="1"/>
    <col min="1803" max="1804" width="10.5703125" style="100" bestFit="1" customWidth="1"/>
    <col min="1805" max="1814" width="12.7109375" style="100" customWidth="1"/>
    <col min="1815" max="2033" width="9.140625" style="100"/>
    <col min="2034" max="2034" width="3.140625" style="100" customWidth="1"/>
    <col min="2035" max="2035" width="6.42578125" style="100" customWidth="1"/>
    <col min="2036" max="2036" width="45.42578125" style="100" customWidth="1"/>
    <col min="2037" max="2037" width="38.42578125" style="100" customWidth="1"/>
    <col min="2038" max="2039" width="2.7109375" style="100" customWidth="1"/>
    <col min="2040" max="2040" width="2.5703125" style="100" customWidth="1"/>
    <col min="2041" max="2041" width="2.7109375" style="100" customWidth="1"/>
    <col min="2042" max="2042" width="1.140625" style="100" customWidth="1"/>
    <col min="2043" max="2043" width="3.140625" style="100" customWidth="1"/>
    <col min="2044" max="2044" width="4.42578125" style="100" customWidth="1"/>
    <col min="2045" max="2045" width="5.7109375" style="100" customWidth="1"/>
    <col min="2046" max="2046" width="9.7109375" style="100" customWidth="1"/>
    <col min="2047" max="2047" width="5.28515625" style="100" customWidth="1"/>
    <col min="2048" max="2048" width="3.140625" style="100" customWidth="1"/>
    <col min="2049" max="2049" width="2.5703125" style="100" customWidth="1"/>
    <col min="2050" max="2050" width="2.140625" style="100" customWidth="1"/>
    <col min="2051" max="2051" width="11.5703125" style="100" customWidth="1"/>
    <col min="2052" max="2052" width="11.42578125" style="100" customWidth="1"/>
    <col min="2053" max="2053" width="10.7109375" style="100" customWidth="1"/>
    <col min="2054" max="2058" width="10.7109375" style="100" bestFit="1" customWidth="1"/>
    <col min="2059" max="2060" width="10.5703125" style="100" bestFit="1" customWidth="1"/>
    <col min="2061" max="2070" width="12.7109375" style="100" customWidth="1"/>
    <col min="2071" max="2289" width="9.140625" style="100"/>
    <col min="2290" max="2290" width="3.140625" style="100" customWidth="1"/>
    <col min="2291" max="2291" width="6.42578125" style="100" customWidth="1"/>
    <col min="2292" max="2292" width="45.42578125" style="100" customWidth="1"/>
    <col min="2293" max="2293" width="38.42578125" style="100" customWidth="1"/>
    <col min="2294" max="2295" width="2.7109375" style="100" customWidth="1"/>
    <col min="2296" max="2296" width="2.5703125" style="100" customWidth="1"/>
    <col min="2297" max="2297" width="2.7109375" style="100" customWidth="1"/>
    <col min="2298" max="2298" width="1.140625" style="100" customWidth="1"/>
    <col min="2299" max="2299" width="3.140625" style="100" customWidth="1"/>
    <col min="2300" max="2300" width="4.42578125" style="100" customWidth="1"/>
    <col min="2301" max="2301" width="5.7109375" style="100" customWidth="1"/>
    <col min="2302" max="2302" width="9.7109375" style="100" customWidth="1"/>
    <col min="2303" max="2303" width="5.28515625" style="100" customWidth="1"/>
    <col min="2304" max="2304" width="3.140625" style="100" customWidth="1"/>
    <col min="2305" max="2305" width="2.5703125" style="100" customWidth="1"/>
    <col min="2306" max="2306" width="2.140625" style="100" customWidth="1"/>
    <col min="2307" max="2307" width="11.5703125" style="100" customWidth="1"/>
    <col min="2308" max="2308" width="11.42578125" style="100" customWidth="1"/>
    <col min="2309" max="2309" width="10.7109375" style="100" customWidth="1"/>
    <col min="2310" max="2314" width="10.7109375" style="100" bestFit="1" customWidth="1"/>
    <col min="2315" max="2316" width="10.5703125" style="100" bestFit="1" customWidth="1"/>
    <col min="2317" max="2326" width="12.7109375" style="100" customWidth="1"/>
    <col min="2327" max="2545" width="9.140625" style="100"/>
    <col min="2546" max="2546" width="3.140625" style="100" customWidth="1"/>
    <col min="2547" max="2547" width="6.42578125" style="100" customWidth="1"/>
    <col min="2548" max="2548" width="45.42578125" style="100" customWidth="1"/>
    <col min="2549" max="2549" width="38.42578125" style="100" customWidth="1"/>
    <col min="2550" max="2551" width="2.7109375" style="100" customWidth="1"/>
    <col min="2552" max="2552" width="2.5703125" style="100" customWidth="1"/>
    <col min="2553" max="2553" width="2.7109375" style="100" customWidth="1"/>
    <col min="2554" max="2554" width="1.140625" style="100" customWidth="1"/>
    <col min="2555" max="2555" width="3.140625" style="100" customWidth="1"/>
    <col min="2556" max="2556" width="4.42578125" style="100" customWidth="1"/>
    <col min="2557" max="2557" width="5.7109375" style="100" customWidth="1"/>
    <col min="2558" max="2558" width="9.7109375" style="100" customWidth="1"/>
    <col min="2559" max="2559" width="5.28515625" style="100" customWidth="1"/>
    <col min="2560" max="2560" width="3.140625" style="100" customWidth="1"/>
    <col min="2561" max="2561" width="2.5703125" style="100" customWidth="1"/>
    <col min="2562" max="2562" width="2.140625" style="100" customWidth="1"/>
    <col min="2563" max="2563" width="11.5703125" style="100" customWidth="1"/>
    <col min="2564" max="2564" width="11.42578125" style="100" customWidth="1"/>
    <col min="2565" max="2565" width="10.7109375" style="100" customWidth="1"/>
    <col min="2566" max="2570" width="10.7109375" style="100" bestFit="1" customWidth="1"/>
    <col min="2571" max="2572" width="10.5703125" style="100" bestFit="1" customWidth="1"/>
    <col min="2573" max="2582" width="12.7109375" style="100" customWidth="1"/>
    <col min="2583" max="2801" width="9.140625" style="100"/>
    <col min="2802" max="2802" width="3.140625" style="100" customWidth="1"/>
    <col min="2803" max="2803" width="6.42578125" style="100" customWidth="1"/>
    <col min="2804" max="2804" width="45.42578125" style="100" customWidth="1"/>
    <col min="2805" max="2805" width="38.42578125" style="100" customWidth="1"/>
    <col min="2806" max="2807" width="2.7109375" style="100" customWidth="1"/>
    <col min="2808" max="2808" width="2.5703125" style="100" customWidth="1"/>
    <col min="2809" max="2809" width="2.7109375" style="100" customWidth="1"/>
    <col min="2810" max="2810" width="1.140625" style="100" customWidth="1"/>
    <col min="2811" max="2811" width="3.140625" style="100" customWidth="1"/>
    <col min="2812" max="2812" width="4.42578125" style="100" customWidth="1"/>
    <col min="2813" max="2813" width="5.7109375" style="100" customWidth="1"/>
    <col min="2814" max="2814" width="9.7109375" style="100" customWidth="1"/>
    <col min="2815" max="2815" width="5.28515625" style="100" customWidth="1"/>
    <col min="2816" max="2816" width="3.140625" style="100" customWidth="1"/>
    <col min="2817" max="2817" width="2.5703125" style="100" customWidth="1"/>
    <col min="2818" max="2818" width="2.140625" style="100" customWidth="1"/>
    <col min="2819" max="2819" width="11.5703125" style="100" customWidth="1"/>
    <col min="2820" max="2820" width="11.42578125" style="100" customWidth="1"/>
    <col min="2821" max="2821" width="10.7109375" style="100" customWidth="1"/>
    <col min="2822" max="2826" width="10.7109375" style="100" bestFit="1" customWidth="1"/>
    <col min="2827" max="2828" width="10.5703125" style="100" bestFit="1" customWidth="1"/>
    <col min="2829" max="2838" width="12.7109375" style="100" customWidth="1"/>
    <col min="2839" max="3057" width="9.140625" style="100"/>
    <col min="3058" max="3058" width="3.140625" style="100" customWidth="1"/>
    <col min="3059" max="3059" width="6.42578125" style="100" customWidth="1"/>
    <col min="3060" max="3060" width="45.42578125" style="100" customWidth="1"/>
    <col min="3061" max="3061" width="38.42578125" style="100" customWidth="1"/>
    <col min="3062" max="3063" width="2.7109375" style="100" customWidth="1"/>
    <col min="3064" max="3064" width="2.5703125" style="100" customWidth="1"/>
    <col min="3065" max="3065" width="2.7109375" style="100" customWidth="1"/>
    <col min="3066" max="3066" width="1.140625" style="100" customWidth="1"/>
    <col min="3067" max="3067" width="3.140625" style="100" customWidth="1"/>
    <col min="3068" max="3068" width="4.42578125" style="100" customWidth="1"/>
    <col min="3069" max="3069" width="5.7109375" style="100" customWidth="1"/>
    <col min="3070" max="3070" width="9.7109375" style="100" customWidth="1"/>
    <col min="3071" max="3071" width="5.28515625" style="100" customWidth="1"/>
    <col min="3072" max="3072" width="3.140625" style="100" customWidth="1"/>
    <col min="3073" max="3073" width="2.5703125" style="100" customWidth="1"/>
    <col min="3074" max="3074" width="2.140625" style="100" customWidth="1"/>
    <col min="3075" max="3075" width="11.5703125" style="100" customWidth="1"/>
    <col min="3076" max="3076" width="11.42578125" style="100" customWidth="1"/>
    <col min="3077" max="3077" width="10.7109375" style="100" customWidth="1"/>
    <col min="3078" max="3082" width="10.7109375" style="100" bestFit="1" customWidth="1"/>
    <col min="3083" max="3084" width="10.5703125" style="100" bestFit="1" customWidth="1"/>
    <col min="3085" max="3094" width="12.7109375" style="100" customWidth="1"/>
    <col min="3095" max="3313" width="9.140625" style="100"/>
    <col min="3314" max="3314" width="3.140625" style="100" customWidth="1"/>
    <col min="3315" max="3315" width="6.42578125" style="100" customWidth="1"/>
    <col min="3316" max="3316" width="45.42578125" style="100" customWidth="1"/>
    <col min="3317" max="3317" width="38.42578125" style="100" customWidth="1"/>
    <col min="3318" max="3319" width="2.7109375" style="100" customWidth="1"/>
    <col min="3320" max="3320" width="2.5703125" style="100" customWidth="1"/>
    <col min="3321" max="3321" width="2.7109375" style="100" customWidth="1"/>
    <col min="3322" max="3322" width="1.140625" style="100" customWidth="1"/>
    <col min="3323" max="3323" width="3.140625" style="100" customWidth="1"/>
    <col min="3324" max="3324" width="4.42578125" style="100" customWidth="1"/>
    <col min="3325" max="3325" width="5.7109375" style="100" customWidth="1"/>
    <col min="3326" max="3326" width="9.7109375" style="100" customWidth="1"/>
    <col min="3327" max="3327" width="5.28515625" style="100" customWidth="1"/>
    <col min="3328" max="3328" width="3.140625" style="100" customWidth="1"/>
    <col min="3329" max="3329" width="2.5703125" style="100" customWidth="1"/>
    <col min="3330" max="3330" width="2.140625" style="100" customWidth="1"/>
    <col min="3331" max="3331" width="11.5703125" style="100" customWidth="1"/>
    <col min="3332" max="3332" width="11.42578125" style="100" customWidth="1"/>
    <col min="3333" max="3333" width="10.7109375" style="100" customWidth="1"/>
    <col min="3334" max="3338" width="10.7109375" style="100" bestFit="1" customWidth="1"/>
    <col min="3339" max="3340" width="10.5703125" style="100" bestFit="1" customWidth="1"/>
    <col min="3341" max="3350" width="12.7109375" style="100" customWidth="1"/>
    <col min="3351" max="3569" width="9.140625" style="100"/>
    <col min="3570" max="3570" width="3.140625" style="100" customWidth="1"/>
    <col min="3571" max="3571" width="6.42578125" style="100" customWidth="1"/>
    <col min="3572" max="3572" width="45.42578125" style="100" customWidth="1"/>
    <col min="3573" max="3573" width="38.42578125" style="100" customWidth="1"/>
    <col min="3574" max="3575" width="2.7109375" style="100" customWidth="1"/>
    <col min="3576" max="3576" width="2.5703125" style="100" customWidth="1"/>
    <col min="3577" max="3577" width="2.7109375" style="100" customWidth="1"/>
    <col min="3578" max="3578" width="1.140625" style="100" customWidth="1"/>
    <col min="3579" max="3579" width="3.140625" style="100" customWidth="1"/>
    <col min="3580" max="3580" width="4.42578125" style="100" customWidth="1"/>
    <col min="3581" max="3581" width="5.7109375" style="100" customWidth="1"/>
    <col min="3582" max="3582" width="9.7109375" style="100" customWidth="1"/>
    <col min="3583" max="3583" width="5.28515625" style="100" customWidth="1"/>
    <col min="3584" max="3584" width="3.140625" style="100" customWidth="1"/>
    <col min="3585" max="3585" width="2.5703125" style="100" customWidth="1"/>
    <col min="3586" max="3586" width="2.140625" style="100" customWidth="1"/>
    <col min="3587" max="3587" width="11.5703125" style="100" customWidth="1"/>
    <col min="3588" max="3588" width="11.42578125" style="100" customWidth="1"/>
    <col min="3589" max="3589" width="10.7109375" style="100" customWidth="1"/>
    <col min="3590" max="3594" width="10.7109375" style="100" bestFit="1" customWidth="1"/>
    <col min="3595" max="3596" width="10.5703125" style="100" bestFit="1" customWidth="1"/>
    <col min="3597" max="3606" width="12.7109375" style="100" customWidth="1"/>
    <col min="3607" max="3825" width="9.140625" style="100"/>
    <col min="3826" max="3826" width="3.140625" style="100" customWidth="1"/>
    <col min="3827" max="3827" width="6.42578125" style="100" customWidth="1"/>
    <col min="3828" max="3828" width="45.42578125" style="100" customWidth="1"/>
    <col min="3829" max="3829" width="38.42578125" style="100" customWidth="1"/>
    <col min="3830" max="3831" width="2.7109375" style="100" customWidth="1"/>
    <col min="3832" max="3832" width="2.5703125" style="100" customWidth="1"/>
    <col min="3833" max="3833" width="2.7109375" style="100" customWidth="1"/>
    <col min="3834" max="3834" width="1.140625" style="100" customWidth="1"/>
    <col min="3835" max="3835" width="3.140625" style="100" customWidth="1"/>
    <col min="3836" max="3836" width="4.42578125" style="100" customWidth="1"/>
    <col min="3837" max="3837" width="5.7109375" style="100" customWidth="1"/>
    <col min="3838" max="3838" width="9.7109375" style="100" customWidth="1"/>
    <col min="3839" max="3839" width="5.28515625" style="100" customWidth="1"/>
    <col min="3840" max="3840" width="3.140625" style="100" customWidth="1"/>
    <col min="3841" max="3841" width="2.5703125" style="100" customWidth="1"/>
    <col min="3842" max="3842" width="2.140625" style="100" customWidth="1"/>
    <col min="3843" max="3843" width="11.5703125" style="100" customWidth="1"/>
    <col min="3844" max="3844" width="11.42578125" style="100" customWidth="1"/>
    <col min="3845" max="3845" width="10.7109375" style="100" customWidth="1"/>
    <col min="3846" max="3850" width="10.7109375" style="100" bestFit="1" customWidth="1"/>
    <col min="3851" max="3852" width="10.5703125" style="100" bestFit="1" customWidth="1"/>
    <col min="3853" max="3862" width="12.7109375" style="100" customWidth="1"/>
    <col min="3863" max="4081" width="9.140625" style="100"/>
    <col min="4082" max="4082" width="3.140625" style="100" customWidth="1"/>
    <col min="4083" max="4083" width="6.42578125" style="100" customWidth="1"/>
    <col min="4084" max="4084" width="45.42578125" style="100" customWidth="1"/>
    <col min="4085" max="4085" width="38.42578125" style="100" customWidth="1"/>
    <col min="4086" max="4087" width="2.7109375" style="100" customWidth="1"/>
    <col min="4088" max="4088" width="2.5703125" style="100" customWidth="1"/>
    <col min="4089" max="4089" width="2.7109375" style="100" customWidth="1"/>
    <col min="4090" max="4090" width="1.140625" style="100" customWidth="1"/>
    <col min="4091" max="4091" width="3.140625" style="100" customWidth="1"/>
    <col min="4092" max="4092" width="4.42578125" style="100" customWidth="1"/>
    <col min="4093" max="4093" width="5.7109375" style="100" customWidth="1"/>
    <col min="4094" max="4094" width="9.7109375" style="100" customWidth="1"/>
    <col min="4095" max="4095" width="5.28515625" style="100" customWidth="1"/>
    <col min="4096" max="4096" width="3.140625" style="100" customWidth="1"/>
    <col min="4097" max="4097" width="2.5703125" style="100" customWidth="1"/>
    <col min="4098" max="4098" width="2.140625" style="100" customWidth="1"/>
    <col min="4099" max="4099" width="11.5703125" style="100" customWidth="1"/>
    <col min="4100" max="4100" width="11.42578125" style="100" customWidth="1"/>
    <col min="4101" max="4101" width="10.7109375" style="100" customWidth="1"/>
    <col min="4102" max="4106" width="10.7109375" style="100" bestFit="1" customWidth="1"/>
    <col min="4107" max="4108" width="10.5703125" style="100" bestFit="1" customWidth="1"/>
    <col min="4109" max="4118" width="12.7109375" style="100" customWidth="1"/>
    <col min="4119" max="4337" width="9.140625" style="100"/>
    <col min="4338" max="4338" width="3.140625" style="100" customWidth="1"/>
    <col min="4339" max="4339" width="6.42578125" style="100" customWidth="1"/>
    <col min="4340" max="4340" width="45.42578125" style="100" customWidth="1"/>
    <col min="4341" max="4341" width="38.42578125" style="100" customWidth="1"/>
    <col min="4342" max="4343" width="2.7109375" style="100" customWidth="1"/>
    <col min="4344" max="4344" width="2.5703125" style="100" customWidth="1"/>
    <col min="4345" max="4345" width="2.7109375" style="100" customWidth="1"/>
    <col min="4346" max="4346" width="1.140625" style="100" customWidth="1"/>
    <col min="4347" max="4347" width="3.140625" style="100" customWidth="1"/>
    <col min="4348" max="4348" width="4.42578125" style="100" customWidth="1"/>
    <col min="4349" max="4349" width="5.7109375" style="100" customWidth="1"/>
    <col min="4350" max="4350" width="9.7109375" style="100" customWidth="1"/>
    <col min="4351" max="4351" width="5.28515625" style="100" customWidth="1"/>
    <col min="4352" max="4352" width="3.140625" style="100" customWidth="1"/>
    <col min="4353" max="4353" width="2.5703125" style="100" customWidth="1"/>
    <col min="4354" max="4354" width="2.140625" style="100" customWidth="1"/>
    <col min="4355" max="4355" width="11.5703125" style="100" customWidth="1"/>
    <col min="4356" max="4356" width="11.42578125" style="100" customWidth="1"/>
    <col min="4357" max="4357" width="10.7109375" style="100" customWidth="1"/>
    <col min="4358" max="4362" width="10.7109375" style="100" bestFit="1" customWidth="1"/>
    <col min="4363" max="4364" width="10.5703125" style="100" bestFit="1" customWidth="1"/>
    <col min="4365" max="4374" width="12.7109375" style="100" customWidth="1"/>
    <col min="4375" max="4593" width="9.140625" style="100"/>
    <col min="4594" max="4594" width="3.140625" style="100" customWidth="1"/>
    <col min="4595" max="4595" width="6.42578125" style="100" customWidth="1"/>
    <col min="4596" max="4596" width="45.42578125" style="100" customWidth="1"/>
    <col min="4597" max="4597" width="38.42578125" style="100" customWidth="1"/>
    <col min="4598" max="4599" width="2.7109375" style="100" customWidth="1"/>
    <col min="4600" max="4600" width="2.5703125" style="100" customWidth="1"/>
    <col min="4601" max="4601" width="2.7109375" style="100" customWidth="1"/>
    <col min="4602" max="4602" width="1.140625" style="100" customWidth="1"/>
    <col min="4603" max="4603" width="3.140625" style="100" customWidth="1"/>
    <col min="4604" max="4604" width="4.42578125" style="100" customWidth="1"/>
    <col min="4605" max="4605" width="5.7109375" style="100" customWidth="1"/>
    <col min="4606" max="4606" width="9.7109375" style="100" customWidth="1"/>
    <col min="4607" max="4607" width="5.28515625" style="100" customWidth="1"/>
    <col min="4608" max="4608" width="3.140625" style="100" customWidth="1"/>
    <col min="4609" max="4609" width="2.5703125" style="100" customWidth="1"/>
    <col min="4610" max="4610" width="2.140625" style="100" customWidth="1"/>
    <col min="4611" max="4611" width="11.5703125" style="100" customWidth="1"/>
    <col min="4612" max="4612" width="11.42578125" style="100" customWidth="1"/>
    <col min="4613" max="4613" width="10.7109375" style="100" customWidth="1"/>
    <col min="4614" max="4618" width="10.7109375" style="100" bestFit="1" customWidth="1"/>
    <col min="4619" max="4620" width="10.5703125" style="100" bestFit="1" customWidth="1"/>
    <col min="4621" max="4630" width="12.7109375" style="100" customWidth="1"/>
    <col min="4631" max="4849" width="9.140625" style="100"/>
    <col min="4850" max="4850" width="3.140625" style="100" customWidth="1"/>
    <col min="4851" max="4851" width="6.42578125" style="100" customWidth="1"/>
    <col min="4852" max="4852" width="45.42578125" style="100" customWidth="1"/>
    <col min="4853" max="4853" width="38.42578125" style="100" customWidth="1"/>
    <col min="4854" max="4855" width="2.7109375" style="100" customWidth="1"/>
    <col min="4856" max="4856" width="2.5703125" style="100" customWidth="1"/>
    <col min="4857" max="4857" width="2.7109375" style="100" customWidth="1"/>
    <col min="4858" max="4858" width="1.140625" style="100" customWidth="1"/>
    <col min="4859" max="4859" width="3.140625" style="100" customWidth="1"/>
    <col min="4860" max="4860" width="4.42578125" style="100" customWidth="1"/>
    <col min="4861" max="4861" width="5.7109375" style="100" customWidth="1"/>
    <col min="4862" max="4862" width="9.7109375" style="100" customWidth="1"/>
    <col min="4863" max="4863" width="5.28515625" style="100" customWidth="1"/>
    <col min="4864" max="4864" width="3.140625" style="100" customWidth="1"/>
    <col min="4865" max="4865" width="2.5703125" style="100" customWidth="1"/>
    <col min="4866" max="4866" width="2.140625" style="100" customWidth="1"/>
    <col min="4867" max="4867" width="11.5703125" style="100" customWidth="1"/>
    <col min="4868" max="4868" width="11.42578125" style="100" customWidth="1"/>
    <col min="4869" max="4869" width="10.7109375" style="100" customWidth="1"/>
    <col min="4870" max="4874" width="10.7109375" style="100" bestFit="1" customWidth="1"/>
    <col min="4875" max="4876" width="10.5703125" style="100" bestFit="1" customWidth="1"/>
    <col min="4877" max="4886" width="12.7109375" style="100" customWidth="1"/>
    <col min="4887" max="5105" width="9.140625" style="100"/>
    <col min="5106" max="5106" width="3.140625" style="100" customWidth="1"/>
    <col min="5107" max="5107" width="6.42578125" style="100" customWidth="1"/>
    <col min="5108" max="5108" width="45.42578125" style="100" customWidth="1"/>
    <col min="5109" max="5109" width="38.42578125" style="100" customWidth="1"/>
    <col min="5110" max="5111" width="2.7109375" style="100" customWidth="1"/>
    <col min="5112" max="5112" width="2.5703125" style="100" customWidth="1"/>
    <col min="5113" max="5113" width="2.7109375" style="100" customWidth="1"/>
    <col min="5114" max="5114" width="1.140625" style="100" customWidth="1"/>
    <col min="5115" max="5115" width="3.140625" style="100" customWidth="1"/>
    <col min="5116" max="5116" width="4.42578125" style="100" customWidth="1"/>
    <col min="5117" max="5117" width="5.7109375" style="100" customWidth="1"/>
    <col min="5118" max="5118" width="9.7109375" style="100" customWidth="1"/>
    <col min="5119" max="5119" width="5.28515625" style="100" customWidth="1"/>
    <col min="5120" max="5120" width="3.140625" style="100" customWidth="1"/>
    <col min="5121" max="5121" width="2.5703125" style="100" customWidth="1"/>
    <col min="5122" max="5122" width="2.140625" style="100" customWidth="1"/>
    <col min="5123" max="5123" width="11.5703125" style="100" customWidth="1"/>
    <col min="5124" max="5124" width="11.42578125" style="100" customWidth="1"/>
    <col min="5125" max="5125" width="10.7109375" style="100" customWidth="1"/>
    <col min="5126" max="5130" width="10.7109375" style="100" bestFit="1" customWidth="1"/>
    <col min="5131" max="5132" width="10.5703125" style="100" bestFit="1" customWidth="1"/>
    <col min="5133" max="5142" width="12.7109375" style="100" customWidth="1"/>
    <col min="5143" max="5361" width="9.140625" style="100"/>
    <col min="5362" max="5362" width="3.140625" style="100" customWidth="1"/>
    <col min="5363" max="5363" width="6.42578125" style="100" customWidth="1"/>
    <col min="5364" max="5364" width="45.42578125" style="100" customWidth="1"/>
    <col min="5365" max="5365" width="38.42578125" style="100" customWidth="1"/>
    <col min="5366" max="5367" width="2.7109375" style="100" customWidth="1"/>
    <col min="5368" max="5368" width="2.5703125" style="100" customWidth="1"/>
    <col min="5369" max="5369" width="2.7109375" style="100" customWidth="1"/>
    <col min="5370" max="5370" width="1.140625" style="100" customWidth="1"/>
    <col min="5371" max="5371" width="3.140625" style="100" customWidth="1"/>
    <col min="5372" max="5372" width="4.42578125" style="100" customWidth="1"/>
    <col min="5373" max="5373" width="5.7109375" style="100" customWidth="1"/>
    <col min="5374" max="5374" width="9.7109375" style="100" customWidth="1"/>
    <col min="5375" max="5375" width="5.28515625" style="100" customWidth="1"/>
    <col min="5376" max="5376" width="3.140625" style="100" customWidth="1"/>
    <col min="5377" max="5377" width="2.5703125" style="100" customWidth="1"/>
    <col min="5378" max="5378" width="2.140625" style="100" customWidth="1"/>
    <col min="5379" max="5379" width="11.5703125" style="100" customWidth="1"/>
    <col min="5380" max="5380" width="11.42578125" style="100" customWidth="1"/>
    <col min="5381" max="5381" width="10.7109375" style="100" customWidth="1"/>
    <col min="5382" max="5386" width="10.7109375" style="100" bestFit="1" customWidth="1"/>
    <col min="5387" max="5388" width="10.5703125" style="100" bestFit="1" customWidth="1"/>
    <col min="5389" max="5398" width="12.7109375" style="100" customWidth="1"/>
    <col min="5399" max="5617" width="9.140625" style="100"/>
    <col min="5618" max="5618" width="3.140625" style="100" customWidth="1"/>
    <col min="5619" max="5619" width="6.42578125" style="100" customWidth="1"/>
    <col min="5620" max="5620" width="45.42578125" style="100" customWidth="1"/>
    <col min="5621" max="5621" width="38.42578125" style="100" customWidth="1"/>
    <col min="5622" max="5623" width="2.7109375" style="100" customWidth="1"/>
    <col min="5624" max="5624" width="2.5703125" style="100" customWidth="1"/>
    <col min="5625" max="5625" width="2.7109375" style="100" customWidth="1"/>
    <col min="5626" max="5626" width="1.140625" style="100" customWidth="1"/>
    <col min="5627" max="5627" width="3.140625" style="100" customWidth="1"/>
    <col min="5628" max="5628" width="4.42578125" style="100" customWidth="1"/>
    <col min="5629" max="5629" width="5.7109375" style="100" customWidth="1"/>
    <col min="5630" max="5630" width="9.7109375" style="100" customWidth="1"/>
    <col min="5631" max="5631" width="5.28515625" style="100" customWidth="1"/>
    <col min="5632" max="5632" width="3.140625" style="100" customWidth="1"/>
    <col min="5633" max="5633" width="2.5703125" style="100" customWidth="1"/>
    <col min="5634" max="5634" width="2.140625" style="100" customWidth="1"/>
    <col min="5635" max="5635" width="11.5703125" style="100" customWidth="1"/>
    <col min="5636" max="5636" width="11.42578125" style="100" customWidth="1"/>
    <col min="5637" max="5637" width="10.7109375" style="100" customWidth="1"/>
    <col min="5638" max="5642" width="10.7109375" style="100" bestFit="1" customWidth="1"/>
    <col min="5643" max="5644" width="10.5703125" style="100" bestFit="1" customWidth="1"/>
    <col min="5645" max="5654" width="12.7109375" style="100" customWidth="1"/>
    <col min="5655" max="5873" width="9.140625" style="100"/>
    <col min="5874" max="5874" width="3.140625" style="100" customWidth="1"/>
    <col min="5875" max="5875" width="6.42578125" style="100" customWidth="1"/>
    <col min="5876" max="5876" width="45.42578125" style="100" customWidth="1"/>
    <col min="5877" max="5877" width="38.42578125" style="100" customWidth="1"/>
    <col min="5878" max="5879" width="2.7109375" style="100" customWidth="1"/>
    <col min="5880" max="5880" width="2.5703125" style="100" customWidth="1"/>
    <col min="5881" max="5881" width="2.7109375" style="100" customWidth="1"/>
    <col min="5882" max="5882" width="1.140625" style="100" customWidth="1"/>
    <col min="5883" max="5883" width="3.140625" style="100" customWidth="1"/>
    <col min="5884" max="5884" width="4.42578125" style="100" customWidth="1"/>
    <col min="5885" max="5885" width="5.7109375" style="100" customWidth="1"/>
    <col min="5886" max="5886" width="9.7109375" style="100" customWidth="1"/>
    <col min="5887" max="5887" width="5.28515625" style="100" customWidth="1"/>
    <col min="5888" max="5888" width="3.140625" style="100" customWidth="1"/>
    <col min="5889" max="5889" width="2.5703125" style="100" customWidth="1"/>
    <col min="5890" max="5890" width="2.140625" style="100" customWidth="1"/>
    <col min="5891" max="5891" width="11.5703125" style="100" customWidth="1"/>
    <col min="5892" max="5892" width="11.42578125" style="100" customWidth="1"/>
    <col min="5893" max="5893" width="10.7109375" style="100" customWidth="1"/>
    <col min="5894" max="5898" width="10.7109375" style="100" bestFit="1" customWidth="1"/>
    <col min="5899" max="5900" width="10.5703125" style="100" bestFit="1" customWidth="1"/>
    <col min="5901" max="5910" width="12.7109375" style="100" customWidth="1"/>
    <col min="5911" max="6129" width="9.140625" style="100"/>
    <col min="6130" max="6130" width="3.140625" style="100" customWidth="1"/>
    <col min="6131" max="6131" width="6.42578125" style="100" customWidth="1"/>
    <col min="6132" max="6132" width="45.42578125" style="100" customWidth="1"/>
    <col min="6133" max="6133" width="38.42578125" style="100" customWidth="1"/>
    <col min="6134" max="6135" width="2.7109375" style="100" customWidth="1"/>
    <col min="6136" max="6136" width="2.5703125" style="100" customWidth="1"/>
    <col min="6137" max="6137" width="2.7109375" style="100" customWidth="1"/>
    <col min="6138" max="6138" width="1.140625" style="100" customWidth="1"/>
    <col min="6139" max="6139" width="3.140625" style="100" customWidth="1"/>
    <col min="6140" max="6140" width="4.42578125" style="100" customWidth="1"/>
    <col min="6141" max="6141" width="5.7109375" style="100" customWidth="1"/>
    <col min="6142" max="6142" width="9.7109375" style="100" customWidth="1"/>
    <col min="6143" max="6143" width="5.28515625" style="100" customWidth="1"/>
    <col min="6144" max="6144" width="3.140625" style="100" customWidth="1"/>
    <col min="6145" max="6145" width="2.5703125" style="100" customWidth="1"/>
    <col min="6146" max="6146" width="2.140625" style="100" customWidth="1"/>
    <col min="6147" max="6147" width="11.5703125" style="100" customWidth="1"/>
    <col min="6148" max="6148" width="11.42578125" style="100" customWidth="1"/>
    <col min="6149" max="6149" width="10.7109375" style="100" customWidth="1"/>
    <col min="6150" max="6154" width="10.7109375" style="100" bestFit="1" customWidth="1"/>
    <col min="6155" max="6156" width="10.5703125" style="100" bestFit="1" customWidth="1"/>
    <col min="6157" max="6166" width="12.7109375" style="100" customWidth="1"/>
    <col min="6167" max="6385" width="9.140625" style="100"/>
    <col min="6386" max="6386" width="3.140625" style="100" customWidth="1"/>
    <col min="6387" max="6387" width="6.42578125" style="100" customWidth="1"/>
    <col min="6388" max="6388" width="45.42578125" style="100" customWidth="1"/>
    <col min="6389" max="6389" width="38.42578125" style="100" customWidth="1"/>
    <col min="6390" max="6391" width="2.7109375" style="100" customWidth="1"/>
    <col min="6392" max="6392" width="2.5703125" style="100" customWidth="1"/>
    <col min="6393" max="6393" width="2.7109375" style="100" customWidth="1"/>
    <col min="6394" max="6394" width="1.140625" style="100" customWidth="1"/>
    <col min="6395" max="6395" width="3.140625" style="100" customWidth="1"/>
    <col min="6396" max="6396" width="4.42578125" style="100" customWidth="1"/>
    <col min="6397" max="6397" width="5.7109375" style="100" customWidth="1"/>
    <col min="6398" max="6398" width="9.7109375" style="100" customWidth="1"/>
    <col min="6399" max="6399" width="5.28515625" style="100" customWidth="1"/>
    <col min="6400" max="6400" width="3.140625" style="100" customWidth="1"/>
    <col min="6401" max="6401" width="2.5703125" style="100" customWidth="1"/>
    <col min="6402" max="6402" width="2.140625" style="100" customWidth="1"/>
    <col min="6403" max="6403" width="11.5703125" style="100" customWidth="1"/>
    <col min="6404" max="6404" width="11.42578125" style="100" customWidth="1"/>
    <col min="6405" max="6405" width="10.7109375" style="100" customWidth="1"/>
    <col min="6406" max="6410" width="10.7109375" style="100" bestFit="1" customWidth="1"/>
    <col min="6411" max="6412" width="10.5703125" style="100" bestFit="1" customWidth="1"/>
    <col min="6413" max="6422" width="12.7109375" style="100" customWidth="1"/>
    <col min="6423" max="6641" width="9.140625" style="100"/>
    <col min="6642" max="6642" width="3.140625" style="100" customWidth="1"/>
    <col min="6643" max="6643" width="6.42578125" style="100" customWidth="1"/>
    <col min="6644" max="6644" width="45.42578125" style="100" customWidth="1"/>
    <col min="6645" max="6645" width="38.42578125" style="100" customWidth="1"/>
    <col min="6646" max="6647" width="2.7109375" style="100" customWidth="1"/>
    <col min="6648" max="6648" width="2.5703125" style="100" customWidth="1"/>
    <col min="6649" max="6649" width="2.7109375" style="100" customWidth="1"/>
    <col min="6650" max="6650" width="1.140625" style="100" customWidth="1"/>
    <col min="6651" max="6651" width="3.140625" style="100" customWidth="1"/>
    <col min="6652" max="6652" width="4.42578125" style="100" customWidth="1"/>
    <col min="6653" max="6653" width="5.7109375" style="100" customWidth="1"/>
    <col min="6654" max="6654" width="9.7109375" style="100" customWidth="1"/>
    <col min="6655" max="6655" width="5.28515625" style="100" customWidth="1"/>
    <col min="6656" max="6656" width="3.140625" style="100" customWidth="1"/>
    <col min="6657" max="6657" width="2.5703125" style="100" customWidth="1"/>
    <col min="6658" max="6658" width="2.140625" style="100" customWidth="1"/>
    <col min="6659" max="6659" width="11.5703125" style="100" customWidth="1"/>
    <col min="6660" max="6660" width="11.42578125" style="100" customWidth="1"/>
    <col min="6661" max="6661" width="10.7109375" style="100" customWidth="1"/>
    <col min="6662" max="6666" width="10.7109375" style="100" bestFit="1" customWidth="1"/>
    <col min="6667" max="6668" width="10.5703125" style="100" bestFit="1" customWidth="1"/>
    <col min="6669" max="6678" width="12.7109375" style="100" customWidth="1"/>
    <col min="6679" max="6897" width="9.140625" style="100"/>
    <col min="6898" max="6898" width="3.140625" style="100" customWidth="1"/>
    <col min="6899" max="6899" width="6.42578125" style="100" customWidth="1"/>
    <col min="6900" max="6900" width="45.42578125" style="100" customWidth="1"/>
    <col min="6901" max="6901" width="38.42578125" style="100" customWidth="1"/>
    <col min="6902" max="6903" width="2.7109375" style="100" customWidth="1"/>
    <col min="6904" max="6904" width="2.5703125" style="100" customWidth="1"/>
    <col min="6905" max="6905" width="2.7109375" style="100" customWidth="1"/>
    <col min="6906" max="6906" width="1.140625" style="100" customWidth="1"/>
    <col min="6907" max="6907" width="3.140625" style="100" customWidth="1"/>
    <col min="6908" max="6908" width="4.42578125" style="100" customWidth="1"/>
    <col min="6909" max="6909" width="5.7109375" style="100" customWidth="1"/>
    <col min="6910" max="6910" width="9.7109375" style="100" customWidth="1"/>
    <col min="6911" max="6911" width="5.28515625" style="100" customWidth="1"/>
    <col min="6912" max="6912" width="3.140625" style="100" customWidth="1"/>
    <col min="6913" max="6913" width="2.5703125" style="100" customWidth="1"/>
    <col min="6914" max="6914" width="2.140625" style="100" customWidth="1"/>
    <col min="6915" max="6915" width="11.5703125" style="100" customWidth="1"/>
    <col min="6916" max="6916" width="11.42578125" style="100" customWidth="1"/>
    <col min="6917" max="6917" width="10.7109375" style="100" customWidth="1"/>
    <col min="6918" max="6922" width="10.7109375" style="100" bestFit="1" customWidth="1"/>
    <col min="6923" max="6924" width="10.5703125" style="100" bestFit="1" customWidth="1"/>
    <col min="6925" max="6934" width="12.7109375" style="100" customWidth="1"/>
    <col min="6935" max="7153" width="9.140625" style="100"/>
    <col min="7154" max="7154" width="3.140625" style="100" customWidth="1"/>
    <col min="7155" max="7155" width="6.42578125" style="100" customWidth="1"/>
    <col min="7156" max="7156" width="45.42578125" style="100" customWidth="1"/>
    <col min="7157" max="7157" width="38.42578125" style="100" customWidth="1"/>
    <col min="7158" max="7159" width="2.7109375" style="100" customWidth="1"/>
    <col min="7160" max="7160" width="2.5703125" style="100" customWidth="1"/>
    <col min="7161" max="7161" width="2.7109375" style="100" customWidth="1"/>
    <col min="7162" max="7162" width="1.140625" style="100" customWidth="1"/>
    <col min="7163" max="7163" width="3.140625" style="100" customWidth="1"/>
    <col min="7164" max="7164" width="4.42578125" style="100" customWidth="1"/>
    <col min="7165" max="7165" width="5.7109375" style="100" customWidth="1"/>
    <col min="7166" max="7166" width="9.7109375" style="100" customWidth="1"/>
    <col min="7167" max="7167" width="5.28515625" style="100" customWidth="1"/>
    <col min="7168" max="7168" width="3.140625" style="100" customWidth="1"/>
    <col min="7169" max="7169" width="2.5703125" style="100" customWidth="1"/>
    <col min="7170" max="7170" width="2.140625" style="100" customWidth="1"/>
    <col min="7171" max="7171" width="11.5703125" style="100" customWidth="1"/>
    <col min="7172" max="7172" width="11.42578125" style="100" customWidth="1"/>
    <col min="7173" max="7173" width="10.7109375" style="100" customWidth="1"/>
    <col min="7174" max="7178" width="10.7109375" style="100" bestFit="1" customWidth="1"/>
    <col min="7179" max="7180" width="10.5703125" style="100" bestFit="1" customWidth="1"/>
    <col min="7181" max="7190" width="12.7109375" style="100" customWidth="1"/>
    <col min="7191" max="7409" width="9.140625" style="100"/>
    <col min="7410" max="7410" width="3.140625" style="100" customWidth="1"/>
    <col min="7411" max="7411" width="6.42578125" style="100" customWidth="1"/>
    <col min="7412" max="7412" width="45.42578125" style="100" customWidth="1"/>
    <col min="7413" max="7413" width="38.42578125" style="100" customWidth="1"/>
    <col min="7414" max="7415" width="2.7109375" style="100" customWidth="1"/>
    <col min="7416" max="7416" width="2.5703125" style="100" customWidth="1"/>
    <col min="7417" max="7417" width="2.7109375" style="100" customWidth="1"/>
    <col min="7418" max="7418" width="1.140625" style="100" customWidth="1"/>
    <col min="7419" max="7419" width="3.140625" style="100" customWidth="1"/>
    <col min="7420" max="7420" width="4.42578125" style="100" customWidth="1"/>
    <col min="7421" max="7421" width="5.7109375" style="100" customWidth="1"/>
    <col min="7422" max="7422" width="9.7109375" style="100" customWidth="1"/>
    <col min="7423" max="7423" width="5.28515625" style="100" customWidth="1"/>
    <col min="7424" max="7424" width="3.140625" style="100" customWidth="1"/>
    <col min="7425" max="7425" width="2.5703125" style="100" customWidth="1"/>
    <col min="7426" max="7426" width="2.140625" style="100" customWidth="1"/>
    <col min="7427" max="7427" width="11.5703125" style="100" customWidth="1"/>
    <col min="7428" max="7428" width="11.42578125" style="100" customWidth="1"/>
    <col min="7429" max="7429" width="10.7109375" style="100" customWidth="1"/>
    <col min="7430" max="7434" width="10.7109375" style="100" bestFit="1" customWidth="1"/>
    <col min="7435" max="7436" width="10.5703125" style="100" bestFit="1" customWidth="1"/>
    <col min="7437" max="7446" width="12.7109375" style="100" customWidth="1"/>
    <col min="7447" max="7665" width="9.140625" style="100"/>
    <col min="7666" max="7666" width="3.140625" style="100" customWidth="1"/>
    <col min="7667" max="7667" width="6.42578125" style="100" customWidth="1"/>
    <col min="7668" max="7668" width="45.42578125" style="100" customWidth="1"/>
    <col min="7669" max="7669" width="38.42578125" style="100" customWidth="1"/>
    <col min="7670" max="7671" width="2.7109375" style="100" customWidth="1"/>
    <col min="7672" max="7672" width="2.5703125" style="100" customWidth="1"/>
    <col min="7673" max="7673" width="2.7109375" style="100" customWidth="1"/>
    <col min="7674" max="7674" width="1.140625" style="100" customWidth="1"/>
    <col min="7675" max="7675" width="3.140625" style="100" customWidth="1"/>
    <col min="7676" max="7676" width="4.42578125" style="100" customWidth="1"/>
    <col min="7677" max="7677" width="5.7109375" style="100" customWidth="1"/>
    <col min="7678" max="7678" width="9.7109375" style="100" customWidth="1"/>
    <col min="7679" max="7679" width="5.28515625" style="100" customWidth="1"/>
    <col min="7680" max="7680" width="3.140625" style="100" customWidth="1"/>
    <col min="7681" max="7681" width="2.5703125" style="100" customWidth="1"/>
    <col min="7682" max="7682" width="2.140625" style="100" customWidth="1"/>
    <col min="7683" max="7683" width="11.5703125" style="100" customWidth="1"/>
    <col min="7684" max="7684" width="11.42578125" style="100" customWidth="1"/>
    <col min="7685" max="7685" width="10.7109375" style="100" customWidth="1"/>
    <col min="7686" max="7690" width="10.7109375" style="100" bestFit="1" customWidth="1"/>
    <col min="7691" max="7692" width="10.5703125" style="100" bestFit="1" customWidth="1"/>
    <col min="7693" max="7702" width="12.7109375" style="100" customWidth="1"/>
    <col min="7703" max="7921" width="9.140625" style="100"/>
    <col min="7922" max="7922" width="3.140625" style="100" customWidth="1"/>
    <col min="7923" max="7923" width="6.42578125" style="100" customWidth="1"/>
    <col min="7924" max="7924" width="45.42578125" style="100" customWidth="1"/>
    <col min="7925" max="7925" width="38.42578125" style="100" customWidth="1"/>
    <col min="7926" max="7927" width="2.7109375" style="100" customWidth="1"/>
    <col min="7928" max="7928" width="2.5703125" style="100" customWidth="1"/>
    <col min="7929" max="7929" width="2.7109375" style="100" customWidth="1"/>
    <col min="7930" max="7930" width="1.140625" style="100" customWidth="1"/>
    <col min="7931" max="7931" width="3.140625" style="100" customWidth="1"/>
    <col min="7932" max="7932" width="4.42578125" style="100" customWidth="1"/>
    <col min="7933" max="7933" width="5.7109375" style="100" customWidth="1"/>
    <col min="7934" max="7934" width="9.7109375" style="100" customWidth="1"/>
    <col min="7935" max="7935" width="5.28515625" style="100" customWidth="1"/>
    <col min="7936" max="7936" width="3.140625" style="100" customWidth="1"/>
    <col min="7937" max="7937" width="2.5703125" style="100" customWidth="1"/>
    <col min="7938" max="7938" width="2.140625" style="100" customWidth="1"/>
    <col min="7939" max="7939" width="11.5703125" style="100" customWidth="1"/>
    <col min="7940" max="7940" width="11.42578125" style="100" customWidth="1"/>
    <col min="7941" max="7941" width="10.7109375" style="100" customWidth="1"/>
    <col min="7942" max="7946" width="10.7109375" style="100" bestFit="1" customWidth="1"/>
    <col min="7947" max="7948" width="10.5703125" style="100" bestFit="1" customWidth="1"/>
    <col min="7949" max="7958" width="12.7109375" style="100" customWidth="1"/>
    <col min="7959" max="8177" width="9.140625" style="100"/>
    <col min="8178" max="8178" width="3.140625" style="100" customWidth="1"/>
    <col min="8179" max="8179" width="6.42578125" style="100" customWidth="1"/>
    <col min="8180" max="8180" width="45.42578125" style="100" customWidth="1"/>
    <col min="8181" max="8181" width="38.42578125" style="100" customWidth="1"/>
    <col min="8182" max="8183" width="2.7109375" style="100" customWidth="1"/>
    <col min="8184" max="8184" width="2.5703125" style="100" customWidth="1"/>
    <col min="8185" max="8185" width="2.7109375" style="100" customWidth="1"/>
    <col min="8186" max="8186" width="1.140625" style="100" customWidth="1"/>
    <col min="8187" max="8187" width="3.140625" style="100" customWidth="1"/>
    <col min="8188" max="8188" width="4.42578125" style="100" customWidth="1"/>
    <col min="8189" max="8189" width="5.7109375" style="100" customWidth="1"/>
    <col min="8190" max="8190" width="9.7109375" style="100" customWidth="1"/>
    <col min="8191" max="8191" width="5.28515625" style="100" customWidth="1"/>
    <col min="8192" max="8192" width="3.140625" style="100" customWidth="1"/>
    <col min="8193" max="8193" width="2.5703125" style="100" customWidth="1"/>
    <col min="8194" max="8194" width="2.140625" style="100" customWidth="1"/>
    <col min="8195" max="8195" width="11.5703125" style="100" customWidth="1"/>
    <col min="8196" max="8196" width="11.42578125" style="100" customWidth="1"/>
    <col min="8197" max="8197" width="10.7109375" style="100" customWidth="1"/>
    <col min="8198" max="8202" width="10.7109375" style="100" bestFit="1" customWidth="1"/>
    <col min="8203" max="8204" width="10.5703125" style="100" bestFit="1" customWidth="1"/>
    <col min="8205" max="8214" width="12.7109375" style="100" customWidth="1"/>
    <col min="8215" max="8433" width="9.140625" style="100"/>
    <col min="8434" max="8434" width="3.140625" style="100" customWidth="1"/>
    <col min="8435" max="8435" width="6.42578125" style="100" customWidth="1"/>
    <col min="8436" max="8436" width="45.42578125" style="100" customWidth="1"/>
    <col min="8437" max="8437" width="38.42578125" style="100" customWidth="1"/>
    <col min="8438" max="8439" width="2.7109375" style="100" customWidth="1"/>
    <col min="8440" max="8440" width="2.5703125" style="100" customWidth="1"/>
    <col min="8441" max="8441" width="2.7109375" style="100" customWidth="1"/>
    <col min="8442" max="8442" width="1.140625" style="100" customWidth="1"/>
    <col min="8443" max="8443" width="3.140625" style="100" customWidth="1"/>
    <col min="8444" max="8444" width="4.42578125" style="100" customWidth="1"/>
    <col min="8445" max="8445" width="5.7109375" style="100" customWidth="1"/>
    <col min="8446" max="8446" width="9.7109375" style="100" customWidth="1"/>
    <col min="8447" max="8447" width="5.28515625" style="100" customWidth="1"/>
    <col min="8448" max="8448" width="3.140625" style="100" customWidth="1"/>
    <col min="8449" max="8449" width="2.5703125" style="100" customWidth="1"/>
    <col min="8450" max="8450" width="2.140625" style="100" customWidth="1"/>
    <col min="8451" max="8451" width="11.5703125" style="100" customWidth="1"/>
    <col min="8452" max="8452" width="11.42578125" style="100" customWidth="1"/>
    <col min="8453" max="8453" width="10.7109375" style="100" customWidth="1"/>
    <col min="8454" max="8458" width="10.7109375" style="100" bestFit="1" customWidth="1"/>
    <col min="8459" max="8460" width="10.5703125" style="100" bestFit="1" customWidth="1"/>
    <col min="8461" max="8470" width="12.7109375" style="100" customWidth="1"/>
    <col min="8471" max="8689" width="9.140625" style="100"/>
    <col min="8690" max="8690" width="3.140625" style="100" customWidth="1"/>
    <col min="8691" max="8691" width="6.42578125" style="100" customWidth="1"/>
    <col min="8692" max="8692" width="45.42578125" style="100" customWidth="1"/>
    <col min="8693" max="8693" width="38.42578125" style="100" customWidth="1"/>
    <col min="8694" max="8695" width="2.7109375" style="100" customWidth="1"/>
    <col min="8696" max="8696" width="2.5703125" style="100" customWidth="1"/>
    <col min="8697" max="8697" width="2.7109375" style="100" customWidth="1"/>
    <col min="8698" max="8698" width="1.140625" style="100" customWidth="1"/>
    <col min="8699" max="8699" width="3.140625" style="100" customWidth="1"/>
    <col min="8700" max="8700" width="4.42578125" style="100" customWidth="1"/>
    <col min="8701" max="8701" width="5.7109375" style="100" customWidth="1"/>
    <col min="8702" max="8702" width="9.7109375" style="100" customWidth="1"/>
    <col min="8703" max="8703" width="5.28515625" style="100" customWidth="1"/>
    <col min="8704" max="8704" width="3.140625" style="100" customWidth="1"/>
    <col min="8705" max="8705" width="2.5703125" style="100" customWidth="1"/>
    <col min="8706" max="8706" width="2.140625" style="100" customWidth="1"/>
    <col min="8707" max="8707" width="11.5703125" style="100" customWidth="1"/>
    <col min="8708" max="8708" width="11.42578125" style="100" customWidth="1"/>
    <col min="8709" max="8709" width="10.7109375" style="100" customWidth="1"/>
    <col min="8710" max="8714" width="10.7109375" style="100" bestFit="1" customWidth="1"/>
    <col min="8715" max="8716" width="10.5703125" style="100" bestFit="1" customWidth="1"/>
    <col min="8717" max="8726" width="12.7109375" style="100" customWidth="1"/>
    <col min="8727" max="8945" width="9.140625" style="100"/>
    <col min="8946" max="8946" width="3.140625" style="100" customWidth="1"/>
    <col min="8947" max="8947" width="6.42578125" style="100" customWidth="1"/>
    <col min="8948" max="8948" width="45.42578125" style="100" customWidth="1"/>
    <col min="8949" max="8949" width="38.42578125" style="100" customWidth="1"/>
    <col min="8950" max="8951" width="2.7109375" style="100" customWidth="1"/>
    <col min="8952" max="8952" width="2.5703125" style="100" customWidth="1"/>
    <col min="8953" max="8953" width="2.7109375" style="100" customWidth="1"/>
    <col min="8954" max="8954" width="1.140625" style="100" customWidth="1"/>
    <col min="8955" max="8955" width="3.140625" style="100" customWidth="1"/>
    <col min="8956" max="8956" width="4.42578125" style="100" customWidth="1"/>
    <col min="8957" max="8957" width="5.7109375" style="100" customWidth="1"/>
    <col min="8958" max="8958" width="9.7109375" style="100" customWidth="1"/>
    <col min="8959" max="8959" width="5.28515625" style="100" customWidth="1"/>
    <col min="8960" max="8960" width="3.140625" style="100" customWidth="1"/>
    <col min="8961" max="8961" width="2.5703125" style="100" customWidth="1"/>
    <col min="8962" max="8962" width="2.140625" style="100" customWidth="1"/>
    <col min="8963" max="8963" width="11.5703125" style="100" customWidth="1"/>
    <col min="8964" max="8964" width="11.42578125" style="100" customWidth="1"/>
    <col min="8965" max="8965" width="10.7109375" style="100" customWidth="1"/>
    <col min="8966" max="8970" width="10.7109375" style="100" bestFit="1" customWidth="1"/>
    <col min="8971" max="8972" width="10.5703125" style="100" bestFit="1" customWidth="1"/>
    <col min="8973" max="8982" width="12.7109375" style="100" customWidth="1"/>
    <col min="8983" max="9201" width="9.140625" style="100"/>
    <col min="9202" max="9202" width="3.140625" style="100" customWidth="1"/>
    <col min="9203" max="9203" width="6.42578125" style="100" customWidth="1"/>
    <col min="9204" max="9204" width="45.42578125" style="100" customWidth="1"/>
    <col min="9205" max="9205" width="38.42578125" style="100" customWidth="1"/>
    <col min="9206" max="9207" width="2.7109375" style="100" customWidth="1"/>
    <col min="9208" max="9208" width="2.5703125" style="100" customWidth="1"/>
    <col min="9209" max="9209" width="2.7109375" style="100" customWidth="1"/>
    <col min="9210" max="9210" width="1.140625" style="100" customWidth="1"/>
    <col min="9211" max="9211" width="3.140625" style="100" customWidth="1"/>
    <col min="9212" max="9212" width="4.42578125" style="100" customWidth="1"/>
    <col min="9213" max="9213" width="5.7109375" style="100" customWidth="1"/>
    <col min="9214" max="9214" width="9.7109375" style="100" customWidth="1"/>
    <col min="9215" max="9215" width="5.28515625" style="100" customWidth="1"/>
    <col min="9216" max="9216" width="3.140625" style="100" customWidth="1"/>
    <col min="9217" max="9217" width="2.5703125" style="100" customWidth="1"/>
    <col min="9218" max="9218" width="2.140625" style="100" customWidth="1"/>
    <col min="9219" max="9219" width="11.5703125" style="100" customWidth="1"/>
    <col min="9220" max="9220" width="11.42578125" style="100" customWidth="1"/>
    <col min="9221" max="9221" width="10.7109375" style="100" customWidth="1"/>
    <col min="9222" max="9226" width="10.7109375" style="100" bestFit="1" customWidth="1"/>
    <col min="9227" max="9228" width="10.5703125" style="100" bestFit="1" customWidth="1"/>
    <col min="9229" max="9238" width="12.7109375" style="100" customWidth="1"/>
    <col min="9239" max="9457" width="9.140625" style="100"/>
    <col min="9458" max="9458" width="3.140625" style="100" customWidth="1"/>
    <col min="9459" max="9459" width="6.42578125" style="100" customWidth="1"/>
    <col min="9460" max="9460" width="45.42578125" style="100" customWidth="1"/>
    <col min="9461" max="9461" width="38.42578125" style="100" customWidth="1"/>
    <col min="9462" max="9463" width="2.7109375" style="100" customWidth="1"/>
    <col min="9464" max="9464" width="2.5703125" style="100" customWidth="1"/>
    <col min="9465" max="9465" width="2.7109375" style="100" customWidth="1"/>
    <col min="9466" max="9466" width="1.140625" style="100" customWidth="1"/>
    <col min="9467" max="9467" width="3.140625" style="100" customWidth="1"/>
    <col min="9468" max="9468" width="4.42578125" style="100" customWidth="1"/>
    <col min="9469" max="9469" width="5.7109375" style="100" customWidth="1"/>
    <col min="9470" max="9470" width="9.7109375" style="100" customWidth="1"/>
    <col min="9471" max="9471" width="5.28515625" style="100" customWidth="1"/>
    <col min="9472" max="9472" width="3.140625" style="100" customWidth="1"/>
    <col min="9473" max="9473" width="2.5703125" style="100" customWidth="1"/>
    <col min="9474" max="9474" width="2.140625" style="100" customWidth="1"/>
    <col min="9475" max="9475" width="11.5703125" style="100" customWidth="1"/>
    <col min="9476" max="9476" width="11.42578125" style="100" customWidth="1"/>
    <col min="9477" max="9477" width="10.7109375" style="100" customWidth="1"/>
    <col min="9478" max="9482" width="10.7109375" style="100" bestFit="1" customWidth="1"/>
    <col min="9483" max="9484" width="10.5703125" style="100" bestFit="1" customWidth="1"/>
    <col min="9485" max="9494" width="12.7109375" style="100" customWidth="1"/>
    <col min="9495" max="9713" width="9.140625" style="100"/>
    <col min="9714" max="9714" width="3.140625" style="100" customWidth="1"/>
    <col min="9715" max="9715" width="6.42578125" style="100" customWidth="1"/>
    <col min="9716" max="9716" width="45.42578125" style="100" customWidth="1"/>
    <col min="9717" max="9717" width="38.42578125" style="100" customWidth="1"/>
    <col min="9718" max="9719" width="2.7109375" style="100" customWidth="1"/>
    <col min="9720" max="9720" width="2.5703125" style="100" customWidth="1"/>
    <col min="9721" max="9721" width="2.7109375" style="100" customWidth="1"/>
    <col min="9722" max="9722" width="1.140625" style="100" customWidth="1"/>
    <col min="9723" max="9723" width="3.140625" style="100" customWidth="1"/>
    <col min="9724" max="9724" width="4.42578125" style="100" customWidth="1"/>
    <col min="9725" max="9725" width="5.7109375" style="100" customWidth="1"/>
    <col min="9726" max="9726" width="9.7109375" style="100" customWidth="1"/>
    <col min="9727" max="9727" width="5.28515625" style="100" customWidth="1"/>
    <col min="9728" max="9728" width="3.140625" style="100" customWidth="1"/>
    <col min="9729" max="9729" width="2.5703125" style="100" customWidth="1"/>
    <col min="9730" max="9730" width="2.140625" style="100" customWidth="1"/>
    <col min="9731" max="9731" width="11.5703125" style="100" customWidth="1"/>
    <col min="9732" max="9732" width="11.42578125" style="100" customWidth="1"/>
    <col min="9733" max="9733" width="10.7109375" style="100" customWidth="1"/>
    <col min="9734" max="9738" width="10.7109375" style="100" bestFit="1" customWidth="1"/>
    <col min="9739" max="9740" width="10.5703125" style="100" bestFit="1" customWidth="1"/>
    <col min="9741" max="9750" width="12.7109375" style="100" customWidth="1"/>
    <col min="9751" max="9969" width="9.140625" style="100"/>
    <col min="9970" max="9970" width="3.140625" style="100" customWidth="1"/>
    <col min="9971" max="9971" width="6.42578125" style="100" customWidth="1"/>
    <col min="9972" max="9972" width="45.42578125" style="100" customWidth="1"/>
    <col min="9973" max="9973" width="38.42578125" style="100" customWidth="1"/>
    <col min="9974" max="9975" width="2.7109375" style="100" customWidth="1"/>
    <col min="9976" max="9976" width="2.5703125" style="100" customWidth="1"/>
    <col min="9977" max="9977" width="2.7109375" style="100" customWidth="1"/>
    <col min="9978" max="9978" width="1.140625" style="100" customWidth="1"/>
    <col min="9979" max="9979" width="3.140625" style="100" customWidth="1"/>
    <col min="9980" max="9980" width="4.42578125" style="100" customWidth="1"/>
    <col min="9981" max="9981" width="5.7109375" style="100" customWidth="1"/>
    <col min="9982" max="9982" width="9.7109375" style="100" customWidth="1"/>
    <col min="9983" max="9983" width="5.28515625" style="100" customWidth="1"/>
    <col min="9984" max="9984" width="3.140625" style="100" customWidth="1"/>
    <col min="9985" max="9985" width="2.5703125" style="100" customWidth="1"/>
    <col min="9986" max="9986" width="2.140625" style="100" customWidth="1"/>
    <col min="9987" max="9987" width="11.5703125" style="100" customWidth="1"/>
    <col min="9988" max="9988" width="11.42578125" style="100" customWidth="1"/>
    <col min="9989" max="9989" width="10.7109375" style="100" customWidth="1"/>
    <col min="9990" max="9994" width="10.7109375" style="100" bestFit="1" customWidth="1"/>
    <col min="9995" max="9996" width="10.5703125" style="100" bestFit="1" customWidth="1"/>
    <col min="9997" max="10006" width="12.7109375" style="100" customWidth="1"/>
    <col min="10007" max="10225" width="9.140625" style="100"/>
    <col min="10226" max="10226" width="3.140625" style="100" customWidth="1"/>
    <col min="10227" max="10227" width="6.42578125" style="100" customWidth="1"/>
    <col min="10228" max="10228" width="45.42578125" style="100" customWidth="1"/>
    <col min="10229" max="10229" width="38.42578125" style="100" customWidth="1"/>
    <col min="10230" max="10231" width="2.7109375" style="100" customWidth="1"/>
    <col min="10232" max="10232" width="2.5703125" style="100" customWidth="1"/>
    <col min="10233" max="10233" width="2.7109375" style="100" customWidth="1"/>
    <col min="10234" max="10234" width="1.140625" style="100" customWidth="1"/>
    <col min="10235" max="10235" width="3.140625" style="100" customWidth="1"/>
    <col min="10236" max="10236" width="4.42578125" style="100" customWidth="1"/>
    <col min="10237" max="10237" width="5.7109375" style="100" customWidth="1"/>
    <col min="10238" max="10238" width="9.7109375" style="100" customWidth="1"/>
    <col min="10239" max="10239" width="5.28515625" style="100" customWidth="1"/>
    <col min="10240" max="10240" width="3.140625" style="100" customWidth="1"/>
    <col min="10241" max="10241" width="2.5703125" style="100" customWidth="1"/>
    <col min="10242" max="10242" width="2.140625" style="100" customWidth="1"/>
    <col min="10243" max="10243" width="11.5703125" style="100" customWidth="1"/>
    <col min="10244" max="10244" width="11.42578125" style="100" customWidth="1"/>
    <col min="10245" max="10245" width="10.7109375" style="100" customWidth="1"/>
    <col min="10246" max="10250" width="10.7109375" style="100" bestFit="1" customWidth="1"/>
    <col min="10251" max="10252" width="10.5703125" style="100" bestFit="1" customWidth="1"/>
    <col min="10253" max="10262" width="12.7109375" style="100" customWidth="1"/>
    <col min="10263" max="10481" width="9.140625" style="100"/>
    <col min="10482" max="10482" width="3.140625" style="100" customWidth="1"/>
    <col min="10483" max="10483" width="6.42578125" style="100" customWidth="1"/>
    <col min="10484" max="10484" width="45.42578125" style="100" customWidth="1"/>
    <col min="10485" max="10485" width="38.42578125" style="100" customWidth="1"/>
    <col min="10486" max="10487" width="2.7109375" style="100" customWidth="1"/>
    <col min="10488" max="10488" width="2.5703125" style="100" customWidth="1"/>
    <col min="10489" max="10489" width="2.7109375" style="100" customWidth="1"/>
    <col min="10490" max="10490" width="1.140625" style="100" customWidth="1"/>
    <col min="10491" max="10491" width="3.140625" style="100" customWidth="1"/>
    <col min="10492" max="10492" width="4.42578125" style="100" customWidth="1"/>
    <col min="10493" max="10493" width="5.7109375" style="100" customWidth="1"/>
    <col min="10494" max="10494" width="9.7109375" style="100" customWidth="1"/>
    <col min="10495" max="10495" width="5.28515625" style="100" customWidth="1"/>
    <col min="10496" max="10496" width="3.140625" style="100" customWidth="1"/>
    <col min="10497" max="10497" width="2.5703125" style="100" customWidth="1"/>
    <col min="10498" max="10498" width="2.140625" style="100" customWidth="1"/>
    <col min="10499" max="10499" width="11.5703125" style="100" customWidth="1"/>
    <col min="10500" max="10500" width="11.42578125" style="100" customWidth="1"/>
    <col min="10501" max="10501" width="10.7109375" style="100" customWidth="1"/>
    <col min="10502" max="10506" width="10.7109375" style="100" bestFit="1" customWidth="1"/>
    <col min="10507" max="10508" width="10.5703125" style="100" bestFit="1" customWidth="1"/>
    <col min="10509" max="10518" width="12.7109375" style="100" customWidth="1"/>
    <col min="10519" max="10737" width="9.140625" style="100"/>
    <col min="10738" max="10738" width="3.140625" style="100" customWidth="1"/>
    <col min="10739" max="10739" width="6.42578125" style="100" customWidth="1"/>
    <col min="10740" max="10740" width="45.42578125" style="100" customWidth="1"/>
    <col min="10741" max="10741" width="38.42578125" style="100" customWidth="1"/>
    <col min="10742" max="10743" width="2.7109375" style="100" customWidth="1"/>
    <col min="10744" max="10744" width="2.5703125" style="100" customWidth="1"/>
    <col min="10745" max="10745" width="2.7109375" style="100" customWidth="1"/>
    <col min="10746" max="10746" width="1.140625" style="100" customWidth="1"/>
    <col min="10747" max="10747" width="3.140625" style="100" customWidth="1"/>
    <col min="10748" max="10748" width="4.42578125" style="100" customWidth="1"/>
    <col min="10749" max="10749" width="5.7109375" style="100" customWidth="1"/>
    <col min="10750" max="10750" width="9.7109375" style="100" customWidth="1"/>
    <col min="10751" max="10751" width="5.28515625" style="100" customWidth="1"/>
    <col min="10752" max="10752" width="3.140625" style="100" customWidth="1"/>
    <col min="10753" max="10753" width="2.5703125" style="100" customWidth="1"/>
    <col min="10754" max="10754" width="2.140625" style="100" customWidth="1"/>
    <col min="10755" max="10755" width="11.5703125" style="100" customWidth="1"/>
    <col min="10756" max="10756" width="11.42578125" style="100" customWidth="1"/>
    <col min="10757" max="10757" width="10.7109375" style="100" customWidth="1"/>
    <col min="10758" max="10762" width="10.7109375" style="100" bestFit="1" customWidth="1"/>
    <col min="10763" max="10764" width="10.5703125" style="100" bestFit="1" customWidth="1"/>
    <col min="10765" max="10774" width="12.7109375" style="100" customWidth="1"/>
    <col min="10775" max="10993" width="9.140625" style="100"/>
    <col min="10994" max="10994" width="3.140625" style="100" customWidth="1"/>
    <col min="10995" max="10995" width="6.42578125" style="100" customWidth="1"/>
    <col min="10996" max="10996" width="45.42578125" style="100" customWidth="1"/>
    <col min="10997" max="10997" width="38.42578125" style="100" customWidth="1"/>
    <col min="10998" max="10999" width="2.7109375" style="100" customWidth="1"/>
    <col min="11000" max="11000" width="2.5703125" style="100" customWidth="1"/>
    <col min="11001" max="11001" width="2.7109375" style="100" customWidth="1"/>
    <col min="11002" max="11002" width="1.140625" style="100" customWidth="1"/>
    <col min="11003" max="11003" width="3.140625" style="100" customWidth="1"/>
    <col min="11004" max="11004" width="4.42578125" style="100" customWidth="1"/>
    <col min="11005" max="11005" width="5.7109375" style="100" customWidth="1"/>
    <col min="11006" max="11006" width="9.7109375" style="100" customWidth="1"/>
    <col min="11007" max="11007" width="5.28515625" style="100" customWidth="1"/>
    <col min="11008" max="11008" width="3.140625" style="100" customWidth="1"/>
    <col min="11009" max="11009" width="2.5703125" style="100" customWidth="1"/>
    <col min="11010" max="11010" width="2.140625" style="100" customWidth="1"/>
    <col min="11011" max="11011" width="11.5703125" style="100" customWidth="1"/>
    <col min="11012" max="11012" width="11.42578125" style="100" customWidth="1"/>
    <col min="11013" max="11013" width="10.7109375" style="100" customWidth="1"/>
    <col min="11014" max="11018" width="10.7109375" style="100" bestFit="1" customWidth="1"/>
    <col min="11019" max="11020" width="10.5703125" style="100" bestFit="1" customWidth="1"/>
    <col min="11021" max="11030" width="12.7109375" style="100" customWidth="1"/>
    <col min="11031" max="11249" width="9.140625" style="100"/>
    <col min="11250" max="11250" width="3.140625" style="100" customWidth="1"/>
    <col min="11251" max="11251" width="6.42578125" style="100" customWidth="1"/>
    <col min="11252" max="11252" width="45.42578125" style="100" customWidth="1"/>
    <col min="11253" max="11253" width="38.42578125" style="100" customWidth="1"/>
    <col min="11254" max="11255" width="2.7109375" style="100" customWidth="1"/>
    <col min="11256" max="11256" width="2.5703125" style="100" customWidth="1"/>
    <col min="11257" max="11257" width="2.7109375" style="100" customWidth="1"/>
    <col min="11258" max="11258" width="1.140625" style="100" customWidth="1"/>
    <col min="11259" max="11259" width="3.140625" style="100" customWidth="1"/>
    <col min="11260" max="11260" width="4.42578125" style="100" customWidth="1"/>
    <col min="11261" max="11261" width="5.7109375" style="100" customWidth="1"/>
    <col min="11262" max="11262" width="9.7109375" style="100" customWidth="1"/>
    <col min="11263" max="11263" width="5.28515625" style="100" customWidth="1"/>
    <col min="11264" max="11264" width="3.140625" style="100" customWidth="1"/>
    <col min="11265" max="11265" width="2.5703125" style="100" customWidth="1"/>
    <col min="11266" max="11266" width="2.140625" style="100" customWidth="1"/>
    <col min="11267" max="11267" width="11.5703125" style="100" customWidth="1"/>
    <col min="11268" max="11268" width="11.42578125" style="100" customWidth="1"/>
    <col min="11269" max="11269" width="10.7109375" style="100" customWidth="1"/>
    <col min="11270" max="11274" width="10.7109375" style="100" bestFit="1" customWidth="1"/>
    <col min="11275" max="11276" width="10.5703125" style="100" bestFit="1" customWidth="1"/>
    <col min="11277" max="11286" width="12.7109375" style="100" customWidth="1"/>
    <col min="11287" max="11505" width="9.140625" style="100"/>
    <col min="11506" max="11506" width="3.140625" style="100" customWidth="1"/>
    <col min="11507" max="11507" width="6.42578125" style="100" customWidth="1"/>
    <col min="11508" max="11508" width="45.42578125" style="100" customWidth="1"/>
    <col min="11509" max="11509" width="38.42578125" style="100" customWidth="1"/>
    <col min="11510" max="11511" width="2.7109375" style="100" customWidth="1"/>
    <col min="11512" max="11512" width="2.5703125" style="100" customWidth="1"/>
    <col min="11513" max="11513" width="2.7109375" style="100" customWidth="1"/>
    <col min="11514" max="11514" width="1.140625" style="100" customWidth="1"/>
    <col min="11515" max="11515" width="3.140625" style="100" customWidth="1"/>
    <col min="11516" max="11516" width="4.42578125" style="100" customWidth="1"/>
    <col min="11517" max="11517" width="5.7109375" style="100" customWidth="1"/>
    <col min="11518" max="11518" width="9.7109375" style="100" customWidth="1"/>
    <col min="11519" max="11519" width="5.28515625" style="100" customWidth="1"/>
    <col min="11520" max="11520" width="3.140625" style="100" customWidth="1"/>
    <col min="11521" max="11521" width="2.5703125" style="100" customWidth="1"/>
    <col min="11522" max="11522" width="2.140625" style="100" customWidth="1"/>
    <col min="11523" max="11523" width="11.5703125" style="100" customWidth="1"/>
    <col min="11524" max="11524" width="11.42578125" style="100" customWidth="1"/>
    <col min="11525" max="11525" width="10.7109375" style="100" customWidth="1"/>
    <col min="11526" max="11530" width="10.7109375" style="100" bestFit="1" customWidth="1"/>
    <col min="11531" max="11532" width="10.5703125" style="100" bestFit="1" customWidth="1"/>
    <col min="11533" max="11542" width="12.7109375" style="100" customWidth="1"/>
    <col min="11543" max="11761" width="9.140625" style="100"/>
    <col min="11762" max="11762" width="3.140625" style="100" customWidth="1"/>
    <col min="11763" max="11763" width="6.42578125" style="100" customWidth="1"/>
    <col min="11764" max="11764" width="45.42578125" style="100" customWidth="1"/>
    <col min="11765" max="11765" width="38.42578125" style="100" customWidth="1"/>
    <col min="11766" max="11767" width="2.7109375" style="100" customWidth="1"/>
    <col min="11768" max="11768" width="2.5703125" style="100" customWidth="1"/>
    <col min="11769" max="11769" width="2.7109375" style="100" customWidth="1"/>
    <col min="11770" max="11770" width="1.140625" style="100" customWidth="1"/>
    <col min="11771" max="11771" width="3.140625" style="100" customWidth="1"/>
    <col min="11772" max="11772" width="4.42578125" style="100" customWidth="1"/>
    <col min="11773" max="11773" width="5.7109375" style="100" customWidth="1"/>
    <col min="11774" max="11774" width="9.7109375" style="100" customWidth="1"/>
    <col min="11775" max="11775" width="5.28515625" style="100" customWidth="1"/>
    <col min="11776" max="11776" width="3.140625" style="100" customWidth="1"/>
    <col min="11777" max="11777" width="2.5703125" style="100" customWidth="1"/>
    <col min="11778" max="11778" width="2.140625" style="100" customWidth="1"/>
    <col min="11779" max="11779" width="11.5703125" style="100" customWidth="1"/>
    <col min="11780" max="11780" width="11.42578125" style="100" customWidth="1"/>
    <col min="11781" max="11781" width="10.7109375" style="100" customWidth="1"/>
    <col min="11782" max="11786" width="10.7109375" style="100" bestFit="1" customWidth="1"/>
    <col min="11787" max="11788" width="10.5703125" style="100" bestFit="1" customWidth="1"/>
    <col min="11789" max="11798" width="12.7109375" style="100" customWidth="1"/>
    <col min="11799" max="12017" width="9.140625" style="100"/>
    <col min="12018" max="12018" width="3.140625" style="100" customWidth="1"/>
    <col min="12019" max="12019" width="6.42578125" style="100" customWidth="1"/>
    <col min="12020" max="12020" width="45.42578125" style="100" customWidth="1"/>
    <col min="12021" max="12021" width="38.42578125" style="100" customWidth="1"/>
    <col min="12022" max="12023" width="2.7109375" style="100" customWidth="1"/>
    <col min="12024" max="12024" width="2.5703125" style="100" customWidth="1"/>
    <col min="12025" max="12025" width="2.7109375" style="100" customWidth="1"/>
    <col min="12026" max="12026" width="1.140625" style="100" customWidth="1"/>
    <col min="12027" max="12027" width="3.140625" style="100" customWidth="1"/>
    <col min="12028" max="12028" width="4.42578125" style="100" customWidth="1"/>
    <col min="12029" max="12029" width="5.7109375" style="100" customWidth="1"/>
    <col min="12030" max="12030" width="9.7109375" style="100" customWidth="1"/>
    <col min="12031" max="12031" width="5.28515625" style="100" customWidth="1"/>
    <col min="12032" max="12032" width="3.140625" style="100" customWidth="1"/>
    <col min="12033" max="12033" width="2.5703125" style="100" customWidth="1"/>
    <col min="12034" max="12034" width="2.140625" style="100" customWidth="1"/>
    <col min="12035" max="12035" width="11.5703125" style="100" customWidth="1"/>
    <col min="12036" max="12036" width="11.42578125" style="100" customWidth="1"/>
    <col min="12037" max="12037" width="10.7109375" style="100" customWidth="1"/>
    <col min="12038" max="12042" width="10.7109375" style="100" bestFit="1" customWidth="1"/>
    <col min="12043" max="12044" width="10.5703125" style="100" bestFit="1" customWidth="1"/>
    <col min="12045" max="12054" width="12.7109375" style="100" customWidth="1"/>
    <col min="12055" max="12273" width="9.140625" style="100"/>
    <col min="12274" max="12274" width="3.140625" style="100" customWidth="1"/>
    <col min="12275" max="12275" width="6.42578125" style="100" customWidth="1"/>
    <col min="12276" max="12276" width="45.42578125" style="100" customWidth="1"/>
    <col min="12277" max="12277" width="38.42578125" style="100" customWidth="1"/>
    <col min="12278" max="12279" width="2.7109375" style="100" customWidth="1"/>
    <col min="12280" max="12280" width="2.5703125" style="100" customWidth="1"/>
    <col min="12281" max="12281" width="2.7109375" style="100" customWidth="1"/>
    <col min="12282" max="12282" width="1.140625" style="100" customWidth="1"/>
    <col min="12283" max="12283" width="3.140625" style="100" customWidth="1"/>
    <col min="12284" max="12284" width="4.42578125" style="100" customWidth="1"/>
    <col min="12285" max="12285" width="5.7109375" style="100" customWidth="1"/>
    <col min="12286" max="12286" width="9.7109375" style="100" customWidth="1"/>
    <col min="12287" max="12287" width="5.28515625" style="100" customWidth="1"/>
    <col min="12288" max="12288" width="3.140625" style="100" customWidth="1"/>
    <col min="12289" max="12289" width="2.5703125" style="100" customWidth="1"/>
    <col min="12290" max="12290" width="2.140625" style="100" customWidth="1"/>
    <col min="12291" max="12291" width="11.5703125" style="100" customWidth="1"/>
    <col min="12292" max="12292" width="11.42578125" style="100" customWidth="1"/>
    <col min="12293" max="12293" width="10.7109375" style="100" customWidth="1"/>
    <col min="12294" max="12298" width="10.7109375" style="100" bestFit="1" customWidth="1"/>
    <col min="12299" max="12300" width="10.5703125" style="100" bestFit="1" customWidth="1"/>
    <col min="12301" max="12310" width="12.7109375" style="100" customWidth="1"/>
    <col min="12311" max="12529" width="9.140625" style="100"/>
    <col min="12530" max="12530" width="3.140625" style="100" customWidth="1"/>
    <col min="12531" max="12531" width="6.42578125" style="100" customWidth="1"/>
    <col min="12532" max="12532" width="45.42578125" style="100" customWidth="1"/>
    <col min="12533" max="12533" width="38.42578125" style="100" customWidth="1"/>
    <col min="12534" max="12535" width="2.7109375" style="100" customWidth="1"/>
    <col min="12536" max="12536" width="2.5703125" style="100" customWidth="1"/>
    <col min="12537" max="12537" width="2.7109375" style="100" customWidth="1"/>
    <col min="12538" max="12538" width="1.140625" style="100" customWidth="1"/>
    <col min="12539" max="12539" width="3.140625" style="100" customWidth="1"/>
    <col min="12540" max="12540" width="4.42578125" style="100" customWidth="1"/>
    <col min="12541" max="12541" width="5.7109375" style="100" customWidth="1"/>
    <col min="12542" max="12542" width="9.7109375" style="100" customWidth="1"/>
    <col min="12543" max="12543" width="5.28515625" style="100" customWidth="1"/>
    <col min="12544" max="12544" width="3.140625" style="100" customWidth="1"/>
    <col min="12545" max="12545" width="2.5703125" style="100" customWidth="1"/>
    <col min="12546" max="12546" width="2.140625" style="100" customWidth="1"/>
    <col min="12547" max="12547" width="11.5703125" style="100" customWidth="1"/>
    <col min="12548" max="12548" width="11.42578125" style="100" customWidth="1"/>
    <col min="12549" max="12549" width="10.7109375" style="100" customWidth="1"/>
    <col min="12550" max="12554" width="10.7109375" style="100" bestFit="1" customWidth="1"/>
    <col min="12555" max="12556" width="10.5703125" style="100" bestFit="1" customWidth="1"/>
    <col min="12557" max="12566" width="12.7109375" style="100" customWidth="1"/>
    <col min="12567" max="12785" width="9.140625" style="100"/>
    <col min="12786" max="12786" width="3.140625" style="100" customWidth="1"/>
    <col min="12787" max="12787" width="6.42578125" style="100" customWidth="1"/>
    <col min="12788" max="12788" width="45.42578125" style="100" customWidth="1"/>
    <col min="12789" max="12789" width="38.42578125" style="100" customWidth="1"/>
    <col min="12790" max="12791" width="2.7109375" style="100" customWidth="1"/>
    <col min="12792" max="12792" width="2.5703125" style="100" customWidth="1"/>
    <col min="12793" max="12793" width="2.7109375" style="100" customWidth="1"/>
    <col min="12794" max="12794" width="1.140625" style="100" customWidth="1"/>
    <col min="12795" max="12795" width="3.140625" style="100" customWidth="1"/>
    <col min="12796" max="12796" width="4.42578125" style="100" customWidth="1"/>
    <col min="12797" max="12797" width="5.7109375" style="100" customWidth="1"/>
    <col min="12798" max="12798" width="9.7109375" style="100" customWidth="1"/>
    <col min="12799" max="12799" width="5.28515625" style="100" customWidth="1"/>
    <col min="12800" max="12800" width="3.140625" style="100" customWidth="1"/>
    <col min="12801" max="12801" width="2.5703125" style="100" customWidth="1"/>
    <col min="12802" max="12802" width="2.140625" style="100" customWidth="1"/>
    <col min="12803" max="12803" width="11.5703125" style="100" customWidth="1"/>
    <col min="12804" max="12804" width="11.42578125" style="100" customWidth="1"/>
    <col min="12805" max="12805" width="10.7109375" style="100" customWidth="1"/>
    <col min="12806" max="12810" width="10.7109375" style="100" bestFit="1" customWidth="1"/>
    <col min="12811" max="12812" width="10.5703125" style="100" bestFit="1" customWidth="1"/>
    <col min="12813" max="12822" width="12.7109375" style="100" customWidth="1"/>
    <col min="12823" max="13041" width="9.140625" style="100"/>
    <col min="13042" max="13042" width="3.140625" style="100" customWidth="1"/>
    <col min="13043" max="13043" width="6.42578125" style="100" customWidth="1"/>
    <col min="13044" max="13044" width="45.42578125" style="100" customWidth="1"/>
    <col min="13045" max="13045" width="38.42578125" style="100" customWidth="1"/>
    <col min="13046" max="13047" width="2.7109375" style="100" customWidth="1"/>
    <col min="13048" max="13048" width="2.5703125" style="100" customWidth="1"/>
    <col min="13049" max="13049" width="2.7109375" style="100" customWidth="1"/>
    <col min="13050" max="13050" width="1.140625" style="100" customWidth="1"/>
    <col min="13051" max="13051" width="3.140625" style="100" customWidth="1"/>
    <col min="13052" max="13052" width="4.42578125" style="100" customWidth="1"/>
    <col min="13053" max="13053" width="5.7109375" style="100" customWidth="1"/>
    <col min="13054" max="13054" width="9.7109375" style="100" customWidth="1"/>
    <col min="13055" max="13055" width="5.28515625" style="100" customWidth="1"/>
    <col min="13056" max="13056" width="3.140625" style="100" customWidth="1"/>
    <col min="13057" max="13057" width="2.5703125" style="100" customWidth="1"/>
    <col min="13058" max="13058" width="2.140625" style="100" customWidth="1"/>
    <col min="13059" max="13059" width="11.5703125" style="100" customWidth="1"/>
    <col min="13060" max="13060" width="11.42578125" style="100" customWidth="1"/>
    <col min="13061" max="13061" width="10.7109375" style="100" customWidth="1"/>
    <col min="13062" max="13066" width="10.7109375" style="100" bestFit="1" customWidth="1"/>
    <col min="13067" max="13068" width="10.5703125" style="100" bestFit="1" customWidth="1"/>
    <col min="13069" max="13078" width="12.7109375" style="100" customWidth="1"/>
    <col min="13079" max="13297" width="9.140625" style="100"/>
    <col min="13298" max="13298" width="3.140625" style="100" customWidth="1"/>
    <col min="13299" max="13299" width="6.42578125" style="100" customWidth="1"/>
    <col min="13300" max="13300" width="45.42578125" style="100" customWidth="1"/>
    <col min="13301" max="13301" width="38.42578125" style="100" customWidth="1"/>
    <col min="13302" max="13303" width="2.7109375" style="100" customWidth="1"/>
    <col min="13304" max="13304" width="2.5703125" style="100" customWidth="1"/>
    <col min="13305" max="13305" width="2.7109375" style="100" customWidth="1"/>
    <col min="13306" max="13306" width="1.140625" style="100" customWidth="1"/>
    <col min="13307" max="13307" width="3.140625" style="100" customWidth="1"/>
    <col min="13308" max="13308" width="4.42578125" style="100" customWidth="1"/>
    <col min="13309" max="13309" width="5.7109375" style="100" customWidth="1"/>
    <col min="13310" max="13310" width="9.7109375" style="100" customWidth="1"/>
    <col min="13311" max="13311" width="5.28515625" style="100" customWidth="1"/>
    <col min="13312" max="13312" width="3.140625" style="100" customWidth="1"/>
    <col min="13313" max="13313" width="2.5703125" style="100" customWidth="1"/>
    <col min="13314" max="13314" width="2.140625" style="100" customWidth="1"/>
    <col min="13315" max="13315" width="11.5703125" style="100" customWidth="1"/>
    <col min="13316" max="13316" width="11.42578125" style="100" customWidth="1"/>
    <col min="13317" max="13317" width="10.7109375" style="100" customWidth="1"/>
    <col min="13318" max="13322" width="10.7109375" style="100" bestFit="1" customWidth="1"/>
    <col min="13323" max="13324" width="10.5703125" style="100" bestFit="1" customWidth="1"/>
    <col min="13325" max="13334" width="12.7109375" style="100" customWidth="1"/>
    <col min="13335" max="13553" width="9.140625" style="100"/>
    <col min="13554" max="13554" width="3.140625" style="100" customWidth="1"/>
    <col min="13555" max="13555" width="6.42578125" style="100" customWidth="1"/>
    <col min="13556" max="13556" width="45.42578125" style="100" customWidth="1"/>
    <col min="13557" max="13557" width="38.42578125" style="100" customWidth="1"/>
    <col min="13558" max="13559" width="2.7109375" style="100" customWidth="1"/>
    <col min="13560" max="13560" width="2.5703125" style="100" customWidth="1"/>
    <col min="13561" max="13561" width="2.7109375" style="100" customWidth="1"/>
    <col min="13562" max="13562" width="1.140625" style="100" customWidth="1"/>
    <col min="13563" max="13563" width="3.140625" style="100" customWidth="1"/>
    <col min="13564" max="13564" width="4.42578125" style="100" customWidth="1"/>
    <col min="13565" max="13565" width="5.7109375" style="100" customWidth="1"/>
    <col min="13566" max="13566" width="9.7109375" style="100" customWidth="1"/>
    <col min="13567" max="13567" width="5.28515625" style="100" customWidth="1"/>
    <col min="13568" max="13568" width="3.140625" style="100" customWidth="1"/>
    <col min="13569" max="13569" width="2.5703125" style="100" customWidth="1"/>
    <col min="13570" max="13570" width="2.140625" style="100" customWidth="1"/>
    <col min="13571" max="13571" width="11.5703125" style="100" customWidth="1"/>
    <col min="13572" max="13572" width="11.42578125" style="100" customWidth="1"/>
    <col min="13573" max="13573" width="10.7109375" style="100" customWidth="1"/>
    <col min="13574" max="13578" width="10.7109375" style="100" bestFit="1" customWidth="1"/>
    <col min="13579" max="13580" width="10.5703125" style="100" bestFit="1" customWidth="1"/>
    <col min="13581" max="13590" width="12.7109375" style="100" customWidth="1"/>
    <col min="13591" max="13809" width="9.140625" style="100"/>
    <col min="13810" max="13810" width="3.140625" style="100" customWidth="1"/>
    <col min="13811" max="13811" width="6.42578125" style="100" customWidth="1"/>
    <col min="13812" max="13812" width="45.42578125" style="100" customWidth="1"/>
    <col min="13813" max="13813" width="38.42578125" style="100" customWidth="1"/>
    <col min="13814" max="13815" width="2.7109375" style="100" customWidth="1"/>
    <col min="13816" max="13816" width="2.5703125" style="100" customWidth="1"/>
    <col min="13817" max="13817" width="2.7109375" style="100" customWidth="1"/>
    <col min="13818" max="13818" width="1.140625" style="100" customWidth="1"/>
    <col min="13819" max="13819" width="3.140625" style="100" customWidth="1"/>
    <col min="13820" max="13820" width="4.42578125" style="100" customWidth="1"/>
    <col min="13821" max="13821" width="5.7109375" style="100" customWidth="1"/>
    <col min="13822" max="13822" width="9.7109375" style="100" customWidth="1"/>
    <col min="13823" max="13823" width="5.28515625" style="100" customWidth="1"/>
    <col min="13824" max="13824" width="3.140625" style="100" customWidth="1"/>
    <col min="13825" max="13825" width="2.5703125" style="100" customWidth="1"/>
    <col min="13826" max="13826" width="2.140625" style="100" customWidth="1"/>
    <col min="13827" max="13827" width="11.5703125" style="100" customWidth="1"/>
    <col min="13828" max="13828" width="11.42578125" style="100" customWidth="1"/>
    <col min="13829" max="13829" width="10.7109375" style="100" customWidth="1"/>
    <col min="13830" max="13834" width="10.7109375" style="100" bestFit="1" customWidth="1"/>
    <col min="13835" max="13836" width="10.5703125" style="100" bestFit="1" customWidth="1"/>
    <col min="13837" max="13846" width="12.7109375" style="100" customWidth="1"/>
    <col min="13847" max="14065" width="9.140625" style="100"/>
    <col min="14066" max="14066" width="3.140625" style="100" customWidth="1"/>
    <col min="14067" max="14067" width="6.42578125" style="100" customWidth="1"/>
    <col min="14068" max="14068" width="45.42578125" style="100" customWidth="1"/>
    <col min="14069" max="14069" width="38.42578125" style="100" customWidth="1"/>
    <col min="14070" max="14071" width="2.7109375" style="100" customWidth="1"/>
    <col min="14072" max="14072" width="2.5703125" style="100" customWidth="1"/>
    <col min="14073" max="14073" width="2.7109375" style="100" customWidth="1"/>
    <col min="14074" max="14074" width="1.140625" style="100" customWidth="1"/>
    <col min="14075" max="14075" width="3.140625" style="100" customWidth="1"/>
    <col min="14076" max="14076" width="4.42578125" style="100" customWidth="1"/>
    <col min="14077" max="14077" width="5.7109375" style="100" customWidth="1"/>
    <col min="14078" max="14078" width="9.7109375" style="100" customWidth="1"/>
    <col min="14079" max="14079" width="5.28515625" style="100" customWidth="1"/>
    <col min="14080" max="14080" width="3.140625" style="100" customWidth="1"/>
    <col min="14081" max="14081" width="2.5703125" style="100" customWidth="1"/>
    <col min="14082" max="14082" width="2.140625" style="100" customWidth="1"/>
    <col min="14083" max="14083" width="11.5703125" style="100" customWidth="1"/>
    <col min="14084" max="14084" width="11.42578125" style="100" customWidth="1"/>
    <col min="14085" max="14085" width="10.7109375" style="100" customWidth="1"/>
    <col min="14086" max="14090" width="10.7109375" style="100" bestFit="1" customWidth="1"/>
    <col min="14091" max="14092" width="10.5703125" style="100" bestFit="1" customWidth="1"/>
    <col min="14093" max="14102" width="12.7109375" style="100" customWidth="1"/>
    <col min="14103" max="14321" width="9.140625" style="100"/>
    <col min="14322" max="14322" width="3.140625" style="100" customWidth="1"/>
    <col min="14323" max="14323" width="6.42578125" style="100" customWidth="1"/>
    <col min="14324" max="14324" width="45.42578125" style="100" customWidth="1"/>
    <col min="14325" max="14325" width="38.42578125" style="100" customWidth="1"/>
    <col min="14326" max="14327" width="2.7109375" style="100" customWidth="1"/>
    <col min="14328" max="14328" width="2.5703125" style="100" customWidth="1"/>
    <col min="14329" max="14329" width="2.7109375" style="100" customWidth="1"/>
    <col min="14330" max="14330" width="1.140625" style="100" customWidth="1"/>
    <col min="14331" max="14331" width="3.140625" style="100" customWidth="1"/>
    <col min="14332" max="14332" width="4.42578125" style="100" customWidth="1"/>
    <col min="14333" max="14333" width="5.7109375" style="100" customWidth="1"/>
    <col min="14334" max="14334" width="9.7109375" style="100" customWidth="1"/>
    <col min="14335" max="14335" width="5.28515625" style="100" customWidth="1"/>
    <col min="14336" max="14336" width="3.140625" style="100" customWidth="1"/>
    <col min="14337" max="14337" width="2.5703125" style="100" customWidth="1"/>
    <col min="14338" max="14338" width="2.140625" style="100" customWidth="1"/>
    <col min="14339" max="14339" width="11.5703125" style="100" customWidth="1"/>
    <col min="14340" max="14340" width="11.42578125" style="100" customWidth="1"/>
    <col min="14341" max="14341" width="10.7109375" style="100" customWidth="1"/>
    <col min="14342" max="14346" width="10.7109375" style="100" bestFit="1" customWidth="1"/>
    <col min="14347" max="14348" width="10.5703125" style="100" bestFit="1" customWidth="1"/>
    <col min="14349" max="14358" width="12.7109375" style="100" customWidth="1"/>
    <col min="14359" max="14577" width="9.140625" style="100"/>
    <col min="14578" max="14578" width="3.140625" style="100" customWidth="1"/>
    <col min="14579" max="14579" width="6.42578125" style="100" customWidth="1"/>
    <col min="14580" max="14580" width="45.42578125" style="100" customWidth="1"/>
    <col min="14581" max="14581" width="38.42578125" style="100" customWidth="1"/>
    <col min="14582" max="14583" width="2.7109375" style="100" customWidth="1"/>
    <col min="14584" max="14584" width="2.5703125" style="100" customWidth="1"/>
    <col min="14585" max="14585" width="2.7109375" style="100" customWidth="1"/>
    <col min="14586" max="14586" width="1.140625" style="100" customWidth="1"/>
    <col min="14587" max="14587" width="3.140625" style="100" customWidth="1"/>
    <col min="14588" max="14588" width="4.42578125" style="100" customWidth="1"/>
    <col min="14589" max="14589" width="5.7109375" style="100" customWidth="1"/>
    <col min="14590" max="14590" width="9.7109375" style="100" customWidth="1"/>
    <col min="14591" max="14591" width="5.28515625" style="100" customWidth="1"/>
    <col min="14592" max="14592" width="3.140625" style="100" customWidth="1"/>
    <col min="14593" max="14593" width="2.5703125" style="100" customWidth="1"/>
    <col min="14594" max="14594" width="2.140625" style="100" customWidth="1"/>
    <col min="14595" max="14595" width="11.5703125" style="100" customWidth="1"/>
    <col min="14596" max="14596" width="11.42578125" style="100" customWidth="1"/>
    <col min="14597" max="14597" width="10.7109375" style="100" customWidth="1"/>
    <col min="14598" max="14602" width="10.7109375" style="100" bestFit="1" customWidth="1"/>
    <col min="14603" max="14604" width="10.5703125" style="100" bestFit="1" customWidth="1"/>
    <col min="14605" max="14614" width="12.7109375" style="100" customWidth="1"/>
    <col min="14615" max="14833" width="9.140625" style="100"/>
    <col min="14834" max="14834" width="3.140625" style="100" customWidth="1"/>
    <col min="14835" max="14835" width="6.42578125" style="100" customWidth="1"/>
    <col min="14836" max="14836" width="45.42578125" style="100" customWidth="1"/>
    <col min="14837" max="14837" width="38.42578125" style="100" customWidth="1"/>
    <col min="14838" max="14839" width="2.7109375" style="100" customWidth="1"/>
    <col min="14840" max="14840" width="2.5703125" style="100" customWidth="1"/>
    <col min="14841" max="14841" width="2.7109375" style="100" customWidth="1"/>
    <col min="14842" max="14842" width="1.140625" style="100" customWidth="1"/>
    <col min="14843" max="14843" width="3.140625" style="100" customWidth="1"/>
    <col min="14844" max="14844" width="4.42578125" style="100" customWidth="1"/>
    <col min="14845" max="14845" width="5.7109375" style="100" customWidth="1"/>
    <col min="14846" max="14846" width="9.7109375" style="100" customWidth="1"/>
    <col min="14847" max="14847" width="5.28515625" style="100" customWidth="1"/>
    <col min="14848" max="14848" width="3.140625" style="100" customWidth="1"/>
    <col min="14849" max="14849" width="2.5703125" style="100" customWidth="1"/>
    <col min="14850" max="14850" width="2.140625" style="100" customWidth="1"/>
    <col min="14851" max="14851" width="11.5703125" style="100" customWidth="1"/>
    <col min="14852" max="14852" width="11.42578125" style="100" customWidth="1"/>
    <col min="14853" max="14853" width="10.7109375" style="100" customWidth="1"/>
    <col min="14854" max="14858" width="10.7109375" style="100" bestFit="1" customWidth="1"/>
    <col min="14859" max="14860" width="10.5703125" style="100" bestFit="1" customWidth="1"/>
    <col min="14861" max="14870" width="12.7109375" style="100" customWidth="1"/>
    <col min="14871" max="15089" width="9.140625" style="100"/>
    <col min="15090" max="15090" width="3.140625" style="100" customWidth="1"/>
    <col min="15091" max="15091" width="6.42578125" style="100" customWidth="1"/>
    <col min="15092" max="15092" width="45.42578125" style="100" customWidth="1"/>
    <col min="15093" max="15093" width="38.42578125" style="100" customWidth="1"/>
    <col min="15094" max="15095" width="2.7109375" style="100" customWidth="1"/>
    <col min="15096" max="15096" width="2.5703125" style="100" customWidth="1"/>
    <col min="15097" max="15097" width="2.7109375" style="100" customWidth="1"/>
    <col min="15098" max="15098" width="1.140625" style="100" customWidth="1"/>
    <col min="15099" max="15099" width="3.140625" style="100" customWidth="1"/>
    <col min="15100" max="15100" width="4.42578125" style="100" customWidth="1"/>
    <col min="15101" max="15101" width="5.7109375" style="100" customWidth="1"/>
    <col min="15102" max="15102" width="9.7109375" style="100" customWidth="1"/>
    <col min="15103" max="15103" width="5.28515625" style="100" customWidth="1"/>
    <col min="15104" max="15104" width="3.140625" style="100" customWidth="1"/>
    <col min="15105" max="15105" width="2.5703125" style="100" customWidth="1"/>
    <col min="15106" max="15106" width="2.140625" style="100" customWidth="1"/>
    <col min="15107" max="15107" width="11.5703125" style="100" customWidth="1"/>
    <col min="15108" max="15108" width="11.42578125" style="100" customWidth="1"/>
    <col min="15109" max="15109" width="10.7109375" style="100" customWidth="1"/>
    <col min="15110" max="15114" width="10.7109375" style="100" bestFit="1" customWidth="1"/>
    <col min="15115" max="15116" width="10.5703125" style="100" bestFit="1" customWidth="1"/>
    <col min="15117" max="15126" width="12.7109375" style="100" customWidth="1"/>
    <col min="15127" max="15345" width="9.140625" style="100"/>
    <col min="15346" max="15346" width="3.140625" style="100" customWidth="1"/>
    <col min="15347" max="15347" width="6.42578125" style="100" customWidth="1"/>
    <col min="15348" max="15348" width="45.42578125" style="100" customWidth="1"/>
    <col min="15349" max="15349" width="38.42578125" style="100" customWidth="1"/>
    <col min="15350" max="15351" width="2.7109375" style="100" customWidth="1"/>
    <col min="15352" max="15352" width="2.5703125" style="100" customWidth="1"/>
    <col min="15353" max="15353" width="2.7109375" style="100" customWidth="1"/>
    <col min="15354" max="15354" width="1.140625" style="100" customWidth="1"/>
    <col min="15355" max="15355" width="3.140625" style="100" customWidth="1"/>
    <col min="15356" max="15356" width="4.42578125" style="100" customWidth="1"/>
    <col min="15357" max="15357" width="5.7109375" style="100" customWidth="1"/>
    <col min="15358" max="15358" width="9.7109375" style="100" customWidth="1"/>
    <col min="15359" max="15359" width="5.28515625" style="100" customWidth="1"/>
    <col min="15360" max="15360" width="3.140625" style="100" customWidth="1"/>
    <col min="15361" max="15361" width="2.5703125" style="100" customWidth="1"/>
    <col min="15362" max="15362" width="2.140625" style="100" customWidth="1"/>
    <col min="15363" max="15363" width="11.5703125" style="100" customWidth="1"/>
    <col min="15364" max="15364" width="11.42578125" style="100" customWidth="1"/>
    <col min="15365" max="15365" width="10.7109375" style="100" customWidth="1"/>
    <col min="15366" max="15370" width="10.7109375" style="100" bestFit="1" customWidth="1"/>
    <col min="15371" max="15372" width="10.5703125" style="100" bestFit="1" customWidth="1"/>
    <col min="15373" max="15382" width="12.7109375" style="100" customWidth="1"/>
    <col min="15383" max="15601" width="9.140625" style="100"/>
    <col min="15602" max="15602" width="3.140625" style="100" customWidth="1"/>
    <col min="15603" max="15603" width="6.42578125" style="100" customWidth="1"/>
    <col min="15604" max="15604" width="45.42578125" style="100" customWidth="1"/>
    <col min="15605" max="15605" width="38.42578125" style="100" customWidth="1"/>
    <col min="15606" max="15607" width="2.7109375" style="100" customWidth="1"/>
    <col min="15608" max="15608" width="2.5703125" style="100" customWidth="1"/>
    <col min="15609" max="15609" width="2.7109375" style="100" customWidth="1"/>
    <col min="15610" max="15610" width="1.140625" style="100" customWidth="1"/>
    <col min="15611" max="15611" width="3.140625" style="100" customWidth="1"/>
    <col min="15612" max="15612" width="4.42578125" style="100" customWidth="1"/>
    <col min="15613" max="15613" width="5.7109375" style="100" customWidth="1"/>
    <col min="15614" max="15614" width="9.7109375" style="100" customWidth="1"/>
    <col min="15615" max="15615" width="5.28515625" style="100" customWidth="1"/>
    <col min="15616" max="15616" width="3.140625" style="100" customWidth="1"/>
    <col min="15617" max="15617" width="2.5703125" style="100" customWidth="1"/>
    <col min="15618" max="15618" width="2.140625" style="100" customWidth="1"/>
    <col min="15619" max="15619" width="11.5703125" style="100" customWidth="1"/>
    <col min="15620" max="15620" width="11.42578125" style="100" customWidth="1"/>
    <col min="15621" max="15621" width="10.7109375" style="100" customWidth="1"/>
    <col min="15622" max="15626" width="10.7109375" style="100" bestFit="1" customWidth="1"/>
    <col min="15627" max="15628" width="10.5703125" style="100" bestFit="1" customWidth="1"/>
    <col min="15629" max="15638" width="12.7109375" style="100" customWidth="1"/>
    <col min="15639" max="15857" width="9.140625" style="100"/>
    <col min="15858" max="15858" width="3.140625" style="100" customWidth="1"/>
    <col min="15859" max="15859" width="6.42578125" style="100" customWidth="1"/>
    <col min="15860" max="15860" width="45.42578125" style="100" customWidth="1"/>
    <col min="15861" max="15861" width="38.42578125" style="100" customWidth="1"/>
    <col min="15862" max="15863" width="2.7109375" style="100" customWidth="1"/>
    <col min="15864" max="15864" width="2.5703125" style="100" customWidth="1"/>
    <col min="15865" max="15865" width="2.7109375" style="100" customWidth="1"/>
    <col min="15866" max="15866" width="1.140625" style="100" customWidth="1"/>
    <col min="15867" max="15867" width="3.140625" style="100" customWidth="1"/>
    <col min="15868" max="15868" width="4.42578125" style="100" customWidth="1"/>
    <col min="15869" max="15869" width="5.7109375" style="100" customWidth="1"/>
    <col min="15870" max="15870" width="9.7109375" style="100" customWidth="1"/>
    <col min="15871" max="15871" width="5.28515625" style="100" customWidth="1"/>
    <col min="15872" max="15872" width="3.140625" style="100" customWidth="1"/>
    <col min="15873" max="15873" width="2.5703125" style="100" customWidth="1"/>
    <col min="15874" max="15874" width="2.140625" style="100" customWidth="1"/>
    <col min="15875" max="15875" width="11.5703125" style="100" customWidth="1"/>
    <col min="15876" max="15876" width="11.42578125" style="100" customWidth="1"/>
    <col min="15877" max="15877" width="10.7109375" style="100" customWidth="1"/>
    <col min="15878" max="15882" width="10.7109375" style="100" bestFit="1" customWidth="1"/>
    <col min="15883" max="15884" width="10.5703125" style="100" bestFit="1" customWidth="1"/>
    <col min="15885" max="15894" width="12.7109375" style="100" customWidth="1"/>
    <col min="15895" max="16113" width="9.140625" style="100"/>
    <col min="16114" max="16114" width="3.140625" style="100" customWidth="1"/>
    <col min="16115" max="16115" width="6.42578125" style="100" customWidth="1"/>
    <col min="16116" max="16116" width="45.42578125" style="100" customWidth="1"/>
    <col min="16117" max="16117" width="38.42578125" style="100" customWidth="1"/>
    <col min="16118" max="16119" width="2.7109375" style="100" customWidth="1"/>
    <col min="16120" max="16120" width="2.5703125" style="100" customWidth="1"/>
    <col min="16121" max="16121" width="2.7109375" style="100" customWidth="1"/>
    <col min="16122" max="16122" width="1.140625" style="100" customWidth="1"/>
    <col min="16123" max="16123" width="3.140625" style="100" customWidth="1"/>
    <col min="16124" max="16124" width="4.42578125" style="100" customWidth="1"/>
    <col min="16125" max="16125" width="5.7109375" style="100" customWidth="1"/>
    <col min="16126" max="16126" width="9.7109375" style="100" customWidth="1"/>
    <col min="16127" max="16127" width="5.28515625" style="100" customWidth="1"/>
    <col min="16128" max="16128" width="3.140625" style="100" customWidth="1"/>
    <col min="16129" max="16129" width="2.5703125" style="100" customWidth="1"/>
    <col min="16130" max="16130" width="2.140625" style="100" customWidth="1"/>
    <col min="16131" max="16131" width="11.5703125" style="100" customWidth="1"/>
    <col min="16132" max="16132" width="11.42578125" style="100" customWidth="1"/>
    <col min="16133" max="16133" width="10.7109375" style="100" customWidth="1"/>
    <col min="16134" max="16138" width="10.7109375" style="100" bestFit="1" customWidth="1"/>
    <col min="16139" max="16140" width="10.5703125" style="100" bestFit="1" customWidth="1"/>
    <col min="16141" max="16150" width="12.7109375" style="100" customWidth="1"/>
    <col min="16151" max="16384" width="9.140625" style="100"/>
  </cols>
  <sheetData>
    <row r="1" spans="1:22" s="104" customFormat="1" ht="65.25" customHeight="1" thickBot="1">
      <c r="A1" s="98"/>
      <c r="B1" s="101"/>
      <c r="C1" s="59" t="s">
        <v>258</v>
      </c>
      <c r="D1" s="59" t="s">
        <v>75</v>
      </c>
      <c r="E1" s="60" t="s">
        <v>76</v>
      </c>
      <c r="G1" s="684" t="s">
        <v>77</v>
      </c>
      <c r="H1" s="60" t="s">
        <v>313</v>
      </c>
      <c r="I1" s="60" t="s">
        <v>260</v>
      </c>
      <c r="J1" s="691" t="s">
        <v>261</v>
      </c>
      <c r="K1" s="68"/>
      <c r="L1" s="270" t="s">
        <v>262</v>
      </c>
      <c r="M1" s="60" t="s">
        <v>566</v>
      </c>
      <c r="N1" s="60" t="s">
        <v>260</v>
      </c>
      <c r="O1" s="62" t="s">
        <v>261</v>
      </c>
      <c r="P1" s="68"/>
      <c r="Q1" s="271" t="s">
        <v>79</v>
      </c>
      <c r="R1" s="102" t="s">
        <v>80</v>
      </c>
      <c r="S1" s="102" t="s">
        <v>81</v>
      </c>
      <c r="T1" s="103" t="s">
        <v>82</v>
      </c>
    </row>
    <row r="2" spans="1:22" ht="15.75" customHeight="1" thickBot="1">
      <c r="B2" s="105"/>
      <c r="C2" s="106" t="s">
        <v>83</v>
      </c>
      <c r="D2" s="106"/>
      <c r="E2" s="107"/>
      <c r="G2" s="847" t="s">
        <v>565</v>
      </c>
      <c r="H2" s="194"/>
      <c r="I2" s="194"/>
      <c r="J2" s="692"/>
      <c r="K2" s="195"/>
      <c r="L2" s="848" t="s">
        <v>565</v>
      </c>
      <c r="M2" s="194"/>
      <c r="N2" s="194"/>
      <c r="O2" s="194"/>
      <c r="P2" s="195"/>
      <c r="Q2" s="916" t="s">
        <v>84</v>
      </c>
      <c r="R2" s="917"/>
      <c r="S2" s="917"/>
      <c r="T2" s="849" t="s">
        <v>565</v>
      </c>
    </row>
    <row r="3" spans="1:22">
      <c r="B3" s="108"/>
      <c r="C3" s="109" t="s">
        <v>85</v>
      </c>
      <c r="D3" s="110" t="s">
        <v>6</v>
      </c>
      <c r="E3" s="111">
        <v>501</v>
      </c>
      <c r="G3" s="751"/>
      <c r="H3" s="196" t="s">
        <v>86</v>
      </c>
      <c r="I3" s="197">
        <v>0.2</v>
      </c>
      <c r="J3" s="693">
        <f>I3*G3</f>
        <v>0</v>
      </c>
      <c r="K3" s="199"/>
      <c r="L3" s="738"/>
      <c r="M3" s="196">
        <v>48</v>
      </c>
      <c r="N3" s="197">
        <v>3</v>
      </c>
      <c r="O3" s="200">
        <f>(N3*M3)-(L3*N3)</f>
        <v>144</v>
      </c>
      <c r="P3" s="199"/>
      <c r="Q3" s="201"/>
      <c r="R3" s="202"/>
      <c r="S3" s="202"/>
      <c r="T3" s="203"/>
      <c r="U3" s="112"/>
      <c r="V3" s="112"/>
    </row>
    <row r="4" spans="1:22">
      <c r="B4" s="113"/>
      <c r="C4" s="114" t="s">
        <v>87</v>
      </c>
      <c r="D4" s="115" t="s">
        <v>6</v>
      </c>
      <c r="E4" s="116" t="s">
        <v>88</v>
      </c>
      <c r="G4" s="752"/>
      <c r="H4" s="204" t="s">
        <v>86</v>
      </c>
      <c r="I4" s="205">
        <v>0.2</v>
      </c>
      <c r="J4" s="694">
        <f t="shared" ref="J4:J9" si="0">I4*G4</f>
        <v>0</v>
      </c>
      <c r="K4" s="199"/>
      <c r="L4" s="739"/>
      <c r="M4" s="204">
        <v>48</v>
      </c>
      <c r="N4" s="207">
        <v>3</v>
      </c>
      <c r="O4" s="208">
        <f t="shared" ref="O4:O9" si="1">(N4*M4)-(L4*N4)</f>
        <v>144</v>
      </c>
      <c r="P4" s="199"/>
      <c r="Q4" s="209"/>
      <c r="R4" s="210"/>
      <c r="S4" s="210"/>
      <c r="T4" s="211"/>
      <c r="U4" s="112"/>
      <c r="V4" s="112"/>
    </row>
    <row r="5" spans="1:22">
      <c r="B5" s="113"/>
      <c r="C5" s="114" t="s">
        <v>89</v>
      </c>
      <c r="D5" s="115" t="s">
        <v>6</v>
      </c>
      <c r="E5" s="116" t="s">
        <v>90</v>
      </c>
      <c r="G5" s="752"/>
      <c r="H5" s="204" t="s">
        <v>86</v>
      </c>
      <c r="I5" s="205">
        <v>0.2</v>
      </c>
      <c r="J5" s="694">
        <f t="shared" si="0"/>
        <v>0</v>
      </c>
      <c r="K5" s="199"/>
      <c r="L5" s="739"/>
      <c r="M5" s="204">
        <v>48</v>
      </c>
      <c r="N5" s="207">
        <v>3</v>
      </c>
      <c r="O5" s="208">
        <f t="shared" si="1"/>
        <v>144</v>
      </c>
      <c r="P5" s="199"/>
      <c r="Q5" s="209"/>
      <c r="R5" s="210"/>
      <c r="S5" s="210"/>
      <c r="T5" s="211"/>
      <c r="U5" s="112"/>
      <c r="V5" s="112"/>
    </row>
    <row r="6" spans="1:22">
      <c r="B6" s="113"/>
      <c r="C6" s="114" t="s">
        <v>91</v>
      </c>
      <c r="D6" s="115" t="s">
        <v>6</v>
      </c>
      <c r="E6" s="116">
        <v>501</v>
      </c>
      <c r="G6" s="752"/>
      <c r="H6" s="204" t="s">
        <v>86</v>
      </c>
      <c r="I6" s="205">
        <v>0.2</v>
      </c>
      <c r="J6" s="694">
        <f t="shared" si="0"/>
        <v>0</v>
      </c>
      <c r="K6" s="199"/>
      <c r="L6" s="739"/>
      <c r="M6" s="204">
        <v>48</v>
      </c>
      <c r="N6" s="207">
        <v>3</v>
      </c>
      <c r="O6" s="208">
        <f t="shared" si="1"/>
        <v>144</v>
      </c>
      <c r="P6" s="199"/>
      <c r="Q6" s="209"/>
      <c r="R6" s="210"/>
      <c r="S6" s="210"/>
      <c r="T6" s="211"/>
      <c r="U6" s="112"/>
      <c r="V6" s="112"/>
    </row>
    <row r="7" spans="1:22">
      <c r="B7" s="113"/>
      <c r="C7" s="114" t="s">
        <v>92</v>
      </c>
      <c r="D7" s="115" t="s">
        <v>6</v>
      </c>
      <c r="E7" s="116" t="s">
        <v>93</v>
      </c>
      <c r="G7" s="752"/>
      <c r="H7" s="204" t="s">
        <v>86</v>
      </c>
      <c r="I7" s="205">
        <v>0.2</v>
      </c>
      <c r="J7" s="694">
        <f t="shared" si="0"/>
        <v>0</v>
      </c>
      <c r="K7" s="199"/>
      <c r="L7" s="739"/>
      <c r="M7" s="204">
        <v>48</v>
      </c>
      <c r="N7" s="207">
        <v>3</v>
      </c>
      <c r="O7" s="208">
        <f t="shared" si="1"/>
        <v>144</v>
      </c>
      <c r="P7" s="199"/>
      <c r="Q7" s="209"/>
      <c r="R7" s="210"/>
      <c r="S7" s="210"/>
      <c r="T7" s="211"/>
      <c r="U7" s="112"/>
      <c r="V7" s="112"/>
    </row>
    <row r="8" spans="1:22" ht="30">
      <c r="B8" s="117"/>
      <c r="C8" s="118" t="s">
        <v>94</v>
      </c>
      <c r="D8" s="115" t="s">
        <v>95</v>
      </c>
      <c r="E8" s="116" t="s">
        <v>96</v>
      </c>
      <c r="G8" s="752"/>
      <c r="H8" s="204" t="s">
        <v>86</v>
      </c>
      <c r="I8" s="205">
        <v>1</v>
      </c>
      <c r="J8" s="694">
        <f t="shared" si="0"/>
        <v>0</v>
      </c>
      <c r="K8" s="199"/>
      <c r="L8" s="739"/>
      <c r="M8" s="204">
        <v>24</v>
      </c>
      <c r="N8" s="207">
        <v>3</v>
      </c>
      <c r="O8" s="208">
        <f t="shared" si="1"/>
        <v>72</v>
      </c>
      <c r="P8" s="199"/>
      <c r="Q8" s="209"/>
      <c r="R8" s="210"/>
      <c r="S8" s="210"/>
      <c r="T8" s="211"/>
      <c r="U8" s="112"/>
      <c r="V8" s="112"/>
    </row>
    <row r="9" spans="1:22" ht="57.75" customHeight="1" thickBot="1">
      <c r="B9" s="120"/>
      <c r="C9" s="121" t="s">
        <v>97</v>
      </c>
      <c r="D9" s="122"/>
      <c r="E9" s="123" t="s">
        <v>259</v>
      </c>
      <c r="F9" s="100"/>
      <c r="G9" s="753"/>
      <c r="H9" s="212" t="s">
        <v>98</v>
      </c>
      <c r="I9" s="213">
        <v>1</v>
      </c>
      <c r="J9" s="695">
        <f t="shared" si="0"/>
        <v>0</v>
      </c>
      <c r="K9" s="199"/>
      <c r="L9" s="740"/>
      <c r="M9" s="212">
        <v>48</v>
      </c>
      <c r="N9" s="214">
        <v>3</v>
      </c>
      <c r="O9" s="215">
        <f t="shared" si="1"/>
        <v>144</v>
      </c>
      <c r="P9" s="199"/>
      <c r="Q9" s="216"/>
      <c r="R9" s="217"/>
      <c r="S9" s="217"/>
      <c r="T9" s="218"/>
      <c r="U9" s="112"/>
      <c r="V9" s="112"/>
    </row>
    <row r="10" spans="1:22">
      <c r="E10" s="125"/>
      <c r="F10" s="100"/>
      <c r="G10" s="686"/>
      <c r="H10" s="219"/>
      <c r="I10" s="219"/>
      <c r="J10" s="696"/>
      <c r="K10" s="199"/>
      <c r="L10" s="219"/>
      <c r="M10" s="219"/>
      <c r="N10" s="219"/>
      <c r="O10" s="219">
        <f t="shared" ref="O10:O44" si="2">(M10-L10)*N10</f>
        <v>0</v>
      </c>
      <c r="P10" s="199"/>
      <c r="Q10" s="220"/>
      <c r="R10" s="220"/>
      <c r="S10" s="220"/>
      <c r="T10" s="220"/>
      <c r="U10" s="112"/>
      <c r="V10" s="112"/>
    </row>
    <row r="11" spans="1:22" ht="15.75" thickBot="1">
      <c r="C11" s="126" t="s">
        <v>99</v>
      </c>
      <c r="D11" s="126"/>
      <c r="E11" s="125"/>
      <c r="F11" s="100"/>
      <c r="G11" s="686"/>
      <c r="H11" s="219"/>
      <c r="I11" s="219"/>
      <c r="J11" s="696"/>
      <c r="K11" s="199"/>
      <c r="L11" s="219"/>
      <c r="M11" s="219"/>
      <c r="N11" s="219"/>
      <c r="O11" s="219">
        <f t="shared" si="2"/>
        <v>0</v>
      </c>
      <c r="P11" s="199"/>
      <c r="Q11" s="220"/>
      <c r="R11" s="220"/>
      <c r="S11" s="220"/>
      <c r="T11" s="220"/>
      <c r="U11" s="112"/>
      <c r="V11" s="112"/>
    </row>
    <row r="12" spans="1:22">
      <c r="B12" s="127"/>
      <c r="C12" s="109" t="s">
        <v>277</v>
      </c>
      <c r="D12" s="110" t="s">
        <v>6</v>
      </c>
      <c r="E12" s="128" t="s">
        <v>101</v>
      </c>
      <c r="F12" s="100"/>
      <c r="G12" s="754"/>
      <c r="H12" s="221" t="s">
        <v>102</v>
      </c>
      <c r="I12" s="222">
        <v>2</v>
      </c>
      <c r="J12" s="697">
        <f t="shared" ref="J12:J27" si="3">I12*G12</f>
        <v>0</v>
      </c>
      <c r="K12" s="223"/>
      <c r="L12" s="741"/>
      <c r="M12" s="224">
        <v>4</v>
      </c>
      <c r="N12" s="225">
        <v>2</v>
      </c>
      <c r="O12" s="226">
        <f t="shared" ref="O12:O27" si="4">(N12*M12)-(L12*N12)</f>
        <v>8</v>
      </c>
      <c r="P12" s="227"/>
      <c r="Q12" s="201"/>
      <c r="R12" s="202"/>
      <c r="S12" s="202"/>
      <c r="T12" s="203"/>
      <c r="U12" s="112"/>
      <c r="V12" s="112"/>
    </row>
    <row r="13" spans="1:22">
      <c r="B13" s="129"/>
      <c r="C13" s="114" t="s">
        <v>282</v>
      </c>
      <c r="D13" s="130" t="s">
        <v>6</v>
      </c>
      <c r="E13" s="131" t="s">
        <v>101</v>
      </c>
      <c r="F13" s="100"/>
      <c r="G13" s="755"/>
      <c r="H13" s="228" t="s">
        <v>103</v>
      </c>
      <c r="I13" s="229">
        <v>2</v>
      </c>
      <c r="J13" s="698">
        <f t="shared" si="3"/>
        <v>0</v>
      </c>
      <c r="K13" s="223"/>
      <c r="L13" s="742"/>
      <c r="M13" s="230">
        <v>4</v>
      </c>
      <c r="N13" s="231">
        <v>2</v>
      </c>
      <c r="O13" s="232">
        <f t="shared" si="4"/>
        <v>8</v>
      </c>
      <c r="P13" s="227"/>
      <c r="Q13" s="209"/>
      <c r="R13" s="210"/>
      <c r="S13" s="210"/>
      <c r="T13" s="211"/>
      <c r="U13" s="112"/>
      <c r="V13" s="112"/>
    </row>
    <row r="14" spans="1:22" ht="30">
      <c r="B14" s="129"/>
      <c r="C14" s="114" t="s">
        <v>282</v>
      </c>
      <c r="D14" s="130" t="s">
        <v>6</v>
      </c>
      <c r="E14" s="131" t="s">
        <v>101</v>
      </c>
      <c r="F14" s="100"/>
      <c r="G14" s="755"/>
      <c r="H14" s="228" t="s">
        <v>104</v>
      </c>
      <c r="I14" s="229">
        <v>2</v>
      </c>
      <c r="J14" s="698">
        <f t="shared" si="3"/>
        <v>0</v>
      </c>
      <c r="K14" s="223"/>
      <c r="L14" s="742"/>
      <c r="M14" s="230">
        <v>24</v>
      </c>
      <c r="N14" s="231">
        <v>1</v>
      </c>
      <c r="O14" s="232">
        <f t="shared" si="4"/>
        <v>24</v>
      </c>
      <c r="P14" s="227"/>
      <c r="Q14" s="209"/>
      <c r="R14" s="210"/>
      <c r="S14" s="210"/>
      <c r="T14" s="211"/>
      <c r="U14" s="112"/>
      <c r="V14" s="112"/>
    </row>
    <row r="15" spans="1:22">
      <c r="B15" s="129"/>
      <c r="C15" s="114" t="s">
        <v>282</v>
      </c>
      <c r="D15" s="130" t="s">
        <v>6</v>
      </c>
      <c r="E15" s="131" t="s">
        <v>101</v>
      </c>
      <c r="F15" s="100"/>
      <c r="G15" s="755"/>
      <c r="H15" s="233" t="s">
        <v>105</v>
      </c>
      <c r="I15" s="229">
        <v>2</v>
      </c>
      <c r="J15" s="698">
        <f t="shared" si="3"/>
        <v>0</v>
      </c>
      <c r="K15" s="223"/>
      <c r="L15" s="742"/>
      <c r="M15" s="230">
        <v>24</v>
      </c>
      <c r="N15" s="231">
        <v>1</v>
      </c>
      <c r="O15" s="232">
        <f t="shared" si="4"/>
        <v>24</v>
      </c>
      <c r="P15" s="227"/>
      <c r="Q15" s="209"/>
      <c r="R15" s="210"/>
      <c r="S15" s="210"/>
      <c r="T15" s="211"/>
      <c r="U15" s="112"/>
      <c r="V15" s="112"/>
    </row>
    <row r="16" spans="1:22">
      <c r="B16" s="132"/>
      <c r="C16" s="133" t="s">
        <v>283</v>
      </c>
      <c r="D16" s="115" t="s">
        <v>6</v>
      </c>
      <c r="E16" s="134" t="s">
        <v>109</v>
      </c>
      <c r="F16" s="100"/>
      <c r="G16" s="756"/>
      <c r="H16" s="204" t="s">
        <v>102</v>
      </c>
      <c r="I16" s="205">
        <v>2</v>
      </c>
      <c r="J16" s="694">
        <f>I16*G16</f>
        <v>0</v>
      </c>
      <c r="K16" s="199"/>
      <c r="L16" s="743"/>
      <c r="M16" s="234">
        <v>4</v>
      </c>
      <c r="N16" s="235">
        <v>1</v>
      </c>
      <c r="O16" s="232">
        <f t="shared" si="4"/>
        <v>4</v>
      </c>
      <c r="P16" s="227"/>
      <c r="Q16" s="209"/>
      <c r="R16" s="210"/>
      <c r="S16" s="210"/>
      <c r="T16" s="211"/>
      <c r="U16" s="112"/>
      <c r="V16" s="112"/>
    </row>
    <row r="17" spans="2:22">
      <c r="B17" s="132"/>
      <c r="C17" s="133" t="s">
        <v>284</v>
      </c>
      <c r="D17" s="115" t="s">
        <v>6</v>
      </c>
      <c r="E17" s="134" t="s">
        <v>109</v>
      </c>
      <c r="F17" s="100"/>
      <c r="G17" s="756"/>
      <c r="H17" s="204" t="s">
        <v>103</v>
      </c>
      <c r="I17" s="205">
        <v>2</v>
      </c>
      <c r="J17" s="694">
        <f>I17*G17</f>
        <v>0</v>
      </c>
      <c r="K17" s="199"/>
      <c r="L17" s="743"/>
      <c r="M17" s="234">
        <v>4</v>
      </c>
      <c r="N17" s="235">
        <v>1</v>
      </c>
      <c r="O17" s="232">
        <f t="shared" si="4"/>
        <v>4</v>
      </c>
      <c r="P17" s="227"/>
      <c r="Q17" s="209"/>
      <c r="R17" s="210"/>
      <c r="S17" s="210"/>
      <c r="T17" s="211"/>
      <c r="U17" s="112"/>
      <c r="V17" s="112"/>
    </row>
    <row r="18" spans="2:22" ht="30">
      <c r="B18" s="132"/>
      <c r="C18" s="133" t="s">
        <v>284</v>
      </c>
      <c r="D18" s="115" t="s">
        <v>6</v>
      </c>
      <c r="E18" s="134" t="s">
        <v>109</v>
      </c>
      <c r="F18" s="100"/>
      <c r="G18" s="756"/>
      <c r="H18" s="204" t="s">
        <v>104</v>
      </c>
      <c r="I18" s="205">
        <v>2</v>
      </c>
      <c r="J18" s="694">
        <f>I18*G18</f>
        <v>0</v>
      </c>
      <c r="K18" s="199"/>
      <c r="L18" s="743"/>
      <c r="M18" s="234">
        <v>24</v>
      </c>
      <c r="N18" s="235">
        <v>1</v>
      </c>
      <c r="O18" s="232">
        <f t="shared" si="4"/>
        <v>24</v>
      </c>
      <c r="P18" s="227"/>
      <c r="Q18" s="209"/>
      <c r="R18" s="210"/>
      <c r="S18" s="210"/>
      <c r="T18" s="211"/>
      <c r="U18" s="112"/>
      <c r="V18" s="112"/>
    </row>
    <row r="19" spans="2:22">
      <c r="B19" s="132"/>
      <c r="C19" s="133" t="s">
        <v>284</v>
      </c>
      <c r="D19" s="115" t="s">
        <v>6</v>
      </c>
      <c r="E19" s="134" t="s">
        <v>109</v>
      </c>
      <c r="F19" s="100"/>
      <c r="G19" s="756"/>
      <c r="H19" s="204" t="s">
        <v>105</v>
      </c>
      <c r="I19" s="205">
        <v>2</v>
      </c>
      <c r="J19" s="694">
        <f>I19*G19</f>
        <v>0</v>
      </c>
      <c r="K19" s="199"/>
      <c r="L19" s="743"/>
      <c r="M19" s="234">
        <v>24</v>
      </c>
      <c r="N19" s="235">
        <v>1</v>
      </c>
      <c r="O19" s="232">
        <f t="shared" si="4"/>
        <v>24</v>
      </c>
      <c r="P19" s="227"/>
      <c r="Q19" s="209"/>
      <c r="R19" s="210"/>
      <c r="S19" s="210"/>
      <c r="T19" s="211"/>
      <c r="U19" s="112"/>
      <c r="V19" s="112"/>
    </row>
    <row r="20" spans="2:22">
      <c r="B20" s="132"/>
      <c r="C20" s="133" t="s">
        <v>278</v>
      </c>
      <c r="D20" s="115" t="s">
        <v>6</v>
      </c>
      <c r="E20" s="134" t="s">
        <v>274</v>
      </c>
      <c r="F20" s="100"/>
      <c r="G20" s="756"/>
      <c r="H20" s="204" t="s">
        <v>102</v>
      </c>
      <c r="I20" s="205">
        <v>2</v>
      </c>
      <c r="J20" s="694">
        <f t="shared" si="3"/>
        <v>0</v>
      </c>
      <c r="K20" s="199"/>
      <c r="L20" s="743"/>
      <c r="M20" s="234">
        <v>4</v>
      </c>
      <c r="N20" s="235">
        <v>2</v>
      </c>
      <c r="O20" s="232">
        <f t="shared" si="4"/>
        <v>8</v>
      </c>
      <c r="P20" s="227"/>
      <c r="Q20" s="209"/>
      <c r="R20" s="210"/>
      <c r="S20" s="210"/>
      <c r="T20" s="211"/>
      <c r="U20" s="112"/>
      <c r="V20" s="112"/>
    </row>
    <row r="21" spans="2:22">
      <c r="B21" s="132"/>
      <c r="C21" s="133" t="s">
        <v>279</v>
      </c>
      <c r="D21" s="115" t="s">
        <v>6</v>
      </c>
      <c r="E21" s="134" t="s">
        <v>274</v>
      </c>
      <c r="F21" s="100"/>
      <c r="G21" s="756"/>
      <c r="H21" s="204" t="s">
        <v>103</v>
      </c>
      <c r="I21" s="205">
        <v>2</v>
      </c>
      <c r="J21" s="694">
        <f t="shared" si="3"/>
        <v>0</v>
      </c>
      <c r="K21" s="199"/>
      <c r="L21" s="743"/>
      <c r="M21" s="234">
        <v>4</v>
      </c>
      <c r="N21" s="235">
        <v>2</v>
      </c>
      <c r="O21" s="232">
        <f t="shared" si="4"/>
        <v>8</v>
      </c>
      <c r="P21" s="227"/>
      <c r="Q21" s="209"/>
      <c r="R21" s="210"/>
      <c r="S21" s="210"/>
      <c r="T21" s="211"/>
      <c r="U21" s="112"/>
      <c r="V21" s="112"/>
    </row>
    <row r="22" spans="2:22" ht="30">
      <c r="B22" s="132"/>
      <c r="C22" s="133" t="s">
        <v>279</v>
      </c>
      <c r="D22" s="115" t="s">
        <v>6</v>
      </c>
      <c r="E22" s="134" t="s">
        <v>274</v>
      </c>
      <c r="F22" s="100"/>
      <c r="G22" s="756"/>
      <c r="H22" s="204" t="s">
        <v>104</v>
      </c>
      <c r="I22" s="205">
        <v>2</v>
      </c>
      <c r="J22" s="694">
        <f t="shared" si="3"/>
        <v>0</v>
      </c>
      <c r="K22" s="199"/>
      <c r="L22" s="743"/>
      <c r="M22" s="234">
        <v>24</v>
      </c>
      <c r="N22" s="235">
        <v>1</v>
      </c>
      <c r="O22" s="232">
        <f t="shared" si="4"/>
        <v>24</v>
      </c>
      <c r="P22" s="227"/>
      <c r="Q22" s="209"/>
      <c r="R22" s="210"/>
      <c r="S22" s="210"/>
      <c r="T22" s="211"/>
      <c r="U22" s="112"/>
      <c r="V22" s="112"/>
    </row>
    <row r="23" spans="2:22">
      <c r="B23" s="132"/>
      <c r="C23" s="133" t="s">
        <v>279</v>
      </c>
      <c r="D23" s="115" t="s">
        <v>6</v>
      </c>
      <c r="E23" s="134" t="s">
        <v>274</v>
      </c>
      <c r="F23" s="100"/>
      <c r="G23" s="756"/>
      <c r="H23" s="204" t="s">
        <v>105</v>
      </c>
      <c r="I23" s="205">
        <v>2</v>
      </c>
      <c r="J23" s="694">
        <f t="shared" si="3"/>
        <v>0</v>
      </c>
      <c r="K23" s="199"/>
      <c r="L23" s="743"/>
      <c r="M23" s="234">
        <v>24</v>
      </c>
      <c r="N23" s="235">
        <v>1</v>
      </c>
      <c r="O23" s="232">
        <f t="shared" si="4"/>
        <v>24</v>
      </c>
      <c r="P23" s="227"/>
      <c r="Q23" s="209"/>
      <c r="R23" s="210"/>
      <c r="S23" s="210"/>
      <c r="T23" s="211"/>
      <c r="U23" s="112"/>
      <c r="V23" s="112"/>
    </row>
    <row r="24" spans="2:22" ht="18" customHeight="1">
      <c r="B24" s="132"/>
      <c r="C24" s="133" t="s">
        <v>107</v>
      </c>
      <c r="D24" s="115" t="s">
        <v>6</v>
      </c>
      <c r="E24" s="134" t="s">
        <v>108</v>
      </c>
      <c r="F24" s="100"/>
      <c r="G24" s="756"/>
      <c r="H24" s="204" t="s">
        <v>86</v>
      </c>
      <c r="I24" s="205">
        <v>1</v>
      </c>
      <c r="J24" s="694">
        <f t="shared" si="3"/>
        <v>0</v>
      </c>
      <c r="K24" s="199"/>
      <c r="L24" s="743"/>
      <c r="M24" s="234">
        <v>48</v>
      </c>
      <c r="N24" s="235">
        <v>1</v>
      </c>
      <c r="O24" s="232">
        <f t="shared" si="4"/>
        <v>48</v>
      </c>
      <c r="P24" s="227"/>
      <c r="Q24" s="209"/>
      <c r="R24" s="210"/>
      <c r="S24" s="210"/>
      <c r="T24" s="211"/>
      <c r="U24" s="112"/>
      <c r="V24" s="112"/>
    </row>
    <row r="25" spans="2:22">
      <c r="B25" s="132"/>
      <c r="C25" s="133" t="s">
        <v>110</v>
      </c>
      <c r="D25" s="115" t="s">
        <v>6</v>
      </c>
      <c r="E25" s="134" t="s">
        <v>110</v>
      </c>
      <c r="F25" s="100"/>
      <c r="G25" s="756"/>
      <c r="H25" s="234" t="s">
        <v>111</v>
      </c>
      <c r="I25" s="231">
        <v>2</v>
      </c>
      <c r="J25" s="694">
        <f t="shared" si="3"/>
        <v>0</v>
      </c>
      <c r="K25" s="227"/>
      <c r="L25" s="743"/>
      <c r="M25" s="234">
        <v>4</v>
      </c>
      <c r="N25" s="235">
        <v>1</v>
      </c>
      <c r="O25" s="232">
        <f t="shared" si="4"/>
        <v>4</v>
      </c>
      <c r="P25" s="227"/>
      <c r="Q25" s="209"/>
      <c r="R25" s="210"/>
      <c r="S25" s="210"/>
      <c r="T25" s="211"/>
      <c r="U25" s="112"/>
      <c r="V25" s="112"/>
    </row>
    <row r="26" spans="2:22">
      <c r="B26" s="132"/>
      <c r="C26" s="133" t="s">
        <v>112</v>
      </c>
      <c r="D26" s="115" t="s">
        <v>6</v>
      </c>
      <c r="E26" s="134" t="s">
        <v>112</v>
      </c>
      <c r="F26" s="100"/>
      <c r="G26" s="756"/>
      <c r="H26" s="234" t="s">
        <v>263</v>
      </c>
      <c r="I26" s="231">
        <v>2</v>
      </c>
      <c r="J26" s="694">
        <f t="shared" si="3"/>
        <v>0</v>
      </c>
      <c r="K26" s="227"/>
      <c r="L26" s="743"/>
      <c r="M26" s="234">
        <v>48</v>
      </c>
      <c r="N26" s="235">
        <v>1</v>
      </c>
      <c r="O26" s="232">
        <f t="shared" si="4"/>
        <v>48</v>
      </c>
      <c r="P26" s="227"/>
      <c r="Q26" s="209"/>
      <c r="R26" s="210"/>
      <c r="S26" s="210"/>
      <c r="T26" s="211"/>
      <c r="U26" s="112"/>
      <c r="V26" s="112"/>
    </row>
    <row r="27" spans="2:22" ht="15.75" thickBot="1">
      <c r="B27" s="145"/>
      <c r="C27" s="146" t="s">
        <v>114</v>
      </c>
      <c r="D27" s="147" t="s">
        <v>6</v>
      </c>
      <c r="E27" s="148" t="s">
        <v>115</v>
      </c>
      <c r="F27" s="100"/>
      <c r="G27" s="757"/>
      <c r="H27" s="238" t="s">
        <v>86</v>
      </c>
      <c r="I27" s="239">
        <v>2</v>
      </c>
      <c r="J27" s="699">
        <f t="shared" si="3"/>
        <v>0</v>
      </c>
      <c r="K27" s="227"/>
      <c r="L27" s="744"/>
      <c r="M27" s="238">
        <v>4</v>
      </c>
      <c r="N27" s="239">
        <v>2</v>
      </c>
      <c r="O27" s="237">
        <f t="shared" si="4"/>
        <v>8</v>
      </c>
      <c r="P27" s="227"/>
      <c r="Q27" s="209"/>
      <c r="R27" s="210"/>
      <c r="S27" s="210"/>
      <c r="T27" s="211"/>
      <c r="U27" s="112"/>
      <c r="V27" s="112"/>
    </row>
    <row r="28" spans="2:22">
      <c r="C28" s="135"/>
      <c r="D28" s="135"/>
      <c r="E28" s="125"/>
      <c r="F28" s="100"/>
      <c r="G28" s="686"/>
      <c r="H28" s="219"/>
      <c r="I28" s="219"/>
      <c r="J28" s="696"/>
      <c r="K28" s="199"/>
      <c r="L28" s="219"/>
      <c r="M28" s="219"/>
      <c r="N28" s="219"/>
      <c r="O28" s="219">
        <f t="shared" si="2"/>
        <v>0</v>
      </c>
      <c r="P28" s="199"/>
      <c r="Q28" s="220"/>
      <c r="R28" s="220"/>
      <c r="S28" s="220"/>
      <c r="T28" s="220"/>
      <c r="U28" s="112"/>
      <c r="V28" s="112"/>
    </row>
    <row r="29" spans="2:22" ht="15.75" thickBot="1">
      <c r="C29" s="126" t="s">
        <v>116</v>
      </c>
      <c r="D29" s="126"/>
      <c r="E29" s="125"/>
      <c r="F29" s="100"/>
      <c r="G29" s="686"/>
      <c r="H29" s="219"/>
      <c r="I29" s="219"/>
      <c r="J29" s="696"/>
      <c r="K29" s="199"/>
      <c r="L29" s="219"/>
      <c r="M29" s="219"/>
      <c r="N29" s="219"/>
      <c r="O29" s="219">
        <f t="shared" si="2"/>
        <v>0</v>
      </c>
      <c r="P29" s="199"/>
      <c r="Q29" s="220"/>
      <c r="R29" s="220"/>
      <c r="S29" s="220"/>
      <c r="T29" s="220"/>
      <c r="U29" s="112"/>
      <c r="V29" s="112"/>
    </row>
    <row r="30" spans="2:22" ht="45">
      <c r="B30" s="127"/>
      <c r="C30" s="109" t="s">
        <v>117</v>
      </c>
      <c r="D30" s="110"/>
      <c r="E30" s="128" t="s">
        <v>285</v>
      </c>
      <c r="F30" s="100"/>
      <c r="G30" s="754"/>
      <c r="H30" s="224" t="s">
        <v>98</v>
      </c>
      <c r="I30" s="225">
        <v>1</v>
      </c>
      <c r="J30" s="693">
        <f t="shared" ref="J30:J34" si="5">I30*G30</f>
        <v>0</v>
      </c>
      <c r="K30" s="227"/>
      <c r="L30" s="741"/>
      <c r="M30" s="224">
        <v>120</v>
      </c>
      <c r="N30" s="225">
        <v>2</v>
      </c>
      <c r="O30" s="226">
        <f t="shared" ref="O30:O34" si="6">(N30*M30)-(L30*N30)</f>
        <v>240</v>
      </c>
      <c r="P30" s="227"/>
      <c r="Q30" s="201"/>
      <c r="R30" s="202"/>
      <c r="S30" s="202"/>
      <c r="T30" s="203"/>
      <c r="U30" s="112"/>
      <c r="V30" s="112"/>
    </row>
    <row r="31" spans="2:22">
      <c r="B31" s="132"/>
      <c r="C31" s="133" t="s">
        <v>118</v>
      </c>
      <c r="D31" s="115"/>
      <c r="E31" s="137" t="s">
        <v>294</v>
      </c>
      <c r="F31" s="100"/>
      <c r="G31" s="758"/>
      <c r="H31" s="241" t="s">
        <v>98</v>
      </c>
      <c r="I31" s="242">
        <v>1</v>
      </c>
      <c r="J31" s="700">
        <f t="shared" si="5"/>
        <v>0</v>
      </c>
      <c r="K31" s="243"/>
      <c r="L31" s="745"/>
      <c r="M31" s="241">
        <v>24</v>
      </c>
      <c r="N31" s="244">
        <v>1</v>
      </c>
      <c r="O31" s="245">
        <f t="shared" si="6"/>
        <v>24</v>
      </c>
      <c r="P31" s="243"/>
      <c r="Q31" s="209"/>
      <c r="R31" s="210"/>
      <c r="S31" s="210"/>
      <c r="T31" s="211"/>
      <c r="U31" s="112"/>
      <c r="V31" s="112"/>
    </row>
    <row r="32" spans="2:22">
      <c r="B32" s="132"/>
      <c r="C32" s="133" t="s">
        <v>119</v>
      </c>
      <c r="D32" s="115"/>
      <c r="E32" s="138" t="s">
        <v>120</v>
      </c>
      <c r="F32" s="100"/>
      <c r="G32" s="756"/>
      <c r="H32" s="246" t="s">
        <v>111</v>
      </c>
      <c r="I32" s="247" t="s">
        <v>275</v>
      </c>
      <c r="J32" s="694">
        <f t="shared" si="5"/>
        <v>0</v>
      </c>
      <c r="K32" s="248"/>
      <c r="L32" s="746"/>
      <c r="M32" s="246" t="s">
        <v>270</v>
      </c>
      <c r="N32" s="249" t="s">
        <v>273</v>
      </c>
      <c r="O32" s="250">
        <f t="shared" si="6"/>
        <v>96</v>
      </c>
      <c r="P32" s="248"/>
      <c r="Q32" s="209"/>
      <c r="R32" s="210"/>
      <c r="S32" s="210"/>
      <c r="T32" s="211"/>
      <c r="U32" s="112"/>
      <c r="V32" s="112"/>
    </row>
    <row r="33" spans="1:22" ht="75">
      <c r="B33" s="132"/>
      <c r="C33" s="133" t="s">
        <v>264</v>
      </c>
      <c r="D33" s="115" t="s">
        <v>122</v>
      </c>
      <c r="E33" s="137" t="s">
        <v>266</v>
      </c>
      <c r="F33" s="100"/>
      <c r="G33" s="758"/>
      <c r="H33" s="241" t="s">
        <v>268</v>
      </c>
      <c r="I33" s="242">
        <v>1</v>
      </c>
      <c r="J33" s="700">
        <f t="shared" si="5"/>
        <v>0</v>
      </c>
      <c r="K33" s="243"/>
      <c r="L33" s="745"/>
      <c r="M33" s="241">
        <v>120</v>
      </c>
      <c r="N33" s="244">
        <v>1</v>
      </c>
      <c r="O33" s="251">
        <f t="shared" si="6"/>
        <v>120</v>
      </c>
      <c r="P33" s="243"/>
      <c r="Q33" s="209"/>
      <c r="R33" s="210"/>
      <c r="S33" s="210"/>
      <c r="T33" s="211"/>
      <c r="U33" s="112"/>
      <c r="V33" s="112"/>
    </row>
    <row r="34" spans="1:22" ht="90.75" thickBot="1">
      <c r="B34" s="145"/>
      <c r="C34" s="146" t="s">
        <v>265</v>
      </c>
      <c r="D34" s="147" t="s">
        <v>122</v>
      </c>
      <c r="E34" s="175" t="s">
        <v>267</v>
      </c>
      <c r="F34" s="100"/>
      <c r="G34" s="758"/>
      <c r="H34" s="241" t="s">
        <v>269</v>
      </c>
      <c r="I34" s="252">
        <v>1</v>
      </c>
      <c r="J34" s="701">
        <f t="shared" si="5"/>
        <v>0</v>
      </c>
      <c r="K34" s="243"/>
      <c r="L34" s="745"/>
      <c r="M34" s="241">
        <v>720</v>
      </c>
      <c r="N34" s="244">
        <v>1</v>
      </c>
      <c r="O34" s="253">
        <f t="shared" si="6"/>
        <v>720</v>
      </c>
      <c r="P34" s="243"/>
      <c r="Q34" s="254"/>
      <c r="R34" s="255"/>
      <c r="S34" s="255"/>
      <c r="T34" s="256"/>
      <c r="U34" s="112"/>
      <c r="V34" s="112"/>
    </row>
    <row r="35" spans="1:22" ht="15.75" customHeight="1">
      <c r="B35" s="150"/>
      <c r="C35" s="273"/>
      <c r="D35" s="273"/>
      <c r="E35" s="152"/>
      <c r="F35" s="100"/>
      <c r="G35" s="687"/>
      <c r="H35" s="257"/>
      <c r="I35" s="257"/>
      <c r="J35" s="702"/>
      <c r="K35" s="199"/>
      <c r="L35" s="257"/>
      <c r="M35" s="257"/>
      <c r="N35" s="257"/>
      <c r="O35" s="257">
        <f t="shared" si="2"/>
        <v>0</v>
      </c>
      <c r="P35" s="199"/>
      <c r="Q35" s="258"/>
      <c r="R35" s="258"/>
      <c r="S35" s="258"/>
      <c r="T35" s="258"/>
      <c r="U35" s="112"/>
      <c r="V35" s="112"/>
    </row>
    <row r="36" spans="1:22" ht="15.75" thickBot="1">
      <c r="B36" s="142"/>
      <c r="C36" s="143" t="s">
        <v>125</v>
      </c>
      <c r="D36" s="143"/>
      <c r="E36" s="144"/>
      <c r="F36" s="100"/>
      <c r="G36" s="688"/>
      <c r="H36" s="259"/>
      <c r="I36" s="259"/>
      <c r="J36" s="703"/>
      <c r="K36" s="199"/>
      <c r="L36" s="259"/>
      <c r="M36" s="259"/>
      <c r="N36" s="259"/>
      <c r="O36" s="259">
        <f t="shared" si="2"/>
        <v>0</v>
      </c>
      <c r="P36" s="199"/>
      <c r="Q36" s="260"/>
      <c r="R36" s="260"/>
      <c r="S36" s="260"/>
      <c r="T36" s="260"/>
      <c r="U36" s="112"/>
      <c r="V36" s="112"/>
    </row>
    <row r="37" spans="1:22">
      <c r="B37" s="127"/>
      <c r="C37" s="109" t="s">
        <v>125</v>
      </c>
      <c r="D37" s="110" t="s">
        <v>6</v>
      </c>
      <c r="E37" s="128" t="s">
        <v>272</v>
      </c>
      <c r="F37" s="100"/>
      <c r="G37" s="754"/>
      <c r="H37" s="272" t="s">
        <v>126</v>
      </c>
      <c r="I37" s="225">
        <v>1</v>
      </c>
      <c r="J37" s="693">
        <f t="shared" ref="J37:J41" si="7">I37*G37</f>
        <v>0</v>
      </c>
      <c r="K37" s="227"/>
      <c r="L37" s="741"/>
      <c r="M37" s="224">
        <v>24</v>
      </c>
      <c r="N37" s="225">
        <v>2</v>
      </c>
      <c r="O37" s="226">
        <f t="shared" ref="O37:O41" si="8">(N37*M37)-(L37*N37)</f>
        <v>48</v>
      </c>
      <c r="P37" s="227"/>
      <c r="Q37" s="201"/>
      <c r="R37" s="202"/>
      <c r="S37" s="202"/>
      <c r="T37" s="203"/>
      <c r="U37" s="112"/>
      <c r="V37" s="112"/>
    </row>
    <row r="38" spans="1:22" ht="30.75" customHeight="1">
      <c r="B38" s="132"/>
      <c r="C38" s="133" t="s">
        <v>127</v>
      </c>
      <c r="D38" s="115" t="s">
        <v>6</v>
      </c>
      <c r="E38" s="134" t="s">
        <v>128</v>
      </c>
      <c r="F38" s="100"/>
      <c r="G38" s="756"/>
      <c r="H38" s="234" t="s">
        <v>129</v>
      </c>
      <c r="I38" s="231">
        <v>1</v>
      </c>
      <c r="J38" s="694">
        <f t="shared" si="7"/>
        <v>0</v>
      </c>
      <c r="K38" s="227"/>
      <c r="L38" s="743"/>
      <c r="M38" s="234">
        <v>24</v>
      </c>
      <c r="N38" s="235">
        <v>1</v>
      </c>
      <c r="O38" s="232">
        <f t="shared" si="8"/>
        <v>24</v>
      </c>
      <c r="P38" s="227"/>
      <c r="Q38" s="209"/>
      <c r="R38" s="210"/>
      <c r="S38" s="210"/>
      <c r="T38" s="211"/>
      <c r="U38" s="112"/>
      <c r="V38" s="112"/>
    </row>
    <row r="39" spans="1:22">
      <c r="B39" s="132"/>
      <c r="C39" s="133" t="s">
        <v>130</v>
      </c>
      <c r="D39" s="115" t="s">
        <v>6</v>
      </c>
      <c r="E39" s="134" t="s">
        <v>131</v>
      </c>
      <c r="F39" s="100"/>
      <c r="G39" s="756"/>
      <c r="H39" s="234" t="s">
        <v>129</v>
      </c>
      <c r="I39" s="231">
        <v>1</v>
      </c>
      <c r="J39" s="694">
        <f t="shared" si="7"/>
        <v>0</v>
      </c>
      <c r="K39" s="227"/>
      <c r="L39" s="743"/>
      <c r="M39" s="234">
        <v>24</v>
      </c>
      <c r="N39" s="235">
        <v>1</v>
      </c>
      <c r="O39" s="232">
        <f t="shared" si="8"/>
        <v>24</v>
      </c>
      <c r="P39" s="227"/>
      <c r="Q39" s="209"/>
      <c r="R39" s="210"/>
      <c r="S39" s="210"/>
      <c r="T39" s="211"/>
      <c r="U39" s="112"/>
      <c r="V39" s="112"/>
    </row>
    <row r="40" spans="1:22">
      <c r="B40" s="132"/>
      <c r="C40" s="133" t="s">
        <v>132</v>
      </c>
      <c r="D40" s="115" t="s">
        <v>6</v>
      </c>
      <c r="E40" s="134" t="s">
        <v>132</v>
      </c>
      <c r="F40" s="100"/>
      <c r="G40" s="756"/>
      <c r="H40" s="234" t="s">
        <v>86</v>
      </c>
      <c r="I40" s="231">
        <v>1</v>
      </c>
      <c r="J40" s="694">
        <f t="shared" si="7"/>
        <v>0</v>
      </c>
      <c r="K40" s="227"/>
      <c r="L40" s="743"/>
      <c r="M40" s="234">
        <v>24</v>
      </c>
      <c r="N40" s="235">
        <v>1</v>
      </c>
      <c r="O40" s="232">
        <f t="shared" si="8"/>
        <v>24</v>
      </c>
      <c r="P40" s="227"/>
      <c r="Q40" s="209"/>
      <c r="R40" s="210"/>
      <c r="S40" s="210"/>
      <c r="T40" s="211"/>
      <c r="U40" s="112"/>
      <c r="V40" s="112"/>
    </row>
    <row r="41" spans="1:22" ht="15.75" thickBot="1">
      <c r="B41" s="145"/>
      <c r="C41" s="146" t="s">
        <v>133</v>
      </c>
      <c r="D41" s="147" t="s">
        <v>6</v>
      </c>
      <c r="E41" s="148" t="s">
        <v>134</v>
      </c>
      <c r="F41" s="100"/>
      <c r="G41" s="757"/>
      <c r="H41" s="238" t="s">
        <v>86</v>
      </c>
      <c r="I41" s="261">
        <v>1</v>
      </c>
      <c r="J41" s="695">
        <f t="shared" si="7"/>
        <v>0</v>
      </c>
      <c r="K41" s="227"/>
      <c r="L41" s="744"/>
      <c r="M41" s="238">
        <v>48</v>
      </c>
      <c r="N41" s="239">
        <v>1</v>
      </c>
      <c r="O41" s="237">
        <f t="shared" si="8"/>
        <v>48</v>
      </c>
      <c r="P41" s="227"/>
      <c r="Q41" s="216"/>
      <c r="R41" s="217"/>
      <c r="S41" s="217"/>
      <c r="T41" s="218"/>
      <c r="U41" s="112"/>
      <c r="V41" s="112"/>
    </row>
    <row r="42" spans="1:22" ht="16.5" customHeight="1">
      <c r="B42" s="140"/>
      <c r="C42" s="149"/>
      <c r="D42" s="149"/>
      <c r="E42" s="141"/>
      <c r="F42" s="100"/>
      <c r="G42" s="687"/>
      <c r="H42" s="257"/>
      <c r="I42" s="257"/>
      <c r="J42" s="702"/>
      <c r="K42" s="199"/>
      <c r="L42" s="257"/>
      <c r="M42" s="257"/>
      <c r="N42" s="257"/>
      <c r="O42" s="257">
        <f t="shared" si="2"/>
        <v>0</v>
      </c>
      <c r="P42" s="199"/>
      <c r="Q42" s="258"/>
      <c r="R42" s="258"/>
      <c r="S42" s="258"/>
      <c r="T42" s="258"/>
      <c r="U42" s="112"/>
      <c r="V42" s="112"/>
    </row>
    <row r="43" spans="1:22" ht="100.5" hidden="1" customHeight="1">
      <c r="B43" s="150"/>
      <c r="C43" s="151"/>
      <c r="D43" s="151"/>
      <c r="E43" s="152"/>
      <c r="F43" s="100"/>
      <c r="G43" s="689"/>
      <c r="H43" s="199"/>
      <c r="I43" s="199"/>
      <c r="J43" s="704"/>
      <c r="K43" s="199"/>
      <c r="L43" s="199"/>
      <c r="M43" s="199"/>
      <c r="N43" s="199"/>
      <c r="O43" s="199">
        <f t="shared" si="2"/>
        <v>0</v>
      </c>
      <c r="P43" s="199"/>
      <c r="Q43" s="262"/>
      <c r="R43" s="262"/>
      <c r="S43" s="262"/>
      <c r="T43" s="262"/>
      <c r="U43" s="112"/>
      <c r="V43" s="112"/>
    </row>
    <row r="44" spans="1:22" ht="18.75" customHeight="1" thickBot="1">
      <c r="B44" s="153"/>
      <c r="C44" s="154" t="s">
        <v>135</v>
      </c>
      <c r="D44" s="154"/>
      <c r="E44" s="155"/>
      <c r="F44" s="100"/>
      <c r="G44" s="688"/>
      <c r="H44" s="259"/>
      <c r="I44" s="259"/>
      <c r="J44" s="703"/>
      <c r="K44" s="199"/>
      <c r="L44" s="259"/>
      <c r="M44" s="259"/>
      <c r="N44" s="259"/>
      <c r="O44" s="259">
        <f t="shared" si="2"/>
        <v>0</v>
      </c>
      <c r="P44" s="199"/>
      <c r="Q44" s="260"/>
      <c r="R44" s="260"/>
      <c r="S44" s="260"/>
      <c r="T44" s="260"/>
      <c r="U44" s="112"/>
      <c r="V44" s="112"/>
    </row>
    <row r="45" spans="1:22" s="160" customFormat="1">
      <c r="A45" s="97"/>
      <c r="B45" s="108"/>
      <c r="C45" s="156" t="s">
        <v>136</v>
      </c>
      <c r="D45" s="157" t="s">
        <v>6</v>
      </c>
      <c r="E45" s="111" t="s">
        <v>136</v>
      </c>
      <c r="G45" s="759"/>
      <c r="H45" s="196" t="s">
        <v>86</v>
      </c>
      <c r="I45" s="197">
        <v>1</v>
      </c>
      <c r="J45" s="693">
        <f t="shared" ref="J45:J55" si="9">I45*G45</f>
        <v>0</v>
      </c>
      <c r="K45" s="199"/>
      <c r="L45" s="747"/>
      <c r="M45" s="196">
        <v>24</v>
      </c>
      <c r="N45" s="197">
        <v>1</v>
      </c>
      <c r="O45" s="200">
        <f t="shared" ref="O45:O55" si="10">(N45*M45)-(L45*N45)</f>
        <v>24</v>
      </c>
      <c r="P45" s="199"/>
      <c r="Q45" s="201"/>
      <c r="R45" s="202"/>
      <c r="S45" s="202"/>
      <c r="T45" s="203"/>
      <c r="U45" s="159"/>
      <c r="V45" s="159"/>
    </row>
    <row r="46" spans="1:22" s="160" customFormat="1">
      <c r="A46" s="97"/>
      <c r="B46" s="117"/>
      <c r="C46" s="118" t="s">
        <v>137</v>
      </c>
      <c r="D46" s="161" t="s">
        <v>6</v>
      </c>
      <c r="E46" s="116" t="s">
        <v>138</v>
      </c>
      <c r="G46" s="760"/>
      <c r="H46" s="204" t="s">
        <v>86</v>
      </c>
      <c r="I46" s="205">
        <v>1</v>
      </c>
      <c r="J46" s="694">
        <f t="shared" si="9"/>
        <v>0</v>
      </c>
      <c r="K46" s="199"/>
      <c r="L46" s="748"/>
      <c r="M46" s="204">
        <v>24</v>
      </c>
      <c r="N46" s="207">
        <v>1</v>
      </c>
      <c r="O46" s="263">
        <f t="shared" si="10"/>
        <v>24</v>
      </c>
      <c r="P46" s="199"/>
      <c r="Q46" s="209"/>
      <c r="R46" s="210"/>
      <c r="S46" s="210"/>
      <c r="T46" s="211"/>
      <c r="U46" s="159"/>
      <c r="V46" s="159"/>
    </row>
    <row r="47" spans="1:22" s="160" customFormat="1">
      <c r="A47" s="97"/>
      <c r="B47" s="117"/>
      <c r="C47" s="118" t="s">
        <v>139</v>
      </c>
      <c r="D47" s="161" t="s">
        <v>6</v>
      </c>
      <c r="E47" s="116" t="s">
        <v>140</v>
      </c>
      <c r="G47" s="760"/>
      <c r="H47" s="204" t="s">
        <v>86</v>
      </c>
      <c r="I47" s="205">
        <v>1</v>
      </c>
      <c r="J47" s="694">
        <f t="shared" si="9"/>
        <v>0</v>
      </c>
      <c r="K47" s="199"/>
      <c r="L47" s="748"/>
      <c r="M47" s="204">
        <v>24</v>
      </c>
      <c r="N47" s="207">
        <v>1</v>
      </c>
      <c r="O47" s="263">
        <f t="shared" si="10"/>
        <v>24</v>
      </c>
      <c r="P47" s="199"/>
      <c r="Q47" s="209"/>
      <c r="R47" s="210"/>
      <c r="S47" s="210"/>
      <c r="T47" s="211"/>
      <c r="U47" s="159"/>
      <c r="V47" s="159"/>
    </row>
    <row r="48" spans="1:22" s="160" customFormat="1" ht="14.25" customHeight="1">
      <c r="A48" s="97"/>
      <c r="B48" s="117"/>
      <c r="C48" s="118" t="s">
        <v>141</v>
      </c>
      <c r="D48" s="161"/>
      <c r="E48" s="116" t="s">
        <v>142</v>
      </c>
      <c r="G48" s="760"/>
      <c r="H48" s="204" t="s">
        <v>86</v>
      </c>
      <c r="I48" s="205">
        <v>1</v>
      </c>
      <c r="J48" s="694">
        <f t="shared" si="9"/>
        <v>0</v>
      </c>
      <c r="K48" s="199"/>
      <c r="L48" s="748"/>
      <c r="M48" s="204">
        <v>48</v>
      </c>
      <c r="N48" s="207">
        <v>1</v>
      </c>
      <c r="O48" s="263">
        <f t="shared" si="10"/>
        <v>48</v>
      </c>
      <c r="P48" s="199"/>
      <c r="Q48" s="209"/>
      <c r="R48" s="210"/>
      <c r="S48" s="210"/>
      <c r="T48" s="211"/>
      <c r="U48" s="159"/>
      <c r="V48" s="159"/>
    </row>
    <row r="49" spans="1:22" s="160" customFormat="1">
      <c r="A49" s="97"/>
      <c r="B49" s="117"/>
      <c r="C49" s="118" t="s">
        <v>143</v>
      </c>
      <c r="D49" s="161" t="s">
        <v>6</v>
      </c>
      <c r="E49" s="116" t="s">
        <v>144</v>
      </c>
      <c r="G49" s="760"/>
      <c r="H49" s="204" t="s">
        <v>86</v>
      </c>
      <c r="I49" s="205">
        <v>1</v>
      </c>
      <c r="J49" s="694">
        <f t="shared" si="9"/>
        <v>0</v>
      </c>
      <c r="K49" s="199"/>
      <c r="L49" s="748"/>
      <c r="M49" s="204">
        <v>48</v>
      </c>
      <c r="N49" s="207">
        <v>1</v>
      </c>
      <c r="O49" s="263">
        <f t="shared" si="10"/>
        <v>48</v>
      </c>
      <c r="P49" s="199"/>
      <c r="Q49" s="209"/>
      <c r="R49" s="210"/>
      <c r="S49" s="210"/>
      <c r="T49" s="211"/>
      <c r="U49" s="159"/>
      <c r="V49" s="159"/>
    </row>
    <row r="50" spans="1:22">
      <c r="B50" s="117"/>
      <c r="C50" s="118" t="s">
        <v>145</v>
      </c>
      <c r="D50" s="161" t="s">
        <v>6</v>
      </c>
      <c r="E50" s="116" t="s">
        <v>146</v>
      </c>
      <c r="F50" s="100"/>
      <c r="G50" s="760"/>
      <c r="H50" s="204" t="s">
        <v>86</v>
      </c>
      <c r="I50" s="205">
        <v>1</v>
      </c>
      <c r="J50" s="694">
        <f t="shared" si="9"/>
        <v>0</v>
      </c>
      <c r="K50" s="199"/>
      <c r="L50" s="748"/>
      <c r="M50" s="204">
        <v>48</v>
      </c>
      <c r="N50" s="207">
        <v>1</v>
      </c>
      <c r="O50" s="263">
        <f t="shared" si="10"/>
        <v>48</v>
      </c>
      <c r="P50" s="199"/>
      <c r="Q50" s="209"/>
      <c r="R50" s="210"/>
      <c r="S50" s="210"/>
      <c r="T50" s="211"/>
      <c r="U50" s="112"/>
      <c r="V50" s="112"/>
    </row>
    <row r="51" spans="1:22">
      <c r="B51" s="117"/>
      <c r="C51" s="118" t="s">
        <v>147</v>
      </c>
      <c r="D51" s="161"/>
      <c r="E51" s="116" t="s">
        <v>147</v>
      </c>
      <c r="F51" s="100"/>
      <c r="G51" s="760"/>
      <c r="H51" s="204" t="s">
        <v>86</v>
      </c>
      <c r="I51" s="205">
        <v>2</v>
      </c>
      <c r="J51" s="694">
        <f t="shared" si="9"/>
        <v>0</v>
      </c>
      <c r="K51" s="199"/>
      <c r="L51" s="748"/>
      <c r="M51" s="204">
        <v>24</v>
      </c>
      <c r="N51" s="207">
        <v>1</v>
      </c>
      <c r="O51" s="263">
        <f t="shared" si="10"/>
        <v>24</v>
      </c>
      <c r="P51" s="199"/>
      <c r="Q51" s="209"/>
      <c r="R51" s="210"/>
      <c r="S51" s="210"/>
      <c r="T51" s="211"/>
      <c r="U51" s="112"/>
      <c r="V51" s="112"/>
    </row>
    <row r="52" spans="1:22" s="160" customFormat="1">
      <c r="A52" s="97"/>
      <c r="B52" s="117"/>
      <c r="C52" s="118" t="s">
        <v>148</v>
      </c>
      <c r="D52" s="161" t="s">
        <v>6</v>
      </c>
      <c r="E52" s="116" t="s">
        <v>149</v>
      </c>
      <c r="G52" s="760"/>
      <c r="H52" s="204" t="s">
        <v>86</v>
      </c>
      <c r="I52" s="205">
        <v>2</v>
      </c>
      <c r="J52" s="694">
        <f t="shared" si="9"/>
        <v>0</v>
      </c>
      <c r="K52" s="199"/>
      <c r="L52" s="748"/>
      <c r="M52" s="204">
        <v>24</v>
      </c>
      <c r="N52" s="207">
        <v>2</v>
      </c>
      <c r="O52" s="263">
        <f t="shared" si="10"/>
        <v>48</v>
      </c>
      <c r="P52" s="199"/>
      <c r="Q52" s="209"/>
      <c r="R52" s="210"/>
      <c r="S52" s="210"/>
      <c r="T52" s="211"/>
      <c r="U52" s="159"/>
      <c r="V52" s="159"/>
    </row>
    <row r="53" spans="1:22" s="160" customFormat="1">
      <c r="A53" s="97"/>
      <c r="B53" s="163"/>
      <c r="C53" s="164" t="s">
        <v>150</v>
      </c>
      <c r="D53" s="165" t="s">
        <v>6</v>
      </c>
      <c r="E53" s="274" t="s">
        <v>151</v>
      </c>
      <c r="G53" s="761"/>
      <c r="H53" s="204" t="s">
        <v>86</v>
      </c>
      <c r="I53" s="205">
        <v>2</v>
      </c>
      <c r="J53" s="694">
        <f t="shared" si="9"/>
        <v>0</v>
      </c>
      <c r="K53" s="199"/>
      <c r="L53" s="749"/>
      <c r="M53" s="264">
        <v>24</v>
      </c>
      <c r="N53" s="265">
        <v>2</v>
      </c>
      <c r="O53" s="263">
        <f t="shared" si="10"/>
        <v>48</v>
      </c>
      <c r="P53" s="199"/>
      <c r="Q53" s="209"/>
      <c r="R53" s="210"/>
      <c r="S53" s="210"/>
      <c r="T53" s="211"/>
      <c r="U53" s="159"/>
      <c r="V53" s="159"/>
    </row>
    <row r="54" spans="1:22" s="160" customFormat="1">
      <c r="A54" s="97"/>
      <c r="B54" s="163"/>
      <c r="C54" s="164" t="s">
        <v>152</v>
      </c>
      <c r="D54" s="165" t="s">
        <v>153</v>
      </c>
      <c r="E54" s="274" t="s">
        <v>271</v>
      </c>
      <c r="G54" s="761"/>
      <c r="H54" s="234" t="s">
        <v>98</v>
      </c>
      <c r="I54" s="235">
        <v>2</v>
      </c>
      <c r="J54" s="705">
        <f t="shared" si="9"/>
        <v>0</v>
      </c>
      <c r="K54" s="227"/>
      <c r="L54" s="749"/>
      <c r="M54" s="264">
        <v>48</v>
      </c>
      <c r="N54" s="265">
        <v>2</v>
      </c>
      <c r="O54" s="263">
        <f t="shared" si="10"/>
        <v>96</v>
      </c>
      <c r="P54" s="199"/>
      <c r="Q54" s="254"/>
      <c r="R54" s="255"/>
      <c r="S54" s="255"/>
      <c r="T54" s="256"/>
      <c r="U54" s="159"/>
      <c r="V54" s="159"/>
    </row>
    <row r="55" spans="1:22" s="160" customFormat="1" ht="15.75" thickBot="1">
      <c r="A55" s="97"/>
      <c r="B55" s="166"/>
      <c r="C55" s="167" t="s">
        <v>154</v>
      </c>
      <c r="D55" s="168" t="s">
        <v>6</v>
      </c>
      <c r="E55" s="123" t="s">
        <v>155</v>
      </c>
      <c r="G55" s="762"/>
      <c r="H55" s="212" t="s">
        <v>86</v>
      </c>
      <c r="I55" s="213">
        <v>2</v>
      </c>
      <c r="J55" s="695">
        <f t="shared" si="9"/>
        <v>0</v>
      </c>
      <c r="K55" s="199"/>
      <c r="L55" s="750"/>
      <c r="M55" s="212">
        <v>24</v>
      </c>
      <c r="N55" s="214">
        <v>2</v>
      </c>
      <c r="O55" s="267">
        <f t="shared" si="10"/>
        <v>48</v>
      </c>
      <c r="P55" s="199"/>
      <c r="Q55" s="216"/>
      <c r="R55" s="217"/>
      <c r="S55" s="217"/>
      <c r="T55" s="218"/>
      <c r="U55" s="159"/>
      <c r="V55" s="159"/>
    </row>
    <row r="56" spans="1:22" s="97" customFormat="1" ht="15.75" thickBot="1">
      <c r="B56" s="98"/>
      <c r="C56" s="124"/>
      <c r="D56" s="124"/>
      <c r="E56" s="99"/>
      <c r="G56" s="690"/>
      <c r="H56" s="191"/>
      <c r="I56" s="191"/>
      <c r="J56" s="706"/>
      <c r="K56" s="192"/>
      <c r="L56" s="191"/>
      <c r="M56" s="191"/>
      <c r="N56" s="191"/>
      <c r="O56" s="191"/>
      <c r="P56" s="192"/>
      <c r="Q56" s="735"/>
      <c r="R56" s="735"/>
      <c r="S56" s="735"/>
      <c r="T56" s="735"/>
      <c r="U56" s="736"/>
      <c r="V56" s="736"/>
    </row>
    <row r="57" spans="1:22" s="97" customFormat="1">
      <c r="B57" s="918" t="s">
        <v>302</v>
      </c>
      <c r="C57" s="919"/>
      <c r="D57" s="919"/>
      <c r="E57" s="316">
        <f>SUM(J3:J55)</f>
        <v>0</v>
      </c>
      <c r="G57" s="690"/>
      <c r="H57" s="191"/>
      <c r="I57" s="191"/>
      <c r="J57" s="706"/>
      <c r="K57" s="192"/>
      <c r="L57" s="191"/>
      <c r="M57" s="191"/>
      <c r="N57" s="191"/>
      <c r="O57" s="191"/>
      <c r="P57" s="192"/>
      <c r="Q57" s="735"/>
      <c r="R57" s="735"/>
      <c r="S57" s="735"/>
      <c r="T57" s="735"/>
      <c r="U57" s="736"/>
      <c r="V57" s="736"/>
    </row>
    <row r="58" spans="1:22" s="97" customFormat="1" ht="15.75" thickBot="1">
      <c r="B58" s="920" t="s">
        <v>303</v>
      </c>
      <c r="C58" s="921"/>
      <c r="D58" s="921"/>
      <c r="E58" s="830">
        <f>((1-(O58/N58))-1)*-1</f>
        <v>1</v>
      </c>
      <c r="G58" s="690"/>
      <c r="H58" s="191"/>
      <c r="I58" s="191"/>
      <c r="J58" s="706"/>
      <c r="K58" s="192"/>
      <c r="L58" s="191"/>
      <c r="M58" s="191"/>
      <c r="N58" s="826">
        <v>3076</v>
      </c>
      <c r="O58" s="828">
        <f>SUM(O3:O55)</f>
        <v>3076</v>
      </c>
      <c r="P58" s="192"/>
      <c r="Q58" s="735"/>
      <c r="R58" s="735"/>
      <c r="S58" s="735"/>
      <c r="T58" s="735"/>
      <c r="U58" s="736"/>
      <c r="V58" s="736"/>
    </row>
    <row r="59" spans="1:22" s="97" customFormat="1">
      <c r="B59" s="98"/>
      <c r="C59" s="124"/>
      <c r="D59" s="124"/>
      <c r="E59" s="99"/>
      <c r="G59" s="690"/>
      <c r="H59" s="191"/>
      <c r="I59" s="191"/>
      <c r="J59" s="706"/>
      <c r="K59" s="192"/>
      <c r="L59" s="191"/>
      <c r="M59" s="191"/>
      <c r="N59" s="191"/>
      <c r="O59" s="191"/>
      <c r="P59" s="192"/>
      <c r="Q59" s="735"/>
      <c r="R59" s="735"/>
      <c r="S59" s="735"/>
      <c r="T59" s="735"/>
      <c r="U59" s="736"/>
      <c r="V59" s="736"/>
    </row>
    <row r="60" spans="1:22" s="97" customFormat="1">
      <c r="B60" s="98"/>
      <c r="C60" s="124"/>
      <c r="D60" s="124"/>
      <c r="E60" s="99"/>
      <c r="G60" s="690"/>
      <c r="H60" s="191"/>
      <c r="I60" s="191"/>
      <c r="J60" s="706"/>
      <c r="K60" s="192"/>
      <c r="L60" s="191"/>
      <c r="M60" s="191"/>
      <c r="N60" s="191"/>
      <c r="O60" s="191"/>
      <c r="P60" s="192"/>
      <c r="Q60" s="735"/>
      <c r="R60" s="735"/>
      <c r="S60" s="735"/>
      <c r="T60" s="735"/>
      <c r="U60" s="736"/>
      <c r="V60" s="736"/>
    </row>
    <row r="61" spans="1:22" s="97" customFormat="1">
      <c r="B61" s="170" t="s">
        <v>156</v>
      </c>
      <c r="C61" s="170" t="s">
        <v>157</v>
      </c>
      <c r="D61" s="479"/>
      <c r="E61" s="480"/>
      <c r="F61" s="482"/>
      <c r="G61" s="690"/>
      <c r="H61" s="191"/>
      <c r="I61" s="191"/>
      <c r="J61" s="706"/>
      <c r="K61" s="192"/>
      <c r="L61" s="191"/>
      <c r="M61" s="191"/>
      <c r="N61" s="191"/>
      <c r="O61" s="191"/>
      <c r="P61" s="192"/>
      <c r="Q61" s="735"/>
      <c r="R61" s="735"/>
      <c r="S61" s="735"/>
      <c r="T61" s="735"/>
      <c r="U61" s="736"/>
      <c r="V61" s="736"/>
    </row>
    <row r="62" spans="1:22" s="97" customFormat="1">
      <c r="B62" s="170"/>
      <c r="C62" s="922" t="s">
        <v>343</v>
      </c>
      <c r="D62" s="922"/>
      <c r="E62" s="922"/>
      <c r="F62" s="922"/>
      <c r="G62" s="922"/>
      <c r="H62" s="922"/>
      <c r="I62" s="922"/>
      <c r="J62" s="922"/>
      <c r="K62" s="269"/>
      <c r="L62" s="269"/>
      <c r="M62" s="269"/>
      <c r="N62" s="269"/>
      <c r="O62" s="269"/>
      <c r="P62" s="269"/>
      <c r="Q62" s="98"/>
      <c r="R62" s="98"/>
      <c r="S62" s="98"/>
      <c r="T62" s="98"/>
    </row>
    <row r="63" spans="1:22" s="97" customFormat="1" ht="15" customHeight="1">
      <c r="B63" s="98"/>
      <c r="C63" s="922" t="s">
        <v>439</v>
      </c>
      <c r="D63" s="922"/>
      <c r="E63" s="922"/>
      <c r="F63" s="922"/>
      <c r="G63" s="922"/>
      <c r="H63" s="922"/>
      <c r="I63" s="922"/>
      <c r="J63" s="922"/>
      <c r="K63" s="192"/>
      <c r="L63" s="191"/>
      <c r="M63" s="191"/>
      <c r="N63" s="844"/>
      <c r="O63" s="843" t="s">
        <v>564</v>
      </c>
      <c r="P63" s="845"/>
      <c r="Q63" s="846"/>
      <c r="R63" s="846"/>
      <c r="S63" s="845"/>
      <c r="T63" s="845"/>
    </row>
    <row r="64" spans="1:22" s="97" customFormat="1">
      <c r="B64" s="98"/>
      <c r="C64" s="124"/>
      <c r="D64" s="124"/>
      <c r="E64" s="99"/>
      <c r="F64" s="737"/>
      <c r="G64" s="690"/>
      <c r="H64" s="191"/>
      <c r="I64" s="191"/>
      <c r="J64" s="706"/>
      <c r="K64" s="192"/>
      <c r="L64" s="191"/>
      <c r="M64" s="191"/>
      <c r="N64" s="191"/>
      <c r="O64" s="191"/>
      <c r="P64" s="192"/>
      <c r="Q64" s="98"/>
      <c r="R64" s="98"/>
      <c r="S64" s="98"/>
      <c r="T64" s="98"/>
    </row>
    <row r="65" spans="2:20" s="97" customFormat="1">
      <c r="B65" s="98"/>
      <c r="C65" s="124"/>
      <c r="D65" s="124"/>
      <c r="E65" s="99"/>
      <c r="F65" s="737"/>
      <c r="G65" s="690"/>
      <c r="H65" s="191"/>
      <c r="I65" s="191"/>
      <c r="J65" s="706"/>
      <c r="K65" s="192"/>
      <c r="L65" s="191"/>
      <c r="M65" s="191"/>
      <c r="N65" s="191"/>
      <c r="O65" s="191"/>
      <c r="P65" s="192"/>
      <c r="Q65" s="98"/>
      <c r="R65" s="98"/>
      <c r="S65" s="98"/>
      <c r="T65" s="98"/>
    </row>
    <row r="72" spans="2:20">
      <c r="B72" s="97"/>
      <c r="C72" s="97"/>
      <c r="D72" s="97"/>
      <c r="E72" s="97"/>
      <c r="F72" s="100"/>
      <c r="G72" s="685"/>
      <c r="H72" s="98"/>
      <c r="I72" s="98"/>
      <c r="J72" s="707"/>
      <c r="K72" s="150"/>
      <c r="L72" s="98"/>
      <c r="M72" s="98"/>
      <c r="N72" s="98"/>
      <c r="O72" s="98"/>
      <c r="P72" s="150"/>
    </row>
    <row r="73" spans="2:20">
      <c r="B73" s="97"/>
      <c r="C73" s="97"/>
      <c r="D73" s="97"/>
      <c r="E73" s="97"/>
      <c r="F73" s="100"/>
      <c r="G73" s="685"/>
      <c r="H73" s="98"/>
      <c r="I73" s="98"/>
      <c r="J73" s="707"/>
      <c r="K73" s="150"/>
      <c r="L73" s="98"/>
      <c r="M73" s="98"/>
      <c r="N73" s="98"/>
      <c r="O73" s="98"/>
      <c r="P73" s="150"/>
    </row>
    <row r="74" spans="2:20">
      <c r="B74" s="97"/>
      <c r="C74" s="97"/>
      <c r="D74" s="97"/>
      <c r="E74" s="97"/>
      <c r="F74" s="100"/>
      <c r="G74" s="685"/>
      <c r="H74" s="98"/>
      <c r="I74" s="98"/>
      <c r="J74" s="707"/>
      <c r="K74" s="150"/>
      <c r="L74" s="98"/>
      <c r="M74" s="98"/>
      <c r="N74" s="98"/>
      <c r="O74" s="98"/>
      <c r="P74" s="150"/>
    </row>
    <row r="75" spans="2:20">
      <c r="B75" s="97"/>
      <c r="C75" s="97"/>
      <c r="D75" s="97"/>
      <c r="E75" s="97"/>
      <c r="F75" s="100"/>
      <c r="G75" s="685"/>
      <c r="H75" s="98"/>
      <c r="I75" s="98"/>
      <c r="J75" s="707"/>
      <c r="K75" s="150"/>
      <c r="L75" s="98"/>
      <c r="M75" s="98"/>
      <c r="N75" s="98"/>
      <c r="O75" s="98"/>
      <c r="P75" s="150"/>
    </row>
    <row r="76" spans="2:20">
      <c r="B76" s="97"/>
      <c r="C76" s="97"/>
      <c r="D76" s="97"/>
      <c r="E76" s="97"/>
      <c r="F76" s="100"/>
      <c r="G76" s="685"/>
      <c r="H76" s="98"/>
      <c r="I76" s="98"/>
      <c r="J76" s="707"/>
      <c r="K76" s="150"/>
      <c r="L76" s="98"/>
      <c r="M76" s="98"/>
      <c r="N76" s="98"/>
      <c r="O76" s="98"/>
      <c r="P76" s="150"/>
    </row>
    <row r="77" spans="2:20">
      <c r="B77" s="97"/>
      <c r="C77" s="97"/>
      <c r="D77" s="97"/>
      <c r="E77" s="97"/>
      <c r="F77" s="100"/>
      <c r="G77" s="685"/>
      <c r="H77" s="98"/>
      <c r="I77" s="98"/>
      <c r="J77" s="707"/>
      <c r="K77" s="150"/>
      <c r="L77" s="98"/>
      <c r="M77" s="98"/>
      <c r="N77" s="98"/>
      <c r="O77" s="98"/>
      <c r="P77" s="150"/>
    </row>
    <row r="78" spans="2:20">
      <c r="B78" s="97"/>
      <c r="C78" s="97"/>
      <c r="D78" s="97"/>
      <c r="E78" s="97"/>
      <c r="F78" s="100"/>
      <c r="G78" s="685"/>
      <c r="H78" s="98"/>
      <c r="I78" s="98"/>
      <c r="J78" s="707"/>
      <c r="K78" s="150"/>
      <c r="L78" s="98"/>
      <c r="M78" s="98"/>
      <c r="N78" s="98"/>
      <c r="O78" s="98"/>
      <c r="P78" s="150"/>
    </row>
    <row r="79" spans="2:20">
      <c r="B79" s="97"/>
      <c r="C79" s="97"/>
      <c r="D79" s="97"/>
      <c r="E79" s="97"/>
      <c r="F79" s="100"/>
      <c r="G79" s="685"/>
      <c r="H79" s="98"/>
      <c r="I79" s="98"/>
      <c r="J79" s="707"/>
      <c r="K79" s="150"/>
      <c r="L79" s="98"/>
      <c r="M79" s="98"/>
      <c r="N79" s="98"/>
      <c r="O79" s="98"/>
      <c r="P79" s="150"/>
    </row>
    <row r="80" spans="2:20">
      <c r="B80" s="97"/>
      <c r="C80" s="97"/>
      <c r="D80" s="97"/>
      <c r="E80" s="97"/>
      <c r="F80" s="100"/>
      <c r="G80" s="685"/>
      <c r="H80" s="98"/>
      <c r="I80" s="98"/>
      <c r="J80" s="707"/>
      <c r="K80" s="150"/>
      <c r="L80" s="98"/>
      <c r="M80" s="98"/>
      <c r="N80" s="98"/>
      <c r="O80" s="98"/>
      <c r="P80" s="150"/>
    </row>
    <row r="81" spans="2:16">
      <c r="B81" s="97"/>
      <c r="C81" s="97"/>
      <c r="D81" s="97"/>
      <c r="E81" s="97"/>
      <c r="F81" s="100"/>
      <c r="G81" s="685"/>
      <c r="H81" s="98"/>
      <c r="I81" s="98"/>
      <c r="J81" s="707"/>
      <c r="K81" s="150"/>
      <c r="L81" s="98"/>
      <c r="M81" s="98"/>
      <c r="N81" s="98"/>
      <c r="O81" s="98"/>
      <c r="P81" s="150"/>
    </row>
    <row r="82" spans="2:16">
      <c r="B82" s="97"/>
      <c r="C82" s="97"/>
      <c r="D82" s="97"/>
      <c r="E82" s="97"/>
      <c r="F82" s="100"/>
      <c r="G82" s="685"/>
      <c r="H82" s="98"/>
      <c r="I82" s="98"/>
      <c r="J82" s="707"/>
      <c r="K82" s="150"/>
      <c r="L82" s="98"/>
      <c r="M82" s="98"/>
      <c r="N82" s="98"/>
      <c r="O82" s="98"/>
      <c r="P82" s="150"/>
    </row>
    <row r="83" spans="2:16">
      <c r="B83" s="97"/>
      <c r="C83" s="97"/>
      <c r="D83" s="97"/>
      <c r="E83" s="97"/>
      <c r="F83" s="100"/>
      <c r="G83" s="685"/>
      <c r="H83" s="98"/>
      <c r="I83" s="98"/>
      <c r="J83" s="707"/>
      <c r="K83" s="150"/>
      <c r="L83" s="98"/>
      <c r="M83" s="98"/>
      <c r="N83" s="98"/>
      <c r="O83" s="98"/>
      <c r="P83" s="150"/>
    </row>
    <row r="84" spans="2:16">
      <c r="B84" s="97"/>
      <c r="C84" s="97"/>
      <c r="D84" s="97"/>
      <c r="E84" s="97"/>
      <c r="F84" s="100"/>
      <c r="G84" s="685"/>
      <c r="H84" s="98"/>
      <c r="I84" s="98"/>
      <c r="J84" s="707"/>
      <c r="K84" s="150"/>
      <c r="L84" s="98"/>
      <c r="M84" s="98"/>
      <c r="N84" s="98"/>
      <c r="O84" s="98"/>
      <c r="P84" s="150"/>
    </row>
    <row r="85" spans="2:16">
      <c r="B85" s="97"/>
      <c r="C85" s="97"/>
      <c r="D85" s="97"/>
      <c r="E85" s="97"/>
      <c r="F85" s="100"/>
      <c r="G85" s="685"/>
      <c r="H85" s="98"/>
      <c r="I85" s="98"/>
      <c r="J85" s="707"/>
      <c r="K85" s="150"/>
      <c r="L85" s="98"/>
      <c r="M85" s="98"/>
      <c r="N85" s="98"/>
      <c r="O85" s="98"/>
      <c r="P85" s="150"/>
    </row>
    <row r="86" spans="2:16">
      <c r="B86" s="97"/>
      <c r="C86" s="97"/>
      <c r="D86" s="97"/>
      <c r="E86" s="97"/>
      <c r="F86" s="100"/>
      <c r="G86" s="685"/>
      <c r="H86" s="98"/>
      <c r="I86" s="98"/>
      <c r="J86" s="707"/>
      <c r="K86" s="150"/>
      <c r="L86" s="98"/>
      <c r="M86" s="98"/>
      <c r="N86" s="98"/>
      <c r="O86" s="98"/>
      <c r="P86" s="150"/>
    </row>
    <row r="87" spans="2:16">
      <c r="B87" s="97"/>
      <c r="C87" s="97"/>
      <c r="D87" s="97"/>
      <c r="E87" s="97"/>
      <c r="F87" s="100"/>
      <c r="G87" s="685"/>
      <c r="H87" s="98"/>
      <c r="I87" s="98"/>
      <c r="J87" s="707"/>
      <c r="K87" s="150"/>
      <c r="L87" s="98"/>
      <c r="M87" s="98"/>
      <c r="N87" s="98"/>
      <c r="O87" s="98"/>
      <c r="P87" s="150"/>
    </row>
    <row r="88" spans="2:16">
      <c r="B88" s="97"/>
      <c r="C88" s="97"/>
      <c r="D88" s="97"/>
      <c r="E88" s="97"/>
      <c r="F88" s="100"/>
      <c r="G88" s="685"/>
      <c r="H88" s="98"/>
      <c r="I88" s="98"/>
      <c r="J88" s="707"/>
      <c r="K88" s="150"/>
      <c r="L88" s="98"/>
      <c r="M88" s="98"/>
      <c r="N88" s="98"/>
      <c r="O88" s="98"/>
      <c r="P88" s="150"/>
    </row>
    <row r="89" spans="2:16">
      <c r="B89" s="97"/>
      <c r="C89" s="97"/>
      <c r="D89" s="97"/>
      <c r="E89" s="97"/>
      <c r="F89" s="100"/>
      <c r="G89" s="685"/>
      <c r="H89" s="98"/>
      <c r="I89" s="98"/>
      <c r="J89" s="707"/>
      <c r="K89" s="150"/>
      <c r="L89" s="98"/>
      <c r="M89" s="98"/>
      <c r="N89" s="98"/>
      <c r="O89" s="98"/>
      <c r="P89" s="150"/>
    </row>
    <row r="90" spans="2:16">
      <c r="B90" s="97"/>
      <c r="C90" s="97"/>
      <c r="D90" s="97"/>
      <c r="E90" s="97"/>
      <c r="F90" s="100"/>
      <c r="G90" s="685"/>
      <c r="H90" s="98"/>
      <c r="I90" s="98"/>
      <c r="J90" s="707"/>
      <c r="K90" s="150"/>
      <c r="L90" s="98"/>
      <c r="M90" s="98"/>
      <c r="N90" s="98"/>
      <c r="O90" s="98"/>
      <c r="P90" s="150"/>
    </row>
    <row r="91" spans="2:16">
      <c r="B91" s="97"/>
      <c r="C91" s="97"/>
      <c r="D91" s="97"/>
      <c r="E91" s="97"/>
      <c r="F91" s="100"/>
      <c r="G91" s="685"/>
      <c r="H91" s="98"/>
      <c r="I91" s="98"/>
      <c r="J91" s="707"/>
      <c r="K91" s="150"/>
      <c r="L91" s="98"/>
      <c r="M91" s="98"/>
      <c r="N91" s="98"/>
      <c r="O91" s="98"/>
      <c r="P91" s="150"/>
    </row>
    <row r="92" spans="2:16">
      <c r="B92" s="97"/>
      <c r="C92" s="97"/>
      <c r="D92" s="97"/>
      <c r="E92" s="97"/>
      <c r="F92" s="100"/>
      <c r="G92" s="685"/>
      <c r="H92" s="98"/>
      <c r="I92" s="98"/>
      <c r="J92" s="707"/>
      <c r="K92" s="150"/>
      <c r="L92" s="98"/>
      <c r="M92" s="98"/>
      <c r="N92" s="98"/>
      <c r="O92" s="98"/>
      <c r="P92" s="150"/>
    </row>
    <row r="93" spans="2:16">
      <c r="B93" s="97"/>
      <c r="C93" s="97"/>
      <c r="D93" s="97"/>
      <c r="E93" s="97"/>
      <c r="F93" s="100"/>
      <c r="G93" s="685"/>
      <c r="H93" s="98"/>
      <c r="I93" s="98"/>
      <c r="J93" s="707"/>
      <c r="K93" s="150"/>
      <c r="L93" s="98"/>
      <c r="M93" s="98"/>
      <c r="N93" s="98"/>
      <c r="O93" s="98"/>
      <c r="P93" s="150"/>
    </row>
    <row r="94" spans="2:16">
      <c r="B94" s="97"/>
      <c r="C94" s="97"/>
      <c r="D94" s="97"/>
      <c r="E94" s="97"/>
      <c r="F94" s="100"/>
      <c r="G94" s="685"/>
      <c r="H94" s="98"/>
      <c r="I94" s="98"/>
      <c r="J94" s="707"/>
      <c r="K94" s="150"/>
      <c r="L94" s="98"/>
      <c r="M94" s="98"/>
      <c r="N94" s="98"/>
      <c r="O94" s="98"/>
      <c r="P94" s="150"/>
    </row>
    <row r="95" spans="2:16">
      <c r="B95" s="97"/>
      <c r="C95" s="97"/>
      <c r="D95" s="97"/>
      <c r="E95" s="97"/>
      <c r="F95" s="100"/>
      <c r="G95" s="685"/>
      <c r="H95" s="98"/>
      <c r="I95" s="98"/>
      <c r="J95" s="707"/>
      <c r="K95" s="150"/>
      <c r="L95" s="98"/>
      <c r="M95" s="98"/>
      <c r="N95" s="98"/>
      <c r="O95" s="98"/>
      <c r="P95" s="150"/>
    </row>
    <row r="96" spans="2:16">
      <c r="B96" s="97"/>
      <c r="C96" s="97"/>
      <c r="D96" s="97"/>
      <c r="E96" s="97"/>
      <c r="F96" s="100"/>
      <c r="G96" s="685"/>
      <c r="H96" s="98"/>
      <c r="I96" s="98"/>
      <c r="J96" s="707"/>
      <c r="K96" s="150"/>
      <c r="L96" s="98"/>
      <c r="M96" s="98"/>
      <c r="N96" s="98"/>
      <c r="O96" s="98"/>
      <c r="P96" s="150"/>
    </row>
    <row r="97" spans="2:16">
      <c r="B97" s="97"/>
      <c r="C97" s="97"/>
      <c r="D97" s="97"/>
      <c r="E97" s="97"/>
      <c r="F97" s="100"/>
      <c r="G97" s="685"/>
      <c r="H97" s="98"/>
      <c r="I97" s="98"/>
      <c r="J97" s="707"/>
      <c r="K97" s="150"/>
      <c r="L97" s="98"/>
      <c r="M97" s="98"/>
      <c r="N97" s="98"/>
      <c r="O97" s="98"/>
      <c r="P97" s="150"/>
    </row>
    <row r="98" spans="2:16">
      <c r="B98" s="97"/>
      <c r="C98" s="97"/>
      <c r="D98" s="97"/>
      <c r="E98" s="97"/>
      <c r="F98" s="100"/>
      <c r="G98" s="685"/>
      <c r="H98" s="98"/>
      <c r="I98" s="98"/>
      <c r="J98" s="707"/>
      <c r="K98" s="150"/>
      <c r="L98" s="98"/>
      <c r="M98" s="98"/>
      <c r="N98" s="98"/>
      <c r="O98" s="98"/>
      <c r="P98" s="150"/>
    </row>
    <row r="99" spans="2:16">
      <c r="B99" s="97"/>
      <c r="C99" s="97"/>
      <c r="D99" s="97"/>
      <c r="E99" s="97"/>
      <c r="F99" s="100"/>
      <c r="G99" s="685"/>
      <c r="H99" s="98"/>
      <c r="I99" s="98"/>
      <c r="J99" s="707"/>
      <c r="K99" s="150"/>
      <c r="L99" s="98"/>
      <c r="M99" s="98"/>
      <c r="N99" s="98"/>
      <c r="O99" s="98"/>
      <c r="P99" s="150"/>
    </row>
    <row r="100" spans="2:16">
      <c r="B100" s="97"/>
      <c r="C100" s="97"/>
      <c r="D100" s="97"/>
      <c r="E100" s="97"/>
      <c r="F100" s="100"/>
      <c r="G100" s="685"/>
      <c r="H100" s="98"/>
      <c r="I100" s="98"/>
      <c r="J100" s="707"/>
      <c r="K100" s="150"/>
      <c r="L100" s="98"/>
      <c r="M100" s="98"/>
      <c r="N100" s="98"/>
      <c r="O100" s="98"/>
      <c r="P100" s="150"/>
    </row>
    <row r="101" spans="2:16">
      <c r="B101" s="97"/>
      <c r="C101" s="97"/>
      <c r="D101" s="97"/>
      <c r="E101" s="97"/>
      <c r="F101" s="100"/>
      <c r="G101" s="685"/>
      <c r="H101" s="98"/>
      <c r="I101" s="98"/>
      <c r="J101" s="707"/>
      <c r="K101" s="150"/>
      <c r="L101" s="98"/>
      <c r="M101" s="98"/>
      <c r="N101" s="98"/>
      <c r="O101" s="98"/>
      <c r="P101" s="150"/>
    </row>
    <row r="102" spans="2:16">
      <c r="B102" s="97"/>
      <c r="C102" s="97"/>
      <c r="D102" s="97"/>
      <c r="E102" s="97"/>
      <c r="F102" s="100"/>
      <c r="G102" s="685"/>
      <c r="H102" s="98"/>
      <c r="I102" s="98"/>
      <c r="J102" s="707"/>
      <c r="K102" s="150"/>
      <c r="L102" s="98"/>
      <c r="M102" s="98"/>
      <c r="N102" s="98"/>
      <c r="O102" s="98"/>
      <c r="P102" s="150"/>
    </row>
    <row r="103" spans="2:16">
      <c r="B103" s="97"/>
      <c r="C103" s="97"/>
      <c r="D103" s="97"/>
      <c r="E103" s="97"/>
      <c r="F103" s="100"/>
      <c r="G103" s="685"/>
      <c r="H103" s="98"/>
      <c r="I103" s="98"/>
      <c r="J103" s="707"/>
      <c r="K103" s="150"/>
      <c r="L103" s="98"/>
      <c r="M103" s="98"/>
      <c r="N103" s="98"/>
      <c r="O103" s="98"/>
      <c r="P103" s="150"/>
    </row>
    <row r="104" spans="2:16">
      <c r="B104" s="97"/>
      <c r="C104" s="97"/>
      <c r="D104" s="97"/>
      <c r="E104" s="97"/>
      <c r="F104" s="100"/>
      <c r="G104" s="685"/>
      <c r="H104" s="98"/>
      <c r="I104" s="98"/>
      <c r="J104" s="707"/>
      <c r="K104" s="150"/>
      <c r="L104" s="98"/>
      <c r="M104" s="98"/>
      <c r="N104" s="98"/>
      <c r="O104" s="98"/>
      <c r="P104" s="150"/>
    </row>
    <row r="105" spans="2:16">
      <c r="B105" s="97"/>
      <c r="C105" s="97"/>
      <c r="D105" s="97"/>
      <c r="E105" s="97"/>
      <c r="F105" s="100"/>
      <c r="G105" s="685"/>
      <c r="H105" s="98"/>
      <c r="I105" s="98"/>
      <c r="J105" s="707"/>
      <c r="K105" s="150"/>
      <c r="L105" s="98"/>
      <c r="M105" s="98"/>
      <c r="N105" s="98"/>
      <c r="O105" s="98"/>
      <c r="P105" s="150"/>
    </row>
    <row r="106" spans="2:16">
      <c r="B106" s="97"/>
      <c r="C106" s="97"/>
      <c r="D106" s="97"/>
      <c r="E106" s="97"/>
      <c r="F106" s="100"/>
      <c r="G106" s="685"/>
      <c r="H106" s="98"/>
      <c r="I106" s="98"/>
      <c r="J106" s="707"/>
      <c r="K106" s="150"/>
      <c r="L106" s="98"/>
      <c r="M106" s="98"/>
      <c r="N106" s="98"/>
      <c r="O106" s="98"/>
      <c r="P106" s="150"/>
    </row>
    <row r="107" spans="2:16">
      <c r="B107" s="97"/>
      <c r="C107" s="97"/>
      <c r="D107" s="97"/>
      <c r="E107" s="97"/>
      <c r="F107" s="100"/>
      <c r="G107" s="685"/>
      <c r="H107" s="98"/>
      <c r="I107" s="98"/>
      <c r="J107" s="707"/>
      <c r="K107" s="150"/>
      <c r="L107" s="98"/>
      <c r="M107" s="98"/>
      <c r="N107" s="98"/>
      <c r="O107" s="98"/>
      <c r="P107" s="150"/>
    </row>
    <row r="108" spans="2:16">
      <c r="B108" s="97"/>
      <c r="C108" s="97"/>
      <c r="D108" s="97"/>
      <c r="E108" s="97"/>
      <c r="F108" s="100"/>
      <c r="G108" s="685"/>
      <c r="H108" s="98"/>
      <c r="I108" s="98"/>
      <c r="J108" s="707"/>
      <c r="K108" s="150"/>
      <c r="L108" s="98"/>
      <c r="M108" s="98"/>
      <c r="N108" s="98"/>
      <c r="O108" s="98"/>
      <c r="P108" s="150"/>
    </row>
    <row r="109" spans="2:16">
      <c r="B109" s="97"/>
      <c r="C109" s="97"/>
      <c r="D109" s="97"/>
      <c r="E109" s="97"/>
      <c r="F109" s="100"/>
      <c r="G109" s="685"/>
      <c r="H109" s="98"/>
      <c r="I109" s="98"/>
      <c r="J109" s="707"/>
      <c r="K109" s="150"/>
      <c r="L109" s="98"/>
      <c r="M109" s="98"/>
      <c r="N109" s="98"/>
      <c r="O109" s="98"/>
      <c r="P109" s="150"/>
    </row>
    <row r="110" spans="2:16">
      <c r="B110" s="97"/>
      <c r="C110" s="97"/>
      <c r="D110" s="97"/>
      <c r="E110" s="97"/>
      <c r="F110" s="100"/>
      <c r="G110" s="685"/>
      <c r="H110" s="98"/>
      <c r="I110" s="98"/>
      <c r="J110" s="707"/>
      <c r="K110" s="150"/>
      <c r="L110" s="98"/>
      <c r="M110" s="98"/>
      <c r="N110" s="98"/>
      <c r="O110" s="98"/>
      <c r="P110" s="150"/>
    </row>
    <row r="111" spans="2:16">
      <c r="B111" s="97"/>
      <c r="C111" s="97"/>
      <c r="D111" s="97"/>
      <c r="E111" s="97"/>
      <c r="F111" s="100"/>
      <c r="G111" s="685"/>
      <c r="H111" s="98"/>
      <c r="I111" s="98"/>
      <c r="J111" s="707"/>
      <c r="K111" s="150"/>
      <c r="L111" s="98"/>
      <c r="M111" s="98"/>
      <c r="N111" s="98"/>
      <c r="O111" s="98"/>
      <c r="P111" s="150"/>
    </row>
    <row r="112" spans="2:16">
      <c r="B112" s="97"/>
      <c r="C112" s="97"/>
      <c r="D112" s="97"/>
      <c r="E112" s="97"/>
      <c r="F112" s="100"/>
      <c r="G112" s="685"/>
      <c r="H112" s="98"/>
      <c r="I112" s="98"/>
      <c r="J112" s="707"/>
      <c r="K112" s="150"/>
      <c r="L112" s="98"/>
      <c r="M112" s="98"/>
      <c r="N112" s="98"/>
      <c r="O112" s="98"/>
      <c r="P112" s="150"/>
    </row>
    <row r="113" spans="2:16">
      <c r="B113" s="97"/>
      <c r="C113" s="97"/>
      <c r="D113" s="97"/>
      <c r="E113" s="97"/>
      <c r="F113" s="100"/>
      <c r="G113" s="685"/>
      <c r="H113" s="98"/>
      <c r="I113" s="98"/>
      <c r="J113" s="707"/>
      <c r="K113" s="150"/>
      <c r="L113" s="98"/>
      <c r="M113" s="98"/>
      <c r="N113" s="98"/>
      <c r="O113" s="98"/>
      <c r="P113" s="150"/>
    </row>
    <row r="114" spans="2:16">
      <c r="B114" s="97"/>
      <c r="C114" s="97"/>
      <c r="D114" s="97"/>
      <c r="E114" s="97"/>
      <c r="F114" s="100"/>
      <c r="G114" s="685"/>
      <c r="H114" s="98"/>
      <c r="I114" s="98"/>
      <c r="J114" s="707"/>
      <c r="K114" s="150"/>
      <c r="L114" s="98"/>
      <c r="M114" s="98"/>
      <c r="N114" s="98"/>
      <c r="O114" s="98"/>
      <c r="P114" s="150"/>
    </row>
    <row r="115" spans="2:16">
      <c r="B115" s="97"/>
      <c r="C115" s="97"/>
      <c r="D115" s="97"/>
      <c r="E115" s="97"/>
      <c r="F115" s="100"/>
      <c r="G115" s="685"/>
      <c r="H115" s="98"/>
      <c r="I115" s="98"/>
      <c r="J115" s="707"/>
      <c r="K115" s="150"/>
      <c r="L115" s="98"/>
      <c r="M115" s="98"/>
      <c r="N115" s="98"/>
      <c r="O115" s="98"/>
      <c r="P115" s="150"/>
    </row>
    <row r="116" spans="2:16">
      <c r="B116" s="97"/>
      <c r="C116" s="97"/>
      <c r="D116" s="97"/>
      <c r="E116" s="97"/>
      <c r="F116" s="100"/>
      <c r="G116" s="685"/>
      <c r="H116" s="98"/>
      <c r="I116" s="98"/>
      <c r="J116" s="707"/>
      <c r="K116" s="150"/>
      <c r="L116" s="98"/>
      <c r="M116" s="98"/>
      <c r="N116" s="98"/>
      <c r="O116" s="98"/>
      <c r="P116" s="150"/>
    </row>
    <row r="117" spans="2:16">
      <c r="B117" s="97"/>
      <c r="C117" s="97"/>
      <c r="D117" s="97"/>
      <c r="E117" s="97"/>
      <c r="F117" s="100"/>
      <c r="G117" s="685"/>
      <c r="H117" s="98"/>
      <c r="I117" s="98"/>
      <c r="J117" s="707"/>
      <c r="K117" s="150"/>
      <c r="L117" s="98"/>
      <c r="M117" s="98"/>
      <c r="N117" s="98"/>
      <c r="O117" s="98"/>
      <c r="P117" s="150"/>
    </row>
    <row r="118" spans="2:16">
      <c r="B118" s="97"/>
      <c r="C118" s="97"/>
      <c r="D118" s="97"/>
      <c r="E118" s="97"/>
      <c r="F118" s="100"/>
      <c r="G118" s="685"/>
      <c r="H118" s="98"/>
      <c r="I118" s="98"/>
      <c r="J118" s="707"/>
      <c r="K118" s="150"/>
      <c r="L118" s="98"/>
      <c r="M118" s="98"/>
      <c r="N118" s="98"/>
      <c r="O118" s="98"/>
      <c r="P118" s="150"/>
    </row>
    <row r="119" spans="2:16">
      <c r="B119" s="97"/>
      <c r="C119" s="97"/>
      <c r="D119" s="97"/>
      <c r="E119" s="97"/>
      <c r="F119" s="100"/>
      <c r="G119" s="685"/>
      <c r="H119" s="98"/>
      <c r="I119" s="98"/>
      <c r="J119" s="707"/>
      <c r="K119" s="150"/>
      <c r="L119" s="98"/>
      <c r="M119" s="98"/>
      <c r="N119" s="98"/>
      <c r="O119" s="98"/>
      <c r="P119" s="150"/>
    </row>
    <row r="120" spans="2:16">
      <c r="B120" s="97"/>
      <c r="C120" s="97"/>
      <c r="D120" s="97"/>
      <c r="E120" s="97"/>
      <c r="F120" s="100"/>
      <c r="G120" s="685"/>
      <c r="H120" s="98"/>
      <c r="I120" s="98"/>
      <c r="J120" s="707"/>
      <c r="K120" s="150"/>
      <c r="L120" s="98"/>
      <c r="M120" s="98"/>
      <c r="N120" s="98"/>
      <c r="O120" s="98"/>
      <c r="P120" s="150"/>
    </row>
    <row r="121" spans="2:16">
      <c r="B121" s="97"/>
      <c r="C121" s="97"/>
      <c r="D121" s="97"/>
      <c r="E121" s="97"/>
      <c r="F121" s="100"/>
      <c r="G121" s="685"/>
      <c r="H121" s="98"/>
      <c r="I121" s="98"/>
      <c r="J121" s="707"/>
      <c r="K121" s="150"/>
      <c r="L121" s="98"/>
      <c r="M121" s="98"/>
      <c r="N121" s="98"/>
      <c r="O121" s="98"/>
      <c r="P121" s="150"/>
    </row>
    <row r="122" spans="2:16">
      <c r="B122" s="97"/>
      <c r="C122" s="97"/>
      <c r="D122" s="97"/>
      <c r="E122" s="97"/>
      <c r="F122" s="100"/>
      <c r="G122" s="685"/>
      <c r="H122" s="98"/>
      <c r="I122" s="98"/>
      <c r="J122" s="707"/>
      <c r="K122" s="150"/>
      <c r="L122" s="98"/>
      <c r="M122" s="98"/>
      <c r="N122" s="98"/>
      <c r="O122" s="98"/>
      <c r="P122" s="150"/>
    </row>
    <row r="123" spans="2:16">
      <c r="B123" s="97"/>
      <c r="C123" s="97"/>
      <c r="D123" s="97"/>
      <c r="E123" s="97"/>
      <c r="F123" s="100"/>
      <c r="G123" s="685"/>
      <c r="H123" s="98"/>
      <c r="I123" s="98"/>
      <c r="J123" s="707"/>
      <c r="K123" s="150"/>
      <c r="L123" s="98"/>
      <c r="M123" s="98"/>
      <c r="N123" s="98"/>
      <c r="O123" s="98"/>
      <c r="P123" s="150"/>
    </row>
    <row r="124" spans="2:16">
      <c r="B124" s="97"/>
      <c r="C124" s="97"/>
      <c r="D124" s="97"/>
      <c r="E124" s="97"/>
      <c r="F124" s="100"/>
      <c r="G124" s="685"/>
      <c r="H124" s="98"/>
      <c r="I124" s="98"/>
      <c r="J124" s="707"/>
      <c r="K124" s="150"/>
      <c r="L124" s="98"/>
      <c r="M124" s="98"/>
      <c r="N124" s="98"/>
      <c r="O124" s="98"/>
      <c r="P124" s="150"/>
    </row>
    <row r="125" spans="2:16">
      <c r="B125" s="97"/>
      <c r="C125" s="97"/>
      <c r="D125" s="97"/>
      <c r="E125" s="97"/>
      <c r="F125" s="100"/>
      <c r="G125" s="685"/>
      <c r="H125" s="98"/>
      <c r="I125" s="98"/>
      <c r="J125" s="707"/>
      <c r="K125" s="150"/>
      <c r="L125" s="98"/>
      <c r="M125" s="98"/>
      <c r="N125" s="98"/>
      <c r="O125" s="98"/>
      <c r="P125" s="150"/>
    </row>
    <row r="126" spans="2:16">
      <c r="B126" s="97"/>
      <c r="C126" s="97"/>
      <c r="D126" s="97"/>
      <c r="E126" s="97"/>
      <c r="F126" s="100"/>
      <c r="G126" s="685"/>
      <c r="H126" s="98"/>
      <c r="I126" s="98"/>
      <c r="J126" s="707"/>
      <c r="K126" s="150"/>
      <c r="L126" s="98"/>
      <c r="M126" s="98"/>
      <c r="N126" s="98"/>
      <c r="O126" s="98"/>
      <c r="P126" s="150"/>
    </row>
    <row r="127" spans="2:16">
      <c r="B127" s="97"/>
      <c r="C127" s="97"/>
      <c r="D127" s="97"/>
      <c r="E127" s="97"/>
      <c r="F127" s="100"/>
      <c r="G127" s="685"/>
      <c r="H127" s="98"/>
      <c r="I127" s="98"/>
      <c r="J127" s="707"/>
      <c r="K127" s="150"/>
      <c r="L127" s="98"/>
      <c r="M127" s="98"/>
      <c r="N127" s="98"/>
      <c r="O127" s="98"/>
      <c r="P127" s="150"/>
    </row>
    <row r="128" spans="2:16">
      <c r="F128" s="100"/>
    </row>
  </sheetData>
  <sheetProtection password="CFBF" sheet="1" objects="1" scenarios="1"/>
  <mergeCells count="5">
    <mergeCell ref="Q2:S2"/>
    <mergeCell ref="B57:D57"/>
    <mergeCell ref="B58:D58"/>
    <mergeCell ref="C63:J63"/>
    <mergeCell ref="C62:J62"/>
  </mergeCells>
  <pageMargins left="0.23622047244094491" right="0.23622047244094491" top="0.74803149606299213" bottom="0.74803149606299213" header="0.31496062992125984" footer="0.31496062992125984"/>
  <pageSetup paperSize="8" scale="58" orientation="landscape" r:id="rId1"/>
  <headerFooter alignWithMargins="0">
    <oddFooter>&amp;L&amp;F/&amp;A&amp;Cpagina &amp;P van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">
    <tabColor theme="3" tint="0.59999389629810485"/>
    <pageSetUpPr fitToPage="1"/>
  </sheetPr>
  <dimension ref="A1:T131"/>
  <sheetViews>
    <sheetView zoomScale="80" zoomScaleNormal="80" workbookViewId="0">
      <selection activeCell="O12" sqref="O12"/>
    </sheetView>
  </sheetViews>
  <sheetFormatPr defaultRowHeight="15"/>
  <cols>
    <col min="1" max="1" width="3.140625" style="97" customWidth="1"/>
    <col min="2" max="2" width="6.42578125" style="98" customWidth="1"/>
    <col min="3" max="3" width="30.28515625" style="124" customWidth="1"/>
    <col min="4" max="4" width="13.140625" style="124" customWidth="1"/>
    <col min="5" max="5" width="51.7109375" style="99" customWidth="1"/>
    <col min="6" max="6" width="1.7109375" customWidth="1"/>
    <col min="7" max="7" width="13.7109375" style="690" customWidth="1"/>
    <col min="8" max="9" width="9.42578125" style="191" customWidth="1"/>
    <col min="10" max="10" width="13.7109375" style="690" customWidth="1"/>
    <col min="11" max="11" width="1.7109375" style="192" customWidth="1"/>
    <col min="12" max="15" width="12" style="191" customWidth="1"/>
    <col min="16" max="16" width="1.7109375" style="192" customWidth="1"/>
    <col min="17" max="19" width="13.28515625" style="104" customWidth="1"/>
    <col min="20" max="20" width="19" style="104" customWidth="1"/>
    <col min="21" max="233" width="9.140625" style="100"/>
    <col min="234" max="234" width="3.140625" style="100" customWidth="1"/>
    <col min="235" max="235" width="6.42578125" style="100" customWidth="1"/>
    <col min="236" max="236" width="45.42578125" style="100" customWidth="1"/>
    <col min="237" max="237" width="38.42578125" style="100" customWidth="1"/>
    <col min="238" max="239" width="2.7109375" style="100" customWidth="1"/>
    <col min="240" max="240" width="2.5703125" style="100" customWidth="1"/>
    <col min="241" max="241" width="2.7109375" style="100" customWidth="1"/>
    <col min="242" max="242" width="1.140625" style="100" customWidth="1"/>
    <col min="243" max="243" width="3.140625" style="100" customWidth="1"/>
    <col min="244" max="244" width="4.42578125" style="100" customWidth="1"/>
    <col min="245" max="245" width="5.7109375" style="100" customWidth="1"/>
    <col min="246" max="246" width="9.7109375" style="100" customWidth="1"/>
    <col min="247" max="247" width="5.28515625" style="100" customWidth="1"/>
    <col min="248" max="248" width="3.140625" style="100" customWidth="1"/>
    <col min="249" max="249" width="2.5703125" style="100" customWidth="1"/>
    <col min="250" max="250" width="2.140625" style="100" customWidth="1"/>
    <col min="251" max="251" width="11.5703125" style="100" customWidth="1"/>
    <col min="252" max="252" width="11.42578125" style="100" customWidth="1"/>
    <col min="253" max="253" width="10.7109375" style="100" customWidth="1"/>
    <col min="254" max="258" width="10.7109375" style="100" bestFit="1" customWidth="1"/>
    <col min="259" max="260" width="10.5703125" style="100" bestFit="1" customWidth="1"/>
    <col min="261" max="270" width="12.7109375" style="100" customWidth="1"/>
    <col min="271" max="489" width="9.140625" style="100"/>
    <col min="490" max="490" width="3.140625" style="100" customWidth="1"/>
    <col min="491" max="491" width="6.42578125" style="100" customWidth="1"/>
    <col min="492" max="492" width="45.42578125" style="100" customWidth="1"/>
    <col min="493" max="493" width="38.42578125" style="100" customWidth="1"/>
    <col min="494" max="495" width="2.7109375" style="100" customWidth="1"/>
    <col min="496" max="496" width="2.5703125" style="100" customWidth="1"/>
    <col min="497" max="497" width="2.7109375" style="100" customWidth="1"/>
    <col min="498" max="498" width="1.140625" style="100" customWidth="1"/>
    <col min="499" max="499" width="3.140625" style="100" customWidth="1"/>
    <col min="500" max="500" width="4.42578125" style="100" customWidth="1"/>
    <col min="501" max="501" width="5.7109375" style="100" customWidth="1"/>
    <col min="502" max="502" width="9.7109375" style="100" customWidth="1"/>
    <col min="503" max="503" width="5.28515625" style="100" customWidth="1"/>
    <col min="504" max="504" width="3.140625" style="100" customWidth="1"/>
    <col min="505" max="505" width="2.5703125" style="100" customWidth="1"/>
    <col min="506" max="506" width="2.140625" style="100" customWidth="1"/>
    <col min="507" max="507" width="11.5703125" style="100" customWidth="1"/>
    <col min="508" max="508" width="11.42578125" style="100" customWidth="1"/>
    <col min="509" max="509" width="10.7109375" style="100" customWidth="1"/>
    <col min="510" max="514" width="10.7109375" style="100" bestFit="1" customWidth="1"/>
    <col min="515" max="516" width="10.5703125" style="100" bestFit="1" customWidth="1"/>
    <col min="517" max="526" width="12.7109375" style="100" customWidth="1"/>
    <col min="527" max="745" width="9.140625" style="100"/>
    <col min="746" max="746" width="3.140625" style="100" customWidth="1"/>
    <col min="747" max="747" width="6.42578125" style="100" customWidth="1"/>
    <col min="748" max="748" width="45.42578125" style="100" customWidth="1"/>
    <col min="749" max="749" width="38.42578125" style="100" customWidth="1"/>
    <col min="750" max="751" width="2.7109375" style="100" customWidth="1"/>
    <col min="752" max="752" width="2.5703125" style="100" customWidth="1"/>
    <col min="753" max="753" width="2.7109375" style="100" customWidth="1"/>
    <col min="754" max="754" width="1.140625" style="100" customWidth="1"/>
    <col min="755" max="755" width="3.140625" style="100" customWidth="1"/>
    <col min="756" max="756" width="4.42578125" style="100" customWidth="1"/>
    <col min="757" max="757" width="5.7109375" style="100" customWidth="1"/>
    <col min="758" max="758" width="9.7109375" style="100" customWidth="1"/>
    <col min="759" max="759" width="5.28515625" style="100" customWidth="1"/>
    <col min="760" max="760" width="3.140625" style="100" customWidth="1"/>
    <col min="761" max="761" width="2.5703125" style="100" customWidth="1"/>
    <col min="762" max="762" width="2.140625" style="100" customWidth="1"/>
    <col min="763" max="763" width="11.5703125" style="100" customWidth="1"/>
    <col min="764" max="764" width="11.42578125" style="100" customWidth="1"/>
    <col min="765" max="765" width="10.7109375" style="100" customWidth="1"/>
    <col min="766" max="770" width="10.7109375" style="100" bestFit="1" customWidth="1"/>
    <col min="771" max="772" width="10.5703125" style="100" bestFit="1" customWidth="1"/>
    <col min="773" max="782" width="12.7109375" style="100" customWidth="1"/>
    <col min="783" max="1001" width="9.140625" style="100"/>
    <col min="1002" max="1002" width="3.140625" style="100" customWidth="1"/>
    <col min="1003" max="1003" width="6.42578125" style="100" customWidth="1"/>
    <col min="1004" max="1004" width="45.42578125" style="100" customWidth="1"/>
    <col min="1005" max="1005" width="38.42578125" style="100" customWidth="1"/>
    <col min="1006" max="1007" width="2.7109375" style="100" customWidth="1"/>
    <col min="1008" max="1008" width="2.5703125" style="100" customWidth="1"/>
    <col min="1009" max="1009" width="2.7109375" style="100" customWidth="1"/>
    <col min="1010" max="1010" width="1.140625" style="100" customWidth="1"/>
    <col min="1011" max="1011" width="3.140625" style="100" customWidth="1"/>
    <col min="1012" max="1012" width="4.42578125" style="100" customWidth="1"/>
    <col min="1013" max="1013" width="5.7109375" style="100" customWidth="1"/>
    <col min="1014" max="1014" width="9.7109375" style="100" customWidth="1"/>
    <col min="1015" max="1015" width="5.28515625" style="100" customWidth="1"/>
    <col min="1016" max="1016" width="3.140625" style="100" customWidth="1"/>
    <col min="1017" max="1017" width="2.5703125" style="100" customWidth="1"/>
    <col min="1018" max="1018" width="2.140625" style="100" customWidth="1"/>
    <col min="1019" max="1019" width="11.5703125" style="100" customWidth="1"/>
    <col min="1020" max="1020" width="11.42578125" style="100" customWidth="1"/>
    <col min="1021" max="1021" width="10.7109375" style="100" customWidth="1"/>
    <col min="1022" max="1026" width="10.7109375" style="100" bestFit="1" customWidth="1"/>
    <col min="1027" max="1028" width="10.5703125" style="100" bestFit="1" customWidth="1"/>
    <col min="1029" max="1038" width="12.7109375" style="100" customWidth="1"/>
    <col min="1039" max="1257" width="9.140625" style="100"/>
    <col min="1258" max="1258" width="3.140625" style="100" customWidth="1"/>
    <col min="1259" max="1259" width="6.42578125" style="100" customWidth="1"/>
    <col min="1260" max="1260" width="45.42578125" style="100" customWidth="1"/>
    <col min="1261" max="1261" width="38.42578125" style="100" customWidth="1"/>
    <col min="1262" max="1263" width="2.7109375" style="100" customWidth="1"/>
    <col min="1264" max="1264" width="2.5703125" style="100" customWidth="1"/>
    <col min="1265" max="1265" width="2.7109375" style="100" customWidth="1"/>
    <col min="1266" max="1266" width="1.140625" style="100" customWidth="1"/>
    <col min="1267" max="1267" width="3.140625" style="100" customWidth="1"/>
    <col min="1268" max="1268" width="4.42578125" style="100" customWidth="1"/>
    <col min="1269" max="1269" width="5.7109375" style="100" customWidth="1"/>
    <col min="1270" max="1270" width="9.7109375" style="100" customWidth="1"/>
    <col min="1271" max="1271" width="5.28515625" style="100" customWidth="1"/>
    <col min="1272" max="1272" width="3.140625" style="100" customWidth="1"/>
    <col min="1273" max="1273" width="2.5703125" style="100" customWidth="1"/>
    <col min="1274" max="1274" width="2.140625" style="100" customWidth="1"/>
    <col min="1275" max="1275" width="11.5703125" style="100" customWidth="1"/>
    <col min="1276" max="1276" width="11.42578125" style="100" customWidth="1"/>
    <col min="1277" max="1277" width="10.7109375" style="100" customWidth="1"/>
    <col min="1278" max="1282" width="10.7109375" style="100" bestFit="1" customWidth="1"/>
    <col min="1283" max="1284" width="10.5703125" style="100" bestFit="1" customWidth="1"/>
    <col min="1285" max="1294" width="12.7109375" style="100" customWidth="1"/>
    <col min="1295" max="1513" width="9.140625" style="100"/>
    <col min="1514" max="1514" width="3.140625" style="100" customWidth="1"/>
    <col min="1515" max="1515" width="6.42578125" style="100" customWidth="1"/>
    <col min="1516" max="1516" width="45.42578125" style="100" customWidth="1"/>
    <col min="1517" max="1517" width="38.42578125" style="100" customWidth="1"/>
    <col min="1518" max="1519" width="2.7109375" style="100" customWidth="1"/>
    <col min="1520" max="1520" width="2.5703125" style="100" customWidth="1"/>
    <col min="1521" max="1521" width="2.7109375" style="100" customWidth="1"/>
    <col min="1522" max="1522" width="1.140625" style="100" customWidth="1"/>
    <col min="1523" max="1523" width="3.140625" style="100" customWidth="1"/>
    <col min="1524" max="1524" width="4.42578125" style="100" customWidth="1"/>
    <col min="1525" max="1525" width="5.7109375" style="100" customWidth="1"/>
    <col min="1526" max="1526" width="9.7109375" style="100" customWidth="1"/>
    <col min="1527" max="1527" width="5.28515625" style="100" customWidth="1"/>
    <col min="1528" max="1528" width="3.140625" style="100" customWidth="1"/>
    <col min="1529" max="1529" width="2.5703125" style="100" customWidth="1"/>
    <col min="1530" max="1530" width="2.140625" style="100" customWidth="1"/>
    <col min="1531" max="1531" width="11.5703125" style="100" customWidth="1"/>
    <col min="1532" max="1532" width="11.42578125" style="100" customWidth="1"/>
    <col min="1533" max="1533" width="10.7109375" style="100" customWidth="1"/>
    <col min="1534" max="1538" width="10.7109375" style="100" bestFit="1" customWidth="1"/>
    <col min="1539" max="1540" width="10.5703125" style="100" bestFit="1" customWidth="1"/>
    <col min="1541" max="1550" width="12.7109375" style="100" customWidth="1"/>
    <col min="1551" max="1769" width="9.140625" style="100"/>
    <col min="1770" max="1770" width="3.140625" style="100" customWidth="1"/>
    <col min="1771" max="1771" width="6.42578125" style="100" customWidth="1"/>
    <col min="1772" max="1772" width="45.42578125" style="100" customWidth="1"/>
    <col min="1773" max="1773" width="38.42578125" style="100" customWidth="1"/>
    <col min="1774" max="1775" width="2.7109375" style="100" customWidth="1"/>
    <col min="1776" max="1776" width="2.5703125" style="100" customWidth="1"/>
    <col min="1777" max="1777" width="2.7109375" style="100" customWidth="1"/>
    <col min="1778" max="1778" width="1.140625" style="100" customWidth="1"/>
    <col min="1779" max="1779" width="3.140625" style="100" customWidth="1"/>
    <col min="1780" max="1780" width="4.42578125" style="100" customWidth="1"/>
    <col min="1781" max="1781" width="5.7109375" style="100" customWidth="1"/>
    <col min="1782" max="1782" width="9.7109375" style="100" customWidth="1"/>
    <col min="1783" max="1783" width="5.28515625" style="100" customWidth="1"/>
    <col min="1784" max="1784" width="3.140625" style="100" customWidth="1"/>
    <col min="1785" max="1785" width="2.5703125" style="100" customWidth="1"/>
    <col min="1786" max="1786" width="2.140625" style="100" customWidth="1"/>
    <col min="1787" max="1787" width="11.5703125" style="100" customWidth="1"/>
    <col min="1788" max="1788" width="11.42578125" style="100" customWidth="1"/>
    <col min="1789" max="1789" width="10.7109375" style="100" customWidth="1"/>
    <col min="1790" max="1794" width="10.7109375" style="100" bestFit="1" customWidth="1"/>
    <col min="1795" max="1796" width="10.5703125" style="100" bestFit="1" customWidth="1"/>
    <col min="1797" max="1806" width="12.7109375" style="100" customWidth="1"/>
    <col min="1807" max="2025" width="9.140625" style="100"/>
    <col min="2026" max="2026" width="3.140625" style="100" customWidth="1"/>
    <col min="2027" max="2027" width="6.42578125" style="100" customWidth="1"/>
    <col min="2028" max="2028" width="45.42578125" style="100" customWidth="1"/>
    <col min="2029" max="2029" width="38.42578125" style="100" customWidth="1"/>
    <col min="2030" max="2031" width="2.7109375" style="100" customWidth="1"/>
    <col min="2032" max="2032" width="2.5703125" style="100" customWidth="1"/>
    <col min="2033" max="2033" width="2.7109375" style="100" customWidth="1"/>
    <col min="2034" max="2034" width="1.140625" style="100" customWidth="1"/>
    <col min="2035" max="2035" width="3.140625" style="100" customWidth="1"/>
    <col min="2036" max="2036" width="4.42578125" style="100" customWidth="1"/>
    <col min="2037" max="2037" width="5.7109375" style="100" customWidth="1"/>
    <col min="2038" max="2038" width="9.7109375" style="100" customWidth="1"/>
    <col min="2039" max="2039" width="5.28515625" style="100" customWidth="1"/>
    <col min="2040" max="2040" width="3.140625" style="100" customWidth="1"/>
    <col min="2041" max="2041" width="2.5703125" style="100" customWidth="1"/>
    <col min="2042" max="2042" width="2.140625" style="100" customWidth="1"/>
    <col min="2043" max="2043" width="11.5703125" style="100" customWidth="1"/>
    <col min="2044" max="2044" width="11.42578125" style="100" customWidth="1"/>
    <col min="2045" max="2045" width="10.7109375" style="100" customWidth="1"/>
    <col min="2046" max="2050" width="10.7109375" style="100" bestFit="1" customWidth="1"/>
    <col min="2051" max="2052" width="10.5703125" style="100" bestFit="1" customWidth="1"/>
    <col min="2053" max="2062" width="12.7109375" style="100" customWidth="1"/>
    <col min="2063" max="2281" width="9.140625" style="100"/>
    <col min="2282" max="2282" width="3.140625" style="100" customWidth="1"/>
    <col min="2283" max="2283" width="6.42578125" style="100" customWidth="1"/>
    <col min="2284" max="2284" width="45.42578125" style="100" customWidth="1"/>
    <col min="2285" max="2285" width="38.42578125" style="100" customWidth="1"/>
    <col min="2286" max="2287" width="2.7109375" style="100" customWidth="1"/>
    <col min="2288" max="2288" width="2.5703125" style="100" customWidth="1"/>
    <col min="2289" max="2289" width="2.7109375" style="100" customWidth="1"/>
    <col min="2290" max="2290" width="1.140625" style="100" customWidth="1"/>
    <col min="2291" max="2291" width="3.140625" style="100" customWidth="1"/>
    <col min="2292" max="2292" width="4.42578125" style="100" customWidth="1"/>
    <col min="2293" max="2293" width="5.7109375" style="100" customWidth="1"/>
    <col min="2294" max="2294" width="9.7109375" style="100" customWidth="1"/>
    <col min="2295" max="2295" width="5.28515625" style="100" customWidth="1"/>
    <col min="2296" max="2296" width="3.140625" style="100" customWidth="1"/>
    <col min="2297" max="2297" width="2.5703125" style="100" customWidth="1"/>
    <col min="2298" max="2298" width="2.140625" style="100" customWidth="1"/>
    <col min="2299" max="2299" width="11.5703125" style="100" customWidth="1"/>
    <col min="2300" max="2300" width="11.42578125" style="100" customWidth="1"/>
    <col min="2301" max="2301" width="10.7109375" style="100" customWidth="1"/>
    <col min="2302" max="2306" width="10.7109375" style="100" bestFit="1" customWidth="1"/>
    <col min="2307" max="2308" width="10.5703125" style="100" bestFit="1" customWidth="1"/>
    <col min="2309" max="2318" width="12.7109375" style="100" customWidth="1"/>
    <col min="2319" max="2537" width="9.140625" style="100"/>
    <col min="2538" max="2538" width="3.140625" style="100" customWidth="1"/>
    <col min="2539" max="2539" width="6.42578125" style="100" customWidth="1"/>
    <col min="2540" max="2540" width="45.42578125" style="100" customWidth="1"/>
    <col min="2541" max="2541" width="38.42578125" style="100" customWidth="1"/>
    <col min="2542" max="2543" width="2.7109375" style="100" customWidth="1"/>
    <col min="2544" max="2544" width="2.5703125" style="100" customWidth="1"/>
    <col min="2545" max="2545" width="2.7109375" style="100" customWidth="1"/>
    <col min="2546" max="2546" width="1.140625" style="100" customWidth="1"/>
    <col min="2547" max="2547" width="3.140625" style="100" customWidth="1"/>
    <col min="2548" max="2548" width="4.42578125" style="100" customWidth="1"/>
    <col min="2549" max="2549" width="5.7109375" style="100" customWidth="1"/>
    <col min="2550" max="2550" width="9.7109375" style="100" customWidth="1"/>
    <col min="2551" max="2551" width="5.28515625" style="100" customWidth="1"/>
    <col min="2552" max="2552" width="3.140625" style="100" customWidth="1"/>
    <col min="2553" max="2553" width="2.5703125" style="100" customWidth="1"/>
    <col min="2554" max="2554" width="2.140625" style="100" customWidth="1"/>
    <col min="2555" max="2555" width="11.5703125" style="100" customWidth="1"/>
    <col min="2556" max="2556" width="11.42578125" style="100" customWidth="1"/>
    <col min="2557" max="2557" width="10.7109375" style="100" customWidth="1"/>
    <col min="2558" max="2562" width="10.7109375" style="100" bestFit="1" customWidth="1"/>
    <col min="2563" max="2564" width="10.5703125" style="100" bestFit="1" customWidth="1"/>
    <col min="2565" max="2574" width="12.7109375" style="100" customWidth="1"/>
    <col min="2575" max="2793" width="9.140625" style="100"/>
    <col min="2794" max="2794" width="3.140625" style="100" customWidth="1"/>
    <col min="2795" max="2795" width="6.42578125" style="100" customWidth="1"/>
    <col min="2796" max="2796" width="45.42578125" style="100" customWidth="1"/>
    <col min="2797" max="2797" width="38.42578125" style="100" customWidth="1"/>
    <col min="2798" max="2799" width="2.7109375" style="100" customWidth="1"/>
    <col min="2800" max="2800" width="2.5703125" style="100" customWidth="1"/>
    <col min="2801" max="2801" width="2.7109375" style="100" customWidth="1"/>
    <col min="2802" max="2802" width="1.140625" style="100" customWidth="1"/>
    <col min="2803" max="2803" width="3.140625" style="100" customWidth="1"/>
    <col min="2804" max="2804" width="4.42578125" style="100" customWidth="1"/>
    <col min="2805" max="2805" width="5.7109375" style="100" customWidth="1"/>
    <col min="2806" max="2806" width="9.7109375" style="100" customWidth="1"/>
    <col min="2807" max="2807" width="5.28515625" style="100" customWidth="1"/>
    <col min="2808" max="2808" width="3.140625" style="100" customWidth="1"/>
    <col min="2809" max="2809" width="2.5703125" style="100" customWidth="1"/>
    <col min="2810" max="2810" width="2.140625" style="100" customWidth="1"/>
    <col min="2811" max="2811" width="11.5703125" style="100" customWidth="1"/>
    <col min="2812" max="2812" width="11.42578125" style="100" customWidth="1"/>
    <col min="2813" max="2813" width="10.7109375" style="100" customWidth="1"/>
    <col min="2814" max="2818" width="10.7109375" style="100" bestFit="1" customWidth="1"/>
    <col min="2819" max="2820" width="10.5703125" style="100" bestFit="1" customWidth="1"/>
    <col min="2821" max="2830" width="12.7109375" style="100" customWidth="1"/>
    <col min="2831" max="3049" width="9.140625" style="100"/>
    <col min="3050" max="3050" width="3.140625" style="100" customWidth="1"/>
    <col min="3051" max="3051" width="6.42578125" style="100" customWidth="1"/>
    <col min="3052" max="3052" width="45.42578125" style="100" customWidth="1"/>
    <col min="3053" max="3053" width="38.42578125" style="100" customWidth="1"/>
    <col min="3054" max="3055" width="2.7109375" style="100" customWidth="1"/>
    <col min="3056" max="3056" width="2.5703125" style="100" customWidth="1"/>
    <col min="3057" max="3057" width="2.7109375" style="100" customWidth="1"/>
    <col min="3058" max="3058" width="1.140625" style="100" customWidth="1"/>
    <col min="3059" max="3059" width="3.140625" style="100" customWidth="1"/>
    <col min="3060" max="3060" width="4.42578125" style="100" customWidth="1"/>
    <col min="3061" max="3061" width="5.7109375" style="100" customWidth="1"/>
    <col min="3062" max="3062" width="9.7109375" style="100" customWidth="1"/>
    <col min="3063" max="3063" width="5.28515625" style="100" customWidth="1"/>
    <col min="3064" max="3064" width="3.140625" style="100" customWidth="1"/>
    <col min="3065" max="3065" width="2.5703125" style="100" customWidth="1"/>
    <col min="3066" max="3066" width="2.140625" style="100" customWidth="1"/>
    <col min="3067" max="3067" width="11.5703125" style="100" customWidth="1"/>
    <col min="3068" max="3068" width="11.42578125" style="100" customWidth="1"/>
    <col min="3069" max="3069" width="10.7109375" style="100" customWidth="1"/>
    <col min="3070" max="3074" width="10.7109375" style="100" bestFit="1" customWidth="1"/>
    <col min="3075" max="3076" width="10.5703125" style="100" bestFit="1" customWidth="1"/>
    <col min="3077" max="3086" width="12.7109375" style="100" customWidth="1"/>
    <col min="3087" max="3305" width="9.140625" style="100"/>
    <col min="3306" max="3306" width="3.140625" style="100" customWidth="1"/>
    <col min="3307" max="3307" width="6.42578125" style="100" customWidth="1"/>
    <col min="3308" max="3308" width="45.42578125" style="100" customWidth="1"/>
    <col min="3309" max="3309" width="38.42578125" style="100" customWidth="1"/>
    <col min="3310" max="3311" width="2.7109375" style="100" customWidth="1"/>
    <col min="3312" max="3312" width="2.5703125" style="100" customWidth="1"/>
    <col min="3313" max="3313" width="2.7109375" style="100" customWidth="1"/>
    <col min="3314" max="3314" width="1.140625" style="100" customWidth="1"/>
    <col min="3315" max="3315" width="3.140625" style="100" customWidth="1"/>
    <col min="3316" max="3316" width="4.42578125" style="100" customWidth="1"/>
    <col min="3317" max="3317" width="5.7109375" style="100" customWidth="1"/>
    <col min="3318" max="3318" width="9.7109375" style="100" customWidth="1"/>
    <col min="3319" max="3319" width="5.28515625" style="100" customWidth="1"/>
    <col min="3320" max="3320" width="3.140625" style="100" customWidth="1"/>
    <col min="3321" max="3321" width="2.5703125" style="100" customWidth="1"/>
    <col min="3322" max="3322" width="2.140625" style="100" customWidth="1"/>
    <col min="3323" max="3323" width="11.5703125" style="100" customWidth="1"/>
    <col min="3324" max="3324" width="11.42578125" style="100" customWidth="1"/>
    <col min="3325" max="3325" width="10.7109375" style="100" customWidth="1"/>
    <col min="3326" max="3330" width="10.7109375" style="100" bestFit="1" customWidth="1"/>
    <col min="3331" max="3332" width="10.5703125" style="100" bestFit="1" customWidth="1"/>
    <col min="3333" max="3342" width="12.7109375" style="100" customWidth="1"/>
    <col min="3343" max="3561" width="9.140625" style="100"/>
    <col min="3562" max="3562" width="3.140625" style="100" customWidth="1"/>
    <col min="3563" max="3563" width="6.42578125" style="100" customWidth="1"/>
    <col min="3564" max="3564" width="45.42578125" style="100" customWidth="1"/>
    <col min="3565" max="3565" width="38.42578125" style="100" customWidth="1"/>
    <col min="3566" max="3567" width="2.7109375" style="100" customWidth="1"/>
    <col min="3568" max="3568" width="2.5703125" style="100" customWidth="1"/>
    <col min="3569" max="3569" width="2.7109375" style="100" customWidth="1"/>
    <col min="3570" max="3570" width="1.140625" style="100" customWidth="1"/>
    <col min="3571" max="3571" width="3.140625" style="100" customWidth="1"/>
    <col min="3572" max="3572" width="4.42578125" style="100" customWidth="1"/>
    <col min="3573" max="3573" width="5.7109375" style="100" customWidth="1"/>
    <col min="3574" max="3574" width="9.7109375" style="100" customWidth="1"/>
    <col min="3575" max="3575" width="5.28515625" style="100" customWidth="1"/>
    <col min="3576" max="3576" width="3.140625" style="100" customWidth="1"/>
    <col min="3577" max="3577" width="2.5703125" style="100" customWidth="1"/>
    <col min="3578" max="3578" width="2.140625" style="100" customWidth="1"/>
    <col min="3579" max="3579" width="11.5703125" style="100" customWidth="1"/>
    <col min="3580" max="3580" width="11.42578125" style="100" customWidth="1"/>
    <col min="3581" max="3581" width="10.7109375" style="100" customWidth="1"/>
    <col min="3582" max="3586" width="10.7109375" style="100" bestFit="1" customWidth="1"/>
    <col min="3587" max="3588" width="10.5703125" style="100" bestFit="1" customWidth="1"/>
    <col min="3589" max="3598" width="12.7109375" style="100" customWidth="1"/>
    <col min="3599" max="3817" width="9.140625" style="100"/>
    <col min="3818" max="3818" width="3.140625" style="100" customWidth="1"/>
    <col min="3819" max="3819" width="6.42578125" style="100" customWidth="1"/>
    <col min="3820" max="3820" width="45.42578125" style="100" customWidth="1"/>
    <col min="3821" max="3821" width="38.42578125" style="100" customWidth="1"/>
    <col min="3822" max="3823" width="2.7109375" style="100" customWidth="1"/>
    <col min="3824" max="3824" width="2.5703125" style="100" customWidth="1"/>
    <col min="3825" max="3825" width="2.7109375" style="100" customWidth="1"/>
    <col min="3826" max="3826" width="1.140625" style="100" customWidth="1"/>
    <col min="3827" max="3827" width="3.140625" style="100" customWidth="1"/>
    <col min="3828" max="3828" width="4.42578125" style="100" customWidth="1"/>
    <col min="3829" max="3829" width="5.7109375" style="100" customWidth="1"/>
    <col min="3830" max="3830" width="9.7109375" style="100" customWidth="1"/>
    <col min="3831" max="3831" width="5.28515625" style="100" customWidth="1"/>
    <col min="3832" max="3832" width="3.140625" style="100" customWidth="1"/>
    <col min="3833" max="3833" width="2.5703125" style="100" customWidth="1"/>
    <col min="3834" max="3834" width="2.140625" style="100" customWidth="1"/>
    <col min="3835" max="3835" width="11.5703125" style="100" customWidth="1"/>
    <col min="3836" max="3836" width="11.42578125" style="100" customWidth="1"/>
    <col min="3837" max="3837" width="10.7109375" style="100" customWidth="1"/>
    <col min="3838" max="3842" width="10.7109375" style="100" bestFit="1" customWidth="1"/>
    <col min="3843" max="3844" width="10.5703125" style="100" bestFit="1" customWidth="1"/>
    <col min="3845" max="3854" width="12.7109375" style="100" customWidth="1"/>
    <col min="3855" max="4073" width="9.140625" style="100"/>
    <col min="4074" max="4074" width="3.140625" style="100" customWidth="1"/>
    <col min="4075" max="4075" width="6.42578125" style="100" customWidth="1"/>
    <col min="4076" max="4076" width="45.42578125" style="100" customWidth="1"/>
    <col min="4077" max="4077" width="38.42578125" style="100" customWidth="1"/>
    <col min="4078" max="4079" width="2.7109375" style="100" customWidth="1"/>
    <col min="4080" max="4080" width="2.5703125" style="100" customWidth="1"/>
    <col min="4081" max="4081" width="2.7109375" style="100" customWidth="1"/>
    <col min="4082" max="4082" width="1.140625" style="100" customWidth="1"/>
    <col min="4083" max="4083" width="3.140625" style="100" customWidth="1"/>
    <col min="4084" max="4084" width="4.42578125" style="100" customWidth="1"/>
    <col min="4085" max="4085" width="5.7109375" style="100" customWidth="1"/>
    <col min="4086" max="4086" width="9.7109375" style="100" customWidth="1"/>
    <col min="4087" max="4087" width="5.28515625" style="100" customWidth="1"/>
    <col min="4088" max="4088" width="3.140625" style="100" customWidth="1"/>
    <col min="4089" max="4089" width="2.5703125" style="100" customWidth="1"/>
    <col min="4090" max="4090" width="2.140625" style="100" customWidth="1"/>
    <col min="4091" max="4091" width="11.5703125" style="100" customWidth="1"/>
    <col min="4092" max="4092" width="11.42578125" style="100" customWidth="1"/>
    <col min="4093" max="4093" width="10.7109375" style="100" customWidth="1"/>
    <col min="4094" max="4098" width="10.7109375" style="100" bestFit="1" customWidth="1"/>
    <col min="4099" max="4100" width="10.5703125" style="100" bestFit="1" customWidth="1"/>
    <col min="4101" max="4110" width="12.7109375" style="100" customWidth="1"/>
    <col min="4111" max="4329" width="9.140625" style="100"/>
    <col min="4330" max="4330" width="3.140625" style="100" customWidth="1"/>
    <col min="4331" max="4331" width="6.42578125" style="100" customWidth="1"/>
    <col min="4332" max="4332" width="45.42578125" style="100" customWidth="1"/>
    <col min="4333" max="4333" width="38.42578125" style="100" customWidth="1"/>
    <col min="4334" max="4335" width="2.7109375" style="100" customWidth="1"/>
    <col min="4336" max="4336" width="2.5703125" style="100" customWidth="1"/>
    <col min="4337" max="4337" width="2.7109375" style="100" customWidth="1"/>
    <col min="4338" max="4338" width="1.140625" style="100" customWidth="1"/>
    <col min="4339" max="4339" width="3.140625" style="100" customWidth="1"/>
    <col min="4340" max="4340" width="4.42578125" style="100" customWidth="1"/>
    <col min="4341" max="4341" width="5.7109375" style="100" customWidth="1"/>
    <col min="4342" max="4342" width="9.7109375" style="100" customWidth="1"/>
    <col min="4343" max="4343" width="5.28515625" style="100" customWidth="1"/>
    <col min="4344" max="4344" width="3.140625" style="100" customWidth="1"/>
    <col min="4345" max="4345" width="2.5703125" style="100" customWidth="1"/>
    <col min="4346" max="4346" width="2.140625" style="100" customWidth="1"/>
    <col min="4347" max="4347" width="11.5703125" style="100" customWidth="1"/>
    <col min="4348" max="4348" width="11.42578125" style="100" customWidth="1"/>
    <col min="4349" max="4349" width="10.7109375" style="100" customWidth="1"/>
    <col min="4350" max="4354" width="10.7109375" style="100" bestFit="1" customWidth="1"/>
    <col min="4355" max="4356" width="10.5703125" style="100" bestFit="1" customWidth="1"/>
    <col min="4357" max="4366" width="12.7109375" style="100" customWidth="1"/>
    <col min="4367" max="4585" width="9.140625" style="100"/>
    <col min="4586" max="4586" width="3.140625" style="100" customWidth="1"/>
    <col min="4587" max="4587" width="6.42578125" style="100" customWidth="1"/>
    <col min="4588" max="4588" width="45.42578125" style="100" customWidth="1"/>
    <col min="4589" max="4589" width="38.42578125" style="100" customWidth="1"/>
    <col min="4590" max="4591" width="2.7109375" style="100" customWidth="1"/>
    <col min="4592" max="4592" width="2.5703125" style="100" customWidth="1"/>
    <col min="4593" max="4593" width="2.7109375" style="100" customWidth="1"/>
    <col min="4594" max="4594" width="1.140625" style="100" customWidth="1"/>
    <col min="4595" max="4595" width="3.140625" style="100" customWidth="1"/>
    <col min="4596" max="4596" width="4.42578125" style="100" customWidth="1"/>
    <col min="4597" max="4597" width="5.7109375" style="100" customWidth="1"/>
    <col min="4598" max="4598" width="9.7109375" style="100" customWidth="1"/>
    <col min="4599" max="4599" width="5.28515625" style="100" customWidth="1"/>
    <col min="4600" max="4600" width="3.140625" style="100" customWidth="1"/>
    <col min="4601" max="4601" width="2.5703125" style="100" customWidth="1"/>
    <col min="4602" max="4602" width="2.140625" style="100" customWidth="1"/>
    <col min="4603" max="4603" width="11.5703125" style="100" customWidth="1"/>
    <col min="4604" max="4604" width="11.42578125" style="100" customWidth="1"/>
    <col min="4605" max="4605" width="10.7109375" style="100" customWidth="1"/>
    <col min="4606" max="4610" width="10.7109375" style="100" bestFit="1" customWidth="1"/>
    <col min="4611" max="4612" width="10.5703125" style="100" bestFit="1" customWidth="1"/>
    <col min="4613" max="4622" width="12.7109375" style="100" customWidth="1"/>
    <col min="4623" max="4841" width="9.140625" style="100"/>
    <col min="4842" max="4842" width="3.140625" style="100" customWidth="1"/>
    <col min="4843" max="4843" width="6.42578125" style="100" customWidth="1"/>
    <col min="4844" max="4844" width="45.42578125" style="100" customWidth="1"/>
    <col min="4845" max="4845" width="38.42578125" style="100" customWidth="1"/>
    <col min="4846" max="4847" width="2.7109375" style="100" customWidth="1"/>
    <col min="4848" max="4848" width="2.5703125" style="100" customWidth="1"/>
    <col min="4849" max="4849" width="2.7109375" style="100" customWidth="1"/>
    <col min="4850" max="4850" width="1.140625" style="100" customWidth="1"/>
    <col min="4851" max="4851" width="3.140625" style="100" customWidth="1"/>
    <col min="4852" max="4852" width="4.42578125" style="100" customWidth="1"/>
    <col min="4853" max="4853" width="5.7109375" style="100" customWidth="1"/>
    <col min="4854" max="4854" width="9.7109375" style="100" customWidth="1"/>
    <col min="4855" max="4855" width="5.28515625" style="100" customWidth="1"/>
    <col min="4856" max="4856" width="3.140625" style="100" customWidth="1"/>
    <col min="4857" max="4857" width="2.5703125" style="100" customWidth="1"/>
    <col min="4858" max="4858" width="2.140625" style="100" customWidth="1"/>
    <col min="4859" max="4859" width="11.5703125" style="100" customWidth="1"/>
    <col min="4860" max="4860" width="11.42578125" style="100" customWidth="1"/>
    <col min="4861" max="4861" width="10.7109375" style="100" customWidth="1"/>
    <col min="4862" max="4866" width="10.7109375" style="100" bestFit="1" customWidth="1"/>
    <col min="4867" max="4868" width="10.5703125" style="100" bestFit="1" customWidth="1"/>
    <col min="4869" max="4878" width="12.7109375" style="100" customWidth="1"/>
    <col min="4879" max="5097" width="9.140625" style="100"/>
    <col min="5098" max="5098" width="3.140625" style="100" customWidth="1"/>
    <col min="5099" max="5099" width="6.42578125" style="100" customWidth="1"/>
    <col min="5100" max="5100" width="45.42578125" style="100" customWidth="1"/>
    <col min="5101" max="5101" width="38.42578125" style="100" customWidth="1"/>
    <col min="5102" max="5103" width="2.7109375" style="100" customWidth="1"/>
    <col min="5104" max="5104" width="2.5703125" style="100" customWidth="1"/>
    <col min="5105" max="5105" width="2.7109375" style="100" customWidth="1"/>
    <col min="5106" max="5106" width="1.140625" style="100" customWidth="1"/>
    <col min="5107" max="5107" width="3.140625" style="100" customWidth="1"/>
    <col min="5108" max="5108" width="4.42578125" style="100" customWidth="1"/>
    <col min="5109" max="5109" width="5.7109375" style="100" customWidth="1"/>
    <col min="5110" max="5110" width="9.7109375" style="100" customWidth="1"/>
    <col min="5111" max="5111" width="5.28515625" style="100" customWidth="1"/>
    <col min="5112" max="5112" width="3.140625" style="100" customWidth="1"/>
    <col min="5113" max="5113" width="2.5703125" style="100" customWidth="1"/>
    <col min="5114" max="5114" width="2.140625" style="100" customWidth="1"/>
    <col min="5115" max="5115" width="11.5703125" style="100" customWidth="1"/>
    <col min="5116" max="5116" width="11.42578125" style="100" customWidth="1"/>
    <col min="5117" max="5117" width="10.7109375" style="100" customWidth="1"/>
    <col min="5118" max="5122" width="10.7109375" style="100" bestFit="1" customWidth="1"/>
    <col min="5123" max="5124" width="10.5703125" style="100" bestFit="1" customWidth="1"/>
    <col min="5125" max="5134" width="12.7109375" style="100" customWidth="1"/>
    <col min="5135" max="5353" width="9.140625" style="100"/>
    <col min="5354" max="5354" width="3.140625" style="100" customWidth="1"/>
    <col min="5355" max="5355" width="6.42578125" style="100" customWidth="1"/>
    <col min="5356" max="5356" width="45.42578125" style="100" customWidth="1"/>
    <col min="5357" max="5357" width="38.42578125" style="100" customWidth="1"/>
    <col min="5358" max="5359" width="2.7109375" style="100" customWidth="1"/>
    <col min="5360" max="5360" width="2.5703125" style="100" customWidth="1"/>
    <col min="5361" max="5361" width="2.7109375" style="100" customWidth="1"/>
    <col min="5362" max="5362" width="1.140625" style="100" customWidth="1"/>
    <col min="5363" max="5363" width="3.140625" style="100" customWidth="1"/>
    <col min="5364" max="5364" width="4.42578125" style="100" customWidth="1"/>
    <col min="5365" max="5365" width="5.7109375" style="100" customWidth="1"/>
    <col min="5366" max="5366" width="9.7109375" style="100" customWidth="1"/>
    <col min="5367" max="5367" width="5.28515625" style="100" customWidth="1"/>
    <col min="5368" max="5368" width="3.140625" style="100" customWidth="1"/>
    <col min="5369" max="5369" width="2.5703125" style="100" customWidth="1"/>
    <col min="5370" max="5370" width="2.140625" style="100" customWidth="1"/>
    <col min="5371" max="5371" width="11.5703125" style="100" customWidth="1"/>
    <col min="5372" max="5372" width="11.42578125" style="100" customWidth="1"/>
    <col min="5373" max="5373" width="10.7109375" style="100" customWidth="1"/>
    <col min="5374" max="5378" width="10.7109375" style="100" bestFit="1" customWidth="1"/>
    <col min="5379" max="5380" width="10.5703125" style="100" bestFit="1" customWidth="1"/>
    <col min="5381" max="5390" width="12.7109375" style="100" customWidth="1"/>
    <col min="5391" max="5609" width="9.140625" style="100"/>
    <col min="5610" max="5610" width="3.140625" style="100" customWidth="1"/>
    <col min="5611" max="5611" width="6.42578125" style="100" customWidth="1"/>
    <col min="5612" max="5612" width="45.42578125" style="100" customWidth="1"/>
    <col min="5613" max="5613" width="38.42578125" style="100" customWidth="1"/>
    <col min="5614" max="5615" width="2.7109375" style="100" customWidth="1"/>
    <col min="5616" max="5616" width="2.5703125" style="100" customWidth="1"/>
    <col min="5617" max="5617" width="2.7109375" style="100" customWidth="1"/>
    <col min="5618" max="5618" width="1.140625" style="100" customWidth="1"/>
    <col min="5619" max="5619" width="3.140625" style="100" customWidth="1"/>
    <col min="5620" max="5620" width="4.42578125" style="100" customWidth="1"/>
    <col min="5621" max="5621" width="5.7109375" style="100" customWidth="1"/>
    <col min="5622" max="5622" width="9.7109375" style="100" customWidth="1"/>
    <col min="5623" max="5623" width="5.28515625" style="100" customWidth="1"/>
    <col min="5624" max="5624" width="3.140625" style="100" customWidth="1"/>
    <col min="5625" max="5625" width="2.5703125" style="100" customWidth="1"/>
    <col min="5626" max="5626" width="2.140625" style="100" customWidth="1"/>
    <col min="5627" max="5627" width="11.5703125" style="100" customWidth="1"/>
    <col min="5628" max="5628" width="11.42578125" style="100" customWidth="1"/>
    <col min="5629" max="5629" width="10.7109375" style="100" customWidth="1"/>
    <col min="5630" max="5634" width="10.7109375" style="100" bestFit="1" customWidth="1"/>
    <col min="5635" max="5636" width="10.5703125" style="100" bestFit="1" customWidth="1"/>
    <col min="5637" max="5646" width="12.7109375" style="100" customWidth="1"/>
    <col min="5647" max="5865" width="9.140625" style="100"/>
    <col min="5866" max="5866" width="3.140625" style="100" customWidth="1"/>
    <col min="5867" max="5867" width="6.42578125" style="100" customWidth="1"/>
    <col min="5868" max="5868" width="45.42578125" style="100" customWidth="1"/>
    <col min="5869" max="5869" width="38.42578125" style="100" customWidth="1"/>
    <col min="5870" max="5871" width="2.7109375" style="100" customWidth="1"/>
    <col min="5872" max="5872" width="2.5703125" style="100" customWidth="1"/>
    <col min="5873" max="5873" width="2.7109375" style="100" customWidth="1"/>
    <col min="5874" max="5874" width="1.140625" style="100" customWidth="1"/>
    <col min="5875" max="5875" width="3.140625" style="100" customWidth="1"/>
    <col min="5876" max="5876" width="4.42578125" style="100" customWidth="1"/>
    <col min="5877" max="5877" width="5.7109375" style="100" customWidth="1"/>
    <col min="5878" max="5878" width="9.7109375" style="100" customWidth="1"/>
    <col min="5879" max="5879" width="5.28515625" style="100" customWidth="1"/>
    <col min="5880" max="5880" width="3.140625" style="100" customWidth="1"/>
    <col min="5881" max="5881" width="2.5703125" style="100" customWidth="1"/>
    <col min="5882" max="5882" width="2.140625" style="100" customWidth="1"/>
    <col min="5883" max="5883" width="11.5703125" style="100" customWidth="1"/>
    <col min="5884" max="5884" width="11.42578125" style="100" customWidth="1"/>
    <col min="5885" max="5885" width="10.7109375" style="100" customWidth="1"/>
    <col min="5886" max="5890" width="10.7109375" style="100" bestFit="1" customWidth="1"/>
    <col min="5891" max="5892" width="10.5703125" style="100" bestFit="1" customWidth="1"/>
    <col min="5893" max="5902" width="12.7109375" style="100" customWidth="1"/>
    <col min="5903" max="6121" width="9.140625" style="100"/>
    <col min="6122" max="6122" width="3.140625" style="100" customWidth="1"/>
    <col min="6123" max="6123" width="6.42578125" style="100" customWidth="1"/>
    <col min="6124" max="6124" width="45.42578125" style="100" customWidth="1"/>
    <col min="6125" max="6125" width="38.42578125" style="100" customWidth="1"/>
    <col min="6126" max="6127" width="2.7109375" style="100" customWidth="1"/>
    <col min="6128" max="6128" width="2.5703125" style="100" customWidth="1"/>
    <col min="6129" max="6129" width="2.7109375" style="100" customWidth="1"/>
    <col min="6130" max="6130" width="1.140625" style="100" customWidth="1"/>
    <col min="6131" max="6131" width="3.140625" style="100" customWidth="1"/>
    <col min="6132" max="6132" width="4.42578125" style="100" customWidth="1"/>
    <col min="6133" max="6133" width="5.7109375" style="100" customWidth="1"/>
    <col min="6134" max="6134" width="9.7109375" style="100" customWidth="1"/>
    <col min="6135" max="6135" width="5.28515625" style="100" customWidth="1"/>
    <col min="6136" max="6136" width="3.140625" style="100" customWidth="1"/>
    <col min="6137" max="6137" width="2.5703125" style="100" customWidth="1"/>
    <col min="6138" max="6138" width="2.140625" style="100" customWidth="1"/>
    <col min="6139" max="6139" width="11.5703125" style="100" customWidth="1"/>
    <col min="6140" max="6140" width="11.42578125" style="100" customWidth="1"/>
    <col min="6141" max="6141" width="10.7109375" style="100" customWidth="1"/>
    <col min="6142" max="6146" width="10.7109375" style="100" bestFit="1" customWidth="1"/>
    <col min="6147" max="6148" width="10.5703125" style="100" bestFit="1" customWidth="1"/>
    <col min="6149" max="6158" width="12.7109375" style="100" customWidth="1"/>
    <col min="6159" max="6377" width="9.140625" style="100"/>
    <col min="6378" max="6378" width="3.140625" style="100" customWidth="1"/>
    <col min="6379" max="6379" width="6.42578125" style="100" customWidth="1"/>
    <col min="6380" max="6380" width="45.42578125" style="100" customWidth="1"/>
    <col min="6381" max="6381" width="38.42578125" style="100" customWidth="1"/>
    <col min="6382" max="6383" width="2.7109375" style="100" customWidth="1"/>
    <col min="6384" max="6384" width="2.5703125" style="100" customWidth="1"/>
    <col min="6385" max="6385" width="2.7109375" style="100" customWidth="1"/>
    <col min="6386" max="6386" width="1.140625" style="100" customWidth="1"/>
    <col min="6387" max="6387" width="3.140625" style="100" customWidth="1"/>
    <col min="6388" max="6388" width="4.42578125" style="100" customWidth="1"/>
    <col min="6389" max="6389" width="5.7109375" style="100" customWidth="1"/>
    <col min="6390" max="6390" width="9.7109375" style="100" customWidth="1"/>
    <col min="6391" max="6391" width="5.28515625" style="100" customWidth="1"/>
    <col min="6392" max="6392" width="3.140625" style="100" customWidth="1"/>
    <col min="6393" max="6393" width="2.5703125" style="100" customWidth="1"/>
    <col min="6394" max="6394" width="2.140625" style="100" customWidth="1"/>
    <col min="6395" max="6395" width="11.5703125" style="100" customWidth="1"/>
    <col min="6396" max="6396" width="11.42578125" style="100" customWidth="1"/>
    <col min="6397" max="6397" width="10.7109375" style="100" customWidth="1"/>
    <col min="6398" max="6402" width="10.7109375" style="100" bestFit="1" customWidth="1"/>
    <col min="6403" max="6404" width="10.5703125" style="100" bestFit="1" customWidth="1"/>
    <col min="6405" max="6414" width="12.7109375" style="100" customWidth="1"/>
    <col min="6415" max="6633" width="9.140625" style="100"/>
    <col min="6634" max="6634" width="3.140625" style="100" customWidth="1"/>
    <col min="6635" max="6635" width="6.42578125" style="100" customWidth="1"/>
    <col min="6636" max="6636" width="45.42578125" style="100" customWidth="1"/>
    <col min="6637" max="6637" width="38.42578125" style="100" customWidth="1"/>
    <col min="6638" max="6639" width="2.7109375" style="100" customWidth="1"/>
    <col min="6640" max="6640" width="2.5703125" style="100" customWidth="1"/>
    <col min="6641" max="6641" width="2.7109375" style="100" customWidth="1"/>
    <col min="6642" max="6642" width="1.140625" style="100" customWidth="1"/>
    <col min="6643" max="6643" width="3.140625" style="100" customWidth="1"/>
    <col min="6644" max="6644" width="4.42578125" style="100" customWidth="1"/>
    <col min="6645" max="6645" width="5.7109375" style="100" customWidth="1"/>
    <col min="6646" max="6646" width="9.7109375" style="100" customWidth="1"/>
    <col min="6647" max="6647" width="5.28515625" style="100" customWidth="1"/>
    <col min="6648" max="6648" width="3.140625" style="100" customWidth="1"/>
    <col min="6649" max="6649" width="2.5703125" style="100" customWidth="1"/>
    <col min="6650" max="6650" width="2.140625" style="100" customWidth="1"/>
    <col min="6651" max="6651" width="11.5703125" style="100" customWidth="1"/>
    <col min="6652" max="6652" width="11.42578125" style="100" customWidth="1"/>
    <col min="6653" max="6653" width="10.7109375" style="100" customWidth="1"/>
    <col min="6654" max="6658" width="10.7109375" style="100" bestFit="1" customWidth="1"/>
    <col min="6659" max="6660" width="10.5703125" style="100" bestFit="1" customWidth="1"/>
    <col min="6661" max="6670" width="12.7109375" style="100" customWidth="1"/>
    <col min="6671" max="6889" width="9.140625" style="100"/>
    <col min="6890" max="6890" width="3.140625" style="100" customWidth="1"/>
    <col min="6891" max="6891" width="6.42578125" style="100" customWidth="1"/>
    <col min="6892" max="6892" width="45.42578125" style="100" customWidth="1"/>
    <col min="6893" max="6893" width="38.42578125" style="100" customWidth="1"/>
    <col min="6894" max="6895" width="2.7109375" style="100" customWidth="1"/>
    <col min="6896" max="6896" width="2.5703125" style="100" customWidth="1"/>
    <col min="6897" max="6897" width="2.7109375" style="100" customWidth="1"/>
    <col min="6898" max="6898" width="1.140625" style="100" customWidth="1"/>
    <col min="6899" max="6899" width="3.140625" style="100" customWidth="1"/>
    <col min="6900" max="6900" width="4.42578125" style="100" customWidth="1"/>
    <col min="6901" max="6901" width="5.7109375" style="100" customWidth="1"/>
    <col min="6902" max="6902" width="9.7109375" style="100" customWidth="1"/>
    <col min="6903" max="6903" width="5.28515625" style="100" customWidth="1"/>
    <col min="6904" max="6904" width="3.140625" style="100" customWidth="1"/>
    <col min="6905" max="6905" width="2.5703125" style="100" customWidth="1"/>
    <col min="6906" max="6906" width="2.140625" style="100" customWidth="1"/>
    <col min="6907" max="6907" width="11.5703125" style="100" customWidth="1"/>
    <col min="6908" max="6908" width="11.42578125" style="100" customWidth="1"/>
    <col min="6909" max="6909" width="10.7109375" style="100" customWidth="1"/>
    <col min="6910" max="6914" width="10.7109375" style="100" bestFit="1" customWidth="1"/>
    <col min="6915" max="6916" width="10.5703125" style="100" bestFit="1" customWidth="1"/>
    <col min="6917" max="6926" width="12.7109375" style="100" customWidth="1"/>
    <col min="6927" max="7145" width="9.140625" style="100"/>
    <col min="7146" max="7146" width="3.140625" style="100" customWidth="1"/>
    <col min="7147" max="7147" width="6.42578125" style="100" customWidth="1"/>
    <col min="7148" max="7148" width="45.42578125" style="100" customWidth="1"/>
    <col min="7149" max="7149" width="38.42578125" style="100" customWidth="1"/>
    <col min="7150" max="7151" width="2.7109375" style="100" customWidth="1"/>
    <col min="7152" max="7152" width="2.5703125" style="100" customWidth="1"/>
    <col min="7153" max="7153" width="2.7109375" style="100" customWidth="1"/>
    <col min="7154" max="7154" width="1.140625" style="100" customWidth="1"/>
    <col min="7155" max="7155" width="3.140625" style="100" customWidth="1"/>
    <col min="7156" max="7156" width="4.42578125" style="100" customWidth="1"/>
    <col min="7157" max="7157" width="5.7109375" style="100" customWidth="1"/>
    <col min="7158" max="7158" width="9.7109375" style="100" customWidth="1"/>
    <col min="7159" max="7159" width="5.28515625" style="100" customWidth="1"/>
    <col min="7160" max="7160" width="3.140625" style="100" customWidth="1"/>
    <col min="7161" max="7161" width="2.5703125" style="100" customWidth="1"/>
    <col min="7162" max="7162" width="2.140625" style="100" customWidth="1"/>
    <col min="7163" max="7163" width="11.5703125" style="100" customWidth="1"/>
    <col min="7164" max="7164" width="11.42578125" style="100" customWidth="1"/>
    <col min="7165" max="7165" width="10.7109375" style="100" customWidth="1"/>
    <col min="7166" max="7170" width="10.7109375" style="100" bestFit="1" customWidth="1"/>
    <col min="7171" max="7172" width="10.5703125" style="100" bestFit="1" customWidth="1"/>
    <col min="7173" max="7182" width="12.7109375" style="100" customWidth="1"/>
    <col min="7183" max="7401" width="9.140625" style="100"/>
    <col min="7402" max="7402" width="3.140625" style="100" customWidth="1"/>
    <col min="7403" max="7403" width="6.42578125" style="100" customWidth="1"/>
    <col min="7404" max="7404" width="45.42578125" style="100" customWidth="1"/>
    <col min="7405" max="7405" width="38.42578125" style="100" customWidth="1"/>
    <col min="7406" max="7407" width="2.7109375" style="100" customWidth="1"/>
    <col min="7408" max="7408" width="2.5703125" style="100" customWidth="1"/>
    <col min="7409" max="7409" width="2.7109375" style="100" customWidth="1"/>
    <col min="7410" max="7410" width="1.140625" style="100" customWidth="1"/>
    <col min="7411" max="7411" width="3.140625" style="100" customWidth="1"/>
    <col min="7412" max="7412" width="4.42578125" style="100" customWidth="1"/>
    <col min="7413" max="7413" width="5.7109375" style="100" customWidth="1"/>
    <col min="7414" max="7414" width="9.7109375" style="100" customWidth="1"/>
    <col min="7415" max="7415" width="5.28515625" style="100" customWidth="1"/>
    <col min="7416" max="7416" width="3.140625" style="100" customWidth="1"/>
    <col min="7417" max="7417" width="2.5703125" style="100" customWidth="1"/>
    <col min="7418" max="7418" width="2.140625" style="100" customWidth="1"/>
    <col min="7419" max="7419" width="11.5703125" style="100" customWidth="1"/>
    <col min="7420" max="7420" width="11.42578125" style="100" customWidth="1"/>
    <col min="7421" max="7421" width="10.7109375" style="100" customWidth="1"/>
    <col min="7422" max="7426" width="10.7109375" style="100" bestFit="1" customWidth="1"/>
    <col min="7427" max="7428" width="10.5703125" style="100" bestFit="1" customWidth="1"/>
    <col min="7429" max="7438" width="12.7109375" style="100" customWidth="1"/>
    <col min="7439" max="7657" width="9.140625" style="100"/>
    <col min="7658" max="7658" width="3.140625" style="100" customWidth="1"/>
    <col min="7659" max="7659" width="6.42578125" style="100" customWidth="1"/>
    <col min="7660" max="7660" width="45.42578125" style="100" customWidth="1"/>
    <col min="7661" max="7661" width="38.42578125" style="100" customWidth="1"/>
    <col min="7662" max="7663" width="2.7109375" style="100" customWidth="1"/>
    <col min="7664" max="7664" width="2.5703125" style="100" customWidth="1"/>
    <col min="7665" max="7665" width="2.7109375" style="100" customWidth="1"/>
    <col min="7666" max="7666" width="1.140625" style="100" customWidth="1"/>
    <col min="7667" max="7667" width="3.140625" style="100" customWidth="1"/>
    <col min="7668" max="7668" width="4.42578125" style="100" customWidth="1"/>
    <col min="7669" max="7669" width="5.7109375" style="100" customWidth="1"/>
    <col min="7670" max="7670" width="9.7109375" style="100" customWidth="1"/>
    <col min="7671" max="7671" width="5.28515625" style="100" customWidth="1"/>
    <col min="7672" max="7672" width="3.140625" style="100" customWidth="1"/>
    <col min="7673" max="7673" width="2.5703125" style="100" customWidth="1"/>
    <col min="7674" max="7674" width="2.140625" style="100" customWidth="1"/>
    <col min="7675" max="7675" width="11.5703125" style="100" customWidth="1"/>
    <col min="7676" max="7676" width="11.42578125" style="100" customWidth="1"/>
    <col min="7677" max="7677" width="10.7109375" style="100" customWidth="1"/>
    <col min="7678" max="7682" width="10.7109375" style="100" bestFit="1" customWidth="1"/>
    <col min="7683" max="7684" width="10.5703125" style="100" bestFit="1" customWidth="1"/>
    <col min="7685" max="7694" width="12.7109375" style="100" customWidth="1"/>
    <col min="7695" max="7913" width="9.140625" style="100"/>
    <col min="7914" max="7914" width="3.140625" style="100" customWidth="1"/>
    <col min="7915" max="7915" width="6.42578125" style="100" customWidth="1"/>
    <col min="7916" max="7916" width="45.42578125" style="100" customWidth="1"/>
    <col min="7917" max="7917" width="38.42578125" style="100" customWidth="1"/>
    <col min="7918" max="7919" width="2.7109375" style="100" customWidth="1"/>
    <col min="7920" max="7920" width="2.5703125" style="100" customWidth="1"/>
    <col min="7921" max="7921" width="2.7109375" style="100" customWidth="1"/>
    <col min="7922" max="7922" width="1.140625" style="100" customWidth="1"/>
    <col min="7923" max="7923" width="3.140625" style="100" customWidth="1"/>
    <col min="7924" max="7924" width="4.42578125" style="100" customWidth="1"/>
    <col min="7925" max="7925" width="5.7109375" style="100" customWidth="1"/>
    <col min="7926" max="7926" width="9.7109375" style="100" customWidth="1"/>
    <col min="7927" max="7927" width="5.28515625" style="100" customWidth="1"/>
    <col min="7928" max="7928" width="3.140625" style="100" customWidth="1"/>
    <col min="7929" max="7929" width="2.5703125" style="100" customWidth="1"/>
    <col min="7930" max="7930" width="2.140625" style="100" customWidth="1"/>
    <col min="7931" max="7931" width="11.5703125" style="100" customWidth="1"/>
    <col min="7932" max="7932" width="11.42578125" style="100" customWidth="1"/>
    <col min="7933" max="7933" width="10.7109375" style="100" customWidth="1"/>
    <col min="7934" max="7938" width="10.7109375" style="100" bestFit="1" customWidth="1"/>
    <col min="7939" max="7940" width="10.5703125" style="100" bestFit="1" customWidth="1"/>
    <col min="7941" max="7950" width="12.7109375" style="100" customWidth="1"/>
    <col min="7951" max="8169" width="9.140625" style="100"/>
    <col min="8170" max="8170" width="3.140625" style="100" customWidth="1"/>
    <col min="8171" max="8171" width="6.42578125" style="100" customWidth="1"/>
    <col min="8172" max="8172" width="45.42578125" style="100" customWidth="1"/>
    <col min="8173" max="8173" width="38.42578125" style="100" customWidth="1"/>
    <col min="8174" max="8175" width="2.7109375" style="100" customWidth="1"/>
    <col min="8176" max="8176" width="2.5703125" style="100" customWidth="1"/>
    <col min="8177" max="8177" width="2.7109375" style="100" customWidth="1"/>
    <col min="8178" max="8178" width="1.140625" style="100" customWidth="1"/>
    <col min="8179" max="8179" width="3.140625" style="100" customWidth="1"/>
    <col min="8180" max="8180" width="4.42578125" style="100" customWidth="1"/>
    <col min="8181" max="8181" width="5.7109375" style="100" customWidth="1"/>
    <col min="8182" max="8182" width="9.7109375" style="100" customWidth="1"/>
    <col min="8183" max="8183" width="5.28515625" style="100" customWidth="1"/>
    <col min="8184" max="8184" width="3.140625" style="100" customWidth="1"/>
    <col min="8185" max="8185" width="2.5703125" style="100" customWidth="1"/>
    <col min="8186" max="8186" width="2.140625" style="100" customWidth="1"/>
    <col min="8187" max="8187" width="11.5703125" style="100" customWidth="1"/>
    <col min="8188" max="8188" width="11.42578125" style="100" customWidth="1"/>
    <col min="8189" max="8189" width="10.7109375" style="100" customWidth="1"/>
    <col min="8190" max="8194" width="10.7109375" style="100" bestFit="1" customWidth="1"/>
    <col min="8195" max="8196" width="10.5703125" style="100" bestFit="1" customWidth="1"/>
    <col min="8197" max="8206" width="12.7109375" style="100" customWidth="1"/>
    <col min="8207" max="8425" width="9.140625" style="100"/>
    <col min="8426" max="8426" width="3.140625" style="100" customWidth="1"/>
    <col min="8427" max="8427" width="6.42578125" style="100" customWidth="1"/>
    <col min="8428" max="8428" width="45.42578125" style="100" customWidth="1"/>
    <col min="8429" max="8429" width="38.42578125" style="100" customWidth="1"/>
    <col min="8430" max="8431" width="2.7109375" style="100" customWidth="1"/>
    <col min="8432" max="8432" width="2.5703125" style="100" customWidth="1"/>
    <col min="8433" max="8433" width="2.7109375" style="100" customWidth="1"/>
    <col min="8434" max="8434" width="1.140625" style="100" customWidth="1"/>
    <col min="8435" max="8435" width="3.140625" style="100" customWidth="1"/>
    <col min="8436" max="8436" width="4.42578125" style="100" customWidth="1"/>
    <col min="8437" max="8437" width="5.7109375" style="100" customWidth="1"/>
    <col min="8438" max="8438" width="9.7109375" style="100" customWidth="1"/>
    <col min="8439" max="8439" width="5.28515625" style="100" customWidth="1"/>
    <col min="8440" max="8440" width="3.140625" style="100" customWidth="1"/>
    <col min="8441" max="8441" width="2.5703125" style="100" customWidth="1"/>
    <col min="8442" max="8442" width="2.140625" style="100" customWidth="1"/>
    <col min="8443" max="8443" width="11.5703125" style="100" customWidth="1"/>
    <col min="8444" max="8444" width="11.42578125" style="100" customWidth="1"/>
    <col min="8445" max="8445" width="10.7109375" style="100" customWidth="1"/>
    <col min="8446" max="8450" width="10.7109375" style="100" bestFit="1" customWidth="1"/>
    <col min="8451" max="8452" width="10.5703125" style="100" bestFit="1" customWidth="1"/>
    <col min="8453" max="8462" width="12.7109375" style="100" customWidth="1"/>
    <col min="8463" max="8681" width="9.140625" style="100"/>
    <col min="8682" max="8682" width="3.140625" style="100" customWidth="1"/>
    <col min="8683" max="8683" width="6.42578125" style="100" customWidth="1"/>
    <col min="8684" max="8684" width="45.42578125" style="100" customWidth="1"/>
    <col min="8685" max="8685" width="38.42578125" style="100" customWidth="1"/>
    <col min="8686" max="8687" width="2.7109375" style="100" customWidth="1"/>
    <col min="8688" max="8688" width="2.5703125" style="100" customWidth="1"/>
    <col min="8689" max="8689" width="2.7109375" style="100" customWidth="1"/>
    <col min="8690" max="8690" width="1.140625" style="100" customWidth="1"/>
    <col min="8691" max="8691" width="3.140625" style="100" customWidth="1"/>
    <col min="8692" max="8692" width="4.42578125" style="100" customWidth="1"/>
    <col min="8693" max="8693" width="5.7109375" style="100" customWidth="1"/>
    <col min="8694" max="8694" width="9.7109375" style="100" customWidth="1"/>
    <col min="8695" max="8695" width="5.28515625" style="100" customWidth="1"/>
    <col min="8696" max="8696" width="3.140625" style="100" customWidth="1"/>
    <col min="8697" max="8697" width="2.5703125" style="100" customWidth="1"/>
    <col min="8698" max="8698" width="2.140625" style="100" customWidth="1"/>
    <col min="8699" max="8699" width="11.5703125" style="100" customWidth="1"/>
    <col min="8700" max="8700" width="11.42578125" style="100" customWidth="1"/>
    <col min="8701" max="8701" width="10.7109375" style="100" customWidth="1"/>
    <col min="8702" max="8706" width="10.7109375" style="100" bestFit="1" customWidth="1"/>
    <col min="8707" max="8708" width="10.5703125" style="100" bestFit="1" customWidth="1"/>
    <col min="8709" max="8718" width="12.7109375" style="100" customWidth="1"/>
    <col min="8719" max="8937" width="9.140625" style="100"/>
    <col min="8938" max="8938" width="3.140625" style="100" customWidth="1"/>
    <col min="8939" max="8939" width="6.42578125" style="100" customWidth="1"/>
    <col min="8940" max="8940" width="45.42578125" style="100" customWidth="1"/>
    <col min="8941" max="8941" width="38.42578125" style="100" customWidth="1"/>
    <col min="8942" max="8943" width="2.7109375" style="100" customWidth="1"/>
    <col min="8944" max="8944" width="2.5703125" style="100" customWidth="1"/>
    <col min="8945" max="8945" width="2.7109375" style="100" customWidth="1"/>
    <col min="8946" max="8946" width="1.140625" style="100" customWidth="1"/>
    <col min="8947" max="8947" width="3.140625" style="100" customWidth="1"/>
    <col min="8948" max="8948" width="4.42578125" style="100" customWidth="1"/>
    <col min="8949" max="8949" width="5.7109375" style="100" customWidth="1"/>
    <col min="8950" max="8950" width="9.7109375" style="100" customWidth="1"/>
    <col min="8951" max="8951" width="5.28515625" style="100" customWidth="1"/>
    <col min="8952" max="8952" width="3.140625" style="100" customWidth="1"/>
    <col min="8953" max="8953" width="2.5703125" style="100" customWidth="1"/>
    <col min="8954" max="8954" width="2.140625" style="100" customWidth="1"/>
    <col min="8955" max="8955" width="11.5703125" style="100" customWidth="1"/>
    <col min="8956" max="8956" width="11.42578125" style="100" customWidth="1"/>
    <col min="8957" max="8957" width="10.7109375" style="100" customWidth="1"/>
    <col min="8958" max="8962" width="10.7109375" style="100" bestFit="1" customWidth="1"/>
    <col min="8963" max="8964" width="10.5703125" style="100" bestFit="1" customWidth="1"/>
    <col min="8965" max="8974" width="12.7109375" style="100" customWidth="1"/>
    <col min="8975" max="9193" width="9.140625" style="100"/>
    <col min="9194" max="9194" width="3.140625" style="100" customWidth="1"/>
    <col min="9195" max="9195" width="6.42578125" style="100" customWidth="1"/>
    <col min="9196" max="9196" width="45.42578125" style="100" customWidth="1"/>
    <col min="9197" max="9197" width="38.42578125" style="100" customWidth="1"/>
    <col min="9198" max="9199" width="2.7109375" style="100" customWidth="1"/>
    <col min="9200" max="9200" width="2.5703125" style="100" customWidth="1"/>
    <col min="9201" max="9201" width="2.7109375" style="100" customWidth="1"/>
    <col min="9202" max="9202" width="1.140625" style="100" customWidth="1"/>
    <col min="9203" max="9203" width="3.140625" style="100" customWidth="1"/>
    <col min="9204" max="9204" width="4.42578125" style="100" customWidth="1"/>
    <col min="9205" max="9205" width="5.7109375" style="100" customWidth="1"/>
    <col min="9206" max="9206" width="9.7109375" style="100" customWidth="1"/>
    <col min="9207" max="9207" width="5.28515625" style="100" customWidth="1"/>
    <col min="9208" max="9208" width="3.140625" style="100" customWidth="1"/>
    <col min="9209" max="9209" width="2.5703125" style="100" customWidth="1"/>
    <col min="9210" max="9210" width="2.140625" style="100" customWidth="1"/>
    <col min="9211" max="9211" width="11.5703125" style="100" customWidth="1"/>
    <col min="9212" max="9212" width="11.42578125" style="100" customWidth="1"/>
    <col min="9213" max="9213" width="10.7109375" style="100" customWidth="1"/>
    <col min="9214" max="9218" width="10.7109375" style="100" bestFit="1" customWidth="1"/>
    <col min="9219" max="9220" width="10.5703125" style="100" bestFit="1" customWidth="1"/>
    <col min="9221" max="9230" width="12.7109375" style="100" customWidth="1"/>
    <col min="9231" max="9449" width="9.140625" style="100"/>
    <col min="9450" max="9450" width="3.140625" style="100" customWidth="1"/>
    <col min="9451" max="9451" width="6.42578125" style="100" customWidth="1"/>
    <col min="9452" max="9452" width="45.42578125" style="100" customWidth="1"/>
    <col min="9453" max="9453" width="38.42578125" style="100" customWidth="1"/>
    <col min="9454" max="9455" width="2.7109375" style="100" customWidth="1"/>
    <col min="9456" max="9456" width="2.5703125" style="100" customWidth="1"/>
    <col min="9457" max="9457" width="2.7109375" style="100" customWidth="1"/>
    <col min="9458" max="9458" width="1.140625" style="100" customWidth="1"/>
    <col min="9459" max="9459" width="3.140625" style="100" customWidth="1"/>
    <col min="9460" max="9460" width="4.42578125" style="100" customWidth="1"/>
    <col min="9461" max="9461" width="5.7109375" style="100" customWidth="1"/>
    <col min="9462" max="9462" width="9.7109375" style="100" customWidth="1"/>
    <col min="9463" max="9463" width="5.28515625" style="100" customWidth="1"/>
    <col min="9464" max="9464" width="3.140625" style="100" customWidth="1"/>
    <col min="9465" max="9465" width="2.5703125" style="100" customWidth="1"/>
    <col min="9466" max="9466" width="2.140625" style="100" customWidth="1"/>
    <col min="9467" max="9467" width="11.5703125" style="100" customWidth="1"/>
    <col min="9468" max="9468" width="11.42578125" style="100" customWidth="1"/>
    <col min="9469" max="9469" width="10.7109375" style="100" customWidth="1"/>
    <col min="9470" max="9474" width="10.7109375" style="100" bestFit="1" customWidth="1"/>
    <col min="9475" max="9476" width="10.5703125" style="100" bestFit="1" customWidth="1"/>
    <col min="9477" max="9486" width="12.7109375" style="100" customWidth="1"/>
    <col min="9487" max="9705" width="9.140625" style="100"/>
    <col min="9706" max="9706" width="3.140625" style="100" customWidth="1"/>
    <col min="9707" max="9707" width="6.42578125" style="100" customWidth="1"/>
    <col min="9708" max="9708" width="45.42578125" style="100" customWidth="1"/>
    <col min="9709" max="9709" width="38.42578125" style="100" customWidth="1"/>
    <col min="9710" max="9711" width="2.7109375" style="100" customWidth="1"/>
    <col min="9712" max="9712" width="2.5703125" style="100" customWidth="1"/>
    <col min="9713" max="9713" width="2.7109375" style="100" customWidth="1"/>
    <col min="9714" max="9714" width="1.140625" style="100" customWidth="1"/>
    <col min="9715" max="9715" width="3.140625" style="100" customWidth="1"/>
    <col min="9716" max="9716" width="4.42578125" style="100" customWidth="1"/>
    <col min="9717" max="9717" width="5.7109375" style="100" customWidth="1"/>
    <col min="9718" max="9718" width="9.7109375" style="100" customWidth="1"/>
    <col min="9719" max="9719" width="5.28515625" style="100" customWidth="1"/>
    <col min="9720" max="9720" width="3.140625" style="100" customWidth="1"/>
    <col min="9721" max="9721" width="2.5703125" style="100" customWidth="1"/>
    <col min="9722" max="9722" width="2.140625" style="100" customWidth="1"/>
    <col min="9723" max="9723" width="11.5703125" style="100" customWidth="1"/>
    <col min="9724" max="9724" width="11.42578125" style="100" customWidth="1"/>
    <col min="9725" max="9725" width="10.7109375" style="100" customWidth="1"/>
    <col min="9726" max="9730" width="10.7109375" style="100" bestFit="1" customWidth="1"/>
    <col min="9731" max="9732" width="10.5703125" style="100" bestFit="1" customWidth="1"/>
    <col min="9733" max="9742" width="12.7109375" style="100" customWidth="1"/>
    <col min="9743" max="9961" width="9.140625" style="100"/>
    <col min="9962" max="9962" width="3.140625" style="100" customWidth="1"/>
    <col min="9963" max="9963" width="6.42578125" style="100" customWidth="1"/>
    <col min="9964" max="9964" width="45.42578125" style="100" customWidth="1"/>
    <col min="9965" max="9965" width="38.42578125" style="100" customWidth="1"/>
    <col min="9966" max="9967" width="2.7109375" style="100" customWidth="1"/>
    <col min="9968" max="9968" width="2.5703125" style="100" customWidth="1"/>
    <col min="9969" max="9969" width="2.7109375" style="100" customWidth="1"/>
    <col min="9970" max="9970" width="1.140625" style="100" customWidth="1"/>
    <col min="9971" max="9971" width="3.140625" style="100" customWidth="1"/>
    <col min="9972" max="9972" width="4.42578125" style="100" customWidth="1"/>
    <col min="9973" max="9973" width="5.7109375" style="100" customWidth="1"/>
    <col min="9974" max="9974" width="9.7109375" style="100" customWidth="1"/>
    <col min="9975" max="9975" width="5.28515625" style="100" customWidth="1"/>
    <col min="9976" max="9976" width="3.140625" style="100" customWidth="1"/>
    <col min="9977" max="9977" width="2.5703125" style="100" customWidth="1"/>
    <col min="9978" max="9978" width="2.140625" style="100" customWidth="1"/>
    <col min="9979" max="9979" width="11.5703125" style="100" customWidth="1"/>
    <col min="9980" max="9980" width="11.42578125" style="100" customWidth="1"/>
    <col min="9981" max="9981" width="10.7109375" style="100" customWidth="1"/>
    <col min="9982" max="9986" width="10.7109375" style="100" bestFit="1" customWidth="1"/>
    <col min="9987" max="9988" width="10.5703125" style="100" bestFit="1" customWidth="1"/>
    <col min="9989" max="9998" width="12.7109375" style="100" customWidth="1"/>
    <col min="9999" max="10217" width="9.140625" style="100"/>
    <col min="10218" max="10218" width="3.140625" style="100" customWidth="1"/>
    <col min="10219" max="10219" width="6.42578125" style="100" customWidth="1"/>
    <col min="10220" max="10220" width="45.42578125" style="100" customWidth="1"/>
    <col min="10221" max="10221" width="38.42578125" style="100" customWidth="1"/>
    <col min="10222" max="10223" width="2.7109375" style="100" customWidth="1"/>
    <col min="10224" max="10224" width="2.5703125" style="100" customWidth="1"/>
    <col min="10225" max="10225" width="2.7109375" style="100" customWidth="1"/>
    <col min="10226" max="10226" width="1.140625" style="100" customWidth="1"/>
    <col min="10227" max="10227" width="3.140625" style="100" customWidth="1"/>
    <col min="10228" max="10228" width="4.42578125" style="100" customWidth="1"/>
    <col min="10229" max="10229" width="5.7109375" style="100" customWidth="1"/>
    <col min="10230" max="10230" width="9.7109375" style="100" customWidth="1"/>
    <col min="10231" max="10231" width="5.28515625" style="100" customWidth="1"/>
    <col min="10232" max="10232" width="3.140625" style="100" customWidth="1"/>
    <col min="10233" max="10233" width="2.5703125" style="100" customWidth="1"/>
    <col min="10234" max="10234" width="2.140625" style="100" customWidth="1"/>
    <col min="10235" max="10235" width="11.5703125" style="100" customWidth="1"/>
    <col min="10236" max="10236" width="11.42578125" style="100" customWidth="1"/>
    <col min="10237" max="10237" width="10.7109375" style="100" customWidth="1"/>
    <col min="10238" max="10242" width="10.7109375" style="100" bestFit="1" customWidth="1"/>
    <col min="10243" max="10244" width="10.5703125" style="100" bestFit="1" customWidth="1"/>
    <col min="10245" max="10254" width="12.7109375" style="100" customWidth="1"/>
    <col min="10255" max="10473" width="9.140625" style="100"/>
    <col min="10474" max="10474" width="3.140625" style="100" customWidth="1"/>
    <col min="10475" max="10475" width="6.42578125" style="100" customWidth="1"/>
    <col min="10476" max="10476" width="45.42578125" style="100" customWidth="1"/>
    <col min="10477" max="10477" width="38.42578125" style="100" customWidth="1"/>
    <col min="10478" max="10479" width="2.7109375" style="100" customWidth="1"/>
    <col min="10480" max="10480" width="2.5703125" style="100" customWidth="1"/>
    <col min="10481" max="10481" width="2.7109375" style="100" customWidth="1"/>
    <col min="10482" max="10482" width="1.140625" style="100" customWidth="1"/>
    <col min="10483" max="10483" width="3.140625" style="100" customWidth="1"/>
    <col min="10484" max="10484" width="4.42578125" style="100" customWidth="1"/>
    <col min="10485" max="10485" width="5.7109375" style="100" customWidth="1"/>
    <col min="10486" max="10486" width="9.7109375" style="100" customWidth="1"/>
    <col min="10487" max="10487" width="5.28515625" style="100" customWidth="1"/>
    <col min="10488" max="10488" width="3.140625" style="100" customWidth="1"/>
    <col min="10489" max="10489" width="2.5703125" style="100" customWidth="1"/>
    <col min="10490" max="10490" width="2.140625" style="100" customWidth="1"/>
    <col min="10491" max="10491" width="11.5703125" style="100" customWidth="1"/>
    <col min="10492" max="10492" width="11.42578125" style="100" customWidth="1"/>
    <col min="10493" max="10493" width="10.7109375" style="100" customWidth="1"/>
    <col min="10494" max="10498" width="10.7109375" style="100" bestFit="1" customWidth="1"/>
    <col min="10499" max="10500" width="10.5703125" style="100" bestFit="1" customWidth="1"/>
    <col min="10501" max="10510" width="12.7109375" style="100" customWidth="1"/>
    <col min="10511" max="10729" width="9.140625" style="100"/>
    <col min="10730" max="10730" width="3.140625" style="100" customWidth="1"/>
    <col min="10731" max="10731" width="6.42578125" style="100" customWidth="1"/>
    <col min="10732" max="10732" width="45.42578125" style="100" customWidth="1"/>
    <col min="10733" max="10733" width="38.42578125" style="100" customWidth="1"/>
    <col min="10734" max="10735" width="2.7109375" style="100" customWidth="1"/>
    <col min="10736" max="10736" width="2.5703125" style="100" customWidth="1"/>
    <col min="10737" max="10737" width="2.7109375" style="100" customWidth="1"/>
    <col min="10738" max="10738" width="1.140625" style="100" customWidth="1"/>
    <col min="10739" max="10739" width="3.140625" style="100" customWidth="1"/>
    <col min="10740" max="10740" width="4.42578125" style="100" customWidth="1"/>
    <col min="10741" max="10741" width="5.7109375" style="100" customWidth="1"/>
    <col min="10742" max="10742" width="9.7109375" style="100" customWidth="1"/>
    <col min="10743" max="10743" width="5.28515625" style="100" customWidth="1"/>
    <col min="10744" max="10744" width="3.140625" style="100" customWidth="1"/>
    <col min="10745" max="10745" width="2.5703125" style="100" customWidth="1"/>
    <col min="10746" max="10746" width="2.140625" style="100" customWidth="1"/>
    <col min="10747" max="10747" width="11.5703125" style="100" customWidth="1"/>
    <col min="10748" max="10748" width="11.42578125" style="100" customWidth="1"/>
    <col min="10749" max="10749" width="10.7109375" style="100" customWidth="1"/>
    <col min="10750" max="10754" width="10.7109375" style="100" bestFit="1" customWidth="1"/>
    <col min="10755" max="10756" width="10.5703125" style="100" bestFit="1" customWidth="1"/>
    <col min="10757" max="10766" width="12.7109375" style="100" customWidth="1"/>
    <col min="10767" max="10985" width="9.140625" style="100"/>
    <col min="10986" max="10986" width="3.140625" style="100" customWidth="1"/>
    <col min="10987" max="10987" width="6.42578125" style="100" customWidth="1"/>
    <col min="10988" max="10988" width="45.42578125" style="100" customWidth="1"/>
    <col min="10989" max="10989" width="38.42578125" style="100" customWidth="1"/>
    <col min="10990" max="10991" width="2.7109375" style="100" customWidth="1"/>
    <col min="10992" max="10992" width="2.5703125" style="100" customWidth="1"/>
    <col min="10993" max="10993" width="2.7109375" style="100" customWidth="1"/>
    <col min="10994" max="10994" width="1.140625" style="100" customWidth="1"/>
    <col min="10995" max="10995" width="3.140625" style="100" customWidth="1"/>
    <col min="10996" max="10996" width="4.42578125" style="100" customWidth="1"/>
    <col min="10997" max="10997" width="5.7109375" style="100" customWidth="1"/>
    <col min="10998" max="10998" width="9.7109375" style="100" customWidth="1"/>
    <col min="10999" max="10999" width="5.28515625" style="100" customWidth="1"/>
    <col min="11000" max="11000" width="3.140625" style="100" customWidth="1"/>
    <col min="11001" max="11001" width="2.5703125" style="100" customWidth="1"/>
    <col min="11002" max="11002" width="2.140625" style="100" customWidth="1"/>
    <col min="11003" max="11003" width="11.5703125" style="100" customWidth="1"/>
    <col min="11004" max="11004" width="11.42578125" style="100" customWidth="1"/>
    <col min="11005" max="11005" width="10.7109375" style="100" customWidth="1"/>
    <col min="11006" max="11010" width="10.7109375" style="100" bestFit="1" customWidth="1"/>
    <col min="11011" max="11012" width="10.5703125" style="100" bestFit="1" customWidth="1"/>
    <col min="11013" max="11022" width="12.7109375" style="100" customWidth="1"/>
    <col min="11023" max="11241" width="9.140625" style="100"/>
    <col min="11242" max="11242" width="3.140625" style="100" customWidth="1"/>
    <col min="11243" max="11243" width="6.42578125" style="100" customWidth="1"/>
    <col min="11244" max="11244" width="45.42578125" style="100" customWidth="1"/>
    <col min="11245" max="11245" width="38.42578125" style="100" customWidth="1"/>
    <col min="11246" max="11247" width="2.7109375" style="100" customWidth="1"/>
    <col min="11248" max="11248" width="2.5703125" style="100" customWidth="1"/>
    <col min="11249" max="11249" width="2.7109375" style="100" customWidth="1"/>
    <col min="11250" max="11250" width="1.140625" style="100" customWidth="1"/>
    <col min="11251" max="11251" width="3.140625" style="100" customWidth="1"/>
    <col min="11252" max="11252" width="4.42578125" style="100" customWidth="1"/>
    <col min="11253" max="11253" width="5.7109375" style="100" customWidth="1"/>
    <col min="11254" max="11254" width="9.7109375" style="100" customWidth="1"/>
    <col min="11255" max="11255" width="5.28515625" style="100" customWidth="1"/>
    <col min="11256" max="11256" width="3.140625" style="100" customWidth="1"/>
    <col min="11257" max="11257" width="2.5703125" style="100" customWidth="1"/>
    <col min="11258" max="11258" width="2.140625" style="100" customWidth="1"/>
    <col min="11259" max="11259" width="11.5703125" style="100" customWidth="1"/>
    <col min="11260" max="11260" width="11.42578125" style="100" customWidth="1"/>
    <col min="11261" max="11261" width="10.7109375" style="100" customWidth="1"/>
    <col min="11262" max="11266" width="10.7109375" style="100" bestFit="1" customWidth="1"/>
    <col min="11267" max="11268" width="10.5703125" style="100" bestFit="1" customWidth="1"/>
    <col min="11269" max="11278" width="12.7109375" style="100" customWidth="1"/>
    <col min="11279" max="11497" width="9.140625" style="100"/>
    <col min="11498" max="11498" width="3.140625" style="100" customWidth="1"/>
    <col min="11499" max="11499" width="6.42578125" style="100" customWidth="1"/>
    <col min="11500" max="11500" width="45.42578125" style="100" customWidth="1"/>
    <col min="11501" max="11501" width="38.42578125" style="100" customWidth="1"/>
    <col min="11502" max="11503" width="2.7109375" style="100" customWidth="1"/>
    <col min="11504" max="11504" width="2.5703125" style="100" customWidth="1"/>
    <col min="11505" max="11505" width="2.7109375" style="100" customWidth="1"/>
    <col min="11506" max="11506" width="1.140625" style="100" customWidth="1"/>
    <col min="11507" max="11507" width="3.140625" style="100" customWidth="1"/>
    <col min="11508" max="11508" width="4.42578125" style="100" customWidth="1"/>
    <col min="11509" max="11509" width="5.7109375" style="100" customWidth="1"/>
    <col min="11510" max="11510" width="9.7109375" style="100" customWidth="1"/>
    <col min="11511" max="11511" width="5.28515625" style="100" customWidth="1"/>
    <col min="11512" max="11512" width="3.140625" style="100" customWidth="1"/>
    <col min="11513" max="11513" width="2.5703125" style="100" customWidth="1"/>
    <col min="11514" max="11514" width="2.140625" style="100" customWidth="1"/>
    <col min="11515" max="11515" width="11.5703125" style="100" customWidth="1"/>
    <col min="11516" max="11516" width="11.42578125" style="100" customWidth="1"/>
    <col min="11517" max="11517" width="10.7109375" style="100" customWidth="1"/>
    <col min="11518" max="11522" width="10.7109375" style="100" bestFit="1" customWidth="1"/>
    <col min="11523" max="11524" width="10.5703125" style="100" bestFit="1" customWidth="1"/>
    <col min="11525" max="11534" width="12.7109375" style="100" customWidth="1"/>
    <col min="11535" max="11753" width="9.140625" style="100"/>
    <col min="11754" max="11754" width="3.140625" style="100" customWidth="1"/>
    <col min="11755" max="11755" width="6.42578125" style="100" customWidth="1"/>
    <col min="11756" max="11756" width="45.42578125" style="100" customWidth="1"/>
    <col min="11757" max="11757" width="38.42578125" style="100" customWidth="1"/>
    <col min="11758" max="11759" width="2.7109375" style="100" customWidth="1"/>
    <col min="11760" max="11760" width="2.5703125" style="100" customWidth="1"/>
    <col min="11761" max="11761" width="2.7109375" style="100" customWidth="1"/>
    <col min="11762" max="11762" width="1.140625" style="100" customWidth="1"/>
    <col min="11763" max="11763" width="3.140625" style="100" customWidth="1"/>
    <col min="11764" max="11764" width="4.42578125" style="100" customWidth="1"/>
    <col min="11765" max="11765" width="5.7109375" style="100" customWidth="1"/>
    <col min="11766" max="11766" width="9.7109375" style="100" customWidth="1"/>
    <col min="11767" max="11767" width="5.28515625" style="100" customWidth="1"/>
    <col min="11768" max="11768" width="3.140625" style="100" customWidth="1"/>
    <col min="11769" max="11769" width="2.5703125" style="100" customWidth="1"/>
    <col min="11770" max="11770" width="2.140625" style="100" customWidth="1"/>
    <col min="11771" max="11771" width="11.5703125" style="100" customWidth="1"/>
    <col min="11772" max="11772" width="11.42578125" style="100" customWidth="1"/>
    <col min="11773" max="11773" width="10.7109375" style="100" customWidth="1"/>
    <col min="11774" max="11778" width="10.7109375" style="100" bestFit="1" customWidth="1"/>
    <col min="11779" max="11780" width="10.5703125" style="100" bestFit="1" customWidth="1"/>
    <col min="11781" max="11790" width="12.7109375" style="100" customWidth="1"/>
    <col min="11791" max="12009" width="9.140625" style="100"/>
    <col min="12010" max="12010" width="3.140625" style="100" customWidth="1"/>
    <col min="12011" max="12011" width="6.42578125" style="100" customWidth="1"/>
    <col min="12012" max="12012" width="45.42578125" style="100" customWidth="1"/>
    <col min="12013" max="12013" width="38.42578125" style="100" customWidth="1"/>
    <col min="12014" max="12015" width="2.7109375" style="100" customWidth="1"/>
    <col min="12016" max="12016" width="2.5703125" style="100" customWidth="1"/>
    <col min="12017" max="12017" width="2.7109375" style="100" customWidth="1"/>
    <col min="12018" max="12018" width="1.140625" style="100" customWidth="1"/>
    <col min="12019" max="12019" width="3.140625" style="100" customWidth="1"/>
    <col min="12020" max="12020" width="4.42578125" style="100" customWidth="1"/>
    <col min="12021" max="12021" width="5.7109375" style="100" customWidth="1"/>
    <col min="12022" max="12022" width="9.7109375" style="100" customWidth="1"/>
    <col min="12023" max="12023" width="5.28515625" style="100" customWidth="1"/>
    <col min="12024" max="12024" width="3.140625" style="100" customWidth="1"/>
    <col min="12025" max="12025" width="2.5703125" style="100" customWidth="1"/>
    <col min="12026" max="12026" width="2.140625" style="100" customWidth="1"/>
    <col min="12027" max="12027" width="11.5703125" style="100" customWidth="1"/>
    <col min="12028" max="12028" width="11.42578125" style="100" customWidth="1"/>
    <col min="12029" max="12029" width="10.7109375" style="100" customWidth="1"/>
    <col min="12030" max="12034" width="10.7109375" style="100" bestFit="1" customWidth="1"/>
    <col min="12035" max="12036" width="10.5703125" style="100" bestFit="1" customWidth="1"/>
    <col min="12037" max="12046" width="12.7109375" style="100" customWidth="1"/>
    <col min="12047" max="12265" width="9.140625" style="100"/>
    <col min="12266" max="12266" width="3.140625" style="100" customWidth="1"/>
    <col min="12267" max="12267" width="6.42578125" style="100" customWidth="1"/>
    <col min="12268" max="12268" width="45.42578125" style="100" customWidth="1"/>
    <col min="12269" max="12269" width="38.42578125" style="100" customWidth="1"/>
    <col min="12270" max="12271" width="2.7109375" style="100" customWidth="1"/>
    <col min="12272" max="12272" width="2.5703125" style="100" customWidth="1"/>
    <col min="12273" max="12273" width="2.7109375" style="100" customWidth="1"/>
    <col min="12274" max="12274" width="1.140625" style="100" customWidth="1"/>
    <col min="12275" max="12275" width="3.140625" style="100" customWidth="1"/>
    <col min="12276" max="12276" width="4.42578125" style="100" customWidth="1"/>
    <col min="12277" max="12277" width="5.7109375" style="100" customWidth="1"/>
    <col min="12278" max="12278" width="9.7109375" style="100" customWidth="1"/>
    <col min="12279" max="12279" width="5.28515625" style="100" customWidth="1"/>
    <col min="12280" max="12280" width="3.140625" style="100" customWidth="1"/>
    <col min="12281" max="12281" width="2.5703125" style="100" customWidth="1"/>
    <col min="12282" max="12282" width="2.140625" style="100" customWidth="1"/>
    <col min="12283" max="12283" width="11.5703125" style="100" customWidth="1"/>
    <col min="12284" max="12284" width="11.42578125" style="100" customWidth="1"/>
    <col min="12285" max="12285" width="10.7109375" style="100" customWidth="1"/>
    <col min="12286" max="12290" width="10.7109375" style="100" bestFit="1" customWidth="1"/>
    <col min="12291" max="12292" width="10.5703125" style="100" bestFit="1" customWidth="1"/>
    <col min="12293" max="12302" width="12.7109375" style="100" customWidth="1"/>
    <col min="12303" max="12521" width="9.140625" style="100"/>
    <col min="12522" max="12522" width="3.140625" style="100" customWidth="1"/>
    <col min="12523" max="12523" width="6.42578125" style="100" customWidth="1"/>
    <col min="12524" max="12524" width="45.42578125" style="100" customWidth="1"/>
    <col min="12525" max="12525" width="38.42578125" style="100" customWidth="1"/>
    <col min="12526" max="12527" width="2.7109375" style="100" customWidth="1"/>
    <col min="12528" max="12528" width="2.5703125" style="100" customWidth="1"/>
    <col min="12529" max="12529" width="2.7109375" style="100" customWidth="1"/>
    <col min="12530" max="12530" width="1.140625" style="100" customWidth="1"/>
    <col min="12531" max="12531" width="3.140625" style="100" customWidth="1"/>
    <col min="12532" max="12532" width="4.42578125" style="100" customWidth="1"/>
    <col min="12533" max="12533" width="5.7109375" style="100" customWidth="1"/>
    <col min="12534" max="12534" width="9.7109375" style="100" customWidth="1"/>
    <col min="12535" max="12535" width="5.28515625" style="100" customWidth="1"/>
    <col min="12536" max="12536" width="3.140625" style="100" customWidth="1"/>
    <col min="12537" max="12537" width="2.5703125" style="100" customWidth="1"/>
    <col min="12538" max="12538" width="2.140625" style="100" customWidth="1"/>
    <col min="12539" max="12539" width="11.5703125" style="100" customWidth="1"/>
    <col min="12540" max="12540" width="11.42578125" style="100" customWidth="1"/>
    <col min="12541" max="12541" width="10.7109375" style="100" customWidth="1"/>
    <col min="12542" max="12546" width="10.7109375" style="100" bestFit="1" customWidth="1"/>
    <col min="12547" max="12548" width="10.5703125" style="100" bestFit="1" customWidth="1"/>
    <col min="12549" max="12558" width="12.7109375" style="100" customWidth="1"/>
    <col min="12559" max="12777" width="9.140625" style="100"/>
    <col min="12778" max="12778" width="3.140625" style="100" customWidth="1"/>
    <col min="12779" max="12779" width="6.42578125" style="100" customWidth="1"/>
    <col min="12780" max="12780" width="45.42578125" style="100" customWidth="1"/>
    <col min="12781" max="12781" width="38.42578125" style="100" customWidth="1"/>
    <col min="12782" max="12783" width="2.7109375" style="100" customWidth="1"/>
    <col min="12784" max="12784" width="2.5703125" style="100" customWidth="1"/>
    <col min="12785" max="12785" width="2.7109375" style="100" customWidth="1"/>
    <col min="12786" max="12786" width="1.140625" style="100" customWidth="1"/>
    <col min="12787" max="12787" width="3.140625" style="100" customWidth="1"/>
    <col min="12788" max="12788" width="4.42578125" style="100" customWidth="1"/>
    <col min="12789" max="12789" width="5.7109375" style="100" customWidth="1"/>
    <col min="12790" max="12790" width="9.7109375" style="100" customWidth="1"/>
    <col min="12791" max="12791" width="5.28515625" style="100" customWidth="1"/>
    <col min="12792" max="12792" width="3.140625" style="100" customWidth="1"/>
    <col min="12793" max="12793" width="2.5703125" style="100" customWidth="1"/>
    <col min="12794" max="12794" width="2.140625" style="100" customWidth="1"/>
    <col min="12795" max="12795" width="11.5703125" style="100" customWidth="1"/>
    <col min="12796" max="12796" width="11.42578125" style="100" customWidth="1"/>
    <col min="12797" max="12797" width="10.7109375" style="100" customWidth="1"/>
    <col min="12798" max="12802" width="10.7109375" style="100" bestFit="1" customWidth="1"/>
    <col min="12803" max="12804" width="10.5703125" style="100" bestFit="1" customWidth="1"/>
    <col min="12805" max="12814" width="12.7109375" style="100" customWidth="1"/>
    <col min="12815" max="13033" width="9.140625" style="100"/>
    <col min="13034" max="13034" width="3.140625" style="100" customWidth="1"/>
    <col min="13035" max="13035" width="6.42578125" style="100" customWidth="1"/>
    <col min="13036" max="13036" width="45.42578125" style="100" customWidth="1"/>
    <col min="13037" max="13037" width="38.42578125" style="100" customWidth="1"/>
    <col min="13038" max="13039" width="2.7109375" style="100" customWidth="1"/>
    <col min="13040" max="13040" width="2.5703125" style="100" customWidth="1"/>
    <col min="13041" max="13041" width="2.7109375" style="100" customWidth="1"/>
    <col min="13042" max="13042" width="1.140625" style="100" customWidth="1"/>
    <col min="13043" max="13043" width="3.140625" style="100" customWidth="1"/>
    <col min="13044" max="13044" width="4.42578125" style="100" customWidth="1"/>
    <col min="13045" max="13045" width="5.7109375" style="100" customWidth="1"/>
    <col min="13046" max="13046" width="9.7109375" style="100" customWidth="1"/>
    <col min="13047" max="13047" width="5.28515625" style="100" customWidth="1"/>
    <col min="13048" max="13048" width="3.140625" style="100" customWidth="1"/>
    <col min="13049" max="13049" width="2.5703125" style="100" customWidth="1"/>
    <col min="13050" max="13050" width="2.140625" style="100" customWidth="1"/>
    <col min="13051" max="13051" width="11.5703125" style="100" customWidth="1"/>
    <col min="13052" max="13052" width="11.42578125" style="100" customWidth="1"/>
    <col min="13053" max="13053" width="10.7109375" style="100" customWidth="1"/>
    <col min="13054" max="13058" width="10.7109375" style="100" bestFit="1" customWidth="1"/>
    <col min="13059" max="13060" width="10.5703125" style="100" bestFit="1" customWidth="1"/>
    <col min="13061" max="13070" width="12.7109375" style="100" customWidth="1"/>
    <col min="13071" max="13289" width="9.140625" style="100"/>
    <col min="13290" max="13290" width="3.140625" style="100" customWidth="1"/>
    <col min="13291" max="13291" width="6.42578125" style="100" customWidth="1"/>
    <col min="13292" max="13292" width="45.42578125" style="100" customWidth="1"/>
    <col min="13293" max="13293" width="38.42578125" style="100" customWidth="1"/>
    <col min="13294" max="13295" width="2.7109375" style="100" customWidth="1"/>
    <col min="13296" max="13296" width="2.5703125" style="100" customWidth="1"/>
    <col min="13297" max="13297" width="2.7109375" style="100" customWidth="1"/>
    <col min="13298" max="13298" width="1.140625" style="100" customWidth="1"/>
    <col min="13299" max="13299" width="3.140625" style="100" customWidth="1"/>
    <col min="13300" max="13300" width="4.42578125" style="100" customWidth="1"/>
    <col min="13301" max="13301" width="5.7109375" style="100" customWidth="1"/>
    <col min="13302" max="13302" width="9.7109375" style="100" customWidth="1"/>
    <col min="13303" max="13303" width="5.28515625" style="100" customWidth="1"/>
    <col min="13304" max="13304" width="3.140625" style="100" customWidth="1"/>
    <col min="13305" max="13305" width="2.5703125" style="100" customWidth="1"/>
    <col min="13306" max="13306" width="2.140625" style="100" customWidth="1"/>
    <col min="13307" max="13307" width="11.5703125" style="100" customWidth="1"/>
    <col min="13308" max="13308" width="11.42578125" style="100" customWidth="1"/>
    <col min="13309" max="13309" width="10.7109375" style="100" customWidth="1"/>
    <col min="13310" max="13314" width="10.7109375" style="100" bestFit="1" customWidth="1"/>
    <col min="13315" max="13316" width="10.5703125" style="100" bestFit="1" customWidth="1"/>
    <col min="13317" max="13326" width="12.7109375" style="100" customWidth="1"/>
    <col min="13327" max="13545" width="9.140625" style="100"/>
    <col min="13546" max="13546" width="3.140625" style="100" customWidth="1"/>
    <col min="13547" max="13547" width="6.42578125" style="100" customWidth="1"/>
    <col min="13548" max="13548" width="45.42578125" style="100" customWidth="1"/>
    <col min="13549" max="13549" width="38.42578125" style="100" customWidth="1"/>
    <col min="13550" max="13551" width="2.7109375" style="100" customWidth="1"/>
    <col min="13552" max="13552" width="2.5703125" style="100" customWidth="1"/>
    <col min="13553" max="13553" width="2.7109375" style="100" customWidth="1"/>
    <col min="13554" max="13554" width="1.140625" style="100" customWidth="1"/>
    <col min="13555" max="13555" width="3.140625" style="100" customWidth="1"/>
    <col min="13556" max="13556" width="4.42578125" style="100" customWidth="1"/>
    <col min="13557" max="13557" width="5.7109375" style="100" customWidth="1"/>
    <col min="13558" max="13558" width="9.7109375" style="100" customWidth="1"/>
    <col min="13559" max="13559" width="5.28515625" style="100" customWidth="1"/>
    <col min="13560" max="13560" width="3.140625" style="100" customWidth="1"/>
    <col min="13561" max="13561" width="2.5703125" style="100" customWidth="1"/>
    <col min="13562" max="13562" width="2.140625" style="100" customWidth="1"/>
    <col min="13563" max="13563" width="11.5703125" style="100" customWidth="1"/>
    <col min="13564" max="13564" width="11.42578125" style="100" customWidth="1"/>
    <col min="13565" max="13565" width="10.7109375" style="100" customWidth="1"/>
    <col min="13566" max="13570" width="10.7109375" style="100" bestFit="1" customWidth="1"/>
    <col min="13571" max="13572" width="10.5703125" style="100" bestFit="1" customWidth="1"/>
    <col min="13573" max="13582" width="12.7109375" style="100" customWidth="1"/>
    <col min="13583" max="13801" width="9.140625" style="100"/>
    <col min="13802" max="13802" width="3.140625" style="100" customWidth="1"/>
    <col min="13803" max="13803" width="6.42578125" style="100" customWidth="1"/>
    <col min="13804" max="13804" width="45.42578125" style="100" customWidth="1"/>
    <col min="13805" max="13805" width="38.42578125" style="100" customWidth="1"/>
    <col min="13806" max="13807" width="2.7109375" style="100" customWidth="1"/>
    <col min="13808" max="13808" width="2.5703125" style="100" customWidth="1"/>
    <col min="13809" max="13809" width="2.7109375" style="100" customWidth="1"/>
    <col min="13810" max="13810" width="1.140625" style="100" customWidth="1"/>
    <col min="13811" max="13811" width="3.140625" style="100" customWidth="1"/>
    <col min="13812" max="13812" width="4.42578125" style="100" customWidth="1"/>
    <col min="13813" max="13813" width="5.7109375" style="100" customWidth="1"/>
    <col min="13814" max="13814" width="9.7109375" style="100" customWidth="1"/>
    <col min="13815" max="13815" width="5.28515625" style="100" customWidth="1"/>
    <col min="13816" max="13816" width="3.140625" style="100" customWidth="1"/>
    <col min="13817" max="13817" width="2.5703125" style="100" customWidth="1"/>
    <col min="13818" max="13818" width="2.140625" style="100" customWidth="1"/>
    <col min="13819" max="13819" width="11.5703125" style="100" customWidth="1"/>
    <col min="13820" max="13820" width="11.42578125" style="100" customWidth="1"/>
    <col min="13821" max="13821" width="10.7109375" style="100" customWidth="1"/>
    <col min="13822" max="13826" width="10.7109375" style="100" bestFit="1" customWidth="1"/>
    <col min="13827" max="13828" width="10.5703125" style="100" bestFit="1" customWidth="1"/>
    <col min="13829" max="13838" width="12.7109375" style="100" customWidth="1"/>
    <col min="13839" max="14057" width="9.140625" style="100"/>
    <col min="14058" max="14058" width="3.140625" style="100" customWidth="1"/>
    <col min="14059" max="14059" width="6.42578125" style="100" customWidth="1"/>
    <col min="14060" max="14060" width="45.42578125" style="100" customWidth="1"/>
    <col min="14061" max="14061" width="38.42578125" style="100" customWidth="1"/>
    <col min="14062" max="14063" width="2.7109375" style="100" customWidth="1"/>
    <col min="14064" max="14064" width="2.5703125" style="100" customWidth="1"/>
    <col min="14065" max="14065" width="2.7109375" style="100" customWidth="1"/>
    <col min="14066" max="14066" width="1.140625" style="100" customWidth="1"/>
    <col min="14067" max="14067" width="3.140625" style="100" customWidth="1"/>
    <col min="14068" max="14068" width="4.42578125" style="100" customWidth="1"/>
    <col min="14069" max="14069" width="5.7109375" style="100" customWidth="1"/>
    <col min="14070" max="14070" width="9.7109375" style="100" customWidth="1"/>
    <col min="14071" max="14071" width="5.28515625" style="100" customWidth="1"/>
    <col min="14072" max="14072" width="3.140625" style="100" customWidth="1"/>
    <col min="14073" max="14073" width="2.5703125" style="100" customWidth="1"/>
    <col min="14074" max="14074" width="2.140625" style="100" customWidth="1"/>
    <col min="14075" max="14075" width="11.5703125" style="100" customWidth="1"/>
    <col min="14076" max="14076" width="11.42578125" style="100" customWidth="1"/>
    <col min="14077" max="14077" width="10.7109375" style="100" customWidth="1"/>
    <col min="14078" max="14082" width="10.7109375" style="100" bestFit="1" customWidth="1"/>
    <col min="14083" max="14084" width="10.5703125" style="100" bestFit="1" customWidth="1"/>
    <col min="14085" max="14094" width="12.7109375" style="100" customWidth="1"/>
    <col min="14095" max="14313" width="9.140625" style="100"/>
    <col min="14314" max="14314" width="3.140625" style="100" customWidth="1"/>
    <col min="14315" max="14315" width="6.42578125" style="100" customWidth="1"/>
    <col min="14316" max="14316" width="45.42578125" style="100" customWidth="1"/>
    <col min="14317" max="14317" width="38.42578125" style="100" customWidth="1"/>
    <col min="14318" max="14319" width="2.7109375" style="100" customWidth="1"/>
    <col min="14320" max="14320" width="2.5703125" style="100" customWidth="1"/>
    <col min="14321" max="14321" width="2.7109375" style="100" customWidth="1"/>
    <col min="14322" max="14322" width="1.140625" style="100" customWidth="1"/>
    <col min="14323" max="14323" width="3.140625" style="100" customWidth="1"/>
    <col min="14324" max="14324" width="4.42578125" style="100" customWidth="1"/>
    <col min="14325" max="14325" width="5.7109375" style="100" customWidth="1"/>
    <col min="14326" max="14326" width="9.7109375" style="100" customWidth="1"/>
    <col min="14327" max="14327" width="5.28515625" style="100" customWidth="1"/>
    <col min="14328" max="14328" width="3.140625" style="100" customWidth="1"/>
    <col min="14329" max="14329" width="2.5703125" style="100" customWidth="1"/>
    <col min="14330" max="14330" width="2.140625" style="100" customWidth="1"/>
    <col min="14331" max="14331" width="11.5703125" style="100" customWidth="1"/>
    <col min="14332" max="14332" width="11.42578125" style="100" customWidth="1"/>
    <col min="14333" max="14333" width="10.7109375" style="100" customWidth="1"/>
    <col min="14334" max="14338" width="10.7109375" style="100" bestFit="1" customWidth="1"/>
    <col min="14339" max="14340" width="10.5703125" style="100" bestFit="1" customWidth="1"/>
    <col min="14341" max="14350" width="12.7109375" style="100" customWidth="1"/>
    <col min="14351" max="14569" width="9.140625" style="100"/>
    <col min="14570" max="14570" width="3.140625" style="100" customWidth="1"/>
    <col min="14571" max="14571" width="6.42578125" style="100" customWidth="1"/>
    <col min="14572" max="14572" width="45.42578125" style="100" customWidth="1"/>
    <col min="14573" max="14573" width="38.42578125" style="100" customWidth="1"/>
    <col min="14574" max="14575" width="2.7109375" style="100" customWidth="1"/>
    <col min="14576" max="14576" width="2.5703125" style="100" customWidth="1"/>
    <col min="14577" max="14577" width="2.7109375" style="100" customWidth="1"/>
    <col min="14578" max="14578" width="1.140625" style="100" customWidth="1"/>
    <col min="14579" max="14579" width="3.140625" style="100" customWidth="1"/>
    <col min="14580" max="14580" width="4.42578125" style="100" customWidth="1"/>
    <col min="14581" max="14581" width="5.7109375" style="100" customWidth="1"/>
    <col min="14582" max="14582" width="9.7109375" style="100" customWidth="1"/>
    <col min="14583" max="14583" width="5.28515625" style="100" customWidth="1"/>
    <col min="14584" max="14584" width="3.140625" style="100" customWidth="1"/>
    <col min="14585" max="14585" width="2.5703125" style="100" customWidth="1"/>
    <col min="14586" max="14586" width="2.140625" style="100" customWidth="1"/>
    <col min="14587" max="14587" width="11.5703125" style="100" customWidth="1"/>
    <col min="14588" max="14588" width="11.42578125" style="100" customWidth="1"/>
    <col min="14589" max="14589" width="10.7109375" style="100" customWidth="1"/>
    <col min="14590" max="14594" width="10.7109375" style="100" bestFit="1" customWidth="1"/>
    <col min="14595" max="14596" width="10.5703125" style="100" bestFit="1" customWidth="1"/>
    <col min="14597" max="14606" width="12.7109375" style="100" customWidth="1"/>
    <col min="14607" max="14825" width="9.140625" style="100"/>
    <col min="14826" max="14826" width="3.140625" style="100" customWidth="1"/>
    <col min="14827" max="14827" width="6.42578125" style="100" customWidth="1"/>
    <col min="14828" max="14828" width="45.42578125" style="100" customWidth="1"/>
    <col min="14829" max="14829" width="38.42578125" style="100" customWidth="1"/>
    <col min="14830" max="14831" width="2.7109375" style="100" customWidth="1"/>
    <col min="14832" max="14832" width="2.5703125" style="100" customWidth="1"/>
    <col min="14833" max="14833" width="2.7109375" style="100" customWidth="1"/>
    <col min="14834" max="14834" width="1.140625" style="100" customWidth="1"/>
    <col min="14835" max="14835" width="3.140625" style="100" customWidth="1"/>
    <col min="14836" max="14836" width="4.42578125" style="100" customWidth="1"/>
    <col min="14837" max="14837" width="5.7109375" style="100" customWidth="1"/>
    <col min="14838" max="14838" width="9.7109375" style="100" customWidth="1"/>
    <col min="14839" max="14839" width="5.28515625" style="100" customWidth="1"/>
    <col min="14840" max="14840" width="3.140625" style="100" customWidth="1"/>
    <col min="14841" max="14841" width="2.5703125" style="100" customWidth="1"/>
    <col min="14842" max="14842" width="2.140625" style="100" customWidth="1"/>
    <col min="14843" max="14843" width="11.5703125" style="100" customWidth="1"/>
    <col min="14844" max="14844" width="11.42578125" style="100" customWidth="1"/>
    <col min="14845" max="14845" width="10.7109375" style="100" customWidth="1"/>
    <col min="14846" max="14850" width="10.7109375" style="100" bestFit="1" customWidth="1"/>
    <col min="14851" max="14852" width="10.5703125" style="100" bestFit="1" customWidth="1"/>
    <col min="14853" max="14862" width="12.7109375" style="100" customWidth="1"/>
    <col min="14863" max="15081" width="9.140625" style="100"/>
    <col min="15082" max="15082" width="3.140625" style="100" customWidth="1"/>
    <col min="15083" max="15083" width="6.42578125" style="100" customWidth="1"/>
    <col min="15084" max="15084" width="45.42578125" style="100" customWidth="1"/>
    <col min="15085" max="15085" width="38.42578125" style="100" customWidth="1"/>
    <col min="15086" max="15087" width="2.7109375" style="100" customWidth="1"/>
    <col min="15088" max="15088" width="2.5703125" style="100" customWidth="1"/>
    <col min="15089" max="15089" width="2.7109375" style="100" customWidth="1"/>
    <col min="15090" max="15090" width="1.140625" style="100" customWidth="1"/>
    <col min="15091" max="15091" width="3.140625" style="100" customWidth="1"/>
    <col min="15092" max="15092" width="4.42578125" style="100" customWidth="1"/>
    <col min="15093" max="15093" width="5.7109375" style="100" customWidth="1"/>
    <col min="15094" max="15094" width="9.7109375" style="100" customWidth="1"/>
    <col min="15095" max="15095" width="5.28515625" style="100" customWidth="1"/>
    <col min="15096" max="15096" width="3.140625" style="100" customWidth="1"/>
    <col min="15097" max="15097" width="2.5703125" style="100" customWidth="1"/>
    <col min="15098" max="15098" width="2.140625" style="100" customWidth="1"/>
    <col min="15099" max="15099" width="11.5703125" style="100" customWidth="1"/>
    <col min="15100" max="15100" width="11.42578125" style="100" customWidth="1"/>
    <col min="15101" max="15101" width="10.7109375" style="100" customWidth="1"/>
    <col min="15102" max="15106" width="10.7109375" style="100" bestFit="1" customWidth="1"/>
    <col min="15107" max="15108" width="10.5703125" style="100" bestFit="1" customWidth="1"/>
    <col min="15109" max="15118" width="12.7109375" style="100" customWidth="1"/>
    <col min="15119" max="15337" width="9.140625" style="100"/>
    <col min="15338" max="15338" width="3.140625" style="100" customWidth="1"/>
    <col min="15339" max="15339" width="6.42578125" style="100" customWidth="1"/>
    <col min="15340" max="15340" width="45.42578125" style="100" customWidth="1"/>
    <col min="15341" max="15341" width="38.42578125" style="100" customWidth="1"/>
    <col min="15342" max="15343" width="2.7109375" style="100" customWidth="1"/>
    <col min="15344" max="15344" width="2.5703125" style="100" customWidth="1"/>
    <col min="15345" max="15345" width="2.7109375" style="100" customWidth="1"/>
    <col min="15346" max="15346" width="1.140625" style="100" customWidth="1"/>
    <col min="15347" max="15347" width="3.140625" style="100" customWidth="1"/>
    <col min="15348" max="15348" width="4.42578125" style="100" customWidth="1"/>
    <col min="15349" max="15349" width="5.7109375" style="100" customWidth="1"/>
    <col min="15350" max="15350" width="9.7109375" style="100" customWidth="1"/>
    <col min="15351" max="15351" width="5.28515625" style="100" customWidth="1"/>
    <col min="15352" max="15352" width="3.140625" style="100" customWidth="1"/>
    <col min="15353" max="15353" width="2.5703125" style="100" customWidth="1"/>
    <col min="15354" max="15354" width="2.140625" style="100" customWidth="1"/>
    <col min="15355" max="15355" width="11.5703125" style="100" customWidth="1"/>
    <col min="15356" max="15356" width="11.42578125" style="100" customWidth="1"/>
    <col min="15357" max="15357" width="10.7109375" style="100" customWidth="1"/>
    <col min="15358" max="15362" width="10.7109375" style="100" bestFit="1" customWidth="1"/>
    <col min="15363" max="15364" width="10.5703125" style="100" bestFit="1" customWidth="1"/>
    <col min="15365" max="15374" width="12.7109375" style="100" customWidth="1"/>
    <col min="15375" max="15593" width="9.140625" style="100"/>
    <col min="15594" max="15594" width="3.140625" style="100" customWidth="1"/>
    <col min="15595" max="15595" width="6.42578125" style="100" customWidth="1"/>
    <col min="15596" max="15596" width="45.42578125" style="100" customWidth="1"/>
    <col min="15597" max="15597" width="38.42578125" style="100" customWidth="1"/>
    <col min="15598" max="15599" width="2.7109375" style="100" customWidth="1"/>
    <col min="15600" max="15600" width="2.5703125" style="100" customWidth="1"/>
    <col min="15601" max="15601" width="2.7109375" style="100" customWidth="1"/>
    <col min="15602" max="15602" width="1.140625" style="100" customWidth="1"/>
    <col min="15603" max="15603" width="3.140625" style="100" customWidth="1"/>
    <col min="15604" max="15604" width="4.42578125" style="100" customWidth="1"/>
    <col min="15605" max="15605" width="5.7109375" style="100" customWidth="1"/>
    <col min="15606" max="15606" width="9.7109375" style="100" customWidth="1"/>
    <col min="15607" max="15607" width="5.28515625" style="100" customWidth="1"/>
    <col min="15608" max="15608" width="3.140625" style="100" customWidth="1"/>
    <col min="15609" max="15609" width="2.5703125" style="100" customWidth="1"/>
    <col min="15610" max="15610" width="2.140625" style="100" customWidth="1"/>
    <col min="15611" max="15611" width="11.5703125" style="100" customWidth="1"/>
    <col min="15612" max="15612" width="11.42578125" style="100" customWidth="1"/>
    <col min="15613" max="15613" width="10.7109375" style="100" customWidth="1"/>
    <col min="15614" max="15618" width="10.7109375" style="100" bestFit="1" customWidth="1"/>
    <col min="15619" max="15620" width="10.5703125" style="100" bestFit="1" customWidth="1"/>
    <col min="15621" max="15630" width="12.7109375" style="100" customWidth="1"/>
    <col min="15631" max="15849" width="9.140625" style="100"/>
    <col min="15850" max="15850" width="3.140625" style="100" customWidth="1"/>
    <col min="15851" max="15851" width="6.42578125" style="100" customWidth="1"/>
    <col min="15852" max="15852" width="45.42578125" style="100" customWidth="1"/>
    <col min="15853" max="15853" width="38.42578125" style="100" customWidth="1"/>
    <col min="15854" max="15855" width="2.7109375" style="100" customWidth="1"/>
    <col min="15856" max="15856" width="2.5703125" style="100" customWidth="1"/>
    <col min="15857" max="15857" width="2.7109375" style="100" customWidth="1"/>
    <col min="15858" max="15858" width="1.140625" style="100" customWidth="1"/>
    <col min="15859" max="15859" width="3.140625" style="100" customWidth="1"/>
    <col min="15860" max="15860" width="4.42578125" style="100" customWidth="1"/>
    <col min="15861" max="15861" width="5.7109375" style="100" customWidth="1"/>
    <col min="15862" max="15862" width="9.7109375" style="100" customWidth="1"/>
    <col min="15863" max="15863" width="5.28515625" style="100" customWidth="1"/>
    <col min="15864" max="15864" width="3.140625" style="100" customWidth="1"/>
    <col min="15865" max="15865" width="2.5703125" style="100" customWidth="1"/>
    <col min="15866" max="15866" width="2.140625" style="100" customWidth="1"/>
    <col min="15867" max="15867" width="11.5703125" style="100" customWidth="1"/>
    <col min="15868" max="15868" width="11.42578125" style="100" customWidth="1"/>
    <col min="15869" max="15869" width="10.7109375" style="100" customWidth="1"/>
    <col min="15870" max="15874" width="10.7109375" style="100" bestFit="1" customWidth="1"/>
    <col min="15875" max="15876" width="10.5703125" style="100" bestFit="1" customWidth="1"/>
    <col min="15877" max="15886" width="12.7109375" style="100" customWidth="1"/>
    <col min="15887" max="16105" width="9.140625" style="100"/>
    <col min="16106" max="16106" width="3.140625" style="100" customWidth="1"/>
    <col min="16107" max="16107" width="6.42578125" style="100" customWidth="1"/>
    <col min="16108" max="16108" width="45.42578125" style="100" customWidth="1"/>
    <col min="16109" max="16109" width="38.42578125" style="100" customWidth="1"/>
    <col min="16110" max="16111" width="2.7109375" style="100" customWidth="1"/>
    <col min="16112" max="16112" width="2.5703125" style="100" customWidth="1"/>
    <col min="16113" max="16113" width="2.7109375" style="100" customWidth="1"/>
    <col min="16114" max="16114" width="1.140625" style="100" customWidth="1"/>
    <col min="16115" max="16115" width="3.140625" style="100" customWidth="1"/>
    <col min="16116" max="16116" width="4.42578125" style="100" customWidth="1"/>
    <col min="16117" max="16117" width="5.7109375" style="100" customWidth="1"/>
    <col min="16118" max="16118" width="9.7109375" style="100" customWidth="1"/>
    <col min="16119" max="16119" width="5.28515625" style="100" customWidth="1"/>
    <col min="16120" max="16120" width="3.140625" style="100" customWidth="1"/>
    <col min="16121" max="16121" width="2.5703125" style="100" customWidth="1"/>
    <col min="16122" max="16122" width="2.140625" style="100" customWidth="1"/>
    <col min="16123" max="16123" width="11.5703125" style="100" customWidth="1"/>
    <col min="16124" max="16124" width="11.42578125" style="100" customWidth="1"/>
    <col min="16125" max="16125" width="10.7109375" style="100" customWidth="1"/>
    <col min="16126" max="16130" width="10.7109375" style="100" bestFit="1" customWidth="1"/>
    <col min="16131" max="16132" width="10.5703125" style="100" bestFit="1" customWidth="1"/>
    <col min="16133" max="16142" width="12.7109375" style="100" customWidth="1"/>
    <col min="16143" max="16384" width="9.140625" style="100"/>
  </cols>
  <sheetData>
    <row r="1" spans="2:20" ht="66.75" thickBot="1">
      <c r="B1" s="101"/>
      <c r="C1" s="317" t="s">
        <v>258</v>
      </c>
      <c r="D1" s="317" t="s">
        <v>75</v>
      </c>
      <c r="E1" s="318" t="s">
        <v>76</v>
      </c>
      <c r="F1" s="104"/>
      <c r="G1" s="684" t="s">
        <v>77</v>
      </c>
      <c r="H1" s="60" t="s">
        <v>78</v>
      </c>
      <c r="I1" s="60" t="s">
        <v>260</v>
      </c>
      <c r="J1" s="691" t="s">
        <v>261</v>
      </c>
      <c r="K1" s="68"/>
      <c r="L1" s="270" t="s">
        <v>262</v>
      </c>
      <c r="M1" s="60" t="s">
        <v>566</v>
      </c>
      <c r="N1" s="60" t="s">
        <v>260</v>
      </c>
      <c r="O1" s="62" t="s">
        <v>261</v>
      </c>
      <c r="P1" s="68"/>
      <c r="Q1" s="271" t="s">
        <v>79</v>
      </c>
      <c r="R1" s="102" t="s">
        <v>80</v>
      </c>
      <c r="S1" s="102" t="s">
        <v>81</v>
      </c>
      <c r="T1" s="103" t="s">
        <v>82</v>
      </c>
    </row>
    <row r="2" spans="2:20" ht="15.75" customHeight="1" thickBot="1">
      <c r="B2" s="105"/>
      <c r="C2" s="106" t="s">
        <v>83</v>
      </c>
      <c r="D2" s="106"/>
      <c r="E2" s="286"/>
      <c r="F2" s="287"/>
      <c r="G2" s="860" t="s">
        <v>565</v>
      </c>
      <c r="H2" s="288"/>
      <c r="I2" s="288"/>
      <c r="J2" s="708"/>
      <c r="K2" s="289"/>
      <c r="L2" s="850" t="s">
        <v>565</v>
      </c>
      <c r="M2" s="285"/>
      <c r="N2" s="285"/>
      <c r="O2" s="285"/>
      <c r="P2" s="199"/>
      <c r="Q2" s="916" t="s">
        <v>84</v>
      </c>
      <c r="R2" s="917"/>
      <c r="S2" s="917"/>
      <c r="T2" s="861" t="s">
        <v>565</v>
      </c>
    </row>
    <row r="3" spans="2:20">
      <c r="B3" s="108"/>
      <c r="C3" s="109" t="s">
        <v>158</v>
      </c>
      <c r="D3" s="110" t="s">
        <v>6</v>
      </c>
      <c r="E3" s="111" t="s">
        <v>159</v>
      </c>
      <c r="G3" s="751"/>
      <c r="H3" s="196" t="s">
        <v>86</v>
      </c>
      <c r="I3" s="197">
        <v>0.2</v>
      </c>
      <c r="J3" s="709">
        <f>I3*G3</f>
        <v>0</v>
      </c>
      <c r="K3" s="199"/>
      <c r="L3" s="738"/>
      <c r="M3" s="196">
        <v>48</v>
      </c>
      <c r="N3" s="197">
        <v>3</v>
      </c>
      <c r="O3" s="200">
        <f>(N3*M3)-(L3*N3)</f>
        <v>144</v>
      </c>
      <c r="P3" s="199"/>
      <c r="Q3" s="201"/>
      <c r="R3" s="202"/>
      <c r="S3" s="202"/>
      <c r="T3" s="203"/>
    </row>
    <row r="4" spans="2:20" ht="15.75" customHeight="1">
      <c r="B4" s="113"/>
      <c r="C4" s="114" t="s">
        <v>160</v>
      </c>
      <c r="D4" s="115" t="s">
        <v>6</v>
      </c>
      <c r="E4" s="116" t="s">
        <v>161</v>
      </c>
      <c r="G4" s="752"/>
      <c r="H4" s="204" t="s">
        <v>86</v>
      </c>
      <c r="I4" s="205">
        <v>0.2</v>
      </c>
      <c r="J4" s="710">
        <f t="shared" ref="J4:J9" si="0">I4*G4</f>
        <v>0</v>
      </c>
      <c r="K4" s="199"/>
      <c r="L4" s="739"/>
      <c r="M4" s="204">
        <v>48</v>
      </c>
      <c r="N4" s="207">
        <v>3</v>
      </c>
      <c r="O4" s="208">
        <f t="shared" ref="O4:O9" si="1">(N4*M4)-(L4*N4)</f>
        <v>144</v>
      </c>
      <c r="P4" s="199"/>
      <c r="Q4" s="209"/>
      <c r="R4" s="210"/>
      <c r="S4" s="210"/>
      <c r="T4" s="211"/>
    </row>
    <row r="5" spans="2:20" ht="15.75" customHeight="1">
      <c r="B5" s="113"/>
      <c r="C5" s="114" t="s">
        <v>162</v>
      </c>
      <c r="D5" s="115" t="s">
        <v>6</v>
      </c>
      <c r="E5" s="116" t="s">
        <v>163</v>
      </c>
      <c r="G5" s="752"/>
      <c r="H5" s="204" t="s">
        <v>86</v>
      </c>
      <c r="I5" s="205">
        <v>0.2</v>
      </c>
      <c r="J5" s="710">
        <f t="shared" si="0"/>
        <v>0</v>
      </c>
      <c r="K5" s="199"/>
      <c r="L5" s="739"/>
      <c r="M5" s="204">
        <v>48</v>
      </c>
      <c r="N5" s="207">
        <v>3</v>
      </c>
      <c r="O5" s="208">
        <f t="shared" si="1"/>
        <v>144</v>
      </c>
      <c r="P5" s="199"/>
      <c r="Q5" s="209"/>
      <c r="R5" s="210"/>
      <c r="S5" s="210"/>
      <c r="T5" s="211"/>
    </row>
    <row r="6" spans="2:20">
      <c r="B6" s="113"/>
      <c r="C6" s="114" t="s">
        <v>164</v>
      </c>
      <c r="D6" s="115" t="s">
        <v>6</v>
      </c>
      <c r="E6" s="116" t="s">
        <v>163</v>
      </c>
      <c r="G6" s="752"/>
      <c r="H6" s="204" t="s">
        <v>86</v>
      </c>
      <c r="I6" s="205">
        <v>0.2</v>
      </c>
      <c r="J6" s="710">
        <f t="shared" si="0"/>
        <v>0</v>
      </c>
      <c r="K6" s="199"/>
      <c r="L6" s="739"/>
      <c r="M6" s="204">
        <v>48</v>
      </c>
      <c r="N6" s="207">
        <v>3</v>
      </c>
      <c r="O6" s="208">
        <f t="shared" si="1"/>
        <v>144</v>
      </c>
      <c r="P6" s="199"/>
      <c r="Q6" s="209"/>
      <c r="R6" s="210"/>
      <c r="S6" s="210"/>
      <c r="T6" s="211"/>
    </row>
    <row r="7" spans="2:20" ht="21" customHeight="1">
      <c r="B7" s="113"/>
      <c r="C7" s="114" t="s">
        <v>165</v>
      </c>
      <c r="D7" s="115" t="s">
        <v>166</v>
      </c>
      <c r="E7" s="116" t="s">
        <v>167</v>
      </c>
      <c r="G7" s="752"/>
      <c r="H7" s="204" t="s">
        <v>86</v>
      </c>
      <c r="I7" s="205">
        <v>1</v>
      </c>
      <c r="J7" s="710">
        <f t="shared" si="0"/>
        <v>0</v>
      </c>
      <c r="K7" s="199"/>
      <c r="L7" s="739"/>
      <c r="M7" s="204">
        <v>24</v>
      </c>
      <c r="N7" s="207">
        <v>3</v>
      </c>
      <c r="O7" s="208">
        <f t="shared" si="1"/>
        <v>72</v>
      </c>
      <c r="P7" s="199"/>
      <c r="Q7" s="209"/>
      <c r="R7" s="210"/>
      <c r="S7" s="210"/>
      <c r="T7" s="211"/>
    </row>
    <row r="8" spans="2:20">
      <c r="B8" s="117"/>
      <c r="C8" s="118" t="s">
        <v>168</v>
      </c>
      <c r="D8" s="115" t="s">
        <v>166</v>
      </c>
      <c r="E8" s="116" t="s">
        <v>169</v>
      </c>
      <c r="G8" s="765"/>
      <c r="H8" s="264" t="s">
        <v>86</v>
      </c>
      <c r="I8" s="207">
        <v>1</v>
      </c>
      <c r="J8" s="711">
        <f t="shared" si="0"/>
        <v>0</v>
      </c>
      <c r="K8" s="199"/>
      <c r="L8" s="766"/>
      <c r="M8" s="264">
        <v>24</v>
      </c>
      <c r="N8" s="265">
        <v>3</v>
      </c>
      <c r="O8" s="276">
        <f t="shared" si="1"/>
        <v>72</v>
      </c>
      <c r="P8" s="199"/>
      <c r="Q8" s="254"/>
      <c r="R8" s="255"/>
      <c r="S8" s="255"/>
      <c r="T8" s="256"/>
    </row>
    <row r="9" spans="2:20" ht="17.25" customHeight="1" thickBot="1">
      <c r="B9" s="166"/>
      <c r="C9" s="167" t="s">
        <v>97</v>
      </c>
      <c r="D9" s="122" t="s">
        <v>170</v>
      </c>
      <c r="E9" s="123" t="s">
        <v>171</v>
      </c>
      <c r="F9" s="100"/>
      <c r="G9" s="753"/>
      <c r="H9" s="212" t="s">
        <v>98</v>
      </c>
      <c r="I9" s="213">
        <v>1</v>
      </c>
      <c r="J9" s="712">
        <f t="shared" si="0"/>
        <v>0</v>
      </c>
      <c r="K9" s="199"/>
      <c r="L9" s="740"/>
      <c r="M9" s="212">
        <v>48</v>
      </c>
      <c r="N9" s="214">
        <v>3</v>
      </c>
      <c r="O9" s="215">
        <f t="shared" si="1"/>
        <v>144</v>
      </c>
      <c r="P9" s="199"/>
      <c r="Q9" s="216"/>
      <c r="R9" s="217"/>
      <c r="S9" s="217"/>
      <c r="T9" s="218"/>
    </row>
    <row r="10" spans="2:20">
      <c r="E10" s="125"/>
      <c r="F10" s="100"/>
      <c r="G10" s="686"/>
      <c r="H10" s="219"/>
      <c r="I10" s="219"/>
      <c r="J10" s="686"/>
      <c r="K10" s="199"/>
      <c r="L10" s="219"/>
      <c r="M10" s="219"/>
      <c r="N10" s="219"/>
      <c r="O10" s="219"/>
      <c r="P10" s="199"/>
      <c r="Q10" s="220"/>
      <c r="R10" s="220"/>
      <c r="S10" s="220"/>
      <c r="T10" s="220"/>
    </row>
    <row r="11" spans="2:20" ht="15.75" thickBot="1">
      <c r="C11" s="126" t="s">
        <v>172</v>
      </c>
      <c r="D11" s="126"/>
      <c r="E11" s="125"/>
      <c r="F11" s="100"/>
      <c r="G11" s="686"/>
      <c r="H11" s="219"/>
      <c r="I11" s="219"/>
      <c r="J11" s="686"/>
      <c r="K11" s="199"/>
      <c r="L11" s="219"/>
      <c r="M11" s="219"/>
      <c r="N11" s="219"/>
      <c r="O11" s="219"/>
      <c r="P11" s="199"/>
      <c r="Q11" s="220"/>
      <c r="R11" s="220"/>
      <c r="S11" s="220"/>
      <c r="T11" s="220"/>
    </row>
    <row r="12" spans="2:20" ht="16.5" customHeight="1">
      <c r="B12" s="127"/>
      <c r="C12" s="109" t="s">
        <v>277</v>
      </c>
      <c r="D12" s="110" t="s">
        <v>6</v>
      </c>
      <c r="E12" s="128" t="s">
        <v>173</v>
      </c>
      <c r="F12" s="100"/>
      <c r="G12" s="754"/>
      <c r="H12" s="221" t="s">
        <v>102</v>
      </c>
      <c r="I12" s="222">
        <v>2</v>
      </c>
      <c r="J12" s="697">
        <f t="shared" ref="J12:J27" si="2">I12*G12</f>
        <v>0</v>
      </c>
      <c r="K12" s="223"/>
      <c r="L12" s="741"/>
      <c r="M12" s="224">
        <v>4</v>
      </c>
      <c r="N12" s="225">
        <v>2</v>
      </c>
      <c r="O12" s="226">
        <f t="shared" ref="O12:O27" si="3">(N12*M12)-(L12*N12)</f>
        <v>8</v>
      </c>
      <c r="P12" s="227"/>
      <c r="Q12" s="851"/>
      <c r="R12" s="852"/>
      <c r="S12" s="852"/>
      <c r="T12" s="853"/>
    </row>
    <row r="13" spans="2:20" ht="16.5" customHeight="1">
      <c r="B13" s="129"/>
      <c r="C13" s="114" t="s">
        <v>277</v>
      </c>
      <c r="D13" s="130" t="s">
        <v>6</v>
      </c>
      <c r="E13" s="131" t="s">
        <v>173</v>
      </c>
      <c r="F13" s="100"/>
      <c r="G13" s="755"/>
      <c r="H13" s="228" t="s">
        <v>103</v>
      </c>
      <c r="I13" s="229">
        <v>2</v>
      </c>
      <c r="J13" s="698">
        <f t="shared" si="2"/>
        <v>0</v>
      </c>
      <c r="K13" s="223"/>
      <c r="L13" s="742"/>
      <c r="M13" s="230">
        <v>4</v>
      </c>
      <c r="N13" s="231">
        <v>2</v>
      </c>
      <c r="O13" s="232">
        <f t="shared" si="3"/>
        <v>8</v>
      </c>
      <c r="P13" s="227"/>
      <c r="Q13" s="854"/>
      <c r="R13" s="855"/>
      <c r="S13" s="855"/>
      <c r="T13" s="856"/>
    </row>
    <row r="14" spans="2:20" ht="16.5" customHeight="1">
      <c r="B14" s="129"/>
      <c r="C14" s="114" t="s">
        <v>277</v>
      </c>
      <c r="D14" s="130" t="s">
        <v>6</v>
      </c>
      <c r="E14" s="131" t="s">
        <v>173</v>
      </c>
      <c r="F14" s="100"/>
      <c r="G14" s="755"/>
      <c r="H14" s="228" t="s">
        <v>104</v>
      </c>
      <c r="I14" s="229">
        <v>2</v>
      </c>
      <c r="J14" s="698">
        <f t="shared" si="2"/>
        <v>0</v>
      </c>
      <c r="K14" s="223"/>
      <c r="L14" s="742"/>
      <c r="M14" s="230">
        <v>24</v>
      </c>
      <c r="N14" s="231">
        <v>1</v>
      </c>
      <c r="O14" s="232">
        <f t="shared" si="3"/>
        <v>24</v>
      </c>
      <c r="P14" s="227"/>
      <c r="Q14" s="854"/>
      <c r="R14" s="855"/>
      <c r="S14" s="855"/>
      <c r="T14" s="856"/>
    </row>
    <row r="15" spans="2:20" ht="16.5" customHeight="1">
      <c r="B15" s="129"/>
      <c r="C15" s="114" t="s">
        <v>277</v>
      </c>
      <c r="D15" s="130" t="s">
        <v>6</v>
      </c>
      <c r="E15" s="131" t="s">
        <v>173</v>
      </c>
      <c r="F15" s="100"/>
      <c r="G15" s="755"/>
      <c r="H15" s="233" t="s">
        <v>105</v>
      </c>
      <c r="I15" s="229">
        <v>2</v>
      </c>
      <c r="J15" s="698">
        <f t="shared" si="2"/>
        <v>0</v>
      </c>
      <c r="K15" s="223"/>
      <c r="L15" s="742"/>
      <c r="M15" s="230">
        <v>24</v>
      </c>
      <c r="N15" s="231">
        <v>1</v>
      </c>
      <c r="O15" s="232">
        <f t="shared" si="3"/>
        <v>24</v>
      </c>
      <c r="P15" s="227"/>
      <c r="Q15" s="854"/>
      <c r="R15" s="855"/>
      <c r="S15" s="855"/>
      <c r="T15" s="856"/>
    </row>
    <row r="16" spans="2:20">
      <c r="B16" s="132"/>
      <c r="C16" s="133" t="s">
        <v>278</v>
      </c>
      <c r="D16" s="115" t="s">
        <v>6</v>
      </c>
      <c r="E16" s="134" t="s">
        <v>174</v>
      </c>
      <c r="F16" s="100"/>
      <c r="G16" s="756"/>
      <c r="H16" s="204" t="s">
        <v>102</v>
      </c>
      <c r="I16" s="205">
        <v>2</v>
      </c>
      <c r="J16" s="710">
        <f>I16*G16</f>
        <v>0</v>
      </c>
      <c r="K16" s="199"/>
      <c r="L16" s="743"/>
      <c r="M16" s="234">
        <v>4</v>
      </c>
      <c r="N16" s="235">
        <v>1</v>
      </c>
      <c r="O16" s="232">
        <f t="shared" si="3"/>
        <v>4</v>
      </c>
      <c r="P16" s="227"/>
      <c r="Q16" s="854"/>
      <c r="R16" s="855"/>
      <c r="S16" s="855"/>
      <c r="T16" s="856"/>
    </row>
    <row r="17" spans="2:20">
      <c r="B17" s="132"/>
      <c r="C17" s="133" t="s">
        <v>279</v>
      </c>
      <c r="D17" s="115" t="s">
        <v>6</v>
      </c>
      <c r="E17" s="134" t="s">
        <v>174</v>
      </c>
      <c r="F17" s="100"/>
      <c r="G17" s="756"/>
      <c r="H17" s="204" t="s">
        <v>103</v>
      </c>
      <c r="I17" s="205">
        <v>2</v>
      </c>
      <c r="J17" s="710">
        <f>I17*G17</f>
        <v>0</v>
      </c>
      <c r="K17" s="199"/>
      <c r="L17" s="743"/>
      <c r="M17" s="234">
        <v>4</v>
      </c>
      <c r="N17" s="235">
        <v>1</v>
      </c>
      <c r="O17" s="232">
        <f t="shared" si="3"/>
        <v>4</v>
      </c>
      <c r="P17" s="227"/>
      <c r="Q17" s="854"/>
      <c r="R17" s="855"/>
      <c r="S17" s="855"/>
      <c r="T17" s="856"/>
    </row>
    <row r="18" spans="2:20" ht="30">
      <c r="B18" s="132"/>
      <c r="C18" s="133" t="s">
        <v>279</v>
      </c>
      <c r="D18" s="115" t="s">
        <v>6</v>
      </c>
      <c r="E18" s="134" t="s">
        <v>174</v>
      </c>
      <c r="F18" s="100"/>
      <c r="G18" s="756"/>
      <c r="H18" s="204" t="s">
        <v>104</v>
      </c>
      <c r="I18" s="205">
        <v>2</v>
      </c>
      <c r="J18" s="710">
        <f>I18*G18</f>
        <v>0</v>
      </c>
      <c r="K18" s="199"/>
      <c r="L18" s="743"/>
      <c r="M18" s="234">
        <v>24</v>
      </c>
      <c r="N18" s="235">
        <v>1</v>
      </c>
      <c r="O18" s="232">
        <f t="shared" si="3"/>
        <v>24</v>
      </c>
      <c r="P18" s="227"/>
      <c r="Q18" s="854"/>
      <c r="R18" s="855"/>
      <c r="S18" s="855"/>
      <c r="T18" s="856"/>
    </row>
    <row r="19" spans="2:20">
      <c r="B19" s="132"/>
      <c r="C19" s="133" t="s">
        <v>279</v>
      </c>
      <c r="D19" s="115" t="s">
        <v>6</v>
      </c>
      <c r="E19" s="134" t="s">
        <v>174</v>
      </c>
      <c r="F19" s="100"/>
      <c r="G19" s="756"/>
      <c r="H19" s="204" t="s">
        <v>105</v>
      </c>
      <c r="I19" s="205">
        <v>2</v>
      </c>
      <c r="J19" s="710">
        <f>I19*G19</f>
        <v>0</v>
      </c>
      <c r="K19" s="199"/>
      <c r="L19" s="743"/>
      <c r="M19" s="234">
        <v>24</v>
      </c>
      <c r="N19" s="235">
        <v>1</v>
      </c>
      <c r="O19" s="232">
        <f t="shared" si="3"/>
        <v>24</v>
      </c>
      <c r="P19" s="227"/>
      <c r="Q19" s="854"/>
      <c r="R19" s="855"/>
      <c r="S19" s="855"/>
      <c r="T19" s="856"/>
    </row>
    <row r="20" spans="2:20">
      <c r="B20" s="132"/>
      <c r="C20" s="133" t="s">
        <v>107</v>
      </c>
      <c r="D20" s="115" t="s">
        <v>6</v>
      </c>
      <c r="E20" s="134" t="s">
        <v>175</v>
      </c>
      <c r="F20" s="100"/>
      <c r="G20" s="756"/>
      <c r="H20" s="204" t="s">
        <v>102</v>
      </c>
      <c r="I20" s="205">
        <v>2</v>
      </c>
      <c r="J20" s="710">
        <f t="shared" si="2"/>
        <v>0</v>
      </c>
      <c r="K20" s="199"/>
      <c r="L20" s="743"/>
      <c r="M20" s="234">
        <v>4</v>
      </c>
      <c r="N20" s="235">
        <v>2</v>
      </c>
      <c r="O20" s="232">
        <f t="shared" si="3"/>
        <v>8</v>
      </c>
      <c r="P20" s="227"/>
      <c r="Q20" s="854"/>
      <c r="R20" s="855"/>
      <c r="S20" s="855"/>
      <c r="T20" s="856"/>
    </row>
    <row r="21" spans="2:20">
      <c r="B21" s="132"/>
      <c r="C21" s="133" t="s">
        <v>176</v>
      </c>
      <c r="D21" s="115" t="s">
        <v>6</v>
      </c>
      <c r="E21" s="134" t="s">
        <v>177</v>
      </c>
      <c r="F21" s="100"/>
      <c r="G21" s="756"/>
      <c r="H21" s="204" t="s">
        <v>103</v>
      </c>
      <c r="I21" s="205">
        <v>2</v>
      </c>
      <c r="J21" s="710">
        <f t="shared" si="2"/>
        <v>0</v>
      </c>
      <c r="K21" s="199"/>
      <c r="L21" s="743"/>
      <c r="M21" s="234">
        <v>4</v>
      </c>
      <c r="N21" s="235">
        <v>2</v>
      </c>
      <c r="O21" s="232">
        <f t="shared" si="3"/>
        <v>8</v>
      </c>
      <c r="P21" s="227"/>
      <c r="Q21" s="854"/>
      <c r="R21" s="855"/>
      <c r="S21" s="855"/>
      <c r="T21" s="856"/>
    </row>
    <row r="22" spans="2:20" ht="30">
      <c r="B22" s="132"/>
      <c r="C22" s="133" t="s">
        <v>176</v>
      </c>
      <c r="D22" s="115" t="s">
        <v>6</v>
      </c>
      <c r="E22" s="134" t="s">
        <v>177</v>
      </c>
      <c r="F22" s="100"/>
      <c r="G22" s="756"/>
      <c r="H22" s="204" t="s">
        <v>104</v>
      </c>
      <c r="I22" s="205">
        <v>2</v>
      </c>
      <c r="J22" s="710">
        <f t="shared" si="2"/>
        <v>0</v>
      </c>
      <c r="K22" s="199"/>
      <c r="L22" s="743"/>
      <c r="M22" s="234">
        <v>4</v>
      </c>
      <c r="N22" s="235">
        <v>1</v>
      </c>
      <c r="O22" s="232">
        <f t="shared" si="3"/>
        <v>4</v>
      </c>
      <c r="P22" s="227"/>
      <c r="Q22" s="854"/>
      <c r="R22" s="855"/>
      <c r="S22" s="855"/>
      <c r="T22" s="856"/>
    </row>
    <row r="23" spans="2:20">
      <c r="B23" s="132"/>
      <c r="C23" s="133" t="s">
        <v>176</v>
      </c>
      <c r="D23" s="115" t="s">
        <v>6</v>
      </c>
      <c r="E23" s="134" t="s">
        <v>177</v>
      </c>
      <c r="F23" s="100"/>
      <c r="G23" s="756"/>
      <c r="H23" s="204" t="s">
        <v>105</v>
      </c>
      <c r="I23" s="205">
        <v>2</v>
      </c>
      <c r="J23" s="710">
        <f t="shared" si="2"/>
        <v>0</v>
      </c>
      <c r="K23" s="199"/>
      <c r="L23" s="743"/>
      <c r="M23" s="234">
        <v>24</v>
      </c>
      <c r="N23" s="235">
        <v>1</v>
      </c>
      <c r="O23" s="232">
        <f t="shared" si="3"/>
        <v>24</v>
      </c>
      <c r="P23" s="227"/>
      <c r="Q23" s="854"/>
      <c r="R23" s="855"/>
      <c r="S23" s="855"/>
      <c r="T23" s="856"/>
    </row>
    <row r="24" spans="2:20">
      <c r="B24" s="132"/>
      <c r="C24" s="133" t="s">
        <v>176</v>
      </c>
      <c r="D24" s="115" t="s">
        <v>6</v>
      </c>
      <c r="E24" s="134" t="s">
        <v>177</v>
      </c>
      <c r="F24" s="100"/>
      <c r="G24" s="756"/>
      <c r="H24" s="204" t="s">
        <v>86</v>
      </c>
      <c r="I24" s="205">
        <v>1</v>
      </c>
      <c r="J24" s="710">
        <f t="shared" si="2"/>
        <v>0</v>
      </c>
      <c r="K24" s="199"/>
      <c r="L24" s="743"/>
      <c r="M24" s="234">
        <v>24</v>
      </c>
      <c r="N24" s="235">
        <v>1</v>
      </c>
      <c r="O24" s="232">
        <f t="shared" si="3"/>
        <v>24</v>
      </c>
      <c r="P24" s="227"/>
      <c r="Q24" s="854"/>
      <c r="R24" s="855"/>
      <c r="S24" s="855"/>
      <c r="T24" s="856"/>
    </row>
    <row r="25" spans="2:20">
      <c r="B25" s="132"/>
      <c r="C25" s="133" t="s">
        <v>110</v>
      </c>
      <c r="D25" s="115" t="s">
        <v>6</v>
      </c>
      <c r="E25" s="134" t="s">
        <v>110</v>
      </c>
      <c r="F25" s="100"/>
      <c r="G25" s="756"/>
      <c r="H25" s="234" t="s">
        <v>111</v>
      </c>
      <c r="I25" s="231">
        <v>2</v>
      </c>
      <c r="J25" s="694">
        <f t="shared" si="2"/>
        <v>0</v>
      </c>
      <c r="K25" s="227"/>
      <c r="L25" s="743"/>
      <c r="M25" s="234">
        <v>4</v>
      </c>
      <c r="N25" s="235">
        <v>1</v>
      </c>
      <c r="O25" s="232">
        <f t="shared" si="3"/>
        <v>4</v>
      </c>
      <c r="P25" s="227"/>
      <c r="Q25" s="854"/>
      <c r="R25" s="855"/>
      <c r="S25" s="855"/>
      <c r="T25" s="856"/>
    </row>
    <row r="26" spans="2:20">
      <c r="B26" s="132"/>
      <c r="C26" s="133" t="s">
        <v>178</v>
      </c>
      <c r="D26" s="115"/>
      <c r="E26" s="134" t="s">
        <v>179</v>
      </c>
      <c r="F26" s="100"/>
      <c r="G26" s="756"/>
      <c r="H26" s="234" t="s">
        <v>263</v>
      </c>
      <c r="I26" s="231">
        <v>2</v>
      </c>
      <c r="J26" s="694">
        <f t="shared" si="2"/>
        <v>0</v>
      </c>
      <c r="K26" s="227"/>
      <c r="L26" s="743"/>
      <c r="M26" s="234">
        <v>48</v>
      </c>
      <c r="N26" s="235">
        <v>1</v>
      </c>
      <c r="O26" s="232">
        <f t="shared" si="3"/>
        <v>48</v>
      </c>
      <c r="P26" s="227"/>
      <c r="Q26" s="854"/>
      <c r="R26" s="855"/>
      <c r="S26" s="855"/>
      <c r="T26" s="856"/>
    </row>
    <row r="27" spans="2:20" ht="18.75" customHeight="1" thickBot="1">
      <c r="B27" s="145"/>
      <c r="C27" s="146" t="s">
        <v>180</v>
      </c>
      <c r="D27" s="147" t="s">
        <v>6</v>
      </c>
      <c r="E27" s="148" t="s">
        <v>181</v>
      </c>
      <c r="F27" s="100"/>
      <c r="G27" s="757"/>
      <c r="H27" s="238" t="s">
        <v>86</v>
      </c>
      <c r="I27" s="239">
        <v>2</v>
      </c>
      <c r="J27" s="699">
        <f t="shared" si="2"/>
        <v>0</v>
      </c>
      <c r="K27" s="227"/>
      <c r="L27" s="744"/>
      <c r="M27" s="238">
        <v>4</v>
      </c>
      <c r="N27" s="239">
        <v>2</v>
      </c>
      <c r="O27" s="237">
        <f t="shared" si="3"/>
        <v>8</v>
      </c>
      <c r="P27" s="227"/>
      <c r="Q27" s="857"/>
      <c r="R27" s="858"/>
      <c r="S27" s="858"/>
      <c r="T27" s="859"/>
    </row>
    <row r="28" spans="2:20">
      <c r="C28" s="135"/>
      <c r="D28" s="135"/>
      <c r="E28" s="125"/>
      <c r="F28" s="100"/>
      <c r="G28" s="686"/>
      <c r="H28" s="219"/>
      <c r="I28" s="219"/>
      <c r="J28" s="686"/>
      <c r="K28" s="199"/>
      <c r="L28" s="219"/>
      <c r="M28" s="219"/>
      <c r="N28" s="219"/>
      <c r="O28" s="219"/>
      <c r="P28" s="199"/>
      <c r="Q28" s="220"/>
      <c r="R28" s="220"/>
      <c r="S28" s="220"/>
      <c r="T28" s="220"/>
    </row>
    <row r="29" spans="2:20" ht="15.75" thickBot="1">
      <c r="C29" s="126" t="s">
        <v>116</v>
      </c>
      <c r="D29" s="126"/>
      <c r="E29" s="125"/>
      <c r="F29" s="100"/>
      <c r="G29" s="686"/>
      <c r="H29" s="219"/>
      <c r="I29" s="219"/>
      <c r="J29" s="686"/>
      <c r="K29" s="199"/>
      <c r="L29" s="219"/>
      <c r="M29" s="219"/>
      <c r="N29" s="219"/>
      <c r="O29" s="219"/>
      <c r="P29" s="199"/>
      <c r="Q29" s="220"/>
      <c r="R29" s="220"/>
      <c r="S29" s="220"/>
      <c r="T29" s="220"/>
    </row>
    <row r="30" spans="2:20" ht="45">
      <c r="B30" s="127"/>
      <c r="C30" s="109" t="s">
        <v>182</v>
      </c>
      <c r="D30" s="110"/>
      <c r="E30" s="128" t="s">
        <v>286</v>
      </c>
      <c r="F30" s="100"/>
      <c r="G30" s="754"/>
      <c r="H30" s="224" t="s">
        <v>98</v>
      </c>
      <c r="I30" s="225">
        <v>1</v>
      </c>
      <c r="J30" s="693">
        <f t="shared" ref="J30:J35" si="4">I30*G30</f>
        <v>0</v>
      </c>
      <c r="K30" s="227"/>
      <c r="L30" s="741"/>
      <c r="M30" s="224">
        <v>120</v>
      </c>
      <c r="N30" s="225">
        <v>2</v>
      </c>
      <c r="O30" s="226">
        <f t="shared" ref="O30:O35" si="5">(N30*M30)-(L30*N30)</f>
        <v>240</v>
      </c>
      <c r="P30" s="227"/>
      <c r="Q30" s="201"/>
      <c r="R30" s="202"/>
      <c r="S30" s="202"/>
      <c r="T30" s="203"/>
    </row>
    <row r="31" spans="2:20">
      <c r="B31" s="132"/>
      <c r="C31" s="133" t="s">
        <v>118</v>
      </c>
      <c r="D31" s="115"/>
      <c r="E31" s="136" t="s">
        <v>294</v>
      </c>
      <c r="F31" s="100"/>
      <c r="G31" s="758"/>
      <c r="H31" s="241" t="s">
        <v>98</v>
      </c>
      <c r="I31" s="242">
        <v>1</v>
      </c>
      <c r="J31" s="700">
        <f t="shared" si="4"/>
        <v>0</v>
      </c>
      <c r="K31" s="243"/>
      <c r="L31" s="745"/>
      <c r="M31" s="241">
        <v>24</v>
      </c>
      <c r="N31" s="244">
        <v>1</v>
      </c>
      <c r="O31" s="245">
        <f t="shared" si="5"/>
        <v>24</v>
      </c>
      <c r="P31" s="243"/>
      <c r="Q31" s="209"/>
      <c r="R31" s="210"/>
      <c r="S31" s="210"/>
      <c r="T31" s="211"/>
    </row>
    <row r="32" spans="2:20" ht="60">
      <c r="B32" s="132"/>
      <c r="C32" s="133" t="s">
        <v>121</v>
      </c>
      <c r="D32" s="115" t="s">
        <v>183</v>
      </c>
      <c r="E32" s="138" t="s">
        <v>287</v>
      </c>
      <c r="F32" s="100"/>
      <c r="G32" s="756"/>
      <c r="H32" s="241" t="s">
        <v>268</v>
      </c>
      <c r="I32" s="247" t="s">
        <v>275</v>
      </c>
      <c r="J32" s="694">
        <f t="shared" si="4"/>
        <v>0</v>
      </c>
      <c r="K32" s="248"/>
      <c r="L32" s="746"/>
      <c r="M32" s="246" t="s">
        <v>270</v>
      </c>
      <c r="N32" s="249" t="s">
        <v>273</v>
      </c>
      <c r="O32" s="250">
        <f t="shared" si="5"/>
        <v>96</v>
      </c>
      <c r="P32" s="248"/>
      <c r="Q32" s="209"/>
      <c r="R32" s="210"/>
      <c r="S32" s="210"/>
      <c r="T32" s="211"/>
    </row>
    <row r="33" spans="1:20" ht="60">
      <c r="B33" s="132"/>
      <c r="C33" s="133" t="s">
        <v>184</v>
      </c>
      <c r="D33" s="115" t="s">
        <v>185</v>
      </c>
      <c r="E33" s="138" t="s">
        <v>288</v>
      </c>
      <c r="F33" s="100"/>
      <c r="G33" s="758"/>
      <c r="H33" s="277" t="s">
        <v>289</v>
      </c>
      <c r="I33" s="242">
        <v>1</v>
      </c>
      <c r="J33" s="700">
        <f t="shared" si="4"/>
        <v>0</v>
      </c>
      <c r="K33" s="243"/>
      <c r="L33" s="745"/>
      <c r="M33" s="241">
        <v>120</v>
      </c>
      <c r="N33" s="244">
        <v>1</v>
      </c>
      <c r="O33" s="251">
        <f t="shared" si="5"/>
        <v>120</v>
      </c>
      <c r="P33" s="243"/>
      <c r="Q33" s="209"/>
      <c r="R33" s="210"/>
      <c r="S33" s="210"/>
      <c r="T33" s="211"/>
    </row>
    <row r="34" spans="1:20">
      <c r="B34" s="132"/>
      <c r="C34" s="114" t="s">
        <v>119</v>
      </c>
      <c r="D34" s="130"/>
      <c r="E34" s="171" t="s">
        <v>119</v>
      </c>
      <c r="F34" s="100"/>
      <c r="G34" s="764"/>
      <c r="H34" s="277" t="s">
        <v>111</v>
      </c>
      <c r="I34" s="252">
        <v>1</v>
      </c>
      <c r="J34" s="701">
        <f t="shared" si="4"/>
        <v>0</v>
      </c>
      <c r="K34" s="243"/>
      <c r="L34" s="767"/>
      <c r="M34" s="277">
        <v>48</v>
      </c>
      <c r="N34" s="279">
        <v>1</v>
      </c>
      <c r="O34" s="280">
        <f t="shared" si="5"/>
        <v>48</v>
      </c>
      <c r="P34" s="243"/>
      <c r="Q34" s="254"/>
      <c r="R34" s="255"/>
      <c r="S34" s="255"/>
      <c r="T34" s="256"/>
    </row>
    <row r="35" spans="1:20" ht="30" customHeight="1" thickBot="1">
      <c r="B35" s="145"/>
      <c r="C35" s="146" t="s">
        <v>186</v>
      </c>
      <c r="D35" s="147"/>
      <c r="E35" s="148" t="s">
        <v>187</v>
      </c>
      <c r="F35" s="100"/>
      <c r="G35" s="757"/>
      <c r="H35" s="290" t="s">
        <v>86</v>
      </c>
      <c r="I35" s="278">
        <v>1</v>
      </c>
      <c r="J35" s="713">
        <f t="shared" si="4"/>
        <v>0</v>
      </c>
      <c r="K35" s="243"/>
      <c r="L35" s="768"/>
      <c r="M35" s="291">
        <v>4</v>
      </c>
      <c r="N35" s="278">
        <v>1</v>
      </c>
      <c r="O35" s="284">
        <f t="shared" si="5"/>
        <v>4</v>
      </c>
      <c r="P35" s="243"/>
      <c r="Q35" s="281"/>
      <c r="R35" s="282"/>
      <c r="S35" s="282"/>
      <c r="T35" s="283"/>
    </row>
    <row r="36" spans="1:20">
      <c r="C36" s="173"/>
      <c r="D36" s="173"/>
      <c r="E36" s="125"/>
      <c r="F36" s="100"/>
      <c r="G36" s="689"/>
      <c r="H36" s="199"/>
      <c r="I36" s="199"/>
      <c r="J36" s="689"/>
      <c r="K36" s="199"/>
      <c r="L36" s="199"/>
      <c r="M36" s="199"/>
      <c r="N36" s="199"/>
      <c r="O36" s="199"/>
      <c r="P36" s="199"/>
      <c r="Q36" s="262"/>
      <c r="R36" s="262"/>
      <c r="S36" s="262"/>
      <c r="T36" s="262"/>
    </row>
    <row r="37" spans="1:20" ht="15.75" thickBot="1">
      <c r="C37" s="126" t="s">
        <v>125</v>
      </c>
      <c r="D37" s="126"/>
      <c r="E37" s="125"/>
      <c r="F37" s="100"/>
      <c r="G37" s="688"/>
      <c r="H37" s="259"/>
      <c r="I37" s="259"/>
      <c r="J37" s="688"/>
      <c r="K37" s="199"/>
      <c r="L37" s="259"/>
      <c r="M37" s="259"/>
      <c r="N37" s="259"/>
      <c r="O37" s="259"/>
      <c r="P37" s="199"/>
      <c r="Q37" s="260"/>
      <c r="R37" s="260"/>
      <c r="S37" s="260"/>
      <c r="T37" s="260"/>
    </row>
    <row r="38" spans="1:20" ht="17.25" customHeight="1">
      <c r="B38" s="127"/>
      <c r="C38" s="109" t="s">
        <v>125</v>
      </c>
      <c r="D38" s="110" t="s">
        <v>6</v>
      </c>
      <c r="E38" s="128" t="s">
        <v>188</v>
      </c>
      <c r="F38" s="100"/>
      <c r="G38" s="754"/>
      <c r="H38" s="272" t="s">
        <v>126</v>
      </c>
      <c r="I38" s="225">
        <v>1</v>
      </c>
      <c r="J38" s="693">
        <f t="shared" ref="J38:J44" si="6">I38*G38</f>
        <v>0</v>
      </c>
      <c r="K38" s="227"/>
      <c r="L38" s="741"/>
      <c r="M38" s="224">
        <v>24</v>
      </c>
      <c r="N38" s="225">
        <v>2</v>
      </c>
      <c r="O38" s="226">
        <f t="shared" ref="O38:O44" si="7">(N38*M38)-(L38*N38)</f>
        <v>48</v>
      </c>
      <c r="P38" s="227"/>
      <c r="Q38" s="201"/>
      <c r="R38" s="202"/>
      <c r="S38" s="202"/>
      <c r="T38" s="203"/>
    </row>
    <row r="39" spans="1:20" ht="34.9" customHeight="1">
      <c r="B39" s="132"/>
      <c r="C39" s="133" t="s">
        <v>280</v>
      </c>
      <c r="D39" s="115" t="s">
        <v>6</v>
      </c>
      <c r="E39" s="137" t="s">
        <v>281</v>
      </c>
      <c r="F39" s="100"/>
      <c r="G39" s="756"/>
      <c r="H39" s="234" t="s">
        <v>129</v>
      </c>
      <c r="I39" s="231">
        <v>1</v>
      </c>
      <c r="J39" s="694">
        <f t="shared" si="6"/>
        <v>0</v>
      </c>
      <c r="K39" s="227"/>
      <c r="L39" s="743"/>
      <c r="M39" s="234">
        <v>24</v>
      </c>
      <c r="N39" s="235">
        <v>1</v>
      </c>
      <c r="O39" s="232">
        <f t="shared" si="7"/>
        <v>24</v>
      </c>
      <c r="P39" s="227"/>
      <c r="Q39" s="209"/>
      <c r="R39" s="210"/>
      <c r="S39" s="210"/>
      <c r="T39" s="211"/>
    </row>
    <row r="40" spans="1:20" ht="17.25" customHeight="1">
      <c r="B40" s="132"/>
      <c r="C40" s="133" t="s">
        <v>189</v>
      </c>
      <c r="D40" s="115" t="s">
        <v>6</v>
      </c>
      <c r="E40" s="137" t="s">
        <v>190</v>
      </c>
      <c r="F40" s="100"/>
      <c r="G40" s="756"/>
      <c r="H40" s="234" t="s">
        <v>129</v>
      </c>
      <c r="I40" s="231">
        <v>1</v>
      </c>
      <c r="J40" s="694">
        <f t="shared" si="6"/>
        <v>0</v>
      </c>
      <c r="K40" s="227"/>
      <c r="L40" s="743"/>
      <c r="M40" s="234">
        <v>24</v>
      </c>
      <c r="N40" s="235">
        <v>1</v>
      </c>
      <c r="O40" s="232">
        <f t="shared" si="7"/>
        <v>24</v>
      </c>
      <c r="P40" s="227"/>
      <c r="Q40" s="209"/>
      <c r="R40" s="210"/>
      <c r="S40" s="210"/>
      <c r="T40" s="211"/>
    </row>
    <row r="41" spans="1:20">
      <c r="B41" s="132"/>
      <c r="C41" s="133" t="s">
        <v>132</v>
      </c>
      <c r="D41" s="115" t="s">
        <v>6</v>
      </c>
      <c r="E41" s="137" t="s">
        <v>132</v>
      </c>
      <c r="F41" s="100"/>
      <c r="G41" s="756"/>
      <c r="H41" s="234" t="s">
        <v>86</v>
      </c>
      <c r="I41" s="231">
        <v>1</v>
      </c>
      <c r="J41" s="694">
        <f t="shared" si="6"/>
        <v>0</v>
      </c>
      <c r="K41" s="227"/>
      <c r="L41" s="743"/>
      <c r="M41" s="234">
        <v>48</v>
      </c>
      <c r="N41" s="235">
        <v>1</v>
      </c>
      <c r="O41" s="232">
        <f t="shared" si="7"/>
        <v>48</v>
      </c>
      <c r="P41" s="227"/>
      <c r="Q41" s="209"/>
      <c r="R41" s="210"/>
      <c r="S41" s="210"/>
      <c r="T41" s="211"/>
    </row>
    <row r="42" spans="1:20">
      <c r="B42" s="132"/>
      <c r="C42" s="133" t="s">
        <v>133</v>
      </c>
      <c r="D42" s="115" t="s">
        <v>6</v>
      </c>
      <c r="E42" s="137"/>
      <c r="F42" s="100"/>
      <c r="G42" s="756"/>
      <c r="H42" s="234" t="s">
        <v>86</v>
      </c>
      <c r="I42" s="231">
        <v>1</v>
      </c>
      <c r="J42" s="694">
        <f t="shared" ref="J42" si="8">I42*G42</f>
        <v>0</v>
      </c>
      <c r="K42" s="227"/>
      <c r="L42" s="743"/>
      <c r="M42" s="234">
        <v>24</v>
      </c>
      <c r="N42" s="235">
        <v>1</v>
      </c>
      <c r="O42" s="232">
        <f t="shared" si="7"/>
        <v>24</v>
      </c>
      <c r="P42" s="227"/>
      <c r="Q42" s="336"/>
      <c r="R42" s="337"/>
      <c r="S42" s="337"/>
      <c r="T42" s="338"/>
    </row>
    <row r="43" spans="1:20">
      <c r="B43" s="139"/>
      <c r="C43" s="174" t="s">
        <v>191</v>
      </c>
      <c r="D43" s="115"/>
      <c r="E43" s="137" t="s">
        <v>192</v>
      </c>
      <c r="F43" s="100"/>
      <c r="G43" s="763"/>
      <c r="H43" s="275" t="s">
        <v>86</v>
      </c>
      <c r="I43" s="235">
        <v>1</v>
      </c>
      <c r="J43" s="705">
        <f t="shared" si="6"/>
        <v>0</v>
      </c>
      <c r="K43" s="227"/>
      <c r="L43" s="769"/>
      <c r="M43" s="234">
        <v>24</v>
      </c>
      <c r="N43" s="235">
        <v>1</v>
      </c>
      <c r="O43" s="232">
        <f t="shared" si="7"/>
        <v>24</v>
      </c>
      <c r="P43" s="227"/>
      <c r="Q43" s="254"/>
      <c r="R43" s="255"/>
      <c r="S43" s="255"/>
      <c r="T43" s="256"/>
    </row>
    <row r="44" spans="1:20" ht="15.75" thickBot="1">
      <c r="B44" s="145"/>
      <c r="C44" s="146" t="s">
        <v>193</v>
      </c>
      <c r="D44" s="147"/>
      <c r="E44" s="175" t="s">
        <v>192</v>
      </c>
      <c r="F44" s="100"/>
      <c r="G44" s="757"/>
      <c r="H44" s="238" t="s">
        <v>86</v>
      </c>
      <c r="I44" s="261">
        <v>1</v>
      </c>
      <c r="J44" s="695">
        <f t="shared" si="6"/>
        <v>0</v>
      </c>
      <c r="K44" s="227"/>
      <c r="L44" s="744"/>
      <c r="M44" s="238">
        <v>48</v>
      </c>
      <c r="N44" s="239">
        <v>1</v>
      </c>
      <c r="O44" s="237">
        <f t="shared" si="7"/>
        <v>48</v>
      </c>
      <c r="P44" s="227"/>
      <c r="Q44" s="216"/>
      <c r="R44" s="217"/>
      <c r="S44" s="217"/>
      <c r="T44" s="218"/>
    </row>
    <row r="45" spans="1:20" ht="21.75" customHeight="1">
      <c r="E45" s="125"/>
      <c r="F45" s="100"/>
      <c r="G45" s="687"/>
      <c r="H45" s="257"/>
      <c r="I45" s="257"/>
      <c r="J45" s="687"/>
      <c r="K45" s="199"/>
      <c r="L45" s="257"/>
      <c r="M45" s="257"/>
      <c r="N45" s="257"/>
      <c r="O45" s="257"/>
      <c r="P45" s="199"/>
      <c r="Q45" s="258"/>
      <c r="R45" s="258"/>
      <c r="S45" s="258"/>
      <c r="T45" s="258"/>
    </row>
    <row r="46" spans="1:20" ht="15.75" thickBot="1">
      <c r="B46" s="105"/>
      <c r="C46" s="176" t="s">
        <v>135</v>
      </c>
      <c r="D46" s="176"/>
      <c r="E46" s="177"/>
      <c r="F46" s="100"/>
      <c r="G46" s="688"/>
      <c r="H46" s="259"/>
      <c r="I46" s="259"/>
      <c r="J46" s="688"/>
      <c r="K46" s="199"/>
      <c r="L46" s="259"/>
      <c r="M46" s="259"/>
      <c r="N46" s="259"/>
      <c r="O46" s="259"/>
      <c r="P46" s="199"/>
      <c r="Q46" s="260"/>
      <c r="R46" s="260"/>
      <c r="S46" s="260"/>
      <c r="T46" s="260"/>
    </row>
    <row r="47" spans="1:20" s="160" customFormat="1" ht="15" customHeight="1">
      <c r="A47" s="97"/>
      <c r="B47" s="108"/>
      <c r="C47" s="156" t="s">
        <v>194</v>
      </c>
      <c r="D47" s="178" t="s">
        <v>6</v>
      </c>
      <c r="E47" s="111" t="s">
        <v>195</v>
      </c>
      <c r="G47" s="759"/>
      <c r="H47" s="196" t="s">
        <v>86</v>
      </c>
      <c r="I47" s="197">
        <v>1</v>
      </c>
      <c r="J47" s="709">
        <f t="shared" ref="J47:J56" si="9">I47*G47</f>
        <v>0</v>
      </c>
      <c r="K47" s="199"/>
      <c r="L47" s="747"/>
      <c r="M47" s="196">
        <v>24</v>
      </c>
      <c r="N47" s="197">
        <v>1</v>
      </c>
      <c r="O47" s="200">
        <f t="shared" ref="O47:O57" si="10">(N47*M47)-(L47*N47)</f>
        <v>24</v>
      </c>
      <c r="P47" s="199"/>
      <c r="Q47" s="201"/>
      <c r="R47" s="202"/>
      <c r="S47" s="202"/>
      <c r="T47" s="203"/>
    </row>
    <row r="48" spans="1:20" s="160" customFormat="1">
      <c r="A48" s="97"/>
      <c r="B48" s="117"/>
      <c r="C48" s="118" t="s">
        <v>136</v>
      </c>
      <c r="D48" s="119" t="s">
        <v>6</v>
      </c>
      <c r="E48" s="116" t="s">
        <v>136</v>
      </c>
      <c r="G48" s="760"/>
      <c r="H48" s="204" t="s">
        <v>86</v>
      </c>
      <c r="I48" s="205">
        <v>1</v>
      </c>
      <c r="J48" s="710">
        <f t="shared" si="9"/>
        <v>0</v>
      </c>
      <c r="K48" s="199"/>
      <c r="L48" s="748"/>
      <c r="M48" s="204">
        <v>24</v>
      </c>
      <c r="N48" s="207">
        <v>1</v>
      </c>
      <c r="O48" s="263">
        <f t="shared" si="10"/>
        <v>24</v>
      </c>
      <c r="P48" s="199"/>
      <c r="Q48" s="209"/>
      <c r="R48" s="210"/>
      <c r="S48" s="210"/>
      <c r="T48" s="211"/>
    </row>
    <row r="49" spans="1:20" s="160" customFormat="1">
      <c r="A49" s="97"/>
      <c r="B49" s="117"/>
      <c r="C49" s="118" t="s">
        <v>137</v>
      </c>
      <c r="D49" s="119" t="s">
        <v>6</v>
      </c>
      <c r="E49" s="116" t="s">
        <v>138</v>
      </c>
      <c r="G49" s="760"/>
      <c r="H49" s="204" t="s">
        <v>86</v>
      </c>
      <c r="I49" s="205">
        <v>1</v>
      </c>
      <c r="J49" s="710">
        <f t="shared" si="9"/>
        <v>0</v>
      </c>
      <c r="K49" s="199"/>
      <c r="L49" s="748"/>
      <c r="M49" s="204">
        <v>24</v>
      </c>
      <c r="N49" s="207">
        <v>1</v>
      </c>
      <c r="O49" s="263">
        <f t="shared" si="10"/>
        <v>24</v>
      </c>
      <c r="P49" s="199"/>
      <c r="Q49" s="209"/>
      <c r="R49" s="210"/>
      <c r="S49" s="210"/>
      <c r="T49" s="211"/>
    </row>
    <row r="50" spans="1:20" s="160" customFormat="1">
      <c r="A50" s="97"/>
      <c r="B50" s="117"/>
      <c r="C50" s="118" t="s">
        <v>139</v>
      </c>
      <c r="D50" s="119" t="s">
        <v>6</v>
      </c>
      <c r="E50" s="116" t="s">
        <v>140</v>
      </c>
      <c r="G50" s="760"/>
      <c r="H50" s="204" t="s">
        <v>86</v>
      </c>
      <c r="I50" s="205">
        <v>1</v>
      </c>
      <c r="J50" s="710">
        <f t="shared" si="9"/>
        <v>0</v>
      </c>
      <c r="K50" s="199"/>
      <c r="L50" s="748"/>
      <c r="M50" s="204">
        <v>48</v>
      </c>
      <c r="N50" s="207">
        <v>1</v>
      </c>
      <c r="O50" s="263">
        <f t="shared" si="10"/>
        <v>48</v>
      </c>
      <c r="P50" s="199"/>
      <c r="Q50" s="209"/>
      <c r="R50" s="210"/>
      <c r="S50" s="210"/>
      <c r="T50" s="211"/>
    </row>
    <row r="51" spans="1:20" s="160" customFormat="1" ht="17.25" customHeight="1">
      <c r="A51" s="97"/>
      <c r="B51" s="117"/>
      <c r="C51" s="118" t="s">
        <v>141</v>
      </c>
      <c r="D51" s="119"/>
      <c r="E51" s="116" t="s">
        <v>142</v>
      </c>
      <c r="G51" s="760"/>
      <c r="H51" s="204" t="s">
        <v>86</v>
      </c>
      <c r="I51" s="205">
        <v>1</v>
      </c>
      <c r="J51" s="710">
        <f t="shared" si="9"/>
        <v>0</v>
      </c>
      <c r="K51" s="199"/>
      <c r="L51" s="748"/>
      <c r="M51" s="204">
        <v>48</v>
      </c>
      <c r="N51" s="207">
        <v>1</v>
      </c>
      <c r="O51" s="263">
        <f t="shared" si="10"/>
        <v>48</v>
      </c>
      <c r="P51" s="199"/>
      <c r="Q51" s="209"/>
      <c r="R51" s="210"/>
      <c r="S51" s="210"/>
      <c r="T51" s="211"/>
    </row>
    <row r="52" spans="1:20" s="160" customFormat="1">
      <c r="A52" s="97"/>
      <c r="B52" s="117"/>
      <c r="C52" s="118" t="s">
        <v>196</v>
      </c>
      <c r="D52" s="119" t="s">
        <v>6</v>
      </c>
      <c r="E52" s="116" t="s">
        <v>197</v>
      </c>
      <c r="F52" s="100"/>
      <c r="G52" s="760"/>
      <c r="H52" s="204" t="s">
        <v>86</v>
      </c>
      <c r="I52" s="205">
        <v>1</v>
      </c>
      <c r="J52" s="710">
        <f t="shared" si="9"/>
        <v>0</v>
      </c>
      <c r="K52" s="199"/>
      <c r="L52" s="748"/>
      <c r="M52" s="204">
        <v>48</v>
      </c>
      <c r="N52" s="207">
        <v>1</v>
      </c>
      <c r="O52" s="263">
        <f t="shared" si="10"/>
        <v>48</v>
      </c>
      <c r="P52" s="199"/>
      <c r="Q52" s="209"/>
      <c r="R52" s="210"/>
      <c r="S52" s="210"/>
      <c r="T52" s="211"/>
    </row>
    <row r="53" spans="1:20" ht="19.5" customHeight="1">
      <c r="B53" s="117"/>
      <c r="C53" s="118" t="s">
        <v>146</v>
      </c>
      <c r="D53" s="119" t="s">
        <v>6</v>
      </c>
      <c r="E53" s="116" t="s">
        <v>198</v>
      </c>
      <c r="F53" s="100"/>
      <c r="G53" s="760"/>
      <c r="H53" s="204" t="s">
        <v>86</v>
      </c>
      <c r="I53" s="205">
        <v>2</v>
      </c>
      <c r="J53" s="710">
        <f t="shared" si="9"/>
        <v>0</v>
      </c>
      <c r="K53" s="199"/>
      <c r="L53" s="748"/>
      <c r="M53" s="204">
        <v>24</v>
      </c>
      <c r="N53" s="207">
        <v>1</v>
      </c>
      <c r="O53" s="263">
        <f t="shared" si="10"/>
        <v>24</v>
      </c>
      <c r="P53" s="199"/>
      <c r="Q53" s="209"/>
      <c r="R53" s="210"/>
      <c r="S53" s="210"/>
      <c r="T53" s="211"/>
    </row>
    <row r="54" spans="1:20" s="160" customFormat="1">
      <c r="A54" s="97"/>
      <c r="B54" s="117"/>
      <c r="C54" s="118" t="s">
        <v>199</v>
      </c>
      <c r="D54" s="119"/>
      <c r="E54" s="116" t="s">
        <v>200</v>
      </c>
      <c r="G54" s="760"/>
      <c r="H54" s="204" t="s">
        <v>86</v>
      </c>
      <c r="I54" s="205">
        <v>2</v>
      </c>
      <c r="J54" s="710">
        <f t="shared" si="9"/>
        <v>0</v>
      </c>
      <c r="K54" s="199"/>
      <c r="L54" s="748"/>
      <c r="M54" s="204">
        <v>24</v>
      </c>
      <c r="N54" s="207">
        <v>2</v>
      </c>
      <c r="O54" s="263">
        <f t="shared" si="10"/>
        <v>48</v>
      </c>
      <c r="P54" s="199"/>
      <c r="Q54" s="209"/>
      <c r="R54" s="210"/>
      <c r="S54" s="210"/>
      <c r="T54" s="211"/>
    </row>
    <row r="55" spans="1:20" s="160" customFormat="1" ht="17.25" customHeight="1">
      <c r="A55" s="97"/>
      <c r="B55" s="163"/>
      <c r="C55" s="164" t="s">
        <v>151</v>
      </c>
      <c r="D55" s="119"/>
      <c r="E55" s="116" t="s">
        <v>201</v>
      </c>
      <c r="G55" s="761"/>
      <c r="H55" s="204" t="s">
        <v>86</v>
      </c>
      <c r="I55" s="205">
        <v>2</v>
      </c>
      <c r="J55" s="710">
        <f t="shared" si="9"/>
        <v>0</v>
      </c>
      <c r="K55" s="199"/>
      <c r="L55" s="749"/>
      <c r="M55" s="264">
        <v>24</v>
      </c>
      <c r="N55" s="265">
        <v>2</v>
      </c>
      <c r="O55" s="263">
        <f t="shared" si="10"/>
        <v>48</v>
      </c>
      <c r="P55" s="199"/>
      <c r="Q55" s="209"/>
      <c r="R55" s="210"/>
      <c r="S55" s="210"/>
      <c r="T55" s="211"/>
    </row>
    <row r="56" spans="1:20" s="160" customFormat="1" ht="30">
      <c r="A56" s="97"/>
      <c r="B56" s="163"/>
      <c r="C56" s="164" t="s">
        <v>276</v>
      </c>
      <c r="D56" s="119"/>
      <c r="E56" s="116" t="s">
        <v>202</v>
      </c>
      <c r="G56" s="761"/>
      <c r="H56" s="234" t="s">
        <v>98</v>
      </c>
      <c r="I56" s="235">
        <v>2</v>
      </c>
      <c r="J56" s="705">
        <f t="shared" si="9"/>
        <v>0</v>
      </c>
      <c r="K56" s="227"/>
      <c r="L56" s="749"/>
      <c r="M56" s="264">
        <v>48</v>
      </c>
      <c r="N56" s="265">
        <v>2</v>
      </c>
      <c r="O56" s="263">
        <f t="shared" si="10"/>
        <v>96</v>
      </c>
      <c r="P56" s="199"/>
      <c r="Q56" s="254"/>
      <c r="R56" s="255"/>
      <c r="S56" s="255"/>
      <c r="T56" s="256"/>
    </row>
    <row r="57" spans="1:20" s="160" customFormat="1" ht="15.75" thickBot="1">
      <c r="A57" s="97"/>
      <c r="B57" s="166"/>
      <c r="C57" s="167" t="s">
        <v>154</v>
      </c>
      <c r="D57" s="122"/>
      <c r="E57" s="123" t="s">
        <v>155</v>
      </c>
      <c r="F57" s="100"/>
      <c r="G57" s="762"/>
      <c r="H57" s="212" t="s">
        <v>86</v>
      </c>
      <c r="I57" s="213">
        <v>2</v>
      </c>
      <c r="J57" s="712">
        <f t="shared" ref="J57" si="11">I57*G57</f>
        <v>0</v>
      </c>
      <c r="K57" s="199"/>
      <c r="L57" s="750"/>
      <c r="M57" s="212">
        <v>24</v>
      </c>
      <c r="N57" s="214">
        <v>2</v>
      </c>
      <c r="O57" s="267">
        <f t="shared" si="10"/>
        <v>48</v>
      </c>
      <c r="P57" s="199"/>
      <c r="Q57" s="216"/>
      <c r="R57" s="217"/>
      <c r="S57" s="217"/>
      <c r="T57" s="218"/>
    </row>
    <row r="58" spans="1:20" ht="15.75" thickBot="1">
      <c r="F58" s="100"/>
      <c r="Q58" s="268"/>
      <c r="R58" s="268"/>
      <c r="S58" s="268"/>
      <c r="T58" s="268"/>
    </row>
    <row r="59" spans="1:20">
      <c r="B59" s="918" t="s">
        <v>302</v>
      </c>
      <c r="C59" s="919"/>
      <c r="D59" s="919"/>
      <c r="E59" s="316">
        <f>SUM(J3:J57)</f>
        <v>0</v>
      </c>
      <c r="F59" s="100"/>
      <c r="Q59" s="268"/>
      <c r="R59" s="268"/>
      <c r="S59" s="268"/>
      <c r="T59" s="268"/>
    </row>
    <row r="60" spans="1:20" ht="15.75" thickBot="1">
      <c r="B60" s="920" t="s">
        <v>303</v>
      </c>
      <c r="C60" s="921"/>
      <c r="D60" s="921"/>
      <c r="E60" s="830">
        <f>((1-(O60/N60))-1)*-1</f>
        <v>1</v>
      </c>
      <c r="F60" s="100"/>
      <c r="N60" s="863">
        <v>2364</v>
      </c>
      <c r="O60" s="862">
        <f>SUM(O3:O57)</f>
        <v>2364</v>
      </c>
      <c r="Q60" s="268"/>
      <c r="R60" s="268"/>
      <c r="S60" s="268"/>
      <c r="T60" s="268"/>
    </row>
    <row r="61" spans="1:20">
      <c r="F61" s="100"/>
      <c r="Q61" s="268"/>
      <c r="R61" s="268"/>
      <c r="S61" s="268"/>
      <c r="T61" s="268"/>
    </row>
    <row r="62" spans="1:20">
      <c r="F62" s="100"/>
      <c r="Q62" s="268"/>
      <c r="R62" s="268"/>
      <c r="S62" s="268"/>
      <c r="T62" s="268"/>
    </row>
    <row r="63" spans="1:20">
      <c r="B63" s="170" t="s">
        <v>156</v>
      </c>
      <c r="C63" s="170" t="s">
        <v>157</v>
      </c>
      <c r="D63" s="479"/>
      <c r="E63" s="480"/>
      <c r="F63" s="482"/>
      <c r="J63" s="706"/>
      <c r="O63" s="269"/>
      <c r="P63" s="269"/>
    </row>
    <row r="64" spans="1:20">
      <c r="B64" s="170"/>
      <c r="C64" s="922" t="s">
        <v>343</v>
      </c>
      <c r="D64" s="922"/>
      <c r="E64" s="922"/>
      <c r="F64" s="922"/>
      <c r="G64" s="922"/>
      <c r="H64" s="922"/>
      <c r="I64" s="922"/>
      <c r="J64" s="922"/>
      <c r="K64" s="269"/>
      <c r="L64" s="269"/>
      <c r="M64" s="269"/>
      <c r="N64" s="269"/>
    </row>
    <row r="65" spans="2:20" ht="15" customHeight="1">
      <c r="C65" s="922" t="s">
        <v>439</v>
      </c>
      <c r="D65" s="922"/>
      <c r="E65" s="922"/>
      <c r="F65" s="922"/>
      <c r="G65" s="922"/>
      <c r="H65" s="922"/>
      <c r="I65" s="922"/>
      <c r="J65" s="922"/>
      <c r="N65" s="864"/>
      <c r="O65" s="843" t="s">
        <v>564</v>
      </c>
      <c r="P65" s="869"/>
      <c r="Q65" s="870"/>
      <c r="R65" s="870"/>
      <c r="S65" s="869"/>
      <c r="T65" s="869"/>
    </row>
    <row r="66" spans="2:20">
      <c r="C66" s="922"/>
      <c r="D66" s="922"/>
      <c r="E66" s="922"/>
      <c r="F66" s="922"/>
    </row>
    <row r="67" spans="2:20">
      <c r="E67" s="100"/>
      <c r="F67" s="100"/>
    </row>
    <row r="68" spans="2:20">
      <c r="E68" s="100"/>
      <c r="F68" s="100"/>
    </row>
    <row r="69" spans="2:20">
      <c r="E69" s="100"/>
      <c r="F69" s="100"/>
    </row>
    <row r="70" spans="2:20">
      <c r="E70" s="100"/>
      <c r="F70" s="100"/>
    </row>
    <row r="71" spans="2:20">
      <c r="E71" s="100"/>
      <c r="F71" s="100"/>
    </row>
    <row r="72" spans="2:20">
      <c r="E72" s="100"/>
      <c r="F72" s="100"/>
    </row>
    <row r="73" spans="2:20">
      <c r="E73" s="100"/>
      <c r="F73" s="100"/>
    </row>
    <row r="74" spans="2:20">
      <c r="E74" s="100"/>
      <c r="F74" s="100"/>
    </row>
    <row r="75" spans="2:20">
      <c r="B75" s="97"/>
      <c r="C75" s="97"/>
      <c r="D75" s="97"/>
      <c r="E75" s="100"/>
      <c r="F75" s="100"/>
      <c r="G75" s="685"/>
      <c r="H75" s="98"/>
      <c r="I75" s="98"/>
      <c r="J75" s="685"/>
      <c r="K75" s="150"/>
      <c r="L75" s="98"/>
      <c r="M75" s="98"/>
      <c r="N75" s="98"/>
      <c r="O75" s="98"/>
      <c r="P75" s="150"/>
    </row>
    <row r="76" spans="2:20">
      <c r="B76" s="97"/>
      <c r="C76" s="97"/>
      <c r="D76" s="97"/>
      <c r="E76" s="97"/>
      <c r="F76" s="100"/>
      <c r="G76" s="685"/>
      <c r="H76" s="98"/>
      <c r="I76" s="98"/>
      <c r="J76" s="685"/>
      <c r="K76" s="150"/>
      <c r="L76" s="98"/>
      <c r="M76" s="98"/>
      <c r="N76" s="98"/>
      <c r="O76" s="98"/>
      <c r="P76" s="150"/>
    </row>
    <row r="77" spans="2:20">
      <c r="B77" s="97"/>
      <c r="C77" s="97"/>
      <c r="D77" s="97"/>
      <c r="E77" s="97"/>
      <c r="F77" s="100"/>
      <c r="G77" s="685"/>
      <c r="H77" s="98"/>
      <c r="I77" s="98"/>
      <c r="J77" s="685"/>
      <c r="K77" s="150"/>
      <c r="L77" s="98"/>
      <c r="M77" s="98"/>
      <c r="N77" s="98"/>
      <c r="O77" s="98"/>
      <c r="P77" s="150"/>
    </row>
    <row r="78" spans="2:20">
      <c r="B78" s="97"/>
      <c r="C78" s="97"/>
      <c r="D78" s="97"/>
      <c r="E78" s="97"/>
      <c r="F78" s="100"/>
      <c r="G78" s="685"/>
      <c r="H78" s="98"/>
      <c r="I78" s="98"/>
      <c r="J78" s="685"/>
      <c r="K78" s="150"/>
      <c r="L78" s="98"/>
      <c r="M78" s="98"/>
      <c r="N78" s="98"/>
      <c r="O78" s="98"/>
      <c r="P78" s="150"/>
    </row>
    <row r="79" spans="2:20">
      <c r="B79" s="97"/>
      <c r="C79" s="97"/>
      <c r="D79" s="97"/>
      <c r="E79" s="97"/>
      <c r="F79" s="100"/>
      <c r="G79" s="685"/>
      <c r="H79" s="98"/>
      <c r="I79" s="98"/>
      <c r="J79" s="685"/>
      <c r="K79" s="150"/>
      <c r="L79" s="98"/>
      <c r="M79" s="98"/>
      <c r="N79" s="98"/>
      <c r="O79" s="98"/>
      <c r="P79" s="150"/>
    </row>
    <row r="80" spans="2:20">
      <c r="B80" s="97"/>
      <c r="C80" s="97"/>
      <c r="D80" s="97"/>
      <c r="E80" s="97"/>
      <c r="F80" s="100"/>
      <c r="G80" s="685"/>
      <c r="H80" s="98"/>
      <c r="I80" s="98"/>
      <c r="J80" s="685"/>
      <c r="K80" s="150"/>
      <c r="L80" s="98"/>
      <c r="M80" s="98"/>
      <c r="N80" s="98"/>
      <c r="O80" s="98"/>
      <c r="P80" s="150"/>
    </row>
    <row r="81" spans="2:16">
      <c r="B81" s="97"/>
      <c r="C81" s="97"/>
      <c r="D81" s="97"/>
      <c r="E81" s="97"/>
      <c r="F81" s="100"/>
      <c r="G81" s="685"/>
      <c r="H81" s="98"/>
      <c r="I81" s="98"/>
      <c r="J81" s="685"/>
      <c r="K81" s="150"/>
      <c r="L81" s="98"/>
      <c r="M81" s="98"/>
      <c r="N81" s="98"/>
      <c r="O81" s="98"/>
      <c r="P81" s="150"/>
    </row>
    <row r="82" spans="2:16">
      <c r="B82" s="97"/>
      <c r="C82" s="97"/>
      <c r="D82" s="97"/>
      <c r="E82" s="97"/>
      <c r="F82" s="100"/>
      <c r="G82" s="685"/>
      <c r="H82" s="98"/>
      <c r="I82" s="98"/>
      <c r="J82" s="685"/>
      <c r="K82" s="150"/>
      <c r="L82" s="98"/>
      <c r="M82" s="98"/>
      <c r="N82" s="98"/>
      <c r="O82" s="98"/>
      <c r="P82" s="150"/>
    </row>
    <row r="83" spans="2:16">
      <c r="B83" s="97"/>
      <c r="C83" s="97"/>
      <c r="D83" s="97"/>
      <c r="E83" s="97"/>
      <c r="F83" s="100"/>
      <c r="G83" s="685"/>
      <c r="H83" s="98"/>
      <c r="I83" s="98"/>
      <c r="J83" s="685"/>
      <c r="K83" s="150"/>
      <c r="L83" s="98"/>
      <c r="M83" s="98"/>
      <c r="N83" s="98"/>
      <c r="O83" s="98"/>
      <c r="P83" s="150"/>
    </row>
    <row r="84" spans="2:16">
      <c r="B84" s="97"/>
      <c r="C84" s="97"/>
      <c r="D84" s="97"/>
      <c r="E84" s="97"/>
      <c r="F84" s="100"/>
      <c r="G84" s="685"/>
      <c r="H84" s="98"/>
      <c r="I84" s="98"/>
      <c r="J84" s="685"/>
      <c r="K84" s="150"/>
      <c r="L84" s="98"/>
      <c r="M84" s="98"/>
      <c r="N84" s="98"/>
      <c r="O84" s="98"/>
      <c r="P84" s="150"/>
    </row>
    <row r="85" spans="2:16">
      <c r="B85" s="97"/>
      <c r="C85" s="97"/>
      <c r="D85" s="97"/>
      <c r="E85" s="97"/>
      <c r="F85" s="100"/>
      <c r="G85" s="685"/>
      <c r="H85" s="98"/>
      <c r="I85" s="98"/>
      <c r="J85" s="685"/>
      <c r="K85" s="150"/>
      <c r="L85" s="98"/>
      <c r="M85" s="98"/>
      <c r="N85" s="98"/>
      <c r="O85" s="98"/>
      <c r="P85" s="150"/>
    </row>
    <row r="86" spans="2:16">
      <c r="B86" s="97"/>
      <c r="C86" s="97"/>
      <c r="D86" s="97"/>
      <c r="E86" s="97"/>
      <c r="F86" s="100"/>
      <c r="G86" s="685"/>
      <c r="H86" s="98"/>
      <c r="I86" s="98"/>
      <c r="J86" s="685"/>
      <c r="K86" s="150"/>
      <c r="L86" s="98"/>
      <c r="M86" s="98"/>
      <c r="N86" s="98"/>
      <c r="O86" s="98"/>
      <c r="P86" s="150"/>
    </row>
    <row r="87" spans="2:16">
      <c r="B87" s="97"/>
      <c r="C87" s="97"/>
      <c r="D87" s="97"/>
      <c r="E87" s="97"/>
      <c r="F87" s="100"/>
      <c r="G87" s="685"/>
      <c r="H87" s="98"/>
      <c r="I87" s="98"/>
      <c r="J87" s="685"/>
      <c r="K87" s="150"/>
      <c r="L87" s="98"/>
      <c r="M87" s="98"/>
      <c r="N87" s="98"/>
      <c r="O87" s="98"/>
      <c r="P87" s="150"/>
    </row>
    <row r="88" spans="2:16">
      <c r="B88" s="97"/>
      <c r="C88" s="97"/>
      <c r="D88" s="97"/>
      <c r="E88" s="97"/>
      <c r="F88" s="100"/>
      <c r="G88" s="685"/>
      <c r="H88" s="98"/>
      <c r="I88" s="98"/>
      <c r="J88" s="685"/>
      <c r="K88" s="150"/>
      <c r="L88" s="98"/>
      <c r="M88" s="98"/>
      <c r="N88" s="98"/>
      <c r="O88" s="98"/>
      <c r="P88" s="150"/>
    </row>
    <row r="89" spans="2:16">
      <c r="B89" s="97"/>
      <c r="C89" s="97"/>
      <c r="D89" s="97"/>
      <c r="E89" s="97"/>
      <c r="F89" s="100"/>
      <c r="G89" s="685"/>
      <c r="H89" s="98"/>
      <c r="I89" s="98"/>
      <c r="J89" s="685"/>
      <c r="K89" s="150"/>
      <c r="L89" s="98"/>
      <c r="M89" s="98"/>
      <c r="N89" s="98"/>
      <c r="O89" s="98"/>
      <c r="P89" s="150"/>
    </row>
    <row r="90" spans="2:16">
      <c r="B90" s="97"/>
      <c r="C90" s="97"/>
      <c r="D90" s="97"/>
      <c r="E90" s="97"/>
      <c r="F90" s="100"/>
      <c r="G90" s="685"/>
      <c r="H90" s="98"/>
      <c r="I90" s="98"/>
      <c r="J90" s="685"/>
      <c r="K90" s="150"/>
      <c r="L90" s="98"/>
      <c r="M90" s="98"/>
      <c r="N90" s="98"/>
      <c r="O90" s="98"/>
      <c r="P90" s="150"/>
    </row>
    <row r="91" spans="2:16">
      <c r="B91" s="97"/>
      <c r="C91" s="97"/>
      <c r="D91" s="97"/>
      <c r="E91" s="97"/>
      <c r="F91" s="100"/>
      <c r="G91" s="685"/>
      <c r="H91" s="98"/>
      <c r="I91" s="98"/>
      <c r="J91" s="685"/>
      <c r="K91" s="150"/>
      <c r="L91" s="98"/>
      <c r="M91" s="98"/>
      <c r="N91" s="98"/>
      <c r="O91" s="98"/>
      <c r="P91" s="150"/>
    </row>
    <row r="92" spans="2:16">
      <c r="B92" s="97"/>
      <c r="C92" s="97"/>
      <c r="D92" s="97"/>
      <c r="E92" s="97"/>
      <c r="F92" s="100"/>
      <c r="G92" s="685"/>
      <c r="H92" s="98"/>
      <c r="I92" s="98"/>
      <c r="J92" s="685"/>
      <c r="K92" s="150"/>
      <c r="L92" s="98"/>
      <c r="M92" s="98"/>
      <c r="N92" s="98"/>
      <c r="O92" s="98"/>
      <c r="P92" s="150"/>
    </row>
    <row r="93" spans="2:16">
      <c r="B93" s="97"/>
      <c r="C93" s="97"/>
      <c r="D93" s="97"/>
      <c r="E93" s="97"/>
      <c r="F93" s="100"/>
      <c r="G93" s="685"/>
      <c r="H93" s="98"/>
      <c r="I93" s="98"/>
      <c r="J93" s="685"/>
      <c r="K93" s="150"/>
      <c r="L93" s="98"/>
      <c r="M93" s="98"/>
      <c r="N93" s="98"/>
      <c r="O93" s="98"/>
      <c r="P93" s="150"/>
    </row>
    <row r="94" spans="2:16">
      <c r="B94" s="97"/>
      <c r="C94" s="97"/>
      <c r="D94" s="97"/>
      <c r="E94" s="97"/>
      <c r="F94" s="100"/>
      <c r="G94" s="685"/>
      <c r="H94" s="98"/>
      <c r="I94" s="98"/>
      <c r="J94" s="685"/>
      <c r="K94" s="150"/>
      <c r="L94" s="98"/>
      <c r="M94" s="98"/>
      <c r="N94" s="98"/>
      <c r="O94" s="98"/>
      <c r="P94" s="150"/>
    </row>
    <row r="95" spans="2:16">
      <c r="B95" s="97"/>
      <c r="C95" s="97"/>
      <c r="D95" s="97"/>
      <c r="E95" s="97"/>
      <c r="F95" s="100"/>
      <c r="G95" s="685"/>
      <c r="H95" s="98"/>
      <c r="I95" s="98"/>
      <c r="J95" s="685"/>
      <c r="K95" s="150"/>
      <c r="L95" s="98"/>
      <c r="M95" s="98"/>
      <c r="N95" s="98"/>
      <c r="O95" s="98"/>
      <c r="P95" s="150"/>
    </row>
    <row r="96" spans="2:16">
      <c r="B96" s="97"/>
      <c r="C96" s="97"/>
      <c r="D96" s="97"/>
      <c r="E96" s="97"/>
      <c r="F96" s="100"/>
      <c r="G96" s="685"/>
      <c r="H96" s="98"/>
      <c r="I96" s="98"/>
      <c r="J96" s="685"/>
      <c r="K96" s="150"/>
      <c r="L96" s="98"/>
      <c r="M96" s="98"/>
      <c r="N96" s="98"/>
      <c r="O96" s="98"/>
      <c r="P96" s="150"/>
    </row>
    <row r="97" spans="2:16">
      <c r="B97" s="97"/>
      <c r="C97" s="97"/>
      <c r="D97" s="97"/>
      <c r="E97" s="97"/>
      <c r="F97" s="100"/>
      <c r="G97" s="685"/>
      <c r="H97" s="98"/>
      <c r="I97" s="98"/>
      <c r="J97" s="685"/>
      <c r="K97" s="150"/>
      <c r="L97" s="98"/>
      <c r="M97" s="98"/>
      <c r="N97" s="98"/>
      <c r="O97" s="98"/>
      <c r="P97" s="150"/>
    </row>
    <row r="98" spans="2:16">
      <c r="B98" s="97"/>
      <c r="C98" s="97"/>
      <c r="D98" s="97"/>
      <c r="E98" s="97"/>
      <c r="F98" s="100"/>
      <c r="G98" s="685"/>
      <c r="H98" s="98"/>
      <c r="I98" s="98"/>
      <c r="J98" s="685"/>
      <c r="K98" s="150"/>
      <c r="L98" s="98"/>
      <c r="M98" s="98"/>
      <c r="N98" s="98"/>
      <c r="O98" s="98"/>
      <c r="P98" s="150"/>
    </row>
    <row r="99" spans="2:16">
      <c r="B99" s="97"/>
      <c r="C99" s="97"/>
      <c r="D99" s="97"/>
      <c r="E99" s="97"/>
      <c r="F99" s="100"/>
      <c r="G99" s="685"/>
      <c r="H99" s="98"/>
      <c r="I99" s="98"/>
      <c r="J99" s="685"/>
      <c r="K99" s="150"/>
      <c r="L99" s="98"/>
      <c r="M99" s="98"/>
      <c r="N99" s="98"/>
      <c r="O99" s="98"/>
      <c r="P99" s="150"/>
    </row>
    <row r="100" spans="2:16">
      <c r="B100" s="97"/>
      <c r="C100" s="97"/>
      <c r="D100" s="97"/>
      <c r="E100" s="97"/>
      <c r="F100" s="100"/>
      <c r="G100" s="685"/>
      <c r="H100" s="98"/>
      <c r="I100" s="98"/>
      <c r="J100" s="685"/>
      <c r="K100" s="150"/>
      <c r="L100" s="98"/>
      <c r="M100" s="98"/>
      <c r="N100" s="98"/>
      <c r="O100" s="98"/>
      <c r="P100" s="150"/>
    </row>
    <row r="101" spans="2:16">
      <c r="B101" s="97"/>
      <c r="C101" s="97"/>
      <c r="D101" s="97"/>
      <c r="E101" s="97"/>
      <c r="F101" s="100"/>
      <c r="G101" s="685"/>
      <c r="H101" s="98"/>
      <c r="I101" s="98"/>
      <c r="J101" s="685"/>
      <c r="K101" s="150"/>
      <c r="L101" s="98"/>
      <c r="M101" s="98"/>
      <c r="N101" s="98"/>
      <c r="O101" s="98"/>
      <c r="P101" s="150"/>
    </row>
    <row r="102" spans="2:16">
      <c r="B102" s="97"/>
      <c r="C102" s="97"/>
      <c r="D102" s="97"/>
      <c r="E102" s="97"/>
      <c r="F102" s="100"/>
      <c r="G102" s="685"/>
      <c r="H102" s="98"/>
      <c r="I102" s="98"/>
      <c r="J102" s="685"/>
      <c r="K102" s="150"/>
      <c r="L102" s="98"/>
      <c r="M102" s="98"/>
      <c r="N102" s="98"/>
      <c r="O102" s="98"/>
      <c r="P102" s="150"/>
    </row>
    <row r="103" spans="2:16">
      <c r="B103" s="97"/>
      <c r="C103" s="97"/>
      <c r="D103" s="97"/>
      <c r="E103" s="97"/>
      <c r="F103" s="100"/>
      <c r="G103" s="685"/>
      <c r="H103" s="98"/>
      <c r="I103" s="98"/>
      <c r="J103" s="685"/>
      <c r="K103" s="150"/>
      <c r="L103" s="98"/>
      <c r="M103" s="98"/>
      <c r="N103" s="98"/>
      <c r="O103" s="98"/>
      <c r="P103" s="150"/>
    </row>
    <row r="104" spans="2:16">
      <c r="B104" s="97"/>
      <c r="C104" s="97"/>
      <c r="D104" s="97"/>
      <c r="E104" s="97"/>
      <c r="F104" s="100"/>
      <c r="G104" s="685"/>
      <c r="H104" s="98"/>
      <c r="I104" s="98"/>
      <c r="J104" s="685"/>
      <c r="K104" s="150"/>
      <c r="L104" s="98"/>
      <c r="M104" s="98"/>
      <c r="N104" s="98"/>
      <c r="O104" s="98"/>
      <c r="P104" s="150"/>
    </row>
    <row r="105" spans="2:16">
      <c r="B105" s="97"/>
      <c r="C105" s="97"/>
      <c r="D105" s="97"/>
      <c r="E105" s="97"/>
      <c r="F105" s="100"/>
      <c r="G105" s="685"/>
      <c r="H105" s="98"/>
      <c r="I105" s="98"/>
      <c r="J105" s="685"/>
      <c r="K105" s="150"/>
      <c r="L105" s="98"/>
      <c r="M105" s="98"/>
      <c r="N105" s="98"/>
      <c r="O105" s="98"/>
      <c r="P105" s="150"/>
    </row>
    <row r="106" spans="2:16">
      <c r="B106" s="97"/>
      <c r="C106" s="97"/>
      <c r="D106" s="97"/>
      <c r="E106" s="97"/>
      <c r="F106" s="100"/>
      <c r="G106" s="685"/>
      <c r="H106" s="98"/>
      <c r="I106" s="98"/>
      <c r="J106" s="685"/>
      <c r="K106" s="150"/>
      <c r="L106" s="98"/>
      <c r="M106" s="98"/>
      <c r="N106" s="98"/>
      <c r="O106" s="98"/>
      <c r="P106" s="150"/>
    </row>
    <row r="107" spans="2:16">
      <c r="B107" s="97"/>
      <c r="C107" s="97"/>
      <c r="D107" s="97"/>
      <c r="E107" s="97"/>
      <c r="F107" s="100"/>
      <c r="G107" s="685"/>
      <c r="H107" s="98"/>
      <c r="I107" s="98"/>
      <c r="J107" s="685"/>
      <c r="K107" s="150"/>
      <c r="L107" s="98"/>
      <c r="M107" s="98"/>
      <c r="N107" s="98"/>
      <c r="O107" s="98"/>
      <c r="P107" s="150"/>
    </row>
    <row r="108" spans="2:16">
      <c r="B108" s="97"/>
      <c r="C108" s="97"/>
      <c r="D108" s="97"/>
      <c r="E108" s="97"/>
      <c r="F108" s="100"/>
      <c r="G108" s="685"/>
      <c r="H108" s="98"/>
      <c r="I108" s="98"/>
      <c r="J108" s="685"/>
      <c r="K108" s="150"/>
      <c r="L108" s="98"/>
      <c r="M108" s="98"/>
      <c r="N108" s="98"/>
      <c r="O108" s="98"/>
      <c r="P108" s="150"/>
    </row>
    <row r="109" spans="2:16">
      <c r="B109" s="97"/>
      <c r="C109" s="97"/>
      <c r="D109" s="97"/>
      <c r="E109" s="97"/>
      <c r="F109" s="100"/>
      <c r="G109" s="685"/>
      <c r="H109" s="98"/>
      <c r="I109" s="98"/>
      <c r="J109" s="685"/>
      <c r="K109" s="150"/>
      <c r="L109" s="98"/>
      <c r="M109" s="98"/>
      <c r="N109" s="98"/>
      <c r="O109" s="98"/>
      <c r="P109" s="150"/>
    </row>
    <row r="110" spans="2:16">
      <c r="B110" s="97"/>
      <c r="C110" s="97"/>
      <c r="D110" s="97"/>
      <c r="E110" s="97"/>
      <c r="F110" s="100"/>
      <c r="G110" s="685"/>
      <c r="H110" s="98"/>
      <c r="I110" s="98"/>
      <c r="J110" s="685"/>
      <c r="K110" s="150"/>
      <c r="L110" s="98"/>
      <c r="M110" s="98"/>
      <c r="N110" s="98"/>
      <c r="O110" s="98"/>
      <c r="P110" s="150"/>
    </row>
    <row r="111" spans="2:16">
      <c r="B111" s="97"/>
      <c r="C111" s="97"/>
      <c r="D111" s="97"/>
      <c r="E111" s="97"/>
      <c r="F111" s="100"/>
      <c r="G111" s="685"/>
      <c r="H111" s="98"/>
      <c r="I111" s="98"/>
      <c r="J111" s="685"/>
      <c r="K111" s="150"/>
      <c r="L111" s="98"/>
      <c r="M111" s="98"/>
      <c r="N111" s="98"/>
      <c r="O111" s="98"/>
      <c r="P111" s="150"/>
    </row>
    <row r="112" spans="2:16">
      <c r="B112" s="97"/>
      <c r="C112" s="97"/>
      <c r="D112" s="97"/>
      <c r="E112" s="97"/>
      <c r="F112" s="100"/>
      <c r="G112" s="685"/>
      <c r="H112" s="98"/>
      <c r="I112" s="98"/>
      <c r="J112" s="685"/>
      <c r="K112" s="150"/>
      <c r="L112" s="98"/>
      <c r="M112" s="98"/>
      <c r="N112" s="98"/>
      <c r="O112" s="98"/>
      <c r="P112" s="150"/>
    </row>
    <row r="113" spans="2:16">
      <c r="B113" s="97"/>
      <c r="C113" s="97"/>
      <c r="D113" s="97"/>
      <c r="E113" s="97"/>
      <c r="F113" s="100"/>
      <c r="G113" s="685"/>
      <c r="H113" s="98"/>
      <c r="I113" s="98"/>
      <c r="J113" s="685"/>
      <c r="K113" s="150"/>
      <c r="L113" s="98"/>
      <c r="M113" s="98"/>
      <c r="N113" s="98"/>
      <c r="O113" s="98"/>
      <c r="P113" s="150"/>
    </row>
    <row r="114" spans="2:16">
      <c r="B114" s="97"/>
      <c r="C114" s="97"/>
      <c r="D114" s="97"/>
      <c r="E114" s="97"/>
      <c r="F114" s="100"/>
      <c r="G114" s="685"/>
      <c r="H114" s="98"/>
      <c r="I114" s="98"/>
      <c r="J114" s="685"/>
      <c r="K114" s="150"/>
      <c r="L114" s="98"/>
      <c r="M114" s="98"/>
      <c r="N114" s="98"/>
      <c r="O114" s="98"/>
      <c r="P114" s="150"/>
    </row>
    <row r="115" spans="2:16">
      <c r="B115" s="97"/>
      <c r="C115" s="97"/>
      <c r="D115" s="97"/>
      <c r="E115" s="97"/>
      <c r="F115" s="100"/>
      <c r="G115" s="685"/>
      <c r="H115" s="98"/>
      <c r="I115" s="98"/>
      <c r="J115" s="685"/>
      <c r="K115" s="150"/>
      <c r="L115" s="98"/>
      <c r="M115" s="98"/>
      <c r="N115" s="98"/>
      <c r="O115" s="98"/>
      <c r="P115" s="150"/>
    </row>
    <row r="116" spans="2:16">
      <c r="B116" s="97"/>
      <c r="C116" s="97"/>
      <c r="D116" s="97"/>
      <c r="E116" s="97"/>
      <c r="F116" s="100"/>
      <c r="G116" s="685"/>
      <c r="H116" s="98"/>
      <c r="I116" s="98"/>
      <c r="J116" s="685"/>
      <c r="K116" s="150"/>
      <c r="L116" s="98"/>
      <c r="M116" s="98"/>
      <c r="N116" s="98"/>
      <c r="O116" s="98"/>
      <c r="P116" s="150"/>
    </row>
    <row r="117" spans="2:16">
      <c r="B117" s="97"/>
      <c r="C117" s="97"/>
      <c r="D117" s="97"/>
      <c r="E117" s="97"/>
      <c r="F117" s="100"/>
      <c r="G117" s="685"/>
      <c r="H117" s="98"/>
      <c r="I117" s="98"/>
      <c r="J117" s="685"/>
      <c r="K117" s="150"/>
      <c r="L117" s="98"/>
      <c r="M117" s="98"/>
      <c r="N117" s="98"/>
      <c r="O117" s="98"/>
      <c r="P117" s="150"/>
    </row>
    <row r="118" spans="2:16">
      <c r="B118" s="97"/>
      <c r="C118" s="97"/>
      <c r="D118" s="97"/>
      <c r="E118" s="97"/>
      <c r="F118" s="100"/>
      <c r="G118" s="685"/>
      <c r="H118" s="98"/>
      <c r="I118" s="98"/>
      <c r="J118" s="685"/>
      <c r="K118" s="150"/>
      <c r="L118" s="98"/>
      <c r="M118" s="98"/>
      <c r="N118" s="98"/>
      <c r="O118" s="98"/>
      <c r="P118" s="150"/>
    </row>
    <row r="119" spans="2:16">
      <c r="B119" s="97"/>
      <c r="C119" s="97"/>
      <c r="D119" s="97"/>
      <c r="E119" s="97"/>
      <c r="F119" s="100"/>
      <c r="G119" s="685"/>
      <c r="H119" s="98"/>
      <c r="I119" s="98"/>
      <c r="J119" s="685"/>
      <c r="K119" s="150"/>
      <c r="L119" s="98"/>
      <c r="M119" s="98"/>
      <c r="N119" s="98"/>
      <c r="O119" s="98"/>
      <c r="P119" s="150"/>
    </row>
    <row r="120" spans="2:16">
      <c r="B120" s="97"/>
      <c r="C120" s="97"/>
      <c r="D120" s="97"/>
      <c r="E120" s="97"/>
      <c r="F120" s="100"/>
      <c r="G120" s="685"/>
      <c r="H120" s="98"/>
      <c r="I120" s="98"/>
      <c r="J120" s="685"/>
      <c r="K120" s="150"/>
      <c r="L120" s="98"/>
      <c r="M120" s="98"/>
      <c r="N120" s="98"/>
      <c r="O120" s="98"/>
      <c r="P120" s="150"/>
    </row>
    <row r="121" spans="2:16">
      <c r="B121" s="97"/>
      <c r="C121" s="97"/>
      <c r="D121" s="97"/>
      <c r="E121" s="97"/>
      <c r="F121" s="100"/>
      <c r="G121" s="685"/>
      <c r="H121" s="98"/>
      <c r="I121" s="98"/>
      <c r="J121" s="685"/>
      <c r="K121" s="150"/>
      <c r="L121" s="98"/>
      <c r="M121" s="98"/>
      <c r="N121" s="98"/>
      <c r="O121" s="98"/>
      <c r="P121" s="150"/>
    </row>
    <row r="122" spans="2:16">
      <c r="B122" s="97"/>
      <c r="C122" s="97"/>
      <c r="D122" s="97"/>
      <c r="E122" s="97"/>
      <c r="F122" s="100"/>
      <c r="G122" s="685"/>
      <c r="H122" s="98"/>
      <c r="I122" s="98"/>
      <c r="J122" s="685"/>
      <c r="K122" s="150"/>
      <c r="L122" s="98"/>
      <c r="M122" s="98"/>
      <c r="N122" s="98"/>
      <c r="O122" s="98"/>
      <c r="P122" s="150"/>
    </row>
    <row r="123" spans="2:16">
      <c r="B123" s="97"/>
      <c r="C123" s="97"/>
      <c r="D123" s="97"/>
      <c r="E123" s="97"/>
      <c r="F123" s="100"/>
      <c r="G123" s="685"/>
      <c r="H123" s="98"/>
      <c r="I123" s="98"/>
      <c r="J123" s="685"/>
      <c r="K123" s="150"/>
      <c r="L123" s="98"/>
      <c r="M123" s="98"/>
      <c r="N123" s="98"/>
      <c r="O123" s="98"/>
      <c r="P123" s="150"/>
    </row>
    <row r="124" spans="2:16">
      <c r="B124" s="97"/>
      <c r="C124" s="97"/>
      <c r="D124" s="97"/>
      <c r="E124" s="97"/>
      <c r="F124" s="100"/>
      <c r="G124" s="685"/>
      <c r="H124" s="98"/>
      <c r="I124" s="98"/>
      <c r="J124" s="685"/>
      <c r="K124" s="150"/>
      <c r="L124" s="98"/>
      <c r="M124" s="98"/>
      <c r="N124" s="98"/>
      <c r="O124" s="98"/>
      <c r="P124" s="150"/>
    </row>
    <row r="125" spans="2:16">
      <c r="B125" s="97"/>
      <c r="C125" s="97"/>
      <c r="D125" s="97"/>
      <c r="E125" s="97"/>
      <c r="F125" s="100"/>
      <c r="G125" s="685"/>
      <c r="H125" s="98"/>
      <c r="I125" s="98"/>
      <c r="J125" s="685"/>
      <c r="K125" s="150"/>
      <c r="L125" s="98"/>
      <c r="M125" s="98"/>
      <c r="N125" s="98"/>
      <c r="O125" s="98"/>
      <c r="P125" s="150"/>
    </row>
    <row r="126" spans="2:16">
      <c r="B126" s="97"/>
      <c r="C126" s="97"/>
      <c r="D126" s="97"/>
      <c r="E126" s="97"/>
      <c r="F126" s="100"/>
      <c r="G126" s="685"/>
      <c r="H126" s="98"/>
      <c r="I126" s="98"/>
      <c r="J126" s="685"/>
      <c r="K126" s="150"/>
      <c r="L126" s="98"/>
      <c r="M126" s="98"/>
      <c r="N126" s="98"/>
      <c r="O126" s="98"/>
      <c r="P126" s="150"/>
    </row>
    <row r="127" spans="2:16">
      <c r="B127" s="97"/>
      <c r="C127" s="97"/>
      <c r="D127" s="97"/>
      <c r="E127" s="97"/>
      <c r="F127" s="100"/>
      <c r="G127" s="685"/>
      <c r="H127" s="98"/>
      <c r="I127" s="98"/>
      <c r="J127" s="685"/>
      <c r="K127" s="150"/>
      <c r="L127" s="98"/>
      <c r="M127" s="98"/>
      <c r="N127" s="98"/>
      <c r="O127" s="98"/>
      <c r="P127" s="150"/>
    </row>
    <row r="128" spans="2:16">
      <c r="B128" s="97"/>
      <c r="C128" s="97"/>
      <c r="D128" s="97"/>
      <c r="E128" s="97"/>
      <c r="F128" s="100"/>
      <c r="G128" s="685"/>
      <c r="H128" s="98"/>
      <c r="I128" s="98"/>
      <c r="J128" s="685"/>
      <c r="K128" s="150"/>
      <c r="L128" s="98"/>
      <c r="M128" s="98"/>
      <c r="N128" s="98"/>
      <c r="O128" s="98"/>
      <c r="P128" s="150"/>
    </row>
    <row r="129" spans="2:16">
      <c r="B129" s="97"/>
      <c r="C129" s="97"/>
      <c r="D129" s="97"/>
      <c r="E129" s="97"/>
      <c r="F129" s="100"/>
      <c r="G129" s="685"/>
      <c r="H129" s="98"/>
      <c r="I129" s="98"/>
      <c r="J129" s="685"/>
      <c r="K129" s="150"/>
      <c r="L129" s="98"/>
      <c r="M129" s="98"/>
      <c r="N129" s="98"/>
      <c r="O129" s="98"/>
      <c r="P129" s="150"/>
    </row>
    <row r="130" spans="2:16">
      <c r="B130" s="97"/>
      <c r="C130" s="97"/>
      <c r="D130" s="97"/>
      <c r="E130" s="97"/>
      <c r="F130" s="100"/>
      <c r="G130" s="685"/>
      <c r="H130" s="98"/>
      <c r="I130" s="98"/>
      <c r="J130" s="685"/>
      <c r="K130" s="150"/>
      <c r="L130" s="98"/>
      <c r="M130" s="98"/>
      <c r="N130" s="98"/>
      <c r="O130" s="98"/>
      <c r="P130" s="150"/>
    </row>
    <row r="131" spans="2:16">
      <c r="F131" s="100"/>
    </row>
  </sheetData>
  <sheetProtection password="CFBF" sheet="1" objects="1" scenarios="1"/>
  <mergeCells count="6">
    <mergeCell ref="Q2:S2"/>
    <mergeCell ref="B59:D59"/>
    <mergeCell ref="B60:D60"/>
    <mergeCell ref="C66:F66"/>
    <mergeCell ref="C64:J64"/>
    <mergeCell ref="C65:J65"/>
  </mergeCells>
  <pageMargins left="0.23622047244094491" right="0.23622047244094491" top="0.74803149606299213" bottom="0.74803149606299213" header="0.31496062992125984" footer="0.31496062992125984"/>
  <pageSetup paperSize="8" scale="58" orientation="landscape" r:id="rId1"/>
  <headerFooter>
    <oddFooter>&amp;L&amp;F/&amp;A&amp;Cpagina &amp;P van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">
    <tabColor theme="3" tint="0.59999389629810485"/>
    <pageSetUpPr fitToPage="1"/>
  </sheetPr>
  <dimension ref="A1:T129"/>
  <sheetViews>
    <sheetView showGridLines="0" zoomScale="80" zoomScaleNormal="80" zoomScaleSheetLayoutView="90" workbookViewId="0">
      <selection activeCell="O12" sqref="O12"/>
    </sheetView>
  </sheetViews>
  <sheetFormatPr defaultRowHeight="15"/>
  <cols>
    <col min="1" max="1" width="3.140625" style="97" customWidth="1"/>
    <col min="2" max="2" width="6.42578125" style="98" customWidth="1"/>
    <col min="3" max="3" width="45.42578125" style="124" customWidth="1"/>
    <col min="4" max="4" width="14" style="124" customWidth="1"/>
    <col min="5" max="5" width="38.42578125" style="99" customWidth="1"/>
    <col min="6" max="6" width="1.7109375" style="181" customWidth="1"/>
    <col min="7" max="7" width="13.7109375" style="690" customWidth="1"/>
    <col min="8" max="9" width="12.7109375" style="191" customWidth="1"/>
    <col min="10" max="10" width="13.7109375" style="690" customWidth="1"/>
    <col min="11" max="11" width="1.7109375" style="192" customWidth="1"/>
    <col min="12" max="15" width="11.7109375" style="191" customWidth="1"/>
    <col min="16" max="16" width="1.7109375" style="192" customWidth="1"/>
    <col min="17" max="17" width="15.85546875" style="104" customWidth="1"/>
    <col min="18" max="19" width="12.7109375" style="104" customWidth="1"/>
    <col min="20" max="20" width="18.85546875" style="104" customWidth="1"/>
    <col min="21" max="237" width="9.140625" style="100"/>
    <col min="238" max="238" width="3.140625" style="100" customWidth="1"/>
    <col min="239" max="239" width="6.42578125" style="100" customWidth="1"/>
    <col min="240" max="240" width="45.42578125" style="100" customWidth="1"/>
    <col min="241" max="241" width="38.42578125" style="100" customWidth="1"/>
    <col min="242" max="243" width="2.7109375" style="100" customWidth="1"/>
    <col min="244" max="244" width="2.5703125" style="100" customWidth="1"/>
    <col min="245" max="245" width="2.7109375" style="100" customWidth="1"/>
    <col min="246" max="246" width="1.140625" style="100" customWidth="1"/>
    <col min="247" max="247" width="3.140625" style="100" customWidth="1"/>
    <col min="248" max="248" width="4.42578125" style="100" customWidth="1"/>
    <col min="249" max="249" width="5.7109375" style="100" customWidth="1"/>
    <col min="250" max="250" width="9.7109375" style="100" customWidth="1"/>
    <col min="251" max="251" width="5.28515625" style="100" customWidth="1"/>
    <col min="252" max="252" width="3.140625" style="100" customWidth="1"/>
    <col min="253" max="253" width="2.5703125" style="100" customWidth="1"/>
    <col min="254" max="254" width="2.140625" style="100" customWidth="1"/>
    <col min="255" max="255" width="11.5703125" style="100" customWidth="1"/>
    <col min="256" max="256" width="11.42578125" style="100" customWidth="1"/>
    <col min="257" max="257" width="10.7109375" style="100" customWidth="1"/>
    <col min="258" max="262" width="10.7109375" style="100" bestFit="1" customWidth="1"/>
    <col min="263" max="264" width="10.5703125" style="100" bestFit="1" customWidth="1"/>
    <col min="265" max="274" width="12.7109375" style="100" customWidth="1"/>
    <col min="275" max="493" width="9.140625" style="100"/>
    <col min="494" max="494" width="3.140625" style="100" customWidth="1"/>
    <col min="495" max="495" width="6.42578125" style="100" customWidth="1"/>
    <col min="496" max="496" width="45.42578125" style="100" customWidth="1"/>
    <col min="497" max="497" width="38.42578125" style="100" customWidth="1"/>
    <col min="498" max="499" width="2.7109375" style="100" customWidth="1"/>
    <col min="500" max="500" width="2.5703125" style="100" customWidth="1"/>
    <col min="501" max="501" width="2.7109375" style="100" customWidth="1"/>
    <col min="502" max="502" width="1.140625" style="100" customWidth="1"/>
    <col min="503" max="503" width="3.140625" style="100" customWidth="1"/>
    <col min="504" max="504" width="4.42578125" style="100" customWidth="1"/>
    <col min="505" max="505" width="5.7109375" style="100" customWidth="1"/>
    <col min="506" max="506" width="9.7109375" style="100" customWidth="1"/>
    <col min="507" max="507" width="5.28515625" style="100" customWidth="1"/>
    <col min="508" max="508" width="3.140625" style="100" customWidth="1"/>
    <col min="509" max="509" width="2.5703125" style="100" customWidth="1"/>
    <col min="510" max="510" width="2.140625" style="100" customWidth="1"/>
    <col min="511" max="511" width="11.5703125" style="100" customWidth="1"/>
    <col min="512" max="512" width="11.42578125" style="100" customWidth="1"/>
    <col min="513" max="513" width="10.7109375" style="100" customWidth="1"/>
    <col min="514" max="518" width="10.7109375" style="100" bestFit="1" customWidth="1"/>
    <col min="519" max="520" width="10.5703125" style="100" bestFit="1" customWidth="1"/>
    <col min="521" max="530" width="12.7109375" style="100" customWidth="1"/>
    <col min="531" max="749" width="9.140625" style="100"/>
    <col min="750" max="750" width="3.140625" style="100" customWidth="1"/>
    <col min="751" max="751" width="6.42578125" style="100" customWidth="1"/>
    <col min="752" max="752" width="45.42578125" style="100" customWidth="1"/>
    <col min="753" max="753" width="38.42578125" style="100" customWidth="1"/>
    <col min="754" max="755" width="2.7109375" style="100" customWidth="1"/>
    <col min="756" max="756" width="2.5703125" style="100" customWidth="1"/>
    <col min="757" max="757" width="2.7109375" style="100" customWidth="1"/>
    <col min="758" max="758" width="1.140625" style="100" customWidth="1"/>
    <col min="759" max="759" width="3.140625" style="100" customWidth="1"/>
    <col min="760" max="760" width="4.42578125" style="100" customWidth="1"/>
    <col min="761" max="761" width="5.7109375" style="100" customWidth="1"/>
    <col min="762" max="762" width="9.7109375" style="100" customWidth="1"/>
    <col min="763" max="763" width="5.28515625" style="100" customWidth="1"/>
    <col min="764" max="764" width="3.140625" style="100" customWidth="1"/>
    <col min="765" max="765" width="2.5703125" style="100" customWidth="1"/>
    <col min="766" max="766" width="2.140625" style="100" customWidth="1"/>
    <col min="767" max="767" width="11.5703125" style="100" customWidth="1"/>
    <col min="768" max="768" width="11.42578125" style="100" customWidth="1"/>
    <col min="769" max="769" width="10.7109375" style="100" customWidth="1"/>
    <col min="770" max="774" width="10.7109375" style="100" bestFit="1" customWidth="1"/>
    <col min="775" max="776" width="10.5703125" style="100" bestFit="1" customWidth="1"/>
    <col min="777" max="786" width="12.7109375" style="100" customWidth="1"/>
    <col min="787" max="1005" width="9.140625" style="100"/>
    <col min="1006" max="1006" width="3.140625" style="100" customWidth="1"/>
    <col min="1007" max="1007" width="6.42578125" style="100" customWidth="1"/>
    <col min="1008" max="1008" width="45.42578125" style="100" customWidth="1"/>
    <col min="1009" max="1009" width="38.42578125" style="100" customWidth="1"/>
    <col min="1010" max="1011" width="2.7109375" style="100" customWidth="1"/>
    <col min="1012" max="1012" width="2.5703125" style="100" customWidth="1"/>
    <col min="1013" max="1013" width="2.7109375" style="100" customWidth="1"/>
    <col min="1014" max="1014" width="1.140625" style="100" customWidth="1"/>
    <col min="1015" max="1015" width="3.140625" style="100" customWidth="1"/>
    <col min="1016" max="1016" width="4.42578125" style="100" customWidth="1"/>
    <col min="1017" max="1017" width="5.7109375" style="100" customWidth="1"/>
    <col min="1018" max="1018" width="9.7109375" style="100" customWidth="1"/>
    <col min="1019" max="1019" width="5.28515625" style="100" customWidth="1"/>
    <col min="1020" max="1020" width="3.140625" style="100" customWidth="1"/>
    <col min="1021" max="1021" width="2.5703125" style="100" customWidth="1"/>
    <col min="1022" max="1022" width="2.140625" style="100" customWidth="1"/>
    <col min="1023" max="1023" width="11.5703125" style="100" customWidth="1"/>
    <col min="1024" max="1024" width="11.42578125" style="100" customWidth="1"/>
    <col min="1025" max="1025" width="10.7109375" style="100" customWidth="1"/>
    <col min="1026" max="1030" width="10.7109375" style="100" bestFit="1" customWidth="1"/>
    <col min="1031" max="1032" width="10.5703125" style="100" bestFit="1" customWidth="1"/>
    <col min="1033" max="1042" width="12.7109375" style="100" customWidth="1"/>
    <col min="1043" max="1261" width="9.140625" style="100"/>
    <col min="1262" max="1262" width="3.140625" style="100" customWidth="1"/>
    <col min="1263" max="1263" width="6.42578125" style="100" customWidth="1"/>
    <col min="1264" max="1264" width="45.42578125" style="100" customWidth="1"/>
    <col min="1265" max="1265" width="38.42578125" style="100" customWidth="1"/>
    <col min="1266" max="1267" width="2.7109375" style="100" customWidth="1"/>
    <col min="1268" max="1268" width="2.5703125" style="100" customWidth="1"/>
    <col min="1269" max="1269" width="2.7109375" style="100" customWidth="1"/>
    <col min="1270" max="1270" width="1.140625" style="100" customWidth="1"/>
    <col min="1271" max="1271" width="3.140625" style="100" customWidth="1"/>
    <col min="1272" max="1272" width="4.42578125" style="100" customWidth="1"/>
    <col min="1273" max="1273" width="5.7109375" style="100" customWidth="1"/>
    <col min="1274" max="1274" width="9.7109375" style="100" customWidth="1"/>
    <col min="1275" max="1275" width="5.28515625" style="100" customWidth="1"/>
    <col min="1276" max="1276" width="3.140625" style="100" customWidth="1"/>
    <col min="1277" max="1277" width="2.5703125" style="100" customWidth="1"/>
    <col min="1278" max="1278" width="2.140625" style="100" customWidth="1"/>
    <col min="1279" max="1279" width="11.5703125" style="100" customWidth="1"/>
    <col min="1280" max="1280" width="11.42578125" style="100" customWidth="1"/>
    <col min="1281" max="1281" width="10.7109375" style="100" customWidth="1"/>
    <col min="1282" max="1286" width="10.7109375" style="100" bestFit="1" customWidth="1"/>
    <col min="1287" max="1288" width="10.5703125" style="100" bestFit="1" customWidth="1"/>
    <col min="1289" max="1298" width="12.7109375" style="100" customWidth="1"/>
    <col min="1299" max="1517" width="9.140625" style="100"/>
    <col min="1518" max="1518" width="3.140625" style="100" customWidth="1"/>
    <col min="1519" max="1519" width="6.42578125" style="100" customWidth="1"/>
    <col min="1520" max="1520" width="45.42578125" style="100" customWidth="1"/>
    <col min="1521" max="1521" width="38.42578125" style="100" customWidth="1"/>
    <col min="1522" max="1523" width="2.7109375" style="100" customWidth="1"/>
    <col min="1524" max="1524" width="2.5703125" style="100" customWidth="1"/>
    <col min="1525" max="1525" width="2.7109375" style="100" customWidth="1"/>
    <col min="1526" max="1526" width="1.140625" style="100" customWidth="1"/>
    <col min="1527" max="1527" width="3.140625" style="100" customWidth="1"/>
    <col min="1528" max="1528" width="4.42578125" style="100" customWidth="1"/>
    <col min="1529" max="1529" width="5.7109375" style="100" customWidth="1"/>
    <col min="1530" max="1530" width="9.7109375" style="100" customWidth="1"/>
    <col min="1531" max="1531" width="5.28515625" style="100" customWidth="1"/>
    <col min="1532" max="1532" width="3.140625" style="100" customWidth="1"/>
    <col min="1533" max="1533" width="2.5703125" style="100" customWidth="1"/>
    <col min="1534" max="1534" width="2.140625" style="100" customWidth="1"/>
    <col min="1535" max="1535" width="11.5703125" style="100" customWidth="1"/>
    <col min="1536" max="1536" width="11.42578125" style="100" customWidth="1"/>
    <col min="1537" max="1537" width="10.7109375" style="100" customWidth="1"/>
    <col min="1538" max="1542" width="10.7109375" style="100" bestFit="1" customWidth="1"/>
    <col min="1543" max="1544" width="10.5703125" style="100" bestFit="1" customWidth="1"/>
    <col min="1545" max="1554" width="12.7109375" style="100" customWidth="1"/>
    <col min="1555" max="1773" width="9.140625" style="100"/>
    <col min="1774" max="1774" width="3.140625" style="100" customWidth="1"/>
    <col min="1775" max="1775" width="6.42578125" style="100" customWidth="1"/>
    <col min="1776" max="1776" width="45.42578125" style="100" customWidth="1"/>
    <col min="1777" max="1777" width="38.42578125" style="100" customWidth="1"/>
    <col min="1778" max="1779" width="2.7109375" style="100" customWidth="1"/>
    <col min="1780" max="1780" width="2.5703125" style="100" customWidth="1"/>
    <col min="1781" max="1781" width="2.7109375" style="100" customWidth="1"/>
    <col min="1782" max="1782" width="1.140625" style="100" customWidth="1"/>
    <col min="1783" max="1783" width="3.140625" style="100" customWidth="1"/>
    <col min="1784" max="1784" width="4.42578125" style="100" customWidth="1"/>
    <col min="1785" max="1785" width="5.7109375" style="100" customWidth="1"/>
    <col min="1786" max="1786" width="9.7109375" style="100" customWidth="1"/>
    <col min="1787" max="1787" width="5.28515625" style="100" customWidth="1"/>
    <col min="1788" max="1788" width="3.140625" style="100" customWidth="1"/>
    <col min="1789" max="1789" width="2.5703125" style="100" customWidth="1"/>
    <col min="1790" max="1790" width="2.140625" style="100" customWidth="1"/>
    <col min="1791" max="1791" width="11.5703125" style="100" customWidth="1"/>
    <col min="1792" max="1792" width="11.42578125" style="100" customWidth="1"/>
    <col min="1793" max="1793" width="10.7109375" style="100" customWidth="1"/>
    <col min="1794" max="1798" width="10.7109375" style="100" bestFit="1" customWidth="1"/>
    <col min="1799" max="1800" width="10.5703125" style="100" bestFit="1" customWidth="1"/>
    <col min="1801" max="1810" width="12.7109375" style="100" customWidth="1"/>
    <col min="1811" max="2029" width="9.140625" style="100"/>
    <col min="2030" max="2030" width="3.140625" style="100" customWidth="1"/>
    <col min="2031" max="2031" width="6.42578125" style="100" customWidth="1"/>
    <col min="2032" max="2032" width="45.42578125" style="100" customWidth="1"/>
    <col min="2033" max="2033" width="38.42578125" style="100" customWidth="1"/>
    <col min="2034" max="2035" width="2.7109375" style="100" customWidth="1"/>
    <col min="2036" max="2036" width="2.5703125" style="100" customWidth="1"/>
    <col min="2037" max="2037" width="2.7109375" style="100" customWidth="1"/>
    <col min="2038" max="2038" width="1.140625" style="100" customWidth="1"/>
    <col min="2039" max="2039" width="3.140625" style="100" customWidth="1"/>
    <col min="2040" max="2040" width="4.42578125" style="100" customWidth="1"/>
    <col min="2041" max="2041" width="5.7109375" style="100" customWidth="1"/>
    <col min="2042" max="2042" width="9.7109375" style="100" customWidth="1"/>
    <col min="2043" max="2043" width="5.28515625" style="100" customWidth="1"/>
    <col min="2044" max="2044" width="3.140625" style="100" customWidth="1"/>
    <col min="2045" max="2045" width="2.5703125" style="100" customWidth="1"/>
    <col min="2046" max="2046" width="2.140625" style="100" customWidth="1"/>
    <col min="2047" max="2047" width="11.5703125" style="100" customWidth="1"/>
    <col min="2048" max="2048" width="11.42578125" style="100" customWidth="1"/>
    <col min="2049" max="2049" width="10.7109375" style="100" customWidth="1"/>
    <col min="2050" max="2054" width="10.7109375" style="100" bestFit="1" customWidth="1"/>
    <col min="2055" max="2056" width="10.5703125" style="100" bestFit="1" customWidth="1"/>
    <col min="2057" max="2066" width="12.7109375" style="100" customWidth="1"/>
    <col min="2067" max="2285" width="9.140625" style="100"/>
    <col min="2286" max="2286" width="3.140625" style="100" customWidth="1"/>
    <col min="2287" max="2287" width="6.42578125" style="100" customWidth="1"/>
    <col min="2288" max="2288" width="45.42578125" style="100" customWidth="1"/>
    <col min="2289" max="2289" width="38.42578125" style="100" customWidth="1"/>
    <col min="2290" max="2291" width="2.7109375" style="100" customWidth="1"/>
    <col min="2292" max="2292" width="2.5703125" style="100" customWidth="1"/>
    <col min="2293" max="2293" width="2.7109375" style="100" customWidth="1"/>
    <col min="2294" max="2294" width="1.140625" style="100" customWidth="1"/>
    <col min="2295" max="2295" width="3.140625" style="100" customWidth="1"/>
    <col min="2296" max="2296" width="4.42578125" style="100" customWidth="1"/>
    <col min="2297" max="2297" width="5.7109375" style="100" customWidth="1"/>
    <col min="2298" max="2298" width="9.7109375" style="100" customWidth="1"/>
    <col min="2299" max="2299" width="5.28515625" style="100" customWidth="1"/>
    <col min="2300" max="2300" width="3.140625" style="100" customWidth="1"/>
    <col min="2301" max="2301" width="2.5703125" style="100" customWidth="1"/>
    <col min="2302" max="2302" width="2.140625" style="100" customWidth="1"/>
    <col min="2303" max="2303" width="11.5703125" style="100" customWidth="1"/>
    <col min="2304" max="2304" width="11.42578125" style="100" customWidth="1"/>
    <col min="2305" max="2305" width="10.7109375" style="100" customWidth="1"/>
    <col min="2306" max="2310" width="10.7109375" style="100" bestFit="1" customWidth="1"/>
    <col min="2311" max="2312" width="10.5703125" style="100" bestFit="1" customWidth="1"/>
    <col min="2313" max="2322" width="12.7109375" style="100" customWidth="1"/>
    <col min="2323" max="2541" width="9.140625" style="100"/>
    <col min="2542" max="2542" width="3.140625" style="100" customWidth="1"/>
    <col min="2543" max="2543" width="6.42578125" style="100" customWidth="1"/>
    <col min="2544" max="2544" width="45.42578125" style="100" customWidth="1"/>
    <col min="2545" max="2545" width="38.42578125" style="100" customWidth="1"/>
    <col min="2546" max="2547" width="2.7109375" style="100" customWidth="1"/>
    <col min="2548" max="2548" width="2.5703125" style="100" customWidth="1"/>
    <col min="2549" max="2549" width="2.7109375" style="100" customWidth="1"/>
    <col min="2550" max="2550" width="1.140625" style="100" customWidth="1"/>
    <col min="2551" max="2551" width="3.140625" style="100" customWidth="1"/>
    <col min="2552" max="2552" width="4.42578125" style="100" customWidth="1"/>
    <col min="2553" max="2553" width="5.7109375" style="100" customWidth="1"/>
    <col min="2554" max="2554" width="9.7109375" style="100" customWidth="1"/>
    <col min="2555" max="2555" width="5.28515625" style="100" customWidth="1"/>
    <col min="2556" max="2556" width="3.140625" style="100" customWidth="1"/>
    <col min="2557" max="2557" width="2.5703125" style="100" customWidth="1"/>
    <col min="2558" max="2558" width="2.140625" style="100" customWidth="1"/>
    <col min="2559" max="2559" width="11.5703125" style="100" customWidth="1"/>
    <col min="2560" max="2560" width="11.42578125" style="100" customWidth="1"/>
    <col min="2561" max="2561" width="10.7109375" style="100" customWidth="1"/>
    <col min="2562" max="2566" width="10.7109375" style="100" bestFit="1" customWidth="1"/>
    <col min="2567" max="2568" width="10.5703125" style="100" bestFit="1" customWidth="1"/>
    <col min="2569" max="2578" width="12.7109375" style="100" customWidth="1"/>
    <col min="2579" max="2797" width="9.140625" style="100"/>
    <col min="2798" max="2798" width="3.140625" style="100" customWidth="1"/>
    <col min="2799" max="2799" width="6.42578125" style="100" customWidth="1"/>
    <col min="2800" max="2800" width="45.42578125" style="100" customWidth="1"/>
    <col min="2801" max="2801" width="38.42578125" style="100" customWidth="1"/>
    <col min="2802" max="2803" width="2.7109375" style="100" customWidth="1"/>
    <col min="2804" max="2804" width="2.5703125" style="100" customWidth="1"/>
    <col min="2805" max="2805" width="2.7109375" style="100" customWidth="1"/>
    <col min="2806" max="2806" width="1.140625" style="100" customWidth="1"/>
    <col min="2807" max="2807" width="3.140625" style="100" customWidth="1"/>
    <col min="2808" max="2808" width="4.42578125" style="100" customWidth="1"/>
    <col min="2809" max="2809" width="5.7109375" style="100" customWidth="1"/>
    <col min="2810" max="2810" width="9.7109375" style="100" customWidth="1"/>
    <col min="2811" max="2811" width="5.28515625" style="100" customWidth="1"/>
    <col min="2812" max="2812" width="3.140625" style="100" customWidth="1"/>
    <col min="2813" max="2813" width="2.5703125" style="100" customWidth="1"/>
    <col min="2814" max="2814" width="2.140625" style="100" customWidth="1"/>
    <col min="2815" max="2815" width="11.5703125" style="100" customWidth="1"/>
    <col min="2816" max="2816" width="11.42578125" style="100" customWidth="1"/>
    <col min="2817" max="2817" width="10.7109375" style="100" customWidth="1"/>
    <col min="2818" max="2822" width="10.7109375" style="100" bestFit="1" customWidth="1"/>
    <col min="2823" max="2824" width="10.5703125" style="100" bestFit="1" customWidth="1"/>
    <col min="2825" max="2834" width="12.7109375" style="100" customWidth="1"/>
    <col min="2835" max="3053" width="9.140625" style="100"/>
    <col min="3054" max="3054" width="3.140625" style="100" customWidth="1"/>
    <col min="3055" max="3055" width="6.42578125" style="100" customWidth="1"/>
    <col min="3056" max="3056" width="45.42578125" style="100" customWidth="1"/>
    <col min="3057" max="3057" width="38.42578125" style="100" customWidth="1"/>
    <col min="3058" max="3059" width="2.7109375" style="100" customWidth="1"/>
    <col min="3060" max="3060" width="2.5703125" style="100" customWidth="1"/>
    <col min="3061" max="3061" width="2.7109375" style="100" customWidth="1"/>
    <col min="3062" max="3062" width="1.140625" style="100" customWidth="1"/>
    <col min="3063" max="3063" width="3.140625" style="100" customWidth="1"/>
    <col min="3064" max="3064" width="4.42578125" style="100" customWidth="1"/>
    <col min="3065" max="3065" width="5.7109375" style="100" customWidth="1"/>
    <col min="3066" max="3066" width="9.7109375" style="100" customWidth="1"/>
    <col min="3067" max="3067" width="5.28515625" style="100" customWidth="1"/>
    <col min="3068" max="3068" width="3.140625" style="100" customWidth="1"/>
    <col min="3069" max="3069" width="2.5703125" style="100" customWidth="1"/>
    <col min="3070" max="3070" width="2.140625" style="100" customWidth="1"/>
    <col min="3071" max="3071" width="11.5703125" style="100" customWidth="1"/>
    <col min="3072" max="3072" width="11.42578125" style="100" customWidth="1"/>
    <col min="3073" max="3073" width="10.7109375" style="100" customWidth="1"/>
    <col min="3074" max="3078" width="10.7109375" style="100" bestFit="1" customWidth="1"/>
    <col min="3079" max="3080" width="10.5703125" style="100" bestFit="1" customWidth="1"/>
    <col min="3081" max="3090" width="12.7109375" style="100" customWidth="1"/>
    <col min="3091" max="3309" width="9.140625" style="100"/>
    <col min="3310" max="3310" width="3.140625" style="100" customWidth="1"/>
    <col min="3311" max="3311" width="6.42578125" style="100" customWidth="1"/>
    <col min="3312" max="3312" width="45.42578125" style="100" customWidth="1"/>
    <col min="3313" max="3313" width="38.42578125" style="100" customWidth="1"/>
    <col min="3314" max="3315" width="2.7109375" style="100" customWidth="1"/>
    <col min="3316" max="3316" width="2.5703125" style="100" customWidth="1"/>
    <col min="3317" max="3317" width="2.7109375" style="100" customWidth="1"/>
    <col min="3318" max="3318" width="1.140625" style="100" customWidth="1"/>
    <col min="3319" max="3319" width="3.140625" style="100" customWidth="1"/>
    <col min="3320" max="3320" width="4.42578125" style="100" customWidth="1"/>
    <col min="3321" max="3321" width="5.7109375" style="100" customWidth="1"/>
    <col min="3322" max="3322" width="9.7109375" style="100" customWidth="1"/>
    <col min="3323" max="3323" width="5.28515625" style="100" customWidth="1"/>
    <col min="3324" max="3324" width="3.140625" style="100" customWidth="1"/>
    <col min="3325" max="3325" width="2.5703125" style="100" customWidth="1"/>
    <col min="3326" max="3326" width="2.140625" style="100" customWidth="1"/>
    <col min="3327" max="3327" width="11.5703125" style="100" customWidth="1"/>
    <col min="3328" max="3328" width="11.42578125" style="100" customWidth="1"/>
    <col min="3329" max="3329" width="10.7109375" style="100" customWidth="1"/>
    <col min="3330" max="3334" width="10.7109375" style="100" bestFit="1" customWidth="1"/>
    <col min="3335" max="3336" width="10.5703125" style="100" bestFit="1" customWidth="1"/>
    <col min="3337" max="3346" width="12.7109375" style="100" customWidth="1"/>
    <col min="3347" max="3565" width="9.140625" style="100"/>
    <col min="3566" max="3566" width="3.140625" style="100" customWidth="1"/>
    <col min="3567" max="3567" width="6.42578125" style="100" customWidth="1"/>
    <col min="3568" max="3568" width="45.42578125" style="100" customWidth="1"/>
    <col min="3569" max="3569" width="38.42578125" style="100" customWidth="1"/>
    <col min="3570" max="3571" width="2.7109375" style="100" customWidth="1"/>
    <col min="3572" max="3572" width="2.5703125" style="100" customWidth="1"/>
    <col min="3573" max="3573" width="2.7109375" style="100" customWidth="1"/>
    <col min="3574" max="3574" width="1.140625" style="100" customWidth="1"/>
    <col min="3575" max="3575" width="3.140625" style="100" customWidth="1"/>
    <col min="3576" max="3576" width="4.42578125" style="100" customWidth="1"/>
    <col min="3577" max="3577" width="5.7109375" style="100" customWidth="1"/>
    <col min="3578" max="3578" width="9.7109375" style="100" customWidth="1"/>
    <col min="3579" max="3579" width="5.28515625" style="100" customWidth="1"/>
    <col min="3580" max="3580" width="3.140625" style="100" customWidth="1"/>
    <col min="3581" max="3581" width="2.5703125" style="100" customWidth="1"/>
    <col min="3582" max="3582" width="2.140625" style="100" customWidth="1"/>
    <col min="3583" max="3583" width="11.5703125" style="100" customWidth="1"/>
    <col min="3584" max="3584" width="11.42578125" style="100" customWidth="1"/>
    <col min="3585" max="3585" width="10.7109375" style="100" customWidth="1"/>
    <col min="3586" max="3590" width="10.7109375" style="100" bestFit="1" customWidth="1"/>
    <col min="3591" max="3592" width="10.5703125" style="100" bestFit="1" customWidth="1"/>
    <col min="3593" max="3602" width="12.7109375" style="100" customWidth="1"/>
    <col min="3603" max="3821" width="9.140625" style="100"/>
    <col min="3822" max="3822" width="3.140625" style="100" customWidth="1"/>
    <col min="3823" max="3823" width="6.42578125" style="100" customWidth="1"/>
    <col min="3824" max="3824" width="45.42578125" style="100" customWidth="1"/>
    <col min="3825" max="3825" width="38.42578125" style="100" customWidth="1"/>
    <col min="3826" max="3827" width="2.7109375" style="100" customWidth="1"/>
    <col min="3828" max="3828" width="2.5703125" style="100" customWidth="1"/>
    <col min="3829" max="3829" width="2.7109375" style="100" customWidth="1"/>
    <col min="3830" max="3830" width="1.140625" style="100" customWidth="1"/>
    <col min="3831" max="3831" width="3.140625" style="100" customWidth="1"/>
    <col min="3832" max="3832" width="4.42578125" style="100" customWidth="1"/>
    <col min="3833" max="3833" width="5.7109375" style="100" customWidth="1"/>
    <col min="3834" max="3834" width="9.7109375" style="100" customWidth="1"/>
    <col min="3835" max="3835" width="5.28515625" style="100" customWidth="1"/>
    <col min="3836" max="3836" width="3.140625" style="100" customWidth="1"/>
    <col min="3837" max="3837" width="2.5703125" style="100" customWidth="1"/>
    <col min="3838" max="3838" width="2.140625" style="100" customWidth="1"/>
    <col min="3839" max="3839" width="11.5703125" style="100" customWidth="1"/>
    <col min="3840" max="3840" width="11.42578125" style="100" customWidth="1"/>
    <col min="3841" max="3841" width="10.7109375" style="100" customWidth="1"/>
    <col min="3842" max="3846" width="10.7109375" style="100" bestFit="1" customWidth="1"/>
    <col min="3847" max="3848" width="10.5703125" style="100" bestFit="1" customWidth="1"/>
    <col min="3849" max="3858" width="12.7109375" style="100" customWidth="1"/>
    <col min="3859" max="4077" width="9.140625" style="100"/>
    <col min="4078" max="4078" width="3.140625" style="100" customWidth="1"/>
    <col min="4079" max="4079" width="6.42578125" style="100" customWidth="1"/>
    <col min="4080" max="4080" width="45.42578125" style="100" customWidth="1"/>
    <col min="4081" max="4081" width="38.42578125" style="100" customWidth="1"/>
    <col min="4082" max="4083" width="2.7109375" style="100" customWidth="1"/>
    <col min="4084" max="4084" width="2.5703125" style="100" customWidth="1"/>
    <col min="4085" max="4085" width="2.7109375" style="100" customWidth="1"/>
    <col min="4086" max="4086" width="1.140625" style="100" customWidth="1"/>
    <col min="4087" max="4087" width="3.140625" style="100" customWidth="1"/>
    <col min="4088" max="4088" width="4.42578125" style="100" customWidth="1"/>
    <col min="4089" max="4089" width="5.7109375" style="100" customWidth="1"/>
    <col min="4090" max="4090" width="9.7109375" style="100" customWidth="1"/>
    <col min="4091" max="4091" width="5.28515625" style="100" customWidth="1"/>
    <col min="4092" max="4092" width="3.140625" style="100" customWidth="1"/>
    <col min="4093" max="4093" width="2.5703125" style="100" customWidth="1"/>
    <col min="4094" max="4094" width="2.140625" style="100" customWidth="1"/>
    <col min="4095" max="4095" width="11.5703125" style="100" customWidth="1"/>
    <col min="4096" max="4096" width="11.42578125" style="100" customWidth="1"/>
    <col min="4097" max="4097" width="10.7109375" style="100" customWidth="1"/>
    <col min="4098" max="4102" width="10.7109375" style="100" bestFit="1" customWidth="1"/>
    <col min="4103" max="4104" width="10.5703125" style="100" bestFit="1" customWidth="1"/>
    <col min="4105" max="4114" width="12.7109375" style="100" customWidth="1"/>
    <col min="4115" max="4333" width="9.140625" style="100"/>
    <col min="4334" max="4334" width="3.140625" style="100" customWidth="1"/>
    <col min="4335" max="4335" width="6.42578125" style="100" customWidth="1"/>
    <col min="4336" max="4336" width="45.42578125" style="100" customWidth="1"/>
    <col min="4337" max="4337" width="38.42578125" style="100" customWidth="1"/>
    <col min="4338" max="4339" width="2.7109375" style="100" customWidth="1"/>
    <col min="4340" max="4340" width="2.5703125" style="100" customWidth="1"/>
    <col min="4341" max="4341" width="2.7109375" style="100" customWidth="1"/>
    <col min="4342" max="4342" width="1.140625" style="100" customWidth="1"/>
    <col min="4343" max="4343" width="3.140625" style="100" customWidth="1"/>
    <col min="4344" max="4344" width="4.42578125" style="100" customWidth="1"/>
    <col min="4345" max="4345" width="5.7109375" style="100" customWidth="1"/>
    <col min="4346" max="4346" width="9.7109375" style="100" customWidth="1"/>
    <col min="4347" max="4347" width="5.28515625" style="100" customWidth="1"/>
    <col min="4348" max="4348" width="3.140625" style="100" customWidth="1"/>
    <col min="4349" max="4349" width="2.5703125" style="100" customWidth="1"/>
    <col min="4350" max="4350" width="2.140625" style="100" customWidth="1"/>
    <col min="4351" max="4351" width="11.5703125" style="100" customWidth="1"/>
    <col min="4352" max="4352" width="11.42578125" style="100" customWidth="1"/>
    <col min="4353" max="4353" width="10.7109375" style="100" customWidth="1"/>
    <col min="4354" max="4358" width="10.7109375" style="100" bestFit="1" customWidth="1"/>
    <col min="4359" max="4360" width="10.5703125" style="100" bestFit="1" customWidth="1"/>
    <col min="4361" max="4370" width="12.7109375" style="100" customWidth="1"/>
    <col min="4371" max="4589" width="9.140625" style="100"/>
    <col min="4590" max="4590" width="3.140625" style="100" customWidth="1"/>
    <col min="4591" max="4591" width="6.42578125" style="100" customWidth="1"/>
    <col min="4592" max="4592" width="45.42578125" style="100" customWidth="1"/>
    <col min="4593" max="4593" width="38.42578125" style="100" customWidth="1"/>
    <col min="4594" max="4595" width="2.7109375" style="100" customWidth="1"/>
    <col min="4596" max="4596" width="2.5703125" style="100" customWidth="1"/>
    <col min="4597" max="4597" width="2.7109375" style="100" customWidth="1"/>
    <col min="4598" max="4598" width="1.140625" style="100" customWidth="1"/>
    <col min="4599" max="4599" width="3.140625" style="100" customWidth="1"/>
    <col min="4600" max="4600" width="4.42578125" style="100" customWidth="1"/>
    <col min="4601" max="4601" width="5.7109375" style="100" customWidth="1"/>
    <col min="4602" max="4602" width="9.7109375" style="100" customWidth="1"/>
    <col min="4603" max="4603" width="5.28515625" style="100" customWidth="1"/>
    <col min="4604" max="4604" width="3.140625" style="100" customWidth="1"/>
    <col min="4605" max="4605" width="2.5703125" style="100" customWidth="1"/>
    <col min="4606" max="4606" width="2.140625" style="100" customWidth="1"/>
    <col min="4607" max="4607" width="11.5703125" style="100" customWidth="1"/>
    <col min="4608" max="4608" width="11.42578125" style="100" customWidth="1"/>
    <col min="4609" max="4609" width="10.7109375" style="100" customWidth="1"/>
    <col min="4610" max="4614" width="10.7109375" style="100" bestFit="1" customWidth="1"/>
    <col min="4615" max="4616" width="10.5703125" style="100" bestFit="1" customWidth="1"/>
    <col min="4617" max="4626" width="12.7109375" style="100" customWidth="1"/>
    <col min="4627" max="4845" width="9.140625" style="100"/>
    <col min="4846" max="4846" width="3.140625" style="100" customWidth="1"/>
    <col min="4847" max="4847" width="6.42578125" style="100" customWidth="1"/>
    <col min="4848" max="4848" width="45.42578125" style="100" customWidth="1"/>
    <col min="4849" max="4849" width="38.42578125" style="100" customWidth="1"/>
    <col min="4850" max="4851" width="2.7109375" style="100" customWidth="1"/>
    <col min="4852" max="4852" width="2.5703125" style="100" customWidth="1"/>
    <col min="4853" max="4853" width="2.7109375" style="100" customWidth="1"/>
    <col min="4854" max="4854" width="1.140625" style="100" customWidth="1"/>
    <col min="4855" max="4855" width="3.140625" style="100" customWidth="1"/>
    <col min="4856" max="4856" width="4.42578125" style="100" customWidth="1"/>
    <col min="4857" max="4857" width="5.7109375" style="100" customWidth="1"/>
    <col min="4858" max="4858" width="9.7109375" style="100" customWidth="1"/>
    <col min="4859" max="4859" width="5.28515625" style="100" customWidth="1"/>
    <col min="4860" max="4860" width="3.140625" style="100" customWidth="1"/>
    <col min="4861" max="4861" width="2.5703125" style="100" customWidth="1"/>
    <col min="4862" max="4862" width="2.140625" style="100" customWidth="1"/>
    <col min="4863" max="4863" width="11.5703125" style="100" customWidth="1"/>
    <col min="4864" max="4864" width="11.42578125" style="100" customWidth="1"/>
    <col min="4865" max="4865" width="10.7109375" style="100" customWidth="1"/>
    <col min="4866" max="4870" width="10.7109375" style="100" bestFit="1" customWidth="1"/>
    <col min="4871" max="4872" width="10.5703125" style="100" bestFit="1" customWidth="1"/>
    <col min="4873" max="4882" width="12.7109375" style="100" customWidth="1"/>
    <col min="4883" max="5101" width="9.140625" style="100"/>
    <col min="5102" max="5102" width="3.140625" style="100" customWidth="1"/>
    <col min="5103" max="5103" width="6.42578125" style="100" customWidth="1"/>
    <col min="5104" max="5104" width="45.42578125" style="100" customWidth="1"/>
    <col min="5105" max="5105" width="38.42578125" style="100" customWidth="1"/>
    <col min="5106" max="5107" width="2.7109375" style="100" customWidth="1"/>
    <col min="5108" max="5108" width="2.5703125" style="100" customWidth="1"/>
    <col min="5109" max="5109" width="2.7109375" style="100" customWidth="1"/>
    <col min="5110" max="5110" width="1.140625" style="100" customWidth="1"/>
    <col min="5111" max="5111" width="3.140625" style="100" customWidth="1"/>
    <col min="5112" max="5112" width="4.42578125" style="100" customWidth="1"/>
    <col min="5113" max="5113" width="5.7109375" style="100" customWidth="1"/>
    <col min="5114" max="5114" width="9.7109375" style="100" customWidth="1"/>
    <col min="5115" max="5115" width="5.28515625" style="100" customWidth="1"/>
    <col min="5116" max="5116" width="3.140625" style="100" customWidth="1"/>
    <col min="5117" max="5117" width="2.5703125" style="100" customWidth="1"/>
    <col min="5118" max="5118" width="2.140625" style="100" customWidth="1"/>
    <col min="5119" max="5119" width="11.5703125" style="100" customWidth="1"/>
    <col min="5120" max="5120" width="11.42578125" style="100" customWidth="1"/>
    <col min="5121" max="5121" width="10.7109375" style="100" customWidth="1"/>
    <col min="5122" max="5126" width="10.7109375" style="100" bestFit="1" customWidth="1"/>
    <col min="5127" max="5128" width="10.5703125" style="100" bestFit="1" customWidth="1"/>
    <col min="5129" max="5138" width="12.7109375" style="100" customWidth="1"/>
    <col min="5139" max="5357" width="9.140625" style="100"/>
    <col min="5358" max="5358" width="3.140625" style="100" customWidth="1"/>
    <col min="5359" max="5359" width="6.42578125" style="100" customWidth="1"/>
    <col min="5360" max="5360" width="45.42578125" style="100" customWidth="1"/>
    <col min="5361" max="5361" width="38.42578125" style="100" customWidth="1"/>
    <col min="5362" max="5363" width="2.7109375" style="100" customWidth="1"/>
    <col min="5364" max="5364" width="2.5703125" style="100" customWidth="1"/>
    <col min="5365" max="5365" width="2.7109375" style="100" customWidth="1"/>
    <col min="5366" max="5366" width="1.140625" style="100" customWidth="1"/>
    <col min="5367" max="5367" width="3.140625" style="100" customWidth="1"/>
    <col min="5368" max="5368" width="4.42578125" style="100" customWidth="1"/>
    <col min="5369" max="5369" width="5.7109375" style="100" customWidth="1"/>
    <col min="5370" max="5370" width="9.7109375" style="100" customWidth="1"/>
    <col min="5371" max="5371" width="5.28515625" style="100" customWidth="1"/>
    <col min="5372" max="5372" width="3.140625" style="100" customWidth="1"/>
    <col min="5373" max="5373" width="2.5703125" style="100" customWidth="1"/>
    <col min="5374" max="5374" width="2.140625" style="100" customWidth="1"/>
    <col min="5375" max="5375" width="11.5703125" style="100" customWidth="1"/>
    <col min="5376" max="5376" width="11.42578125" style="100" customWidth="1"/>
    <col min="5377" max="5377" width="10.7109375" style="100" customWidth="1"/>
    <col min="5378" max="5382" width="10.7109375" style="100" bestFit="1" customWidth="1"/>
    <col min="5383" max="5384" width="10.5703125" style="100" bestFit="1" customWidth="1"/>
    <col min="5385" max="5394" width="12.7109375" style="100" customWidth="1"/>
    <col min="5395" max="5613" width="9.140625" style="100"/>
    <col min="5614" max="5614" width="3.140625" style="100" customWidth="1"/>
    <col min="5615" max="5615" width="6.42578125" style="100" customWidth="1"/>
    <col min="5616" max="5616" width="45.42578125" style="100" customWidth="1"/>
    <col min="5617" max="5617" width="38.42578125" style="100" customWidth="1"/>
    <col min="5618" max="5619" width="2.7109375" style="100" customWidth="1"/>
    <col min="5620" max="5620" width="2.5703125" style="100" customWidth="1"/>
    <col min="5621" max="5621" width="2.7109375" style="100" customWidth="1"/>
    <col min="5622" max="5622" width="1.140625" style="100" customWidth="1"/>
    <col min="5623" max="5623" width="3.140625" style="100" customWidth="1"/>
    <col min="5624" max="5624" width="4.42578125" style="100" customWidth="1"/>
    <col min="5625" max="5625" width="5.7109375" style="100" customWidth="1"/>
    <col min="5626" max="5626" width="9.7109375" style="100" customWidth="1"/>
    <col min="5627" max="5627" width="5.28515625" style="100" customWidth="1"/>
    <col min="5628" max="5628" width="3.140625" style="100" customWidth="1"/>
    <col min="5629" max="5629" width="2.5703125" style="100" customWidth="1"/>
    <col min="5630" max="5630" width="2.140625" style="100" customWidth="1"/>
    <col min="5631" max="5631" width="11.5703125" style="100" customWidth="1"/>
    <col min="5632" max="5632" width="11.42578125" style="100" customWidth="1"/>
    <col min="5633" max="5633" width="10.7109375" style="100" customWidth="1"/>
    <col min="5634" max="5638" width="10.7109375" style="100" bestFit="1" customWidth="1"/>
    <col min="5639" max="5640" width="10.5703125" style="100" bestFit="1" customWidth="1"/>
    <col min="5641" max="5650" width="12.7109375" style="100" customWidth="1"/>
    <col min="5651" max="5869" width="9.140625" style="100"/>
    <col min="5870" max="5870" width="3.140625" style="100" customWidth="1"/>
    <col min="5871" max="5871" width="6.42578125" style="100" customWidth="1"/>
    <col min="5872" max="5872" width="45.42578125" style="100" customWidth="1"/>
    <col min="5873" max="5873" width="38.42578125" style="100" customWidth="1"/>
    <col min="5874" max="5875" width="2.7109375" style="100" customWidth="1"/>
    <col min="5876" max="5876" width="2.5703125" style="100" customWidth="1"/>
    <col min="5877" max="5877" width="2.7109375" style="100" customWidth="1"/>
    <col min="5878" max="5878" width="1.140625" style="100" customWidth="1"/>
    <col min="5879" max="5879" width="3.140625" style="100" customWidth="1"/>
    <col min="5880" max="5880" width="4.42578125" style="100" customWidth="1"/>
    <col min="5881" max="5881" width="5.7109375" style="100" customWidth="1"/>
    <col min="5882" max="5882" width="9.7109375" style="100" customWidth="1"/>
    <col min="5883" max="5883" width="5.28515625" style="100" customWidth="1"/>
    <col min="5884" max="5884" width="3.140625" style="100" customWidth="1"/>
    <col min="5885" max="5885" width="2.5703125" style="100" customWidth="1"/>
    <col min="5886" max="5886" width="2.140625" style="100" customWidth="1"/>
    <col min="5887" max="5887" width="11.5703125" style="100" customWidth="1"/>
    <col min="5888" max="5888" width="11.42578125" style="100" customWidth="1"/>
    <col min="5889" max="5889" width="10.7109375" style="100" customWidth="1"/>
    <col min="5890" max="5894" width="10.7109375" style="100" bestFit="1" customWidth="1"/>
    <col min="5895" max="5896" width="10.5703125" style="100" bestFit="1" customWidth="1"/>
    <col min="5897" max="5906" width="12.7109375" style="100" customWidth="1"/>
    <col min="5907" max="6125" width="9.140625" style="100"/>
    <col min="6126" max="6126" width="3.140625" style="100" customWidth="1"/>
    <col min="6127" max="6127" width="6.42578125" style="100" customWidth="1"/>
    <col min="6128" max="6128" width="45.42578125" style="100" customWidth="1"/>
    <col min="6129" max="6129" width="38.42578125" style="100" customWidth="1"/>
    <col min="6130" max="6131" width="2.7109375" style="100" customWidth="1"/>
    <col min="6132" max="6132" width="2.5703125" style="100" customWidth="1"/>
    <col min="6133" max="6133" width="2.7109375" style="100" customWidth="1"/>
    <col min="6134" max="6134" width="1.140625" style="100" customWidth="1"/>
    <col min="6135" max="6135" width="3.140625" style="100" customWidth="1"/>
    <col min="6136" max="6136" width="4.42578125" style="100" customWidth="1"/>
    <col min="6137" max="6137" width="5.7109375" style="100" customWidth="1"/>
    <col min="6138" max="6138" width="9.7109375" style="100" customWidth="1"/>
    <col min="6139" max="6139" width="5.28515625" style="100" customWidth="1"/>
    <col min="6140" max="6140" width="3.140625" style="100" customWidth="1"/>
    <col min="6141" max="6141" width="2.5703125" style="100" customWidth="1"/>
    <col min="6142" max="6142" width="2.140625" style="100" customWidth="1"/>
    <col min="6143" max="6143" width="11.5703125" style="100" customWidth="1"/>
    <col min="6144" max="6144" width="11.42578125" style="100" customWidth="1"/>
    <col min="6145" max="6145" width="10.7109375" style="100" customWidth="1"/>
    <col min="6146" max="6150" width="10.7109375" style="100" bestFit="1" customWidth="1"/>
    <col min="6151" max="6152" width="10.5703125" style="100" bestFit="1" customWidth="1"/>
    <col min="6153" max="6162" width="12.7109375" style="100" customWidth="1"/>
    <col min="6163" max="6381" width="9.140625" style="100"/>
    <col min="6382" max="6382" width="3.140625" style="100" customWidth="1"/>
    <col min="6383" max="6383" width="6.42578125" style="100" customWidth="1"/>
    <col min="6384" max="6384" width="45.42578125" style="100" customWidth="1"/>
    <col min="6385" max="6385" width="38.42578125" style="100" customWidth="1"/>
    <col min="6386" max="6387" width="2.7109375" style="100" customWidth="1"/>
    <col min="6388" max="6388" width="2.5703125" style="100" customWidth="1"/>
    <col min="6389" max="6389" width="2.7109375" style="100" customWidth="1"/>
    <col min="6390" max="6390" width="1.140625" style="100" customWidth="1"/>
    <col min="6391" max="6391" width="3.140625" style="100" customWidth="1"/>
    <col min="6392" max="6392" width="4.42578125" style="100" customWidth="1"/>
    <col min="6393" max="6393" width="5.7109375" style="100" customWidth="1"/>
    <col min="6394" max="6394" width="9.7109375" style="100" customWidth="1"/>
    <col min="6395" max="6395" width="5.28515625" style="100" customWidth="1"/>
    <col min="6396" max="6396" width="3.140625" style="100" customWidth="1"/>
    <col min="6397" max="6397" width="2.5703125" style="100" customWidth="1"/>
    <col min="6398" max="6398" width="2.140625" style="100" customWidth="1"/>
    <col min="6399" max="6399" width="11.5703125" style="100" customWidth="1"/>
    <col min="6400" max="6400" width="11.42578125" style="100" customWidth="1"/>
    <col min="6401" max="6401" width="10.7109375" style="100" customWidth="1"/>
    <col min="6402" max="6406" width="10.7109375" style="100" bestFit="1" customWidth="1"/>
    <col min="6407" max="6408" width="10.5703125" style="100" bestFit="1" customWidth="1"/>
    <col min="6409" max="6418" width="12.7109375" style="100" customWidth="1"/>
    <col min="6419" max="6637" width="9.140625" style="100"/>
    <col min="6638" max="6638" width="3.140625" style="100" customWidth="1"/>
    <col min="6639" max="6639" width="6.42578125" style="100" customWidth="1"/>
    <col min="6640" max="6640" width="45.42578125" style="100" customWidth="1"/>
    <col min="6641" max="6641" width="38.42578125" style="100" customWidth="1"/>
    <col min="6642" max="6643" width="2.7109375" style="100" customWidth="1"/>
    <col min="6644" max="6644" width="2.5703125" style="100" customWidth="1"/>
    <col min="6645" max="6645" width="2.7109375" style="100" customWidth="1"/>
    <col min="6646" max="6646" width="1.140625" style="100" customWidth="1"/>
    <col min="6647" max="6647" width="3.140625" style="100" customWidth="1"/>
    <col min="6648" max="6648" width="4.42578125" style="100" customWidth="1"/>
    <col min="6649" max="6649" width="5.7109375" style="100" customWidth="1"/>
    <col min="6650" max="6650" width="9.7109375" style="100" customWidth="1"/>
    <col min="6651" max="6651" width="5.28515625" style="100" customWidth="1"/>
    <col min="6652" max="6652" width="3.140625" style="100" customWidth="1"/>
    <col min="6653" max="6653" width="2.5703125" style="100" customWidth="1"/>
    <col min="6654" max="6654" width="2.140625" style="100" customWidth="1"/>
    <col min="6655" max="6655" width="11.5703125" style="100" customWidth="1"/>
    <col min="6656" max="6656" width="11.42578125" style="100" customWidth="1"/>
    <col min="6657" max="6657" width="10.7109375" style="100" customWidth="1"/>
    <col min="6658" max="6662" width="10.7109375" style="100" bestFit="1" customWidth="1"/>
    <col min="6663" max="6664" width="10.5703125" style="100" bestFit="1" customWidth="1"/>
    <col min="6665" max="6674" width="12.7109375" style="100" customWidth="1"/>
    <col min="6675" max="6893" width="9.140625" style="100"/>
    <col min="6894" max="6894" width="3.140625" style="100" customWidth="1"/>
    <col min="6895" max="6895" width="6.42578125" style="100" customWidth="1"/>
    <col min="6896" max="6896" width="45.42578125" style="100" customWidth="1"/>
    <col min="6897" max="6897" width="38.42578125" style="100" customWidth="1"/>
    <col min="6898" max="6899" width="2.7109375" style="100" customWidth="1"/>
    <col min="6900" max="6900" width="2.5703125" style="100" customWidth="1"/>
    <col min="6901" max="6901" width="2.7109375" style="100" customWidth="1"/>
    <col min="6902" max="6902" width="1.140625" style="100" customWidth="1"/>
    <col min="6903" max="6903" width="3.140625" style="100" customWidth="1"/>
    <col min="6904" max="6904" width="4.42578125" style="100" customWidth="1"/>
    <col min="6905" max="6905" width="5.7109375" style="100" customWidth="1"/>
    <col min="6906" max="6906" width="9.7109375" style="100" customWidth="1"/>
    <col min="6907" max="6907" width="5.28515625" style="100" customWidth="1"/>
    <col min="6908" max="6908" width="3.140625" style="100" customWidth="1"/>
    <col min="6909" max="6909" width="2.5703125" style="100" customWidth="1"/>
    <col min="6910" max="6910" width="2.140625" style="100" customWidth="1"/>
    <col min="6911" max="6911" width="11.5703125" style="100" customWidth="1"/>
    <col min="6912" max="6912" width="11.42578125" style="100" customWidth="1"/>
    <col min="6913" max="6913" width="10.7109375" style="100" customWidth="1"/>
    <col min="6914" max="6918" width="10.7109375" style="100" bestFit="1" customWidth="1"/>
    <col min="6919" max="6920" width="10.5703125" style="100" bestFit="1" customWidth="1"/>
    <col min="6921" max="6930" width="12.7109375" style="100" customWidth="1"/>
    <col min="6931" max="7149" width="9.140625" style="100"/>
    <col min="7150" max="7150" width="3.140625" style="100" customWidth="1"/>
    <col min="7151" max="7151" width="6.42578125" style="100" customWidth="1"/>
    <col min="7152" max="7152" width="45.42578125" style="100" customWidth="1"/>
    <col min="7153" max="7153" width="38.42578125" style="100" customWidth="1"/>
    <col min="7154" max="7155" width="2.7109375" style="100" customWidth="1"/>
    <col min="7156" max="7156" width="2.5703125" style="100" customWidth="1"/>
    <col min="7157" max="7157" width="2.7109375" style="100" customWidth="1"/>
    <col min="7158" max="7158" width="1.140625" style="100" customWidth="1"/>
    <col min="7159" max="7159" width="3.140625" style="100" customWidth="1"/>
    <col min="7160" max="7160" width="4.42578125" style="100" customWidth="1"/>
    <col min="7161" max="7161" width="5.7109375" style="100" customWidth="1"/>
    <col min="7162" max="7162" width="9.7109375" style="100" customWidth="1"/>
    <col min="7163" max="7163" width="5.28515625" style="100" customWidth="1"/>
    <col min="7164" max="7164" width="3.140625" style="100" customWidth="1"/>
    <col min="7165" max="7165" width="2.5703125" style="100" customWidth="1"/>
    <col min="7166" max="7166" width="2.140625" style="100" customWidth="1"/>
    <col min="7167" max="7167" width="11.5703125" style="100" customWidth="1"/>
    <col min="7168" max="7168" width="11.42578125" style="100" customWidth="1"/>
    <col min="7169" max="7169" width="10.7109375" style="100" customWidth="1"/>
    <col min="7170" max="7174" width="10.7109375" style="100" bestFit="1" customWidth="1"/>
    <col min="7175" max="7176" width="10.5703125" style="100" bestFit="1" customWidth="1"/>
    <col min="7177" max="7186" width="12.7109375" style="100" customWidth="1"/>
    <col min="7187" max="7405" width="9.140625" style="100"/>
    <col min="7406" max="7406" width="3.140625" style="100" customWidth="1"/>
    <col min="7407" max="7407" width="6.42578125" style="100" customWidth="1"/>
    <col min="7408" max="7408" width="45.42578125" style="100" customWidth="1"/>
    <col min="7409" max="7409" width="38.42578125" style="100" customWidth="1"/>
    <col min="7410" max="7411" width="2.7109375" style="100" customWidth="1"/>
    <col min="7412" max="7412" width="2.5703125" style="100" customWidth="1"/>
    <col min="7413" max="7413" width="2.7109375" style="100" customWidth="1"/>
    <col min="7414" max="7414" width="1.140625" style="100" customWidth="1"/>
    <col min="7415" max="7415" width="3.140625" style="100" customWidth="1"/>
    <col min="7416" max="7416" width="4.42578125" style="100" customWidth="1"/>
    <col min="7417" max="7417" width="5.7109375" style="100" customWidth="1"/>
    <col min="7418" max="7418" width="9.7109375" style="100" customWidth="1"/>
    <col min="7419" max="7419" width="5.28515625" style="100" customWidth="1"/>
    <col min="7420" max="7420" width="3.140625" style="100" customWidth="1"/>
    <col min="7421" max="7421" width="2.5703125" style="100" customWidth="1"/>
    <col min="7422" max="7422" width="2.140625" style="100" customWidth="1"/>
    <col min="7423" max="7423" width="11.5703125" style="100" customWidth="1"/>
    <col min="7424" max="7424" width="11.42578125" style="100" customWidth="1"/>
    <col min="7425" max="7425" width="10.7109375" style="100" customWidth="1"/>
    <col min="7426" max="7430" width="10.7109375" style="100" bestFit="1" customWidth="1"/>
    <col min="7431" max="7432" width="10.5703125" style="100" bestFit="1" customWidth="1"/>
    <col min="7433" max="7442" width="12.7109375" style="100" customWidth="1"/>
    <col min="7443" max="7661" width="9.140625" style="100"/>
    <col min="7662" max="7662" width="3.140625" style="100" customWidth="1"/>
    <col min="7663" max="7663" width="6.42578125" style="100" customWidth="1"/>
    <col min="7664" max="7664" width="45.42578125" style="100" customWidth="1"/>
    <col min="7665" max="7665" width="38.42578125" style="100" customWidth="1"/>
    <col min="7666" max="7667" width="2.7109375" style="100" customWidth="1"/>
    <col min="7668" max="7668" width="2.5703125" style="100" customWidth="1"/>
    <col min="7669" max="7669" width="2.7109375" style="100" customWidth="1"/>
    <col min="7670" max="7670" width="1.140625" style="100" customWidth="1"/>
    <col min="7671" max="7671" width="3.140625" style="100" customWidth="1"/>
    <col min="7672" max="7672" width="4.42578125" style="100" customWidth="1"/>
    <col min="7673" max="7673" width="5.7109375" style="100" customWidth="1"/>
    <col min="7674" max="7674" width="9.7109375" style="100" customWidth="1"/>
    <col min="7675" max="7675" width="5.28515625" style="100" customWidth="1"/>
    <col min="7676" max="7676" width="3.140625" style="100" customWidth="1"/>
    <col min="7677" max="7677" width="2.5703125" style="100" customWidth="1"/>
    <col min="7678" max="7678" width="2.140625" style="100" customWidth="1"/>
    <col min="7679" max="7679" width="11.5703125" style="100" customWidth="1"/>
    <col min="7680" max="7680" width="11.42578125" style="100" customWidth="1"/>
    <col min="7681" max="7681" width="10.7109375" style="100" customWidth="1"/>
    <col min="7682" max="7686" width="10.7109375" style="100" bestFit="1" customWidth="1"/>
    <col min="7687" max="7688" width="10.5703125" style="100" bestFit="1" customWidth="1"/>
    <col min="7689" max="7698" width="12.7109375" style="100" customWidth="1"/>
    <col min="7699" max="7917" width="9.140625" style="100"/>
    <col min="7918" max="7918" width="3.140625" style="100" customWidth="1"/>
    <col min="7919" max="7919" width="6.42578125" style="100" customWidth="1"/>
    <col min="7920" max="7920" width="45.42578125" style="100" customWidth="1"/>
    <col min="7921" max="7921" width="38.42578125" style="100" customWidth="1"/>
    <col min="7922" max="7923" width="2.7109375" style="100" customWidth="1"/>
    <col min="7924" max="7924" width="2.5703125" style="100" customWidth="1"/>
    <col min="7925" max="7925" width="2.7109375" style="100" customWidth="1"/>
    <col min="7926" max="7926" width="1.140625" style="100" customWidth="1"/>
    <col min="7927" max="7927" width="3.140625" style="100" customWidth="1"/>
    <col min="7928" max="7928" width="4.42578125" style="100" customWidth="1"/>
    <col min="7929" max="7929" width="5.7109375" style="100" customWidth="1"/>
    <col min="7930" max="7930" width="9.7109375" style="100" customWidth="1"/>
    <col min="7931" max="7931" width="5.28515625" style="100" customWidth="1"/>
    <col min="7932" max="7932" width="3.140625" style="100" customWidth="1"/>
    <col min="7933" max="7933" width="2.5703125" style="100" customWidth="1"/>
    <col min="7934" max="7934" width="2.140625" style="100" customWidth="1"/>
    <col min="7935" max="7935" width="11.5703125" style="100" customWidth="1"/>
    <col min="7936" max="7936" width="11.42578125" style="100" customWidth="1"/>
    <col min="7937" max="7937" width="10.7109375" style="100" customWidth="1"/>
    <col min="7938" max="7942" width="10.7109375" style="100" bestFit="1" customWidth="1"/>
    <col min="7943" max="7944" width="10.5703125" style="100" bestFit="1" customWidth="1"/>
    <col min="7945" max="7954" width="12.7109375" style="100" customWidth="1"/>
    <col min="7955" max="8173" width="9.140625" style="100"/>
    <col min="8174" max="8174" width="3.140625" style="100" customWidth="1"/>
    <col min="8175" max="8175" width="6.42578125" style="100" customWidth="1"/>
    <col min="8176" max="8176" width="45.42578125" style="100" customWidth="1"/>
    <col min="8177" max="8177" width="38.42578125" style="100" customWidth="1"/>
    <col min="8178" max="8179" width="2.7109375" style="100" customWidth="1"/>
    <col min="8180" max="8180" width="2.5703125" style="100" customWidth="1"/>
    <col min="8181" max="8181" width="2.7109375" style="100" customWidth="1"/>
    <col min="8182" max="8182" width="1.140625" style="100" customWidth="1"/>
    <col min="8183" max="8183" width="3.140625" style="100" customWidth="1"/>
    <col min="8184" max="8184" width="4.42578125" style="100" customWidth="1"/>
    <col min="8185" max="8185" width="5.7109375" style="100" customWidth="1"/>
    <col min="8186" max="8186" width="9.7109375" style="100" customWidth="1"/>
    <col min="8187" max="8187" width="5.28515625" style="100" customWidth="1"/>
    <col min="8188" max="8188" width="3.140625" style="100" customWidth="1"/>
    <col min="8189" max="8189" width="2.5703125" style="100" customWidth="1"/>
    <col min="8190" max="8190" width="2.140625" style="100" customWidth="1"/>
    <col min="8191" max="8191" width="11.5703125" style="100" customWidth="1"/>
    <col min="8192" max="8192" width="11.42578125" style="100" customWidth="1"/>
    <col min="8193" max="8193" width="10.7109375" style="100" customWidth="1"/>
    <col min="8194" max="8198" width="10.7109375" style="100" bestFit="1" customWidth="1"/>
    <col min="8199" max="8200" width="10.5703125" style="100" bestFit="1" customWidth="1"/>
    <col min="8201" max="8210" width="12.7109375" style="100" customWidth="1"/>
    <col min="8211" max="8429" width="9.140625" style="100"/>
    <col min="8430" max="8430" width="3.140625" style="100" customWidth="1"/>
    <col min="8431" max="8431" width="6.42578125" style="100" customWidth="1"/>
    <col min="8432" max="8432" width="45.42578125" style="100" customWidth="1"/>
    <col min="8433" max="8433" width="38.42578125" style="100" customWidth="1"/>
    <col min="8434" max="8435" width="2.7109375" style="100" customWidth="1"/>
    <col min="8436" max="8436" width="2.5703125" style="100" customWidth="1"/>
    <col min="8437" max="8437" width="2.7109375" style="100" customWidth="1"/>
    <col min="8438" max="8438" width="1.140625" style="100" customWidth="1"/>
    <col min="8439" max="8439" width="3.140625" style="100" customWidth="1"/>
    <col min="8440" max="8440" width="4.42578125" style="100" customWidth="1"/>
    <col min="8441" max="8441" width="5.7109375" style="100" customWidth="1"/>
    <col min="8442" max="8442" width="9.7109375" style="100" customWidth="1"/>
    <col min="8443" max="8443" width="5.28515625" style="100" customWidth="1"/>
    <col min="8444" max="8444" width="3.140625" style="100" customWidth="1"/>
    <col min="8445" max="8445" width="2.5703125" style="100" customWidth="1"/>
    <col min="8446" max="8446" width="2.140625" style="100" customWidth="1"/>
    <col min="8447" max="8447" width="11.5703125" style="100" customWidth="1"/>
    <col min="8448" max="8448" width="11.42578125" style="100" customWidth="1"/>
    <col min="8449" max="8449" width="10.7109375" style="100" customWidth="1"/>
    <col min="8450" max="8454" width="10.7109375" style="100" bestFit="1" customWidth="1"/>
    <col min="8455" max="8456" width="10.5703125" style="100" bestFit="1" customWidth="1"/>
    <col min="8457" max="8466" width="12.7109375" style="100" customWidth="1"/>
    <col min="8467" max="8685" width="9.140625" style="100"/>
    <col min="8686" max="8686" width="3.140625" style="100" customWidth="1"/>
    <col min="8687" max="8687" width="6.42578125" style="100" customWidth="1"/>
    <col min="8688" max="8688" width="45.42578125" style="100" customWidth="1"/>
    <col min="8689" max="8689" width="38.42578125" style="100" customWidth="1"/>
    <col min="8690" max="8691" width="2.7109375" style="100" customWidth="1"/>
    <col min="8692" max="8692" width="2.5703125" style="100" customWidth="1"/>
    <col min="8693" max="8693" width="2.7109375" style="100" customWidth="1"/>
    <col min="8694" max="8694" width="1.140625" style="100" customWidth="1"/>
    <col min="8695" max="8695" width="3.140625" style="100" customWidth="1"/>
    <col min="8696" max="8696" width="4.42578125" style="100" customWidth="1"/>
    <col min="8697" max="8697" width="5.7109375" style="100" customWidth="1"/>
    <col min="8698" max="8698" width="9.7109375" style="100" customWidth="1"/>
    <col min="8699" max="8699" width="5.28515625" style="100" customWidth="1"/>
    <col min="8700" max="8700" width="3.140625" style="100" customWidth="1"/>
    <col min="8701" max="8701" width="2.5703125" style="100" customWidth="1"/>
    <col min="8702" max="8702" width="2.140625" style="100" customWidth="1"/>
    <col min="8703" max="8703" width="11.5703125" style="100" customWidth="1"/>
    <col min="8704" max="8704" width="11.42578125" style="100" customWidth="1"/>
    <col min="8705" max="8705" width="10.7109375" style="100" customWidth="1"/>
    <col min="8706" max="8710" width="10.7109375" style="100" bestFit="1" customWidth="1"/>
    <col min="8711" max="8712" width="10.5703125" style="100" bestFit="1" customWidth="1"/>
    <col min="8713" max="8722" width="12.7109375" style="100" customWidth="1"/>
    <col min="8723" max="8941" width="9.140625" style="100"/>
    <col min="8942" max="8942" width="3.140625" style="100" customWidth="1"/>
    <col min="8943" max="8943" width="6.42578125" style="100" customWidth="1"/>
    <col min="8944" max="8944" width="45.42578125" style="100" customWidth="1"/>
    <col min="8945" max="8945" width="38.42578125" style="100" customWidth="1"/>
    <col min="8946" max="8947" width="2.7109375" style="100" customWidth="1"/>
    <col min="8948" max="8948" width="2.5703125" style="100" customWidth="1"/>
    <col min="8949" max="8949" width="2.7109375" style="100" customWidth="1"/>
    <col min="8950" max="8950" width="1.140625" style="100" customWidth="1"/>
    <col min="8951" max="8951" width="3.140625" style="100" customWidth="1"/>
    <col min="8952" max="8952" width="4.42578125" style="100" customWidth="1"/>
    <col min="8953" max="8953" width="5.7109375" style="100" customWidth="1"/>
    <col min="8954" max="8954" width="9.7109375" style="100" customWidth="1"/>
    <col min="8955" max="8955" width="5.28515625" style="100" customWidth="1"/>
    <col min="8956" max="8956" width="3.140625" style="100" customWidth="1"/>
    <col min="8957" max="8957" width="2.5703125" style="100" customWidth="1"/>
    <col min="8958" max="8958" width="2.140625" style="100" customWidth="1"/>
    <col min="8959" max="8959" width="11.5703125" style="100" customWidth="1"/>
    <col min="8960" max="8960" width="11.42578125" style="100" customWidth="1"/>
    <col min="8961" max="8961" width="10.7109375" style="100" customWidth="1"/>
    <col min="8962" max="8966" width="10.7109375" style="100" bestFit="1" customWidth="1"/>
    <col min="8967" max="8968" width="10.5703125" style="100" bestFit="1" customWidth="1"/>
    <col min="8969" max="8978" width="12.7109375" style="100" customWidth="1"/>
    <col min="8979" max="9197" width="9.140625" style="100"/>
    <col min="9198" max="9198" width="3.140625" style="100" customWidth="1"/>
    <col min="9199" max="9199" width="6.42578125" style="100" customWidth="1"/>
    <col min="9200" max="9200" width="45.42578125" style="100" customWidth="1"/>
    <col min="9201" max="9201" width="38.42578125" style="100" customWidth="1"/>
    <col min="9202" max="9203" width="2.7109375" style="100" customWidth="1"/>
    <col min="9204" max="9204" width="2.5703125" style="100" customWidth="1"/>
    <col min="9205" max="9205" width="2.7109375" style="100" customWidth="1"/>
    <col min="9206" max="9206" width="1.140625" style="100" customWidth="1"/>
    <col min="9207" max="9207" width="3.140625" style="100" customWidth="1"/>
    <col min="9208" max="9208" width="4.42578125" style="100" customWidth="1"/>
    <col min="9209" max="9209" width="5.7109375" style="100" customWidth="1"/>
    <col min="9210" max="9210" width="9.7109375" style="100" customWidth="1"/>
    <col min="9211" max="9211" width="5.28515625" style="100" customWidth="1"/>
    <col min="9212" max="9212" width="3.140625" style="100" customWidth="1"/>
    <col min="9213" max="9213" width="2.5703125" style="100" customWidth="1"/>
    <col min="9214" max="9214" width="2.140625" style="100" customWidth="1"/>
    <col min="9215" max="9215" width="11.5703125" style="100" customWidth="1"/>
    <col min="9216" max="9216" width="11.42578125" style="100" customWidth="1"/>
    <col min="9217" max="9217" width="10.7109375" style="100" customWidth="1"/>
    <col min="9218" max="9222" width="10.7109375" style="100" bestFit="1" customWidth="1"/>
    <col min="9223" max="9224" width="10.5703125" style="100" bestFit="1" customWidth="1"/>
    <col min="9225" max="9234" width="12.7109375" style="100" customWidth="1"/>
    <col min="9235" max="9453" width="9.140625" style="100"/>
    <col min="9454" max="9454" width="3.140625" style="100" customWidth="1"/>
    <col min="9455" max="9455" width="6.42578125" style="100" customWidth="1"/>
    <col min="9456" max="9456" width="45.42578125" style="100" customWidth="1"/>
    <col min="9457" max="9457" width="38.42578125" style="100" customWidth="1"/>
    <col min="9458" max="9459" width="2.7109375" style="100" customWidth="1"/>
    <col min="9460" max="9460" width="2.5703125" style="100" customWidth="1"/>
    <col min="9461" max="9461" width="2.7109375" style="100" customWidth="1"/>
    <col min="9462" max="9462" width="1.140625" style="100" customWidth="1"/>
    <col min="9463" max="9463" width="3.140625" style="100" customWidth="1"/>
    <col min="9464" max="9464" width="4.42578125" style="100" customWidth="1"/>
    <col min="9465" max="9465" width="5.7109375" style="100" customWidth="1"/>
    <col min="9466" max="9466" width="9.7109375" style="100" customWidth="1"/>
    <col min="9467" max="9467" width="5.28515625" style="100" customWidth="1"/>
    <col min="9468" max="9468" width="3.140625" style="100" customWidth="1"/>
    <col min="9469" max="9469" width="2.5703125" style="100" customWidth="1"/>
    <col min="9470" max="9470" width="2.140625" style="100" customWidth="1"/>
    <col min="9471" max="9471" width="11.5703125" style="100" customWidth="1"/>
    <col min="9472" max="9472" width="11.42578125" style="100" customWidth="1"/>
    <col min="9473" max="9473" width="10.7109375" style="100" customWidth="1"/>
    <col min="9474" max="9478" width="10.7109375" style="100" bestFit="1" customWidth="1"/>
    <col min="9479" max="9480" width="10.5703125" style="100" bestFit="1" customWidth="1"/>
    <col min="9481" max="9490" width="12.7109375" style="100" customWidth="1"/>
    <col min="9491" max="9709" width="9.140625" style="100"/>
    <col min="9710" max="9710" width="3.140625" style="100" customWidth="1"/>
    <col min="9711" max="9711" width="6.42578125" style="100" customWidth="1"/>
    <col min="9712" max="9712" width="45.42578125" style="100" customWidth="1"/>
    <col min="9713" max="9713" width="38.42578125" style="100" customWidth="1"/>
    <col min="9714" max="9715" width="2.7109375" style="100" customWidth="1"/>
    <col min="9716" max="9716" width="2.5703125" style="100" customWidth="1"/>
    <col min="9717" max="9717" width="2.7109375" style="100" customWidth="1"/>
    <col min="9718" max="9718" width="1.140625" style="100" customWidth="1"/>
    <col min="9719" max="9719" width="3.140625" style="100" customWidth="1"/>
    <col min="9720" max="9720" width="4.42578125" style="100" customWidth="1"/>
    <col min="9721" max="9721" width="5.7109375" style="100" customWidth="1"/>
    <col min="9722" max="9722" width="9.7109375" style="100" customWidth="1"/>
    <col min="9723" max="9723" width="5.28515625" style="100" customWidth="1"/>
    <col min="9724" max="9724" width="3.140625" style="100" customWidth="1"/>
    <col min="9725" max="9725" width="2.5703125" style="100" customWidth="1"/>
    <col min="9726" max="9726" width="2.140625" style="100" customWidth="1"/>
    <col min="9727" max="9727" width="11.5703125" style="100" customWidth="1"/>
    <col min="9728" max="9728" width="11.42578125" style="100" customWidth="1"/>
    <col min="9729" max="9729" width="10.7109375" style="100" customWidth="1"/>
    <col min="9730" max="9734" width="10.7109375" style="100" bestFit="1" customWidth="1"/>
    <col min="9735" max="9736" width="10.5703125" style="100" bestFit="1" customWidth="1"/>
    <col min="9737" max="9746" width="12.7109375" style="100" customWidth="1"/>
    <col min="9747" max="9965" width="9.140625" style="100"/>
    <col min="9966" max="9966" width="3.140625" style="100" customWidth="1"/>
    <col min="9967" max="9967" width="6.42578125" style="100" customWidth="1"/>
    <col min="9968" max="9968" width="45.42578125" style="100" customWidth="1"/>
    <col min="9969" max="9969" width="38.42578125" style="100" customWidth="1"/>
    <col min="9970" max="9971" width="2.7109375" style="100" customWidth="1"/>
    <col min="9972" max="9972" width="2.5703125" style="100" customWidth="1"/>
    <col min="9973" max="9973" width="2.7109375" style="100" customWidth="1"/>
    <col min="9974" max="9974" width="1.140625" style="100" customWidth="1"/>
    <col min="9975" max="9975" width="3.140625" style="100" customWidth="1"/>
    <col min="9976" max="9976" width="4.42578125" style="100" customWidth="1"/>
    <col min="9977" max="9977" width="5.7109375" style="100" customWidth="1"/>
    <col min="9978" max="9978" width="9.7109375" style="100" customWidth="1"/>
    <col min="9979" max="9979" width="5.28515625" style="100" customWidth="1"/>
    <col min="9980" max="9980" width="3.140625" style="100" customWidth="1"/>
    <col min="9981" max="9981" width="2.5703125" style="100" customWidth="1"/>
    <col min="9982" max="9982" width="2.140625" style="100" customWidth="1"/>
    <col min="9983" max="9983" width="11.5703125" style="100" customWidth="1"/>
    <col min="9984" max="9984" width="11.42578125" style="100" customWidth="1"/>
    <col min="9985" max="9985" width="10.7109375" style="100" customWidth="1"/>
    <col min="9986" max="9990" width="10.7109375" style="100" bestFit="1" customWidth="1"/>
    <col min="9991" max="9992" width="10.5703125" style="100" bestFit="1" customWidth="1"/>
    <col min="9993" max="10002" width="12.7109375" style="100" customWidth="1"/>
    <col min="10003" max="10221" width="9.140625" style="100"/>
    <col min="10222" max="10222" width="3.140625" style="100" customWidth="1"/>
    <col min="10223" max="10223" width="6.42578125" style="100" customWidth="1"/>
    <col min="10224" max="10224" width="45.42578125" style="100" customWidth="1"/>
    <col min="10225" max="10225" width="38.42578125" style="100" customWidth="1"/>
    <col min="10226" max="10227" width="2.7109375" style="100" customWidth="1"/>
    <col min="10228" max="10228" width="2.5703125" style="100" customWidth="1"/>
    <col min="10229" max="10229" width="2.7109375" style="100" customWidth="1"/>
    <col min="10230" max="10230" width="1.140625" style="100" customWidth="1"/>
    <col min="10231" max="10231" width="3.140625" style="100" customWidth="1"/>
    <col min="10232" max="10232" width="4.42578125" style="100" customWidth="1"/>
    <col min="10233" max="10233" width="5.7109375" style="100" customWidth="1"/>
    <col min="10234" max="10234" width="9.7109375" style="100" customWidth="1"/>
    <col min="10235" max="10235" width="5.28515625" style="100" customWidth="1"/>
    <col min="10236" max="10236" width="3.140625" style="100" customWidth="1"/>
    <col min="10237" max="10237" width="2.5703125" style="100" customWidth="1"/>
    <col min="10238" max="10238" width="2.140625" style="100" customWidth="1"/>
    <col min="10239" max="10239" width="11.5703125" style="100" customWidth="1"/>
    <col min="10240" max="10240" width="11.42578125" style="100" customWidth="1"/>
    <col min="10241" max="10241" width="10.7109375" style="100" customWidth="1"/>
    <col min="10242" max="10246" width="10.7109375" style="100" bestFit="1" customWidth="1"/>
    <col min="10247" max="10248" width="10.5703125" style="100" bestFit="1" customWidth="1"/>
    <col min="10249" max="10258" width="12.7109375" style="100" customWidth="1"/>
    <col min="10259" max="10477" width="9.140625" style="100"/>
    <col min="10478" max="10478" width="3.140625" style="100" customWidth="1"/>
    <col min="10479" max="10479" width="6.42578125" style="100" customWidth="1"/>
    <col min="10480" max="10480" width="45.42578125" style="100" customWidth="1"/>
    <col min="10481" max="10481" width="38.42578125" style="100" customWidth="1"/>
    <col min="10482" max="10483" width="2.7109375" style="100" customWidth="1"/>
    <col min="10484" max="10484" width="2.5703125" style="100" customWidth="1"/>
    <col min="10485" max="10485" width="2.7109375" style="100" customWidth="1"/>
    <col min="10486" max="10486" width="1.140625" style="100" customWidth="1"/>
    <col min="10487" max="10487" width="3.140625" style="100" customWidth="1"/>
    <col min="10488" max="10488" width="4.42578125" style="100" customWidth="1"/>
    <col min="10489" max="10489" width="5.7109375" style="100" customWidth="1"/>
    <col min="10490" max="10490" width="9.7109375" style="100" customWidth="1"/>
    <col min="10491" max="10491" width="5.28515625" style="100" customWidth="1"/>
    <col min="10492" max="10492" width="3.140625" style="100" customWidth="1"/>
    <col min="10493" max="10493" width="2.5703125" style="100" customWidth="1"/>
    <col min="10494" max="10494" width="2.140625" style="100" customWidth="1"/>
    <col min="10495" max="10495" width="11.5703125" style="100" customWidth="1"/>
    <col min="10496" max="10496" width="11.42578125" style="100" customWidth="1"/>
    <col min="10497" max="10497" width="10.7109375" style="100" customWidth="1"/>
    <col min="10498" max="10502" width="10.7109375" style="100" bestFit="1" customWidth="1"/>
    <col min="10503" max="10504" width="10.5703125" style="100" bestFit="1" customWidth="1"/>
    <col min="10505" max="10514" width="12.7109375" style="100" customWidth="1"/>
    <col min="10515" max="10733" width="9.140625" style="100"/>
    <col min="10734" max="10734" width="3.140625" style="100" customWidth="1"/>
    <col min="10735" max="10735" width="6.42578125" style="100" customWidth="1"/>
    <col min="10736" max="10736" width="45.42578125" style="100" customWidth="1"/>
    <col min="10737" max="10737" width="38.42578125" style="100" customWidth="1"/>
    <col min="10738" max="10739" width="2.7109375" style="100" customWidth="1"/>
    <col min="10740" max="10740" width="2.5703125" style="100" customWidth="1"/>
    <col min="10741" max="10741" width="2.7109375" style="100" customWidth="1"/>
    <col min="10742" max="10742" width="1.140625" style="100" customWidth="1"/>
    <col min="10743" max="10743" width="3.140625" style="100" customWidth="1"/>
    <col min="10744" max="10744" width="4.42578125" style="100" customWidth="1"/>
    <col min="10745" max="10745" width="5.7109375" style="100" customWidth="1"/>
    <col min="10746" max="10746" width="9.7109375" style="100" customWidth="1"/>
    <col min="10747" max="10747" width="5.28515625" style="100" customWidth="1"/>
    <col min="10748" max="10748" width="3.140625" style="100" customWidth="1"/>
    <col min="10749" max="10749" width="2.5703125" style="100" customWidth="1"/>
    <col min="10750" max="10750" width="2.140625" style="100" customWidth="1"/>
    <col min="10751" max="10751" width="11.5703125" style="100" customWidth="1"/>
    <col min="10752" max="10752" width="11.42578125" style="100" customWidth="1"/>
    <col min="10753" max="10753" width="10.7109375" style="100" customWidth="1"/>
    <col min="10754" max="10758" width="10.7109375" style="100" bestFit="1" customWidth="1"/>
    <col min="10759" max="10760" width="10.5703125" style="100" bestFit="1" customWidth="1"/>
    <col min="10761" max="10770" width="12.7109375" style="100" customWidth="1"/>
    <col min="10771" max="10989" width="9.140625" style="100"/>
    <col min="10990" max="10990" width="3.140625" style="100" customWidth="1"/>
    <col min="10991" max="10991" width="6.42578125" style="100" customWidth="1"/>
    <col min="10992" max="10992" width="45.42578125" style="100" customWidth="1"/>
    <col min="10993" max="10993" width="38.42578125" style="100" customWidth="1"/>
    <col min="10994" max="10995" width="2.7109375" style="100" customWidth="1"/>
    <col min="10996" max="10996" width="2.5703125" style="100" customWidth="1"/>
    <col min="10997" max="10997" width="2.7109375" style="100" customWidth="1"/>
    <col min="10998" max="10998" width="1.140625" style="100" customWidth="1"/>
    <col min="10999" max="10999" width="3.140625" style="100" customWidth="1"/>
    <col min="11000" max="11000" width="4.42578125" style="100" customWidth="1"/>
    <col min="11001" max="11001" width="5.7109375" style="100" customWidth="1"/>
    <col min="11002" max="11002" width="9.7109375" style="100" customWidth="1"/>
    <col min="11003" max="11003" width="5.28515625" style="100" customWidth="1"/>
    <col min="11004" max="11004" width="3.140625" style="100" customWidth="1"/>
    <col min="11005" max="11005" width="2.5703125" style="100" customWidth="1"/>
    <col min="11006" max="11006" width="2.140625" style="100" customWidth="1"/>
    <col min="11007" max="11007" width="11.5703125" style="100" customWidth="1"/>
    <col min="11008" max="11008" width="11.42578125" style="100" customWidth="1"/>
    <col min="11009" max="11009" width="10.7109375" style="100" customWidth="1"/>
    <col min="11010" max="11014" width="10.7109375" style="100" bestFit="1" customWidth="1"/>
    <col min="11015" max="11016" width="10.5703125" style="100" bestFit="1" customWidth="1"/>
    <col min="11017" max="11026" width="12.7109375" style="100" customWidth="1"/>
    <col min="11027" max="11245" width="9.140625" style="100"/>
    <col min="11246" max="11246" width="3.140625" style="100" customWidth="1"/>
    <col min="11247" max="11247" width="6.42578125" style="100" customWidth="1"/>
    <col min="11248" max="11248" width="45.42578125" style="100" customWidth="1"/>
    <col min="11249" max="11249" width="38.42578125" style="100" customWidth="1"/>
    <col min="11250" max="11251" width="2.7109375" style="100" customWidth="1"/>
    <col min="11252" max="11252" width="2.5703125" style="100" customWidth="1"/>
    <col min="11253" max="11253" width="2.7109375" style="100" customWidth="1"/>
    <col min="11254" max="11254" width="1.140625" style="100" customWidth="1"/>
    <col min="11255" max="11255" width="3.140625" style="100" customWidth="1"/>
    <col min="11256" max="11256" width="4.42578125" style="100" customWidth="1"/>
    <col min="11257" max="11257" width="5.7109375" style="100" customWidth="1"/>
    <col min="11258" max="11258" width="9.7109375" style="100" customWidth="1"/>
    <col min="11259" max="11259" width="5.28515625" style="100" customWidth="1"/>
    <col min="11260" max="11260" width="3.140625" style="100" customWidth="1"/>
    <col min="11261" max="11261" width="2.5703125" style="100" customWidth="1"/>
    <col min="11262" max="11262" width="2.140625" style="100" customWidth="1"/>
    <col min="11263" max="11263" width="11.5703125" style="100" customWidth="1"/>
    <col min="11264" max="11264" width="11.42578125" style="100" customWidth="1"/>
    <col min="11265" max="11265" width="10.7109375" style="100" customWidth="1"/>
    <col min="11266" max="11270" width="10.7109375" style="100" bestFit="1" customWidth="1"/>
    <col min="11271" max="11272" width="10.5703125" style="100" bestFit="1" customWidth="1"/>
    <col min="11273" max="11282" width="12.7109375" style="100" customWidth="1"/>
    <col min="11283" max="11501" width="9.140625" style="100"/>
    <col min="11502" max="11502" width="3.140625" style="100" customWidth="1"/>
    <col min="11503" max="11503" width="6.42578125" style="100" customWidth="1"/>
    <col min="11504" max="11504" width="45.42578125" style="100" customWidth="1"/>
    <col min="11505" max="11505" width="38.42578125" style="100" customWidth="1"/>
    <col min="11506" max="11507" width="2.7109375" style="100" customWidth="1"/>
    <col min="11508" max="11508" width="2.5703125" style="100" customWidth="1"/>
    <col min="11509" max="11509" width="2.7109375" style="100" customWidth="1"/>
    <col min="11510" max="11510" width="1.140625" style="100" customWidth="1"/>
    <col min="11511" max="11511" width="3.140625" style="100" customWidth="1"/>
    <col min="11512" max="11512" width="4.42578125" style="100" customWidth="1"/>
    <col min="11513" max="11513" width="5.7109375" style="100" customWidth="1"/>
    <col min="11514" max="11514" width="9.7109375" style="100" customWidth="1"/>
    <col min="11515" max="11515" width="5.28515625" style="100" customWidth="1"/>
    <col min="11516" max="11516" width="3.140625" style="100" customWidth="1"/>
    <col min="11517" max="11517" width="2.5703125" style="100" customWidth="1"/>
    <col min="11518" max="11518" width="2.140625" style="100" customWidth="1"/>
    <col min="11519" max="11519" width="11.5703125" style="100" customWidth="1"/>
    <col min="11520" max="11520" width="11.42578125" style="100" customWidth="1"/>
    <col min="11521" max="11521" width="10.7109375" style="100" customWidth="1"/>
    <col min="11522" max="11526" width="10.7109375" style="100" bestFit="1" customWidth="1"/>
    <col min="11527" max="11528" width="10.5703125" style="100" bestFit="1" customWidth="1"/>
    <col min="11529" max="11538" width="12.7109375" style="100" customWidth="1"/>
    <col min="11539" max="11757" width="9.140625" style="100"/>
    <col min="11758" max="11758" width="3.140625" style="100" customWidth="1"/>
    <col min="11759" max="11759" width="6.42578125" style="100" customWidth="1"/>
    <col min="11760" max="11760" width="45.42578125" style="100" customWidth="1"/>
    <col min="11761" max="11761" width="38.42578125" style="100" customWidth="1"/>
    <col min="11762" max="11763" width="2.7109375" style="100" customWidth="1"/>
    <col min="11764" max="11764" width="2.5703125" style="100" customWidth="1"/>
    <col min="11765" max="11765" width="2.7109375" style="100" customWidth="1"/>
    <col min="11766" max="11766" width="1.140625" style="100" customWidth="1"/>
    <col min="11767" max="11767" width="3.140625" style="100" customWidth="1"/>
    <col min="11768" max="11768" width="4.42578125" style="100" customWidth="1"/>
    <col min="11769" max="11769" width="5.7109375" style="100" customWidth="1"/>
    <col min="11770" max="11770" width="9.7109375" style="100" customWidth="1"/>
    <col min="11771" max="11771" width="5.28515625" style="100" customWidth="1"/>
    <col min="11772" max="11772" width="3.140625" style="100" customWidth="1"/>
    <col min="11773" max="11773" width="2.5703125" style="100" customWidth="1"/>
    <col min="11774" max="11774" width="2.140625" style="100" customWidth="1"/>
    <col min="11775" max="11775" width="11.5703125" style="100" customWidth="1"/>
    <col min="11776" max="11776" width="11.42578125" style="100" customWidth="1"/>
    <col min="11777" max="11777" width="10.7109375" style="100" customWidth="1"/>
    <col min="11778" max="11782" width="10.7109375" style="100" bestFit="1" customWidth="1"/>
    <col min="11783" max="11784" width="10.5703125" style="100" bestFit="1" customWidth="1"/>
    <col min="11785" max="11794" width="12.7109375" style="100" customWidth="1"/>
    <col min="11795" max="12013" width="9.140625" style="100"/>
    <col min="12014" max="12014" width="3.140625" style="100" customWidth="1"/>
    <col min="12015" max="12015" width="6.42578125" style="100" customWidth="1"/>
    <col min="12016" max="12016" width="45.42578125" style="100" customWidth="1"/>
    <col min="12017" max="12017" width="38.42578125" style="100" customWidth="1"/>
    <col min="12018" max="12019" width="2.7109375" style="100" customWidth="1"/>
    <col min="12020" max="12020" width="2.5703125" style="100" customWidth="1"/>
    <col min="12021" max="12021" width="2.7109375" style="100" customWidth="1"/>
    <col min="12022" max="12022" width="1.140625" style="100" customWidth="1"/>
    <col min="12023" max="12023" width="3.140625" style="100" customWidth="1"/>
    <col min="12024" max="12024" width="4.42578125" style="100" customWidth="1"/>
    <col min="12025" max="12025" width="5.7109375" style="100" customWidth="1"/>
    <col min="12026" max="12026" width="9.7109375" style="100" customWidth="1"/>
    <col min="12027" max="12027" width="5.28515625" style="100" customWidth="1"/>
    <col min="12028" max="12028" width="3.140625" style="100" customWidth="1"/>
    <col min="12029" max="12029" width="2.5703125" style="100" customWidth="1"/>
    <col min="12030" max="12030" width="2.140625" style="100" customWidth="1"/>
    <col min="12031" max="12031" width="11.5703125" style="100" customWidth="1"/>
    <col min="12032" max="12032" width="11.42578125" style="100" customWidth="1"/>
    <col min="12033" max="12033" width="10.7109375" style="100" customWidth="1"/>
    <col min="12034" max="12038" width="10.7109375" style="100" bestFit="1" customWidth="1"/>
    <col min="12039" max="12040" width="10.5703125" style="100" bestFit="1" customWidth="1"/>
    <col min="12041" max="12050" width="12.7109375" style="100" customWidth="1"/>
    <col min="12051" max="12269" width="9.140625" style="100"/>
    <col min="12270" max="12270" width="3.140625" style="100" customWidth="1"/>
    <col min="12271" max="12271" width="6.42578125" style="100" customWidth="1"/>
    <col min="12272" max="12272" width="45.42578125" style="100" customWidth="1"/>
    <col min="12273" max="12273" width="38.42578125" style="100" customWidth="1"/>
    <col min="12274" max="12275" width="2.7109375" style="100" customWidth="1"/>
    <col min="12276" max="12276" width="2.5703125" style="100" customWidth="1"/>
    <col min="12277" max="12277" width="2.7109375" style="100" customWidth="1"/>
    <col min="12278" max="12278" width="1.140625" style="100" customWidth="1"/>
    <col min="12279" max="12279" width="3.140625" style="100" customWidth="1"/>
    <col min="12280" max="12280" width="4.42578125" style="100" customWidth="1"/>
    <col min="12281" max="12281" width="5.7109375" style="100" customWidth="1"/>
    <col min="12282" max="12282" width="9.7109375" style="100" customWidth="1"/>
    <col min="12283" max="12283" width="5.28515625" style="100" customWidth="1"/>
    <col min="12284" max="12284" width="3.140625" style="100" customWidth="1"/>
    <col min="12285" max="12285" width="2.5703125" style="100" customWidth="1"/>
    <col min="12286" max="12286" width="2.140625" style="100" customWidth="1"/>
    <col min="12287" max="12287" width="11.5703125" style="100" customWidth="1"/>
    <col min="12288" max="12288" width="11.42578125" style="100" customWidth="1"/>
    <col min="12289" max="12289" width="10.7109375" style="100" customWidth="1"/>
    <col min="12290" max="12294" width="10.7109375" style="100" bestFit="1" customWidth="1"/>
    <col min="12295" max="12296" width="10.5703125" style="100" bestFit="1" customWidth="1"/>
    <col min="12297" max="12306" width="12.7109375" style="100" customWidth="1"/>
    <col min="12307" max="12525" width="9.140625" style="100"/>
    <col min="12526" max="12526" width="3.140625" style="100" customWidth="1"/>
    <col min="12527" max="12527" width="6.42578125" style="100" customWidth="1"/>
    <col min="12528" max="12528" width="45.42578125" style="100" customWidth="1"/>
    <col min="12529" max="12529" width="38.42578125" style="100" customWidth="1"/>
    <col min="12530" max="12531" width="2.7109375" style="100" customWidth="1"/>
    <col min="12532" max="12532" width="2.5703125" style="100" customWidth="1"/>
    <col min="12533" max="12533" width="2.7109375" style="100" customWidth="1"/>
    <col min="12534" max="12534" width="1.140625" style="100" customWidth="1"/>
    <col min="12535" max="12535" width="3.140625" style="100" customWidth="1"/>
    <col min="12536" max="12536" width="4.42578125" style="100" customWidth="1"/>
    <col min="12537" max="12537" width="5.7109375" style="100" customWidth="1"/>
    <col min="12538" max="12538" width="9.7109375" style="100" customWidth="1"/>
    <col min="12539" max="12539" width="5.28515625" style="100" customWidth="1"/>
    <col min="12540" max="12540" width="3.140625" style="100" customWidth="1"/>
    <col min="12541" max="12541" width="2.5703125" style="100" customWidth="1"/>
    <col min="12542" max="12542" width="2.140625" style="100" customWidth="1"/>
    <col min="12543" max="12543" width="11.5703125" style="100" customWidth="1"/>
    <col min="12544" max="12544" width="11.42578125" style="100" customWidth="1"/>
    <col min="12545" max="12545" width="10.7109375" style="100" customWidth="1"/>
    <col min="12546" max="12550" width="10.7109375" style="100" bestFit="1" customWidth="1"/>
    <col min="12551" max="12552" width="10.5703125" style="100" bestFit="1" customWidth="1"/>
    <col min="12553" max="12562" width="12.7109375" style="100" customWidth="1"/>
    <col min="12563" max="12781" width="9.140625" style="100"/>
    <col min="12782" max="12782" width="3.140625" style="100" customWidth="1"/>
    <col min="12783" max="12783" width="6.42578125" style="100" customWidth="1"/>
    <col min="12784" max="12784" width="45.42578125" style="100" customWidth="1"/>
    <col min="12785" max="12785" width="38.42578125" style="100" customWidth="1"/>
    <col min="12786" max="12787" width="2.7109375" style="100" customWidth="1"/>
    <col min="12788" max="12788" width="2.5703125" style="100" customWidth="1"/>
    <col min="12789" max="12789" width="2.7109375" style="100" customWidth="1"/>
    <col min="12790" max="12790" width="1.140625" style="100" customWidth="1"/>
    <col min="12791" max="12791" width="3.140625" style="100" customWidth="1"/>
    <col min="12792" max="12792" width="4.42578125" style="100" customWidth="1"/>
    <col min="12793" max="12793" width="5.7109375" style="100" customWidth="1"/>
    <col min="12794" max="12794" width="9.7109375" style="100" customWidth="1"/>
    <col min="12795" max="12795" width="5.28515625" style="100" customWidth="1"/>
    <col min="12796" max="12796" width="3.140625" style="100" customWidth="1"/>
    <col min="12797" max="12797" width="2.5703125" style="100" customWidth="1"/>
    <col min="12798" max="12798" width="2.140625" style="100" customWidth="1"/>
    <col min="12799" max="12799" width="11.5703125" style="100" customWidth="1"/>
    <col min="12800" max="12800" width="11.42578125" style="100" customWidth="1"/>
    <col min="12801" max="12801" width="10.7109375" style="100" customWidth="1"/>
    <col min="12802" max="12806" width="10.7109375" style="100" bestFit="1" customWidth="1"/>
    <col min="12807" max="12808" width="10.5703125" style="100" bestFit="1" customWidth="1"/>
    <col min="12809" max="12818" width="12.7109375" style="100" customWidth="1"/>
    <col min="12819" max="13037" width="9.140625" style="100"/>
    <col min="13038" max="13038" width="3.140625" style="100" customWidth="1"/>
    <col min="13039" max="13039" width="6.42578125" style="100" customWidth="1"/>
    <col min="13040" max="13040" width="45.42578125" style="100" customWidth="1"/>
    <col min="13041" max="13041" width="38.42578125" style="100" customWidth="1"/>
    <col min="13042" max="13043" width="2.7109375" style="100" customWidth="1"/>
    <col min="13044" max="13044" width="2.5703125" style="100" customWidth="1"/>
    <col min="13045" max="13045" width="2.7109375" style="100" customWidth="1"/>
    <col min="13046" max="13046" width="1.140625" style="100" customWidth="1"/>
    <col min="13047" max="13047" width="3.140625" style="100" customWidth="1"/>
    <col min="13048" max="13048" width="4.42578125" style="100" customWidth="1"/>
    <col min="13049" max="13049" width="5.7109375" style="100" customWidth="1"/>
    <col min="13050" max="13050" width="9.7109375" style="100" customWidth="1"/>
    <col min="13051" max="13051" width="5.28515625" style="100" customWidth="1"/>
    <col min="13052" max="13052" width="3.140625" style="100" customWidth="1"/>
    <col min="13053" max="13053" width="2.5703125" style="100" customWidth="1"/>
    <col min="13054" max="13054" width="2.140625" style="100" customWidth="1"/>
    <col min="13055" max="13055" width="11.5703125" style="100" customWidth="1"/>
    <col min="13056" max="13056" width="11.42578125" style="100" customWidth="1"/>
    <col min="13057" max="13057" width="10.7109375" style="100" customWidth="1"/>
    <col min="13058" max="13062" width="10.7109375" style="100" bestFit="1" customWidth="1"/>
    <col min="13063" max="13064" width="10.5703125" style="100" bestFit="1" customWidth="1"/>
    <col min="13065" max="13074" width="12.7109375" style="100" customWidth="1"/>
    <col min="13075" max="13293" width="9.140625" style="100"/>
    <col min="13294" max="13294" width="3.140625" style="100" customWidth="1"/>
    <col min="13295" max="13295" width="6.42578125" style="100" customWidth="1"/>
    <col min="13296" max="13296" width="45.42578125" style="100" customWidth="1"/>
    <col min="13297" max="13297" width="38.42578125" style="100" customWidth="1"/>
    <col min="13298" max="13299" width="2.7109375" style="100" customWidth="1"/>
    <col min="13300" max="13300" width="2.5703125" style="100" customWidth="1"/>
    <col min="13301" max="13301" width="2.7109375" style="100" customWidth="1"/>
    <col min="13302" max="13302" width="1.140625" style="100" customWidth="1"/>
    <col min="13303" max="13303" width="3.140625" style="100" customWidth="1"/>
    <col min="13304" max="13304" width="4.42578125" style="100" customWidth="1"/>
    <col min="13305" max="13305" width="5.7109375" style="100" customWidth="1"/>
    <col min="13306" max="13306" width="9.7109375" style="100" customWidth="1"/>
    <col min="13307" max="13307" width="5.28515625" style="100" customWidth="1"/>
    <col min="13308" max="13308" width="3.140625" style="100" customWidth="1"/>
    <col min="13309" max="13309" width="2.5703125" style="100" customWidth="1"/>
    <col min="13310" max="13310" width="2.140625" style="100" customWidth="1"/>
    <col min="13311" max="13311" width="11.5703125" style="100" customWidth="1"/>
    <col min="13312" max="13312" width="11.42578125" style="100" customWidth="1"/>
    <col min="13313" max="13313" width="10.7109375" style="100" customWidth="1"/>
    <col min="13314" max="13318" width="10.7109375" style="100" bestFit="1" customWidth="1"/>
    <col min="13319" max="13320" width="10.5703125" style="100" bestFit="1" customWidth="1"/>
    <col min="13321" max="13330" width="12.7109375" style="100" customWidth="1"/>
    <col min="13331" max="13549" width="9.140625" style="100"/>
    <col min="13550" max="13550" width="3.140625" style="100" customWidth="1"/>
    <col min="13551" max="13551" width="6.42578125" style="100" customWidth="1"/>
    <col min="13552" max="13552" width="45.42578125" style="100" customWidth="1"/>
    <col min="13553" max="13553" width="38.42578125" style="100" customWidth="1"/>
    <col min="13554" max="13555" width="2.7109375" style="100" customWidth="1"/>
    <col min="13556" max="13556" width="2.5703125" style="100" customWidth="1"/>
    <col min="13557" max="13557" width="2.7109375" style="100" customWidth="1"/>
    <col min="13558" max="13558" width="1.140625" style="100" customWidth="1"/>
    <col min="13559" max="13559" width="3.140625" style="100" customWidth="1"/>
    <col min="13560" max="13560" width="4.42578125" style="100" customWidth="1"/>
    <col min="13561" max="13561" width="5.7109375" style="100" customWidth="1"/>
    <col min="13562" max="13562" width="9.7109375" style="100" customWidth="1"/>
    <col min="13563" max="13563" width="5.28515625" style="100" customWidth="1"/>
    <col min="13564" max="13564" width="3.140625" style="100" customWidth="1"/>
    <col min="13565" max="13565" width="2.5703125" style="100" customWidth="1"/>
    <col min="13566" max="13566" width="2.140625" style="100" customWidth="1"/>
    <col min="13567" max="13567" width="11.5703125" style="100" customWidth="1"/>
    <col min="13568" max="13568" width="11.42578125" style="100" customWidth="1"/>
    <col min="13569" max="13569" width="10.7109375" style="100" customWidth="1"/>
    <col min="13570" max="13574" width="10.7109375" style="100" bestFit="1" customWidth="1"/>
    <col min="13575" max="13576" width="10.5703125" style="100" bestFit="1" customWidth="1"/>
    <col min="13577" max="13586" width="12.7109375" style="100" customWidth="1"/>
    <col min="13587" max="13805" width="9.140625" style="100"/>
    <col min="13806" max="13806" width="3.140625" style="100" customWidth="1"/>
    <col min="13807" max="13807" width="6.42578125" style="100" customWidth="1"/>
    <col min="13808" max="13808" width="45.42578125" style="100" customWidth="1"/>
    <col min="13809" max="13809" width="38.42578125" style="100" customWidth="1"/>
    <col min="13810" max="13811" width="2.7109375" style="100" customWidth="1"/>
    <col min="13812" max="13812" width="2.5703125" style="100" customWidth="1"/>
    <col min="13813" max="13813" width="2.7109375" style="100" customWidth="1"/>
    <col min="13814" max="13814" width="1.140625" style="100" customWidth="1"/>
    <col min="13815" max="13815" width="3.140625" style="100" customWidth="1"/>
    <col min="13816" max="13816" width="4.42578125" style="100" customWidth="1"/>
    <col min="13817" max="13817" width="5.7109375" style="100" customWidth="1"/>
    <col min="13818" max="13818" width="9.7109375" style="100" customWidth="1"/>
    <col min="13819" max="13819" width="5.28515625" style="100" customWidth="1"/>
    <col min="13820" max="13820" width="3.140625" style="100" customWidth="1"/>
    <col min="13821" max="13821" width="2.5703125" style="100" customWidth="1"/>
    <col min="13822" max="13822" width="2.140625" style="100" customWidth="1"/>
    <col min="13823" max="13823" width="11.5703125" style="100" customWidth="1"/>
    <col min="13824" max="13824" width="11.42578125" style="100" customWidth="1"/>
    <col min="13825" max="13825" width="10.7109375" style="100" customWidth="1"/>
    <col min="13826" max="13830" width="10.7109375" style="100" bestFit="1" customWidth="1"/>
    <col min="13831" max="13832" width="10.5703125" style="100" bestFit="1" customWidth="1"/>
    <col min="13833" max="13842" width="12.7109375" style="100" customWidth="1"/>
    <col min="13843" max="14061" width="9.140625" style="100"/>
    <col min="14062" max="14062" width="3.140625" style="100" customWidth="1"/>
    <col min="14063" max="14063" width="6.42578125" style="100" customWidth="1"/>
    <col min="14064" max="14064" width="45.42578125" style="100" customWidth="1"/>
    <col min="14065" max="14065" width="38.42578125" style="100" customWidth="1"/>
    <col min="14066" max="14067" width="2.7109375" style="100" customWidth="1"/>
    <col min="14068" max="14068" width="2.5703125" style="100" customWidth="1"/>
    <col min="14069" max="14069" width="2.7109375" style="100" customWidth="1"/>
    <col min="14070" max="14070" width="1.140625" style="100" customWidth="1"/>
    <col min="14071" max="14071" width="3.140625" style="100" customWidth="1"/>
    <col min="14072" max="14072" width="4.42578125" style="100" customWidth="1"/>
    <col min="14073" max="14073" width="5.7109375" style="100" customWidth="1"/>
    <col min="14074" max="14074" width="9.7109375" style="100" customWidth="1"/>
    <col min="14075" max="14075" width="5.28515625" style="100" customWidth="1"/>
    <col min="14076" max="14076" width="3.140625" style="100" customWidth="1"/>
    <col min="14077" max="14077" width="2.5703125" style="100" customWidth="1"/>
    <col min="14078" max="14078" width="2.140625" style="100" customWidth="1"/>
    <col min="14079" max="14079" width="11.5703125" style="100" customWidth="1"/>
    <col min="14080" max="14080" width="11.42578125" style="100" customWidth="1"/>
    <col min="14081" max="14081" width="10.7109375" style="100" customWidth="1"/>
    <col min="14082" max="14086" width="10.7109375" style="100" bestFit="1" customWidth="1"/>
    <col min="14087" max="14088" width="10.5703125" style="100" bestFit="1" customWidth="1"/>
    <col min="14089" max="14098" width="12.7109375" style="100" customWidth="1"/>
    <col min="14099" max="14317" width="9.140625" style="100"/>
    <col min="14318" max="14318" width="3.140625" style="100" customWidth="1"/>
    <col min="14319" max="14319" width="6.42578125" style="100" customWidth="1"/>
    <col min="14320" max="14320" width="45.42578125" style="100" customWidth="1"/>
    <col min="14321" max="14321" width="38.42578125" style="100" customWidth="1"/>
    <col min="14322" max="14323" width="2.7109375" style="100" customWidth="1"/>
    <col min="14324" max="14324" width="2.5703125" style="100" customWidth="1"/>
    <col min="14325" max="14325" width="2.7109375" style="100" customWidth="1"/>
    <col min="14326" max="14326" width="1.140625" style="100" customWidth="1"/>
    <col min="14327" max="14327" width="3.140625" style="100" customWidth="1"/>
    <col min="14328" max="14328" width="4.42578125" style="100" customWidth="1"/>
    <col min="14329" max="14329" width="5.7109375" style="100" customWidth="1"/>
    <col min="14330" max="14330" width="9.7109375" style="100" customWidth="1"/>
    <col min="14331" max="14331" width="5.28515625" style="100" customWidth="1"/>
    <col min="14332" max="14332" width="3.140625" style="100" customWidth="1"/>
    <col min="14333" max="14333" width="2.5703125" style="100" customWidth="1"/>
    <col min="14334" max="14334" width="2.140625" style="100" customWidth="1"/>
    <col min="14335" max="14335" width="11.5703125" style="100" customWidth="1"/>
    <col min="14336" max="14336" width="11.42578125" style="100" customWidth="1"/>
    <col min="14337" max="14337" width="10.7109375" style="100" customWidth="1"/>
    <col min="14338" max="14342" width="10.7109375" style="100" bestFit="1" customWidth="1"/>
    <col min="14343" max="14344" width="10.5703125" style="100" bestFit="1" customWidth="1"/>
    <col min="14345" max="14354" width="12.7109375" style="100" customWidth="1"/>
    <col min="14355" max="14573" width="9.140625" style="100"/>
    <col min="14574" max="14574" width="3.140625" style="100" customWidth="1"/>
    <col min="14575" max="14575" width="6.42578125" style="100" customWidth="1"/>
    <col min="14576" max="14576" width="45.42578125" style="100" customWidth="1"/>
    <col min="14577" max="14577" width="38.42578125" style="100" customWidth="1"/>
    <col min="14578" max="14579" width="2.7109375" style="100" customWidth="1"/>
    <col min="14580" max="14580" width="2.5703125" style="100" customWidth="1"/>
    <col min="14581" max="14581" width="2.7109375" style="100" customWidth="1"/>
    <col min="14582" max="14582" width="1.140625" style="100" customWidth="1"/>
    <col min="14583" max="14583" width="3.140625" style="100" customWidth="1"/>
    <col min="14584" max="14584" width="4.42578125" style="100" customWidth="1"/>
    <col min="14585" max="14585" width="5.7109375" style="100" customWidth="1"/>
    <col min="14586" max="14586" width="9.7109375" style="100" customWidth="1"/>
    <col min="14587" max="14587" width="5.28515625" style="100" customWidth="1"/>
    <col min="14588" max="14588" width="3.140625" style="100" customWidth="1"/>
    <col min="14589" max="14589" width="2.5703125" style="100" customWidth="1"/>
    <col min="14590" max="14590" width="2.140625" style="100" customWidth="1"/>
    <col min="14591" max="14591" width="11.5703125" style="100" customWidth="1"/>
    <col min="14592" max="14592" width="11.42578125" style="100" customWidth="1"/>
    <col min="14593" max="14593" width="10.7109375" style="100" customWidth="1"/>
    <col min="14594" max="14598" width="10.7109375" style="100" bestFit="1" customWidth="1"/>
    <col min="14599" max="14600" width="10.5703125" style="100" bestFit="1" customWidth="1"/>
    <col min="14601" max="14610" width="12.7109375" style="100" customWidth="1"/>
    <col min="14611" max="14829" width="9.140625" style="100"/>
    <col min="14830" max="14830" width="3.140625" style="100" customWidth="1"/>
    <col min="14831" max="14831" width="6.42578125" style="100" customWidth="1"/>
    <col min="14832" max="14832" width="45.42578125" style="100" customWidth="1"/>
    <col min="14833" max="14833" width="38.42578125" style="100" customWidth="1"/>
    <col min="14834" max="14835" width="2.7109375" style="100" customWidth="1"/>
    <col min="14836" max="14836" width="2.5703125" style="100" customWidth="1"/>
    <col min="14837" max="14837" width="2.7109375" style="100" customWidth="1"/>
    <col min="14838" max="14838" width="1.140625" style="100" customWidth="1"/>
    <col min="14839" max="14839" width="3.140625" style="100" customWidth="1"/>
    <col min="14840" max="14840" width="4.42578125" style="100" customWidth="1"/>
    <col min="14841" max="14841" width="5.7109375" style="100" customWidth="1"/>
    <col min="14842" max="14842" width="9.7109375" style="100" customWidth="1"/>
    <col min="14843" max="14843" width="5.28515625" style="100" customWidth="1"/>
    <col min="14844" max="14844" width="3.140625" style="100" customWidth="1"/>
    <col min="14845" max="14845" width="2.5703125" style="100" customWidth="1"/>
    <col min="14846" max="14846" width="2.140625" style="100" customWidth="1"/>
    <col min="14847" max="14847" width="11.5703125" style="100" customWidth="1"/>
    <col min="14848" max="14848" width="11.42578125" style="100" customWidth="1"/>
    <col min="14849" max="14849" width="10.7109375" style="100" customWidth="1"/>
    <col min="14850" max="14854" width="10.7109375" style="100" bestFit="1" customWidth="1"/>
    <col min="14855" max="14856" width="10.5703125" style="100" bestFit="1" customWidth="1"/>
    <col min="14857" max="14866" width="12.7109375" style="100" customWidth="1"/>
    <col min="14867" max="15085" width="9.140625" style="100"/>
    <col min="15086" max="15086" width="3.140625" style="100" customWidth="1"/>
    <col min="15087" max="15087" width="6.42578125" style="100" customWidth="1"/>
    <col min="15088" max="15088" width="45.42578125" style="100" customWidth="1"/>
    <col min="15089" max="15089" width="38.42578125" style="100" customWidth="1"/>
    <col min="15090" max="15091" width="2.7109375" style="100" customWidth="1"/>
    <col min="15092" max="15092" width="2.5703125" style="100" customWidth="1"/>
    <col min="15093" max="15093" width="2.7109375" style="100" customWidth="1"/>
    <col min="15094" max="15094" width="1.140625" style="100" customWidth="1"/>
    <col min="15095" max="15095" width="3.140625" style="100" customWidth="1"/>
    <col min="15096" max="15096" width="4.42578125" style="100" customWidth="1"/>
    <col min="15097" max="15097" width="5.7109375" style="100" customWidth="1"/>
    <col min="15098" max="15098" width="9.7109375" style="100" customWidth="1"/>
    <col min="15099" max="15099" width="5.28515625" style="100" customWidth="1"/>
    <col min="15100" max="15100" width="3.140625" style="100" customWidth="1"/>
    <col min="15101" max="15101" width="2.5703125" style="100" customWidth="1"/>
    <col min="15102" max="15102" width="2.140625" style="100" customWidth="1"/>
    <col min="15103" max="15103" width="11.5703125" style="100" customWidth="1"/>
    <col min="15104" max="15104" width="11.42578125" style="100" customWidth="1"/>
    <col min="15105" max="15105" width="10.7109375" style="100" customWidth="1"/>
    <col min="15106" max="15110" width="10.7109375" style="100" bestFit="1" customWidth="1"/>
    <col min="15111" max="15112" width="10.5703125" style="100" bestFit="1" customWidth="1"/>
    <col min="15113" max="15122" width="12.7109375" style="100" customWidth="1"/>
    <col min="15123" max="15341" width="9.140625" style="100"/>
    <col min="15342" max="15342" width="3.140625" style="100" customWidth="1"/>
    <col min="15343" max="15343" width="6.42578125" style="100" customWidth="1"/>
    <col min="15344" max="15344" width="45.42578125" style="100" customWidth="1"/>
    <col min="15345" max="15345" width="38.42578125" style="100" customWidth="1"/>
    <col min="15346" max="15347" width="2.7109375" style="100" customWidth="1"/>
    <col min="15348" max="15348" width="2.5703125" style="100" customWidth="1"/>
    <col min="15349" max="15349" width="2.7109375" style="100" customWidth="1"/>
    <col min="15350" max="15350" width="1.140625" style="100" customWidth="1"/>
    <col min="15351" max="15351" width="3.140625" style="100" customWidth="1"/>
    <col min="15352" max="15352" width="4.42578125" style="100" customWidth="1"/>
    <col min="15353" max="15353" width="5.7109375" style="100" customWidth="1"/>
    <col min="15354" max="15354" width="9.7109375" style="100" customWidth="1"/>
    <col min="15355" max="15355" width="5.28515625" style="100" customWidth="1"/>
    <col min="15356" max="15356" width="3.140625" style="100" customWidth="1"/>
    <col min="15357" max="15357" width="2.5703125" style="100" customWidth="1"/>
    <col min="15358" max="15358" width="2.140625" style="100" customWidth="1"/>
    <col min="15359" max="15359" width="11.5703125" style="100" customWidth="1"/>
    <col min="15360" max="15360" width="11.42578125" style="100" customWidth="1"/>
    <col min="15361" max="15361" width="10.7109375" style="100" customWidth="1"/>
    <col min="15362" max="15366" width="10.7109375" style="100" bestFit="1" customWidth="1"/>
    <col min="15367" max="15368" width="10.5703125" style="100" bestFit="1" customWidth="1"/>
    <col min="15369" max="15378" width="12.7109375" style="100" customWidth="1"/>
    <col min="15379" max="15597" width="9.140625" style="100"/>
    <col min="15598" max="15598" width="3.140625" style="100" customWidth="1"/>
    <col min="15599" max="15599" width="6.42578125" style="100" customWidth="1"/>
    <col min="15600" max="15600" width="45.42578125" style="100" customWidth="1"/>
    <col min="15601" max="15601" width="38.42578125" style="100" customWidth="1"/>
    <col min="15602" max="15603" width="2.7109375" style="100" customWidth="1"/>
    <col min="15604" max="15604" width="2.5703125" style="100" customWidth="1"/>
    <col min="15605" max="15605" width="2.7109375" style="100" customWidth="1"/>
    <col min="15606" max="15606" width="1.140625" style="100" customWidth="1"/>
    <col min="15607" max="15607" width="3.140625" style="100" customWidth="1"/>
    <col min="15608" max="15608" width="4.42578125" style="100" customWidth="1"/>
    <col min="15609" max="15609" width="5.7109375" style="100" customWidth="1"/>
    <col min="15610" max="15610" width="9.7109375" style="100" customWidth="1"/>
    <col min="15611" max="15611" width="5.28515625" style="100" customWidth="1"/>
    <col min="15612" max="15612" width="3.140625" style="100" customWidth="1"/>
    <col min="15613" max="15613" width="2.5703125" style="100" customWidth="1"/>
    <col min="15614" max="15614" width="2.140625" style="100" customWidth="1"/>
    <col min="15615" max="15615" width="11.5703125" style="100" customWidth="1"/>
    <col min="15616" max="15616" width="11.42578125" style="100" customWidth="1"/>
    <col min="15617" max="15617" width="10.7109375" style="100" customWidth="1"/>
    <col min="15618" max="15622" width="10.7109375" style="100" bestFit="1" customWidth="1"/>
    <col min="15623" max="15624" width="10.5703125" style="100" bestFit="1" customWidth="1"/>
    <col min="15625" max="15634" width="12.7109375" style="100" customWidth="1"/>
    <col min="15635" max="15853" width="9.140625" style="100"/>
    <col min="15854" max="15854" width="3.140625" style="100" customWidth="1"/>
    <col min="15855" max="15855" width="6.42578125" style="100" customWidth="1"/>
    <col min="15856" max="15856" width="45.42578125" style="100" customWidth="1"/>
    <col min="15857" max="15857" width="38.42578125" style="100" customWidth="1"/>
    <col min="15858" max="15859" width="2.7109375" style="100" customWidth="1"/>
    <col min="15860" max="15860" width="2.5703125" style="100" customWidth="1"/>
    <col min="15861" max="15861" width="2.7109375" style="100" customWidth="1"/>
    <col min="15862" max="15862" width="1.140625" style="100" customWidth="1"/>
    <col min="15863" max="15863" width="3.140625" style="100" customWidth="1"/>
    <col min="15864" max="15864" width="4.42578125" style="100" customWidth="1"/>
    <col min="15865" max="15865" width="5.7109375" style="100" customWidth="1"/>
    <col min="15866" max="15866" width="9.7109375" style="100" customWidth="1"/>
    <col min="15867" max="15867" width="5.28515625" style="100" customWidth="1"/>
    <col min="15868" max="15868" width="3.140625" style="100" customWidth="1"/>
    <col min="15869" max="15869" width="2.5703125" style="100" customWidth="1"/>
    <col min="15870" max="15870" width="2.140625" style="100" customWidth="1"/>
    <col min="15871" max="15871" width="11.5703125" style="100" customWidth="1"/>
    <col min="15872" max="15872" width="11.42578125" style="100" customWidth="1"/>
    <col min="15873" max="15873" width="10.7109375" style="100" customWidth="1"/>
    <col min="15874" max="15878" width="10.7109375" style="100" bestFit="1" customWidth="1"/>
    <col min="15879" max="15880" width="10.5703125" style="100" bestFit="1" customWidth="1"/>
    <col min="15881" max="15890" width="12.7109375" style="100" customWidth="1"/>
    <col min="15891" max="16109" width="9.140625" style="100"/>
    <col min="16110" max="16110" width="3.140625" style="100" customWidth="1"/>
    <col min="16111" max="16111" width="6.42578125" style="100" customWidth="1"/>
    <col min="16112" max="16112" width="45.42578125" style="100" customWidth="1"/>
    <col min="16113" max="16113" width="38.42578125" style="100" customWidth="1"/>
    <col min="16114" max="16115" width="2.7109375" style="100" customWidth="1"/>
    <col min="16116" max="16116" width="2.5703125" style="100" customWidth="1"/>
    <col min="16117" max="16117" width="2.7109375" style="100" customWidth="1"/>
    <col min="16118" max="16118" width="1.140625" style="100" customWidth="1"/>
    <col min="16119" max="16119" width="3.140625" style="100" customWidth="1"/>
    <col min="16120" max="16120" width="4.42578125" style="100" customWidth="1"/>
    <col min="16121" max="16121" width="5.7109375" style="100" customWidth="1"/>
    <col min="16122" max="16122" width="9.7109375" style="100" customWidth="1"/>
    <col min="16123" max="16123" width="5.28515625" style="100" customWidth="1"/>
    <col min="16124" max="16124" width="3.140625" style="100" customWidth="1"/>
    <col min="16125" max="16125" width="2.5703125" style="100" customWidth="1"/>
    <col min="16126" max="16126" width="2.140625" style="100" customWidth="1"/>
    <col min="16127" max="16127" width="11.5703125" style="100" customWidth="1"/>
    <col min="16128" max="16128" width="11.42578125" style="100" customWidth="1"/>
    <col min="16129" max="16129" width="10.7109375" style="100" customWidth="1"/>
    <col min="16130" max="16134" width="10.7109375" style="100" bestFit="1" customWidth="1"/>
    <col min="16135" max="16136" width="10.5703125" style="100" bestFit="1" customWidth="1"/>
    <col min="16137" max="16146" width="12.7109375" style="100" customWidth="1"/>
    <col min="16147" max="16384" width="9.140625" style="100"/>
  </cols>
  <sheetData>
    <row r="1" spans="1:20" s="104" customFormat="1" ht="66.75" thickBot="1">
      <c r="A1" s="98"/>
      <c r="B1" s="101"/>
      <c r="C1" s="317" t="s">
        <v>258</v>
      </c>
      <c r="D1" s="317" t="s">
        <v>75</v>
      </c>
      <c r="E1" s="318" t="s">
        <v>76</v>
      </c>
      <c r="F1" s="68"/>
      <c r="G1" s="684" t="s">
        <v>77</v>
      </c>
      <c r="H1" s="318" t="s">
        <v>78</v>
      </c>
      <c r="I1" s="318" t="s">
        <v>260</v>
      </c>
      <c r="J1" s="691" t="s">
        <v>261</v>
      </c>
      <c r="K1" s="68"/>
      <c r="L1" s="270" t="s">
        <v>262</v>
      </c>
      <c r="M1" s="318" t="s">
        <v>566</v>
      </c>
      <c r="N1" s="318" t="s">
        <v>260</v>
      </c>
      <c r="O1" s="376" t="s">
        <v>261</v>
      </c>
      <c r="P1" s="68"/>
      <c r="Q1" s="271" t="s">
        <v>79</v>
      </c>
      <c r="R1" s="102" t="s">
        <v>80</v>
      </c>
      <c r="S1" s="102" t="s">
        <v>81</v>
      </c>
      <c r="T1" s="103" t="s">
        <v>82</v>
      </c>
    </row>
    <row r="2" spans="1:20" ht="15.75" customHeight="1" thickBot="1">
      <c r="B2" s="105"/>
      <c r="C2" s="106" t="s">
        <v>83</v>
      </c>
      <c r="D2" s="106"/>
      <c r="E2" s="680"/>
      <c r="F2" s="182"/>
      <c r="G2" s="867" t="s">
        <v>565</v>
      </c>
      <c r="H2" s="296"/>
      <c r="I2" s="193"/>
      <c r="J2" s="685"/>
      <c r="K2" s="195"/>
      <c r="L2" s="867" t="s">
        <v>565</v>
      </c>
      <c r="M2" s="193"/>
      <c r="N2" s="193"/>
      <c r="O2" s="193"/>
      <c r="P2" s="195"/>
      <c r="Q2" s="916" t="s">
        <v>84</v>
      </c>
      <c r="R2" s="917"/>
      <c r="S2" s="917"/>
      <c r="T2" s="868" t="s">
        <v>565</v>
      </c>
    </row>
    <row r="3" spans="1:20">
      <c r="B3" s="108"/>
      <c r="C3" s="109" t="s">
        <v>85</v>
      </c>
      <c r="D3" s="110" t="s">
        <v>6</v>
      </c>
      <c r="E3" s="158">
        <v>501</v>
      </c>
      <c r="F3" s="299"/>
      <c r="G3" s="770"/>
      <c r="H3" s="312" t="s">
        <v>86</v>
      </c>
      <c r="I3" s="197">
        <v>0.2</v>
      </c>
      <c r="J3" s="709">
        <f>I3*G3</f>
        <v>0</v>
      </c>
      <c r="K3" s="303"/>
      <c r="L3" s="779"/>
      <c r="M3" s="312">
        <v>48</v>
      </c>
      <c r="N3" s="197">
        <v>3</v>
      </c>
      <c r="O3" s="198">
        <f>(N3*M3)-(L3*N3)</f>
        <v>144</v>
      </c>
      <c r="P3" s="303"/>
      <c r="Q3" s="202"/>
      <c r="R3" s="202"/>
      <c r="S3" s="202"/>
      <c r="T3" s="203"/>
    </row>
    <row r="4" spans="1:20">
      <c r="B4" s="113"/>
      <c r="C4" s="114" t="s">
        <v>203</v>
      </c>
      <c r="D4" s="130" t="s">
        <v>6</v>
      </c>
      <c r="E4" s="297" t="s">
        <v>204</v>
      </c>
      <c r="F4" s="299"/>
      <c r="G4" s="778"/>
      <c r="H4" s="315" t="s">
        <v>86</v>
      </c>
      <c r="I4" s="205">
        <v>0.2</v>
      </c>
      <c r="J4" s="710">
        <f t="shared" ref="J4:J10" si="0">I4*G4</f>
        <v>0</v>
      </c>
      <c r="K4" s="303"/>
      <c r="L4" s="780"/>
      <c r="M4" s="315">
        <v>48</v>
      </c>
      <c r="N4" s="205">
        <v>3</v>
      </c>
      <c r="O4" s="206">
        <f t="shared" ref="O4:O10" si="1">(N4*M4)-(L4*N4)</f>
        <v>144</v>
      </c>
      <c r="P4" s="303"/>
      <c r="Q4" s="210"/>
      <c r="R4" s="210"/>
      <c r="S4" s="210"/>
      <c r="T4" s="211"/>
    </row>
    <row r="5" spans="1:20">
      <c r="B5" s="113"/>
      <c r="C5" s="114" t="s">
        <v>87</v>
      </c>
      <c r="D5" s="115" t="s">
        <v>6</v>
      </c>
      <c r="E5" s="162" t="s">
        <v>88</v>
      </c>
      <c r="F5" s="299"/>
      <c r="G5" s="771"/>
      <c r="H5" s="311" t="s">
        <v>86</v>
      </c>
      <c r="I5" s="207">
        <v>0.2</v>
      </c>
      <c r="J5" s="711">
        <f t="shared" si="0"/>
        <v>0</v>
      </c>
      <c r="K5" s="303"/>
      <c r="L5" s="781"/>
      <c r="M5" s="311">
        <v>48</v>
      </c>
      <c r="N5" s="207">
        <v>3</v>
      </c>
      <c r="O5" s="276">
        <f t="shared" si="1"/>
        <v>144</v>
      </c>
      <c r="P5" s="303"/>
      <c r="Q5" s="210"/>
      <c r="R5" s="210"/>
      <c r="S5" s="210"/>
      <c r="T5" s="211"/>
    </row>
    <row r="6" spans="1:20">
      <c r="B6" s="113"/>
      <c r="C6" s="114" t="s">
        <v>89</v>
      </c>
      <c r="D6" s="115" t="s">
        <v>6</v>
      </c>
      <c r="E6" s="162" t="s">
        <v>90</v>
      </c>
      <c r="F6" s="299"/>
      <c r="G6" s="771"/>
      <c r="H6" s="311" t="s">
        <v>86</v>
      </c>
      <c r="I6" s="207">
        <v>0.2</v>
      </c>
      <c r="J6" s="711">
        <f t="shared" si="0"/>
        <v>0</v>
      </c>
      <c r="K6" s="303"/>
      <c r="L6" s="781"/>
      <c r="M6" s="311">
        <v>48</v>
      </c>
      <c r="N6" s="207">
        <v>3</v>
      </c>
      <c r="O6" s="276">
        <f t="shared" si="1"/>
        <v>144</v>
      </c>
      <c r="P6" s="303"/>
      <c r="Q6" s="210"/>
      <c r="R6" s="210"/>
      <c r="S6" s="210"/>
      <c r="T6" s="211"/>
    </row>
    <row r="7" spans="1:20">
      <c r="B7" s="113"/>
      <c r="C7" s="114" t="s">
        <v>91</v>
      </c>
      <c r="D7" s="115" t="s">
        <v>6</v>
      </c>
      <c r="E7" s="162">
        <v>501</v>
      </c>
      <c r="F7" s="299"/>
      <c r="G7" s="771"/>
      <c r="H7" s="311" t="s">
        <v>86</v>
      </c>
      <c r="I7" s="207">
        <v>0.2</v>
      </c>
      <c r="J7" s="711">
        <f t="shared" si="0"/>
        <v>0</v>
      </c>
      <c r="K7" s="303"/>
      <c r="L7" s="781"/>
      <c r="M7" s="311">
        <v>48</v>
      </c>
      <c r="N7" s="207">
        <v>3</v>
      </c>
      <c r="O7" s="276">
        <f t="shared" si="1"/>
        <v>144</v>
      </c>
      <c r="P7" s="303"/>
      <c r="Q7" s="210"/>
      <c r="R7" s="210"/>
      <c r="S7" s="210"/>
      <c r="T7" s="211"/>
    </row>
    <row r="8" spans="1:20">
      <c r="B8" s="113"/>
      <c r="C8" s="114" t="s">
        <v>205</v>
      </c>
      <c r="D8" s="115" t="s">
        <v>206</v>
      </c>
      <c r="E8" s="162" t="s">
        <v>207</v>
      </c>
      <c r="F8" s="299"/>
      <c r="G8" s="771"/>
      <c r="H8" s="311" t="s">
        <v>86</v>
      </c>
      <c r="I8" s="207">
        <v>1</v>
      </c>
      <c r="J8" s="711">
        <f t="shared" si="0"/>
        <v>0</v>
      </c>
      <c r="K8" s="303"/>
      <c r="L8" s="781"/>
      <c r="M8" s="311">
        <v>24</v>
      </c>
      <c r="N8" s="207">
        <v>3</v>
      </c>
      <c r="O8" s="276">
        <f t="shared" si="1"/>
        <v>72</v>
      </c>
      <c r="P8" s="303"/>
      <c r="Q8" s="210"/>
      <c r="R8" s="210"/>
      <c r="S8" s="210"/>
      <c r="T8" s="211"/>
    </row>
    <row r="9" spans="1:20">
      <c r="B9" s="117"/>
      <c r="C9" s="118" t="s">
        <v>94</v>
      </c>
      <c r="D9" s="115" t="s">
        <v>206</v>
      </c>
      <c r="E9" s="162" t="s">
        <v>208</v>
      </c>
      <c r="F9" s="299"/>
      <c r="G9" s="771"/>
      <c r="H9" s="311" t="s">
        <v>86</v>
      </c>
      <c r="I9" s="207">
        <v>1</v>
      </c>
      <c r="J9" s="711">
        <f t="shared" si="0"/>
        <v>0</v>
      </c>
      <c r="K9" s="303"/>
      <c r="L9" s="781"/>
      <c r="M9" s="311">
        <v>24</v>
      </c>
      <c r="N9" s="207">
        <v>3</v>
      </c>
      <c r="O9" s="276">
        <f t="shared" si="1"/>
        <v>72</v>
      </c>
      <c r="P9" s="303"/>
      <c r="Q9" s="210"/>
      <c r="R9" s="210"/>
      <c r="S9" s="210"/>
      <c r="T9" s="211"/>
    </row>
    <row r="10" spans="1:20" ht="30.75" thickBot="1">
      <c r="B10" s="120"/>
      <c r="C10" s="121" t="s">
        <v>97</v>
      </c>
      <c r="D10" s="122" t="s">
        <v>292</v>
      </c>
      <c r="E10" s="169" t="s">
        <v>293</v>
      </c>
      <c r="F10" s="299"/>
      <c r="G10" s="772"/>
      <c r="H10" s="378" t="s">
        <v>98</v>
      </c>
      <c r="I10" s="214">
        <v>1</v>
      </c>
      <c r="J10" s="714">
        <f t="shared" si="0"/>
        <v>0</v>
      </c>
      <c r="K10" s="303"/>
      <c r="L10" s="782"/>
      <c r="M10" s="378">
        <v>48</v>
      </c>
      <c r="N10" s="214">
        <v>3</v>
      </c>
      <c r="O10" s="379">
        <f t="shared" si="1"/>
        <v>144</v>
      </c>
      <c r="P10" s="303"/>
      <c r="Q10" s="217"/>
      <c r="R10" s="217"/>
      <c r="S10" s="217"/>
      <c r="T10" s="218"/>
    </row>
    <row r="11" spans="1:20">
      <c r="E11" s="125"/>
      <c r="F11" s="152"/>
      <c r="G11" s="686"/>
      <c r="H11" s="219"/>
      <c r="I11" s="219"/>
      <c r="J11" s="686"/>
      <c r="K11" s="199"/>
      <c r="L11" s="219"/>
      <c r="M11" s="219"/>
      <c r="N11" s="219"/>
      <c r="O11" s="219"/>
      <c r="P11" s="199"/>
      <c r="Q11" s="220"/>
      <c r="R11" s="220"/>
      <c r="S11" s="220"/>
      <c r="T11" s="220"/>
    </row>
    <row r="12" spans="1:20" ht="15.75" thickBot="1">
      <c r="C12" s="126" t="s">
        <v>99</v>
      </c>
      <c r="D12" s="126"/>
      <c r="E12" s="125"/>
      <c r="F12" s="152"/>
      <c r="G12" s="686"/>
      <c r="H12" s="219"/>
      <c r="I12" s="219"/>
      <c r="J12" s="686"/>
      <c r="K12" s="199"/>
      <c r="L12" s="219"/>
      <c r="M12" s="219"/>
      <c r="N12" s="219"/>
      <c r="O12" s="219"/>
      <c r="P12" s="199"/>
      <c r="Q12" s="220"/>
      <c r="R12" s="220"/>
      <c r="S12" s="220"/>
      <c r="T12" s="220"/>
    </row>
    <row r="13" spans="1:20" ht="30">
      <c r="B13" s="127"/>
      <c r="C13" s="109" t="s">
        <v>100</v>
      </c>
      <c r="D13" s="110" t="s">
        <v>6</v>
      </c>
      <c r="E13" s="186" t="s">
        <v>209</v>
      </c>
      <c r="F13" s="300"/>
      <c r="G13" s="773"/>
      <c r="H13" s="354" t="s">
        <v>102</v>
      </c>
      <c r="I13" s="225">
        <v>2</v>
      </c>
      <c r="J13" s="693">
        <f t="shared" ref="J13:J28" si="2">I13*G13</f>
        <v>0</v>
      </c>
      <c r="K13" s="304"/>
      <c r="L13" s="783"/>
      <c r="M13" s="272">
        <v>4</v>
      </c>
      <c r="N13" s="225">
        <v>2</v>
      </c>
      <c r="O13" s="240">
        <f t="shared" ref="O13:O28" si="3">(N13*M13)-(L13*N13)</f>
        <v>8</v>
      </c>
      <c r="P13" s="304"/>
      <c r="Q13" s="202"/>
      <c r="R13" s="202"/>
      <c r="S13" s="202"/>
      <c r="T13" s="203"/>
    </row>
    <row r="14" spans="1:20" ht="30">
      <c r="B14" s="129"/>
      <c r="C14" s="114" t="s">
        <v>290</v>
      </c>
      <c r="D14" s="130" t="s">
        <v>6</v>
      </c>
      <c r="E14" s="188" t="s">
        <v>209</v>
      </c>
      <c r="F14" s="300"/>
      <c r="G14" s="777"/>
      <c r="H14" s="380" t="s">
        <v>103</v>
      </c>
      <c r="I14" s="231">
        <v>2</v>
      </c>
      <c r="J14" s="694">
        <f t="shared" si="2"/>
        <v>0</v>
      </c>
      <c r="K14" s="304"/>
      <c r="L14" s="784"/>
      <c r="M14" s="384">
        <v>4</v>
      </c>
      <c r="N14" s="231">
        <v>2</v>
      </c>
      <c r="O14" s="236">
        <f t="shared" si="3"/>
        <v>8</v>
      </c>
      <c r="P14" s="304"/>
      <c r="Q14" s="210"/>
      <c r="R14" s="210"/>
      <c r="S14" s="210"/>
      <c r="T14" s="211"/>
    </row>
    <row r="15" spans="1:20" ht="30">
      <c r="B15" s="129"/>
      <c r="C15" s="114" t="s">
        <v>100</v>
      </c>
      <c r="D15" s="130" t="s">
        <v>6</v>
      </c>
      <c r="E15" s="188" t="s">
        <v>209</v>
      </c>
      <c r="F15" s="300"/>
      <c r="G15" s="777"/>
      <c r="H15" s="380" t="s">
        <v>104</v>
      </c>
      <c r="I15" s="231">
        <v>2</v>
      </c>
      <c r="J15" s="694">
        <f t="shared" si="2"/>
        <v>0</v>
      </c>
      <c r="K15" s="304"/>
      <c r="L15" s="784"/>
      <c r="M15" s="384">
        <v>24</v>
      </c>
      <c r="N15" s="231">
        <v>1</v>
      </c>
      <c r="O15" s="236">
        <f t="shared" si="3"/>
        <v>24</v>
      </c>
      <c r="P15" s="304"/>
      <c r="Q15" s="210"/>
      <c r="R15" s="210"/>
      <c r="S15" s="210"/>
      <c r="T15" s="211"/>
    </row>
    <row r="16" spans="1:20" ht="30">
      <c r="B16" s="129"/>
      <c r="C16" s="114" t="s">
        <v>100</v>
      </c>
      <c r="D16" s="130" t="s">
        <v>6</v>
      </c>
      <c r="E16" s="188" t="s">
        <v>209</v>
      </c>
      <c r="F16" s="300"/>
      <c r="G16" s="777"/>
      <c r="H16" s="357" t="s">
        <v>105</v>
      </c>
      <c r="I16" s="231">
        <v>2</v>
      </c>
      <c r="J16" s="694">
        <f t="shared" si="2"/>
        <v>0</v>
      </c>
      <c r="K16" s="304"/>
      <c r="L16" s="784"/>
      <c r="M16" s="384">
        <v>24</v>
      </c>
      <c r="N16" s="231">
        <v>1</v>
      </c>
      <c r="O16" s="236">
        <f t="shared" si="3"/>
        <v>24</v>
      </c>
      <c r="P16" s="304"/>
      <c r="Q16" s="210"/>
      <c r="R16" s="210"/>
      <c r="S16" s="210"/>
      <c r="T16" s="211"/>
    </row>
    <row r="17" spans="2:20">
      <c r="B17" s="132"/>
      <c r="C17" s="133" t="s">
        <v>278</v>
      </c>
      <c r="D17" s="115" t="s">
        <v>6</v>
      </c>
      <c r="E17" s="184" t="s">
        <v>174</v>
      </c>
      <c r="F17" s="300"/>
      <c r="G17" s="774"/>
      <c r="H17" s="380" t="s">
        <v>102</v>
      </c>
      <c r="I17" s="231">
        <v>2</v>
      </c>
      <c r="J17" s="694">
        <f t="shared" si="2"/>
        <v>0</v>
      </c>
      <c r="K17" s="304"/>
      <c r="L17" s="784"/>
      <c r="M17" s="384">
        <v>4</v>
      </c>
      <c r="N17" s="231">
        <v>2</v>
      </c>
      <c r="O17" s="236">
        <f t="shared" si="3"/>
        <v>8</v>
      </c>
      <c r="P17" s="304"/>
      <c r="Q17" s="210"/>
      <c r="R17" s="210"/>
      <c r="S17" s="210"/>
      <c r="T17" s="211"/>
    </row>
    <row r="18" spans="2:20">
      <c r="B18" s="132"/>
      <c r="C18" s="133" t="s">
        <v>279</v>
      </c>
      <c r="D18" s="115" t="s">
        <v>6</v>
      </c>
      <c r="E18" s="184" t="s">
        <v>174</v>
      </c>
      <c r="F18" s="300"/>
      <c r="G18" s="774"/>
      <c r="H18" s="380" t="s">
        <v>103</v>
      </c>
      <c r="I18" s="231">
        <v>2</v>
      </c>
      <c r="J18" s="694">
        <f t="shared" si="2"/>
        <v>0</v>
      </c>
      <c r="K18" s="304"/>
      <c r="L18" s="784"/>
      <c r="M18" s="384">
        <v>4</v>
      </c>
      <c r="N18" s="231">
        <v>2</v>
      </c>
      <c r="O18" s="236">
        <f t="shared" si="3"/>
        <v>8</v>
      </c>
      <c r="P18" s="304"/>
      <c r="Q18" s="210"/>
      <c r="R18" s="210"/>
      <c r="S18" s="210"/>
      <c r="T18" s="211"/>
    </row>
    <row r="19" spans="2:20">
      <c r="B19" s="132"/>
      <c r="C19" s="133" t="s">
        <v>279</v>
      </c>
      <c r="D19" s="115" t="s">
        <v>6</v>
      </c>
      <c r="E19" s="184" t="s">
        <v>174</v>
      </c>
      <c r="F19" s="300"/>
      <c r="G19" s="774"/>
      <c r="H19" s="380" t="s">
        <v>104</v>
      </c>
      <c r="I19" s="231">
        <v>2</v>
      </c>
      <c r="J19" s="694">
        <f t="shared" si="2"/>
        <v>0</v>
      </c>
      <c r="K19" s="304"/>
      <c r="L19" s="784"/>
      <c r="M19" s="384">
        <v>24</v>
      </c>
      <c r="N19" s="231">
        <v>1</v>
      </c>
      <c r="O19" s="236">
        <f t="shared" si="3"/>
        <v>24</v>
      </c>
      <c r="P19" s="304"/>
      <c r="Q19" s="210"/>
      <c r="R19" s="210"/>
      <c r="S19" s="210"/>
      <c r="T19" s="211"/>
    </row>
    <row r="20" spans="2:20">
      <c r="B20" s="132"/>
      <c r="C20" s="133" t="s">
        <v>279</v>
      </c>
      <c r="D20" s="115" t="s">
        <v>6</v>
      </c>
      <c r="E20" s="184" t="s">
        <v>174</v>
      </c>
      <c r="F20" s="300"/>
      <c r="G20" s="774"/>
      <c r="H20" s="380" t="s">
        <v>105</v>
      </c>
      <c r="I20" s="231">
        <v>2</v>
      </c>
      <c r="J20" s="694">
        <f t="shared" si="2"/>
        <v>0</v>
      </c>
      <c r="K20" s="304"/>
      <c r="L20" s="784"/>
      <c r="M20" s="384">
        <v>24</v>
      </c>
      <c r="N20" s="231">
        <v>1</v>
      </c>
      <c r="O20" s="236">
        <f t="shared" si="3"/>
        <v>24</v>
      </c>
      <c r="P20" s="304"/>
      <c r="Q20" s="210"/>
      <c r="R20" s="210"/>
      <c r="S20" s="210"/>
      <c r="T20" s="211"/>
    </row>
    <row r="21" spans="2:20">
      <c r="B21" s="132"/>
      <c r="C21" s="133" t="s">
        <v>107</v>
      </c>
      <c r="D21" s="115" t="s">
        <v>6</v>
      </c>
      <c r="E21" s="184" t="s">
        <v>108</v>
      </c>
      <c r="F21" s="300"/>
      <c r="G21" s="774"/>
      <c r="H21" s="311" t="s">
        <v>86</v>
      </c>
      <c r="I21" s="235">
        <v>2</v>
      </c>
      <c r="J21" s="705">
        <f t="shared" si="2"/>
        <v>0</v>
      </c>
      <c r="K21" s="304"/>
      <c r="L21" s="785"/>
      <c r="M21" s="381">
        <v>4</v>
      </c>
      <c r="N21" s="235">
        <v>1</v>
      </c>
      <c r="O21" s="266">
        <f t="shared" si="3"/>
        <v>4</v>
      </c>
      <c r="P21" s="304"/>
      <c r="Q21" s="210"/>
      <c r="R21" s="210"/>
      <c r="S21" s="210"/>
      <c r="T21" s="211"/>
    </row>
    <row r="22" spans="2:20">
      <c r="B22" s="132"/>
      <c r="C22" s="294" t="s">
        <v>283</v>
      </c>
      <c r="D22" s="295" t="s">
        <v>6</v>
      </c>
      <c r="E22" s="298" t="s">
        <v>109</v>
      </c>
      <c r="F22" s="301"/>
      <c r="G22" s="774"/>
      <c r="H22" s="380" t="s">
        <v>102</v>
      </c>
      <c r="I22" s="231">
        <v>2</v>
      </c>
      <c r="J22" s="694">
        <f t="shared" si="2"/>
        <v>0</v>
      </c>
      <c r="K22" s="305"/>
      <c r="L22" s="784"/>
      <c r="M22" s="384">
        <v>4</v>
      </c>
      <c r="N22" s="231">
        <v>2</v>
      </c>
      <c r="O22" s="236">
        <f t="shared" si="3"/>
        <v>8</v>
      </c>
      <c r="P22" s="305"/>
      <c r="Q22" s="210"/>
      <c r="R22" s="210"/>
      <c r="S22" s="210"/>
      <c r="T22" s="211"/>
    </row>
    <row r="23" spans="2:20">
      <c r="B23" s="132"/>
      <c r="C23" s="294" t="s">
        <v>284</v>
      </c>
      <c r="D23" s="295" t="s">
        <v>6</v>
      </c>
      <c r="E23" s="298" t="s">
        <v>109</v>
      </c>
      <c r="F23" s="301"/>
      <c r="G23" s="774"/>
      <c r="H23" s="380" t="s">
        <v>103</v>
      </c>
      <c r="I23" s="231">
        <v>2</v>
      </c>
      <c r="J23" s="694">
        <f t="shared" si="2"/>
        <v>0</v>
      </c>
      <c r="K23" s="305"/>
      <c r="L23" s="784"/>
      <c r="M23" s="384">
        <v>4</v>
      </c>
      <c r="N23" s="231">
        <v>2</v>
      </c>
      <c r="O23" s="236">
        <f t="shared" si="3"/>
        <v>8</v>
      </c>
      <c r="P23" s="305"/>
      <c r="Q23" s="210"/>
      <c r="R23" s="210"/>
      <c r="S23" s="210"/>
      <c r="T23" s="211"/>
    </row>
    <row r="24" spans="2:20">
      <c r="B24" s="132"/>
      <c r="C24" s="294" t="s">
        <v>291</v>
      </c>
      <c r="D24" s="295" t="s">
        <v>6</v>
      </c>
      <c r="E24" s="298" t="s">
        <v>109</v>
      </c>
      <c r="F24" s="301"/>
      <c r="G24" s="774"/>
      <c r="H24" s="380" t="s">
        <v>104</v>
      </c>
      <c r="I24" s="231">
        <v>2</v>
      </c>
      <c r="J24" s="694">
        <f t="shared" si="2"/>
        <v>0</v>
      </c>
      <c r="K24" s="305"/>
      <c r="L24" s="784"/>
      <c r="M24" s="384">
        <v>24</v>
      </c>
      <c r="N24" s="231">
        <v>1</v>
      </c>
      <c r="O24" s="236">
        <f t="shared" si="3"/>
        <v>24</v>
      </c>
      <c r="P24" s="305"/>
      <c r="Q24" s="210"/>
      <c r="R24" s="210"/>
      <c r="S24" s="210"/>
      <c r="T24" s="211"/>
    </row>
    <row r="25" spans="2:20">
      <c r="B25" s="132"/>
      <c r="C25" s="294" t="s">
        <v>291</v>
      </c>
      <c r="D25" s="295" t="s">
        <v>6</v>
      </c>
      <c r="E25" s="298" t="s">
        <v>109</v>
      </c>
      <c r="F25" s="301"/>
      <c r="G25" s="774"/>
      <c r="H25" s="357" t="s">
        <v>105</v>
      </c>
      <c r="I25" s="235">
        <v>2</v>
      </c>
      <c r="J25" s="705">
        <f t="shared" si="2"/>
        <v>0</v>
      </c>
      <c r="K25" s="305"/>
      <c r="L25" s="785"/>
      <c r="M25" s="381">
        <v>24</v>
      </c>
      <c r="N25" s="235">
        <v>1</v>
      </c>
      <c r="O25" s="266">
        <f t="shared" si="3"/>
        <v>24</v>
      </c>
      <c r="P25" s="305"/>
      <c r="Q25" s="210"/>
      <c r="R25" s="210"/>
      <c r="S25" s="210"/>
      <c r="T25" s="211"/>
    </row>
    <row r="26" spans="2:20">
      <c r="B26" s="132"/>
      <c r="C26" s="133" t="s">
        <v>110</v>
      </c>
      <c r="D26" s="115" t="s">
        <v>6</v>
      </c>
      <c r="E26" s="184" t="s">
        <v>110</v>
      </c>
      <c r="F26" s="300"/>
      <c r="G26" s="774"/>
      <c r="H26" s="381" t="s">
        <v>111</v>
      </c>
      <c r="I26" s="235">
        <v>1</v>
      </c>
      <c r="J26" s="705">
        <f t="shared" si="2"/>
        <v>0</v>
      </c>
      <c r="K26" s="304"/>
      <c r="L26" s="785"/>
      <c r="M26" s="381">
        <v>4</v>
      </c>
      <c r="N26" s="235">
        <v>1</v>
      </c>
      <c r="O26" s="266">
        <f t="shared" si="3"/>
        <v>4</v>
      </c>
      <c r="P26" s="304"/>
      <c r="Q26" s="210"/>
      <c r="R26" s="210"/>
      <c r="S26" s="210"/>
      <c r="T26" s="211"/>
    </row>
    <row r="27" spans="2:20">
      <c r="B27" s="132"/>
      <c r="C27" s="133" t="s">
        <v>112</v>
      </c>
      <c r="D27" s="115" t="s">
        <v>6</v>
      </c>
      <c r="E27" s="184" t="s">
        <v>112</v>
      </c>
      <c r="F27" s="300"/>
      <c r="G27" s="774"/>
      <c r="H27" s="381" t="s">
        <v>113</v>
      </c>
      <c r="I27" s="235">
        <v>2</v>
      </c>
      <c r="J27" s="705">
        <f t="shared" si="2"/>
        <v>0</v>
      </c>
      <c r="K27" s="304"/>
      <c r="L27" s="785"/>
      <c r="M27" s="381">
        <v>48</v>
      </c>
      <c r="N27" s="235">
        <v>1</v>
      </c>
      <c r="O27" s="266">
        <f t="shared" si="3"/>
        <v>48</v>
      </c>
      <c r="P27" s="304"/>
      <c r="Q27" s="210"/>
      <c r="R27" s="210"/>
      <c r="S27" s="210"/>
      <c r="T27" s="211"/>
    </row>
    <row r="28" spans="2:20" ht="15.75" thickBot="1">
      <c r="B28" s="145"/>
      <c r="C28" s="146" t="s">
        <v>210</v>
      </c>
      <c r="D28" s="147" t="s">
        <v>6</v>
      </c>
      <c r="E28" s="187" t="s">
        <v>211</v>
      </c>
      <c r="F28" s="300"/>
      <c r="G28" s="775"/>
      <c r="H28" s="344" t="s">
        <v>86</v>
      </c>
      <c r="I28" s="345">
        <v>2</v>
      </c>
      <c r="J28" s="715">
        <f t="shared" si="2"/>
        <v>0</v>
      </c>
      <c r="K28" s="304"/>
      <c r="L28" s="786"/>
      <c r="M28" s="344">
        <v>4</v>
      </c>
      <c r="N28" s="345">
        <v>2</v>
      </c>
      <c r="O28" s="346">
        <f t="shared" si="3"/>
        <v>8</v>
      </c>
      <c r="P28" s="304"/>
      <c r="Q28" s="217"/>
      <c r="R28" s="217"/>
      <c r="S28" s="217"/>
      <c r="T28" s="218"/>
    </row>
    <row r="29" spans="2:20">
      <c r="C29" s="135"/>
      <c r="D29" s="135"/>
      <c r="E29" s="125"/>
      <c r="F29" s="152"/>
      <c r="G29" s="686"/>
      <c r="H29" s="219"/>
      <c r="I29" s="219"/>
      <c r="J29" s="686"/>
      <c r="K29" s="199"/>
      <c r="L29" s="219"/>
      <c r="M29" s="219"/>
      <c r="N29" s="219"/>
      <c r="O29" s="219"/>
      <c r="P29" s="199"/>
      <c r="Q29" s="220"/>
      <c r="R29" s="220"/>
      <c r="S29" s="220"/>
      <c r="T29" s="220"/>
    </row>
    <row r="30" spans="2:20" ht="15.75" thickBot="1">
      <c r="C30" s="126" t="s">
        <v>116</v>
      </c>
      <c r="D30" s="126"/>
      <c r="E30" s="125"/>
      <c r="F30" s="152"/>
      <c r="G30" s="686"/>
      <c r="H30" s="219"/>
      <c r="I30" s="219"/>
      <c r="J30" s="686"/>
      <c r="K30" s="199"/>
      <c r="L30" s="219"/>
      <c r="M30" s="219"/>
      <c r="N30" s="219"/>
      <c r="O30" s="219"/>
      <c r="P30" s="199"/>
      <c r="Q30" s="220"/>
      <c r="R30" s="220"/>
      <c r="S30" s="220"/>
      <c r="T30" s="220"/>
    </row>
    <row r="31" spans="2:20" ht="30">
      <c r="B31" s="127"/>
      <c r="C31" s="109" t="s">
        <v>117</v>
      </c>
      <c r="D31" s="110"/>
      <c r="E31" s="186" t="s">
        <v>295</v>
      </c>
      <c r="F31" s="300"/>
      <c r="G31" s="773"/>
      <c r="H31" s="272" t="s">
        <v>98</v>
      </c>
      <c r="I31" s="225">
        <v>1</v>
      </c>
      <c r="J31" s="693">
        <f t="shared" ref="J31:J36" si="4">I31*G31</f>
        <v>0</v>
      </c>
      <c r="K31" s="304"/>
      <c r="L31" s="783"/>
      <c r="M31" s="272">
        <v>120</v>
      </c>
      <c r="N31" s="225">
        <v>2</v>
      </c>
      <c r="O31" s="240">
        <f t="shared" ref="O31:O36" si="5">(N31*M31)-(L31*N31)</f>
        <v>240</v>
      </c>
      <c r="P31" s="304"/>
      <c r="Q31" s="202"/>
      <c r="R31" s="202"/>
      <c r="S31" s="202"/>
      <c r="T31" s="203"/>
    </row>
    <row r="32" spans="2:20">
      <c r="B32" s="132"/>
      <c r="C32" s="133" t="s">
        <v>118</v>
      </c>
      <c r="D32" s="115"/>
      <c r="E32" s="136" t="s">
        <v>294</v>
      </c>
      <c r="F32" s="302"/>
      <c r="G32" s="776"/>
      <c r="H32" s="329" t="s">
        <v>98</v>
      </c>
      <c r="I32" s="339">
        <v>1</v>
      </c>
      <c r="J32" s="716">
        <f t="shared" si="4"/>
        <v>0</v>
      </c>
      <c r="K32" s="306"/>
      <c r="L32" s="787"/>
      <c r="M32" s="329">
        <v>24</v>
      </c>
      <c r="N32" s="339">
        <v>1</v>
      </c>
      <c r="O32" s="340">
        <f t="shared" si="5"/>
        <v>24</v>
      </c>
      <c r="P32" s="306"/>
      <c r="Q32" s="210"/>
      <c r="R32" s="210"/>
      <c r="S32" s="210"/>
      <c r="T32" s="211"/>
    </row>
    <row r="33" spans="1:20" ht="75">
      <c r="B33" s="132"/>
      <c r="C33" s="133" t="s">
        <v>121</v>
      </c>
      <c r="D33" s="115" t="s">
        <v>122</v>
      </c>
      <c r="E33" s="136" t="s">
        <v>296</v>
      </c>
      <c r="F33" s="302"/>
      <c r="G33" s="776"/>
      <c r="H33" s="329" t="s">
        <v>268</v>
      </c>
      <c r="I33" s="339">
        <v>1</v>
      </c>
      <c r="J33" s="716">
        <f t="shared" si="4"/>
        <v>0</v>
      </c>
      <c r="K33" s="306"/>
      <c r="L33" s="787"/>
      <c r="M33" s="329">
        <v>48</v>
      </c>
      <c r="N33" s="339">
        <v>2</v>
      </c>
      <c r="O33" s="340">
        <f t="shared" si="5"/>
        <v>96</v>
      </c>
      <c r="P33" s="306"/>
      <c r="Q33" s="210"/>
      <c r="R33" s="210"/>
      <c r="S33" s="210"/>
      <c r="T33" s="211"/>
    </row>
    <row r="34" spans="1:20" ht="90">
      <c r="B34" s="132"/>
      <c r="C34" s="133" t="s">
        <v>124</v>
      </c>
      <c r="D34" s="115" t="s">
        <v>122</v>
      </c>
      <c r="E34" s="136" t="s">
        <v>297</v>
      </c>
      <c r="F34" s="302"/>
      <c r="G34" s="776"/>
      <c r="H34" s="329" t="s">
        <v>269</v>
      </c>
      <c r="I34" s="339">
        <v>1</v>
      </c>
      <c r="J34" s="716">
        <f t="shared" si="4"/>
        <v>0</v>
      </c>
      <c r="K34" s="306"/>
      <c r="L34" s="787"/>
      <c r="M34" s="329">
        <v>120</v>
      </c>
      <c r="N34" s="339">
        <v>1</v>
      </c>
      <c r="O34" s="340">
        <f t="shared" si="5"/>
        <v>120</v>
      </c>
      <c r="P34" s="306"/>
      <c r="Q34" s="210"/>
      <c r="R34" s="210"/>
      <c r="S34" s="210"/>
      <c r="T34" s="211"/>
    </row>
    <row r="35" spans="1:20">
      <c r="B35" s="132"/>
      <c r="C35" s="133" t="s">
        <v>119</v>
      </c>
      <c r="D35" s="115"/>
      <c r="E35" s="185" t="s">
        <v>212</v>
      </c>
      <c r="F35" s="172"/>
      <c r="G35" s="774"/>
      <c r="H35" s="382" t="s">
        <v>86</v>
      </c>
      <c r="I35" s="249" t="s">
        <v>275</v>
      </c>
      <c r="J35" s="705">
        <f t="shared" si="4"/>
        <v>0</v>
      </c>
      <c r="K35" s="307"/>
      <c r="L35" s="788"/>
      <c r="M35" s="382" t="s">
        <v>270</v>
      </c>
      <c r="N35" s="249" t="s">
        <v>275</v>
      </c>
      <c r="O35" s="383">
        <f t="shared" si="5"/>
        <v>48</v>
      </c>
      <c r="P35" s="307"/>
      <c r="Q35" s="210"/>
      <c r="R35" s="210"/>
      <c r="S35" s="210"/>
      <c r="T35" s="211"/>
    </row>
    <row r="36" spans="1:20" ht="30" customHeight="1" thickBot="1">
      <c r="B36" s="145"/>
      <c r="C36" s="146" t="s">
        <v>186</v>
      </c>
      <c r="D36" s="147"/>
      <c r="E36" s="187" t="s">
        <v>187</v>
      </c>
      <c r="F36" s="300"/>
      <c r="G36" s="775"/>
      <c r="H36" s="344" t="s">
        <v>86</v>
      </c>
      <c r="I36" s="345">
        <v>1</v>
      </c>
      <c r="J36" s="715">
        <f t="shared" si="4"/>
        <v>0</v>
      </c>
      <c r="K36" s="304"/>
      <c r="L36" s="786"/>
      <c r="M36" s="344">
        <v>24</v>
      </c>
      <c r="N36" s="345">
        <v>1</v>
      </c>
      <c r="O36" s="346">
        <f t="shared" si="5"/>
        <v>24</v>
      </c>
      <c r="P36" s="304"/>
      <c r="Q36" s="217"/>
      <c r="R36" s="217"/>
      <c r="S36" s="217"/>
      <c r="T36" s="218"/>
    </row>
    <row r="37" spans="1:20">
      <c r="C37" s="173"/>
      <c r="D37" s="173"/>
      <c r="E37" s="125"/>
      <c r="F37" s="152"/>
      <c r="G37" s="686"/>
      <c r="H37" s="219"/>
      <c r="I37" s="219"/>
      <c r="J37" s="686"/>
      <c r="K37" s="199"/>
      <c r="L37" s="219"/>
      <c r="M37" s="219"/>
      <c r="N37" s="219"/>
      <c r="O37" s="219"/>
      <c r="P37" s="199"/>
      <c r="Q37" s="220"/>
      <c r="R37" s="220"/>
      <c r="S37" s="220"/>
      <c r="T37" s="220"/>
    </row>
    <row r="38" spans="1:20" ht="15.75" thickBot="1">
      <c r="C38" s="126" t="s">
        <v>125</v>
      </c>
      <c r="D38" s="126"/>
      <c r="E38" s="125"/>
      <c r="F38" s="152"/>
      <c r="G38" s="686"/>
      <c r="H38" s="219"/>
      <c r="I38" s="219"/>
      <c r="J38" s="686"/>
      <c r="K38" s="199"/>
      <c r="L38" s="219"/>
      <c r="M38" s="219"/>
      <c r="N38" s="219"/>
      <c r="O38" s="219"/>
      <c r="P38" s="199"/>
      <c r="Q38" s="220"/>
      <c r="R38" s="220"/>
      <c r="S38" s="220"/>
      <c r="T38" s="220"/>
    </row>
    <row r="39" spans="1:20" ht="21" customHeight="1">
      <c r="B39" s="127"/>
      <c r="C39" s="109" t="s">
        <v>125</v>
      </c>
      <c r="D39" s="110" t="s">
        <v>6</v>
      </c>
      <c r="E39" s="186" t="s">
        <v>213</v>
      </c>
      <c r="F39" s="300"/>
      <c r="G39" s="773"/>
      <c r="H39" s="272" t="s">
        <v>126</v>
      </c>
      <c r="I39" s="225">
        <v>1</v>
      </c>
      <c r="J39" s="693">
        <f t="shared" ref="J39:J43" si="6">I39*G39</f>
        <v>0</v>
      </c>
      <c r="K39" s="304"/>
      <c r="L39" s="783"/>
      <c r="M39" s="272">
        <v>24</v>
      </c>
      <c r="N39" s="225">
        <v>2</v>
      </c>
      <c r="O39" s="240">
        <f t="shared" ref="O39:O43" si="7">(N39*M39)-(L39*N39)</f>
        <v>48</v>
      </c>
      <c r="P39" s="304"/>
      <c r="Q39" s="202"/>
      <c r="R39" s="202"/>
      <c r="S39" s="202"/>
      <c r="T39" s="203"/>
    </row>
    <row r="40" spans="1:20">
      <c r="B40" s="132"/>
      <c r="C40" s="133" t="s">
        <v>299</v>
      </c>
      <c r="D40" s="115" t="s">
        <v>6</v>
      </c>
      <c r="E40" s="184" t="s">
        <v>298</v>
      </c>
      <c r="F40" s="300"/>
      <c r="G40" s="774"/>
      <c r="H40" s="381" t="s">
        <v>129</v>
      </c>
      <c r="I40" s="235">
        <v>1</v>
      </c>
      <c r="J40" s="705">
        <f t="shared" si="6"/>
        <v>0</v>
      </c>
      <c r="K40" s="304"/>
      <c r="L40" s="785"/>
      <c r="M40" s="381">
        <v>24</v>
      </c>
      <c r="N40" s="235">
        <v>1</v>
      </c>
      <c r="O40" s="266">
        <f t="shared" si="7"/>
        <v>24</v>
      </c>
      <c r="P40" s="304"/>
      <c r="Q40" s="210"/>
      <c r="R40" s="210"/>
      <c r="S40" s="210"/>
      <c r="T40" s="211"/>
    </row>
    <row r="41" spans="1:20">
      <c r="B41" s="132"/>
      <c r="C41" s="133" t="s">
        <v>214</v>
      </c>
      <c r="D41" s="115" t="s">
        <v>6</v>
      </c>
      <c r="E41" s="184" t="s">
        <v>131</v>
      </c>
      <c r="F41" s="300"/>
      <c r="G41" s="774"/>
      <c r="H41" s="381" t="s">
        <v>86</v>
      </c>
      <c r="I41" s="235">
        <v>1</v>
      </c>
      <c r="J41" s="705">
        <f t="shared" si="6"/>
        <v>0</v>
      </c>
      <c r="K41" s="304"/>
      <c r="L41" s="785"/>
      <c r="M41" s="381">
        <v>24</v>
      </c>
      <c r="N41" s="235">
        <v>1</v>
      </c>
      <c r="O41" s="266">
        <f t="shared" si="7"/>
        <v>24</v>
      </c>
      <c r="P41" s="304"/>
      <c r="Q41" s="210"/>
      <c r="R41" s="210"/>
      <c r="S41" s="210"/>
      <c r="T41" s="211"/>
    </row>
    <row r="42" spans="1:20">
      <c r="B42" s="132"/>
      <c r="C42" s="133" t="s">
        <v>132</v>
      </c>
      <c r="D42" s="115" t="s">
        <v>6</v>
      </c>
      <c r="E42" s="184" t="s">
        <v>132</v>
      </c>
      <c r="F42" s="300"/>
      <c r="G42" s="774"/>
      <c r="H42" s="381" t="s">
        <v>86</v>
      </c>
      <c r="I42" s="235">
        <v>1</v>
      </c>
      <c r="J42" s="705">
        <f t="shared" si="6"/>
        <v>0</v>
      </c>
      <c r="K42" s="304"/>
      <c r="L42" s="785"/>
      <c r="M42" s="381">
        <v>24</v>
      </c>
      <c r="N42" s="235">
        <v>1</v>
      </c>
      <c r="O42" s="266">
        <f t="shared" si="7"/>
        <v>24</v>
      </c>
      <c r="P42" s="304"/>
      <c r="Q42" s="210"/>
      <c r="R42" s="210"/>
      <c r="S42" s="210"/>
      <c r="T42" s="211"/>
    </row>
    <row r="43" spans="1:20" ht="15.75" thickBot="1">
      <c r="B43" s="145"/>
      <c r="C43" s="146" t="s">
        <v>133</v>
      </c>
      <c r="D43" s="147" t="s">
        <v>6</v>
      </c>
      <c r="E43" s="187" t="s">
        <v>134</v>
      </c>
      <c r="F43" s="300"/>
      <c r="G43" s="775"/>
      <c r="H43" s="344" t="s">
        <v>86</v>
      </c>
      <c r="I43" s="345">
        <v>1</v>
      </c>
      <c r="J43" s="715">
        <f t="shared" si="6"/>
        <v>0</v>
      </c>
      <c r="K43" s="304"/>
      <c r="L43" s="786"/>
      <c r="M43" s="344">
        <v>24</v>
      </c>
      <c r="N43" s="345">
        <v>1</v>
      </c>
      <c r="O43" s="346">
        <f t="shared" si="7"/>
        <v>24</v>
      </c>
      <c r="P43" s="304"/>
      <c r="Q43" s="217"/>
      <c r="R43" s="217"/>
      <c r="S43" s="217"/>
      <c r="T43" s="218"/>
    </row>
    <row r="44" spans="1:20">
      <c r="E44" s="125"/>
      <c r="F44" s="152"/>
      <c r="G44" s="686"/>
      <c r="H44" s="219"/>
      <c r="I44" s="219"/>
      <c r="J44" s="686"/>
      <c r="K44" s="199"/>
      <c r="L44" s="219"/>
      <c r="M44" s="219"/>
      <c r="N44" s="219"/>
      <c r="O44" s="219"/>
      <c r="P44" s="199"/>
      <c r="Q44" s="220"/>
      <c r="R44" s="220"/>
      <c r="S44" s="220"/>
      <c r="T44" s="220"/>
    </row>
    <row r="45" spans="1:20" ht="15.75" thickBot="1">
      <c r="B45" s="105"/>
      <c r="C45" s="176" t="s">
        <v>135</v>
      </c>
      <c r="D45" s="176"/>
      <c r="E45" s="177"/>
      <c r="F45" s="180"/>
      <c r="G45" s="686"/>
      <c r="H45" s="219"/>
      <c r="I45" s="219"/>
      <c r="J45" s="686"/>
      <c r="K45" s="199"/>
      <c r="L45" s="219"/>
      <c r="M45" s="219"/>
      <c r="N45" s="219"/>
      <c r="O45" s="219"/>
      <c r="P45" s="199"/>
      <c r="Q45" s="220"/>
      <c r="R45" s="220"/>
      <c r="S45" s="220"/>
      <c r="T45" s="220"/>
    </row>
    <row r="46" spans="1:20" s="160" customFormat="1">
      <c r="A46" s="97"/>
      <c r="B46" s="108"/>
      <c r="C46" s="156" t="s">
        <v>136</v>
      </c>
      <c r="D46" s="178" t="s">
        <v>6</v>
      </c>
      <c r="E46" s="158" t="s">
        <v>136</v>
      </c>
      <c r="F46" s="299"/>
      <c r="G46" s="770"/>
      <c r="H46" s="312" t="s">
        <v>86</v>
      </c>
      <c r="I46" s="197">
        <v>1</v>
      </c>
      <c r="J46" s="709">
        <f t="shared" ref="J46:J55" si="8">I46*G46</f>
        <v>0</v>
      </c>
      <c r="K46" s="303"/>
      <c r="L46" s="779"/>
      <c r="M46" s="312">
        <v>24</v>
      </c>
      <c r="N46" s="197">
        <v>1</v>
      </c>
      <c r="O46" s="198">
        <f t="shared" ref="O46:O55" si="9">(N46*M46)-(L46*N46)</f>
        <v>24</v>
      </c>
      <c r="P46" s="303"/>
      <c r="Q46" s="202"/>
      <c r="R46" s="202"/>
      <c r="S46" s="202"/>
      <c r="T46" s="203"/>
    </row>
    <row r="47" spans="1:20" s="160" customFormat="1">
      <c r="A47" s="97"/>
      <c r="B47" s="117"/>
      <c r="C47" s="118" t="s">
        <v>137</v>
      </c>
      <c r="D47" s="119" t="s">
        <v>6</v>
      </c>
      <c r="E47" s="162" t="s">
        <v>138</v>
      </c>
      <c r="F47" s="299"/>
      <c r="G47" s="771"/>
      <c r="H47" s="311" t="s">
        <v>86</v>
      </c>
      <c r="I47" s="207">
        <v>1</v>
      </c>
      <c r="J47" s="711">
        <f t="shared" si="8"/>
        <v>0</v>
      </c>
      <c r="K47" s="303"/>
      <c r="L47" s="781"/>
      <c r="M47" s="311">
        <v>24</v>
      </c>
      <c r="N47" s="207">
        <v>1</v>
      </c>
      <c r="O47" s="276">
        <f t="shared" si="9"/>
        <v>24</v>
      </c>
      <c r="P47" s="303"/>
      <c r="Q47" s="210"/>
      <c r="R47" s="210"/>
      <c r="S47" s="210"/>
      <c r="T47" s="211"/>
    </row>
    <row r="48" spans="1:20" s="160" customFormat="1">
      <c r="A48" s="97"/>
      <c r="B48" s="117"/>
      <c r="C48" s="118" t="s">
        <v>139</v>
      </c>
      <c r="D48" s="119" t="s">
        <v>6</v>
      </c>
      <c r="E48" s="162" t="s">
        <v>140</v>
      </c>
      <c r="F48" s="299"/>
      <c r="G48" s="771"/>
      <c r="H48" s="311" t="s">
        <v>86</v>
      </c>
      <c r="I48" s="207">
        <v>1</v>
      </c>
      <c r="J48" s="711">
        <f t="shared" si="8"/>
        <v>0</v>
      </c>
      <c r="K48" s="303"/>
      <c r="L48" s="781"/>
      <c r="M48" s="311">
        <v>24</v>
      </c>
      <c r="N48" s="207">
        <v>1</v>
      </c>
      <c r="O48" s="276">
        <f t="shared" si="9"/>
        <v>24</v>
      </c>
      <c r="P48" s="303"/>
      <c r="Q48" s="210"/>
      <c r="R48" s="210"/>
      <c r="S48" s="210"/>
      <c r="T48" s="211"/>
    </row>
    <row r="49" spans="1:20" s="160" customFormat="1" ht="15.75" customHeight="1">
      <c r="A49" s="97"/>
      <c r="B49" s="117"/>
      <c r="C49" s="118" t="s">
        <v>141</v>
      </c>
      <c r="D49" s="119"/>
      <c r="E49" s="162" t="s">
        <v>142</v>
      </c>
      <c r="F49" s="299"/>
      <c r="G49" s="771"/>
      <c r="H49" s="311" t="s">
        <v>86</v>
      </c>
      <c r="I49" s="207">
        <v>1</v>
      </c>
      <c r="J49" s="711">
        <f t="shared" si="8"/>
        <v>0</v>
      </c>
      <c r="K49" s="303"/>
      <c r="L49" s="781"/>
      <c r="M49" s="311">
        <v>48</v>
      </c>
      <c r="N49" s="207">
        <v>1</v>
      </c>
      <c r="O49" s="276">
        <f t="shared" si="9"/>
        <v>48</v>
      </c>
      <c r="P49" s="303"/>
      <c r="Q49" s="210"/>
      <c r="R49" s="210"/>
      <c r="S49" s="210"/>
      <c r="T49" s="211"/>
    </row>
    <row r="50" spans="1:20" s="160" customFormat="1">
      <c r="A50" s="97"/>
      <c r="B50" s="117"/>
      <c r="C50" s="118" t="s">
        <v>143</v>
      </c>
      <c r="D50" s="119" t="s">
        <v>6</v>
      </c>
      <c r="E50" s="162" t="s">
        <v>144</v>
      </c>
      <c r="F50" s="299"/>
      <c r="G50" s="771"/>
      <c r="H50" s="311" t="s">
        <v>86</v>
      </c>
      <c r="I50" s="207">
        <v>1</v>
      </c>
      <c r="J50" s="711">
        <f t="shared" si="8"/>
        <v>0</v>
      </c>
      <c r="K50" s="303"/>
      <c r="L50" s="781"/>
      <c r="M50" s="311">
        <v>48</v>
      </c>
      <c r="N50" s="207">
        <v>1</v>
      </c>
      <c r="O50" s="276">
        <f t="shared" si="9"/>
        <v>48</v>
      </c>
      <c r="P50" s="303"/>
      <c r="Q50" s="210"/>
      <c r="R50" s="210"/>
      <c r="S50" s="210"/>
      <c r="T50" s="211"/>
    </row>
    <row r="51" spans="1:20">
      <c r="B51" s="117"/>
      <c r="C51" s="118" t="s">
        <v>145</v>
      </c>
      <c r="D51" s="119" t="s">
        <v>6</v>
      </c>
      <c r="E51" s="162" t="s">
        <v>146</v>
      </c>
      <c r="F51" s="299"/>
      <c r="G51" s="771"/>
      <c r="H51" s="311" t="s">
        <v>86</v>
      </c>
      <c r="I51" s="207">
        <v>1</v>
      </c>
      <c r="J51" s="711">
        <f t="shared" si="8"/>
        <v>0</v>
      </c>
      <c r="K51" s="303"/>
      <c r="L51" s="781"/>
      <c r="M51" s="311">
        <v>24</v>
      </c>
      <c r="N51" s="207">
        <v>1</v>
      </c>
      <c r="O51" s="276">
        <f t="shared" si="9"/>
        <v>24</v>
      </c>
      <c r="P51" s="303"/>
      <c r="Q51" s="210"/>
      <c r="R51" s="210"/>
      <c r="S51" s="210"/>
      <c r="T51" s="211"/>
    </row>
    <row r="52" spans="1:20" s="160" customFormat="1">
      <c r="A52" s="97"/>
      <c r="B52" s="117"/>
      <c r="C52" s="118" t="s">
        <v>200</v>
      </c>
      <c r="D52" s="119" t="s">
        <v>6</v>
      </c>
      <c r="E52" s="162" t="s">
        <v>149</v>
      </c>
      <c r="F52" s="299"/>
      <c r="G52" s="771"/>
      <c r="H52" s="311" t="s">
        <v>86</v>
      </c>
      <c r="I52" s="207">
        <v>2</v>
      </c>
      <c r="J52" s="711">
        <f t="shared" si="8"/>
        <v>0</v>
      </c>
      <c r="K52" s="303"/>
      <c r="L52" s="781"/>
      <c r="M52" s="311">
        <v>24</v>
      </c>
      <c r="N52" s="207">
        <v>2</v>
      </c>
      <c r="O52" s="276">
        <f t="shared" si="9"/>
        <v>48</v>
      </c>
      <c r="P52" s="303"/>
      <c r="Q52" s="210"/>
      <c r="R52" s="210"/>
      <c r="S52" s="210"/>
      <c r="T52" s="211"/>
    </row>
    <row r="53" spans="1:20" s="160" customFormat="1">
      <c r="A53" s="97"/>
      <c r="B53" s="163"/>
      <c r="C53" s="164" t="s">
        <v>201</v>
      </c>
      <c r="D53" s="119" t="s">
        <v>6</v>
      </c>
      <c r="E53" s="162" t="s">
        <v>151</v>
      </c>
      <c r="F53" s="299"/>
      <c r="G53" s="771"/>
      <c r="H53" s="311" t="s">
        <v>86</v>
      </c>
      <c r="I53" s="207">
        <v>2</v>
      </c>
      <c r="J53" s="711">
        <f t="shared" si="8"/>
        <v>0</v>
      </c>
      <c r="K53" s="303"/>
      <c r="L53" s="781"/>
      <c r="M53" s="311">
        <v>24</v>
      </c>
      <c r="N53" s="207">
        <v>2</v>
      </c>
      <c r="O53" s="276">
        <f t="shared" si="9"/>
        <v>48</v>
      </c>
      <c r="P53" s="303"/>
      <c r="Q53" s="210"/>
      <c r="R53" s="210"/>
      <c r="S53" s="210"/>
      <c r="T53" s="211"/>
    </row>
    <row r="54" spans="1:20" s="160" customFormat="1" ht="30.75" customHeight="1">
      <c r="A54" s="97"/>
      <c r="B54" s="163"/>
      <c r="C54" s="164" t="s">
        <v>300</v>
      </c>
      <c r="D54" s="119" t="s">
        <v>6</v>
      </c>
      <c r="E54" s="162" t="s">
        <v>301</v>
      </c>
      <c r="F54" s="299"/>
      <c r="G54" s="771"/>
      <c r="H54" s="311" t="s">
        <v>111</v>
      </c>
      <c r="I54" s="207">
        <v>2</v>
      </c>
      <c r="J54" s="711">
        <f t="shared" si="8"/>
        <v>0</v>
      </c>
      <c r="K54" s="303"/>
      <c r="L54" s="781"/>
      <c r="M54" s="311">
        <v>48</v>
      </c>
      <c r="N54" s="207">
        <v>2</v>
      </c>
      <c r="O54" s="276">
        <f t="shared" si="9"/>
        <v>96</v>
      </c>
      <c r="P54" s="303"/>
      <c r="Q54" s="210"/>
      <c r="R54" s="210"/>
      <c r="S54" s="210"/>
      <c r="T54" s="211"/>
    </row>
    <row r="55" spans="1:20" s="160" customFormat="1" ht="15.75" thickBot="1">
      <c r="A55" s="97"/>
      <c r="B55" s="166"/>
      <c r="C55" s="167" t="s">
        <v>154</v>
      </c>
      <c r="D55" s="122" t="s">
        <v>6</v>
      </c>
      <c r="E55" s="169" t="s">
        <v>155</v>
      </c>
      <c r="F55" s="299"/>
      <c r="G55" s="772"/>
      <c r="H55" s="378" t="s">
        <v>86</v>
      </c>
      <c r="I55" s="214">
        <v>2</v>
      </c>
      <c r="J55" s="714">
        <f t="shared" si="8"/>
        <v>0</v>
      </c>
      <c r="K55" s="303"/>
      <c r="L55" s="782"/>
      <c r="M55" s="378">
        <v>24</v>
      </c>
      <c r="N55" s="214">
        <v>2</v>
      </c>
      <c r="O55" s="379">
        <f t="shared" si="9"/>
        <v>48</v>
      </c>
      <c r="P55" s="303"/>
      <c r="Q55" s="217"/>
      <c r="R55" s="217"/>
      <c r="S55" s="217"/>
      <c r="T55" s="218"/>
    </row>
    <row r="56" spans="1:20" ht="15.75" thickBot="1">
      <c r="Q56" s="268"/>
      <c r="R56" s="268"/>
      <c r="S56" s="268"/>
      <c r="T56" s="268"/>
    </row>
    <row r="57" spans="1:20" ht="15" customHeight="1">
      <c r="B57" s="918" t="s">
        <v>302</v>
      </c>
      <c r="C57" s="919"/>
      <c r="D57" s="919"/>
      <c r="E57" s="316">
        <f>SUM(J3:J55)</f>
        <v>0</v>
      </c>
      <c r="Q57" s="268"/>
      <c r="R57" s="268"/>
      <c r="S57" s="268"/>
      <c r="T57" s="268"/>
    </row>
    <row r="58" spans="1:20" ht="15.75" customHeight="1" thickBot="1">
      <c r="B58" s="920" t="s">
        <v>303</v>
      </c>
      <c r="C58" s="921"/>
      <c r="D58" s="921"/>
      <c r="E58" s="830">
        <f>((1-(O58/N58))-1)*-1</f>
        <v>1</v>
      </c>
      <c r="N58" s="866">
        <v>2392</v>
      </c>
      <c r="O58" s="865">
        <f>SUM(O1:O55)</f>
        <v>2392</v>
      </c>
      <c r="Q58" s="268"/>
      <c r="R58" s="268"/>
      <c r="S58" s="268"/>
      <c r="T58" s="268"/>
    </row>
    <row r="59" spans="1:20">
      <c r="Q59" s="268"/>
      <c r="R59" s="268"/>
      <c r="S59" s="268"/>
      <c r="T59" s="268"/>
    </row>
    <row r="60" spans="1:20">
      <c r="Q60" s="268"/>
      <c r="R60" s="268"/>
      <c r="S60" s="268"/>
      <c r="T60" s="268"/>
    </row>
    <row r="61" spans="1:20">
      <c r="B61" s="170" t="s">
        <v>156</v>
      </c>
      <c r="C61" s="170" t="s">
        <v>157</v>
      </c>
      <c r="D61" s="479"/>
      <c r="E61" s="480"/>
      <c r="F61" s="482"/>
      <c r="J61" s="706"/>
      <c r="Q61" s="268"/>
      <c r="R61" s="268"/>
      <c r="S61" s="268"/>
      <c r="T61" s="268"/>
    </row>
    <row r="62" spans="1:20">
      <c r="B62" s="170"/>
      <c r="C62" s="922" t="s">
        <v>343</v>
      </c>
      <c r="D62" s="922"/>
      <c r="E62" s="922"/>
      <c r="F62" s="922"/>
      <c r="G62" s="922"/>
      <c r="H62" s="922"/>
      <c r="I62" s="922"/>
      <c r="J62" s="922"/>
      <c r="K62" s="269"/>
      <c r="L62" s="269"/>
      <c r="M62" s="269"/>
      <c r="N62" s="269"/>
      <c r="O62" s="269"/>
      <c r="P62" s="269"/>
    </row>
    <row r="63" spans="1:20" ht="15" customHeight="1">
      <c r="C63" s="922" t="s">
        <v>439</v>
      </c>
      <c r="D63" s="922"/>
      <c r="E63" s="922"/>
      <c r="F63" s="922"/>
      <c r="G63" s="922"/>
      <c r="H63" s="922"/>
      <c r="I63" s="922"/>
      <c r="J63" s="922"/>
      <c r="N63" s="871"/>
      <c r="O63" s="843" t="s">
        <v>564</v>
      </c>
      <c r="P63" s="876"/>
      <c r="Q63" s="877"/>
      <c r="R63" s="877"/>
      <c r="S63" s="876"/>
      <c r="T63" s="876"/>
    </row>
    <row r="64" spans="1:20" ht="15" customHeight="1">
      <c r="C64" s="922"/>
      <c r="D64" s="922"/>
      <c r="E64" s="922"/>
      <c r="F64" s="922"/>
    </row>
    <row r="65" spans="2:16">
      <c r="F65"/>
    </row>
    <row r="74" spans="2:16">
      <c r="B74" s="97"/>
      <c r="C74" s="97"/>
      <c r="D74" s="97"/>
      <c r="E74" s="97"/>
      <c r="F74" s="183"/>
      <c r="G74" s="685"/>
      <c r="H74" s="98"/>
      <c r="I74" s="98"/>
      <c r="J74" s="685"/>
      <c r="K74" s="150"/>
      <c r="L74" s="98"/>
      <c r="M74" s="98"/>
      <c r="N74" s="98"/>
      <c r="O74" s="98"/>
      <c r="P74" s="150"/>
    </row>
    <row r="75" spans="2:16">
      <c r="B75" s="97"/>
      <c r="C75" s="97"/>
      <c r="D75" s="97"/>
      <c r="E75" s="97"/>
      <c r="F75" s="183"/>
      <c r="G75" s="685"/>
      <c r="H75" s="98"/>
      <c r="I75" s="98"/>
      <c r="J75" s="685"/>
      <c r="K75" s="150"/>
      <c r="L75" s="98"/>
      <c r="M75" s="98"/>
      <c r="N75" s="98"/>
      <c r="O75" s="98"/>
      <c r="P75" s="150"/>
    </row>
    <row r="76" spans="2:16">
      <c r="B76" s="97"/>
      <c r="C76" s="97"/>
      <c r="D76" s="97"/>
      <c r="E76" s="97"/>
      <c r="F76" s="183"/>
      <c r="G76" s="685"/>
      <c r="H76" s="98"/>
      <c r="I76" s="98"/>
      <c r="J76" s="685"/>
      <c r="K76" s="150"/>
      <c r="L76" s="98"/>
      <c r="M76" s="98"/>
      <c r="N76" s="98"/>
      <c r="O76" s="98"/>
      <c r="P76" s="150"/>
    </row>
    <row r="77" spans="2:16">
      <c r="B77" s="97"/>
      <c r="C77" s="97"/>
      <c r="D77" s="97"/>
      <c r="E77" s="97"/>
      <c r="F77" s="183"/>
      <c r="G77" s="685"/>
      <c r="H77" s="98"/>
      <c r="I77" s="98"/>
      <c r="J77" s="685"/>
      <c r="K77" s="150"/>
      <c r="L77" s="98"/>
      <c r="M77" s="98"/>
      <c r="N77" s="98"/>
      <c r="O77" s="98"/>
      <c r="P77" s="150"/>
    </row>
    <row r="78" spans="2:16">
      <c r="B78" s="97"/>
      <c r="C78" s="97"/>
      <c r="D78" s="97"/>
      <c r="E78" s="97"/>
      <c r="F78" s="183"/>
      <c r="G78" s="685"/>
      <c r="H78" s="98"/>
      <c r="I78" s="98"/>
      <c r="J78" s="685"/>
      <c r="K78" s="150"/>
      <c r="L78" s="98"/>
      <c r="M78" s="98"/>
      <c r="N78" s="98"/>
      <c r="O78" s="98"/>
      <c r="P78" s="150"/>
    </row>
    <row r="79" spans="2:16">
      <c r="B79" s="97"/>
      <c r="C79" s="97"/>
      <c r="D79" s="97"/>
      <c r="E79" s="97"/>
      <c r="F79" s="183"/>
      <c r="G79" s="685"/>
      <c r="H79" s="98"/>
      <c r="I79" s="98"/>
      <c r="J79" s="685"/>
      <c r="K79" s="150"/>
      <c r="L79" s="98"/>
      <c r="M79" s="98"/>
      <c r="N79" s="98"/>
      <c r="O79" s="98"/>
      <c r="P79" s="150"/>
    </row>
    <row r="80" spans="2:16">
      <c r="B80" s="97"/>
      <c r="C80" s="97"/>
      <c r="D80" s="97"/>
      <c r="E80" s="97"/>
      <c r="F80" s="183"/>
      <c r="G80" s="685"/>
      <c r="H80" s="98"/>
      <c r="I80" s="98"/>
      <c r="J80" s="685"/>
      <c r="K80" s="150"/>
      <c r="L80" s="98"/>
      <c r="M80" s="98"/>
      <c r="N80" s="98"/>
      <c r="O80" s="98"/>
      <c r="P80" s="150"/>
    </row>
    <row r="81" spans="2:16">
      <c r="B81" s="97"/>
      <c r="C81" s="97"/>
      <c r="D81" s="97"/>
      <c r="E81" s="97"/>
      <c r="F81" s="183"/>
      <c r="G81" s="685"/>
      <c r="H81" s="98"/>
      <c r="I81" s="98"/>
      <c r="J81" s="685"/>
      <c r="K81" s="150"/>
      <c r="L81" s="98"/>
      <c r="M81" s="98"/>
      <c r="N81" s="98"/>
      <c r="O81" s="98"/>
      <c r="P81" s="150"/>
    </row>
    <row r="82" spans="2:16">
      <c r="B82" s="97"/>
      <c r="C82" s="97"/>
      <c r="D82" s="97"/>
      <c r="E82" s="97"/>
      <c r="F82" s="183"/>
      <c r="G82" s="685"/>
      <c r="H82" s="98"/>
      <c r="I82" s="98"/>
      <c r="J82" s="685"/>
      <c r="K82" s="150"/>
      <c r="L82" s="98"/>
      <c r="M82" s="98"/>
      <c r="N82" s="98"/>
      <c r="O82" s="98"/>
      <c r="P82" s="150"/>
    </row>
    <row r="83" spans="2:16">
      <c r="B83" s="97"/>
      <c r="C83" s="97"/>
      <c r="D83" s="97"/>
      <c r="E83" s="97"/>
      <c r="F83" s="183"/>
      <c r="G83" s="685"/>
      <c r="H83" s="98"/>
      <c r="I83" s="98"/>
      <c r="J83" s="685"/>
      <c r="K83" s="150"/>
      <c r="L83" s="98"/>
      <c r="M83" s="98"/>
      <c r="N83" s="98"/>
      <c r="O83" s="98"/>
      <c r="P83" s="150"/>
    </row>
    <row r="84" spans="2:16">
      <c r="B84" s="97"/>
      <c r="C84" s="97"/>
      <c r="D84" s="97"/>
      <c r="E84" s="97"/>
      <c r="F84" s="183"/>
      <c r="G84" s="685"/>
      <c r="H84" s="98"/>
      <c r="I84" s="98"/>
      <c r="J84" s="685"/>
      <c r="K84" s="150"/>
      <c r="L84" s="98"/>
      <c r="M84" s="98"/>
      <c r="N84" s="98"/>
      <c r="O84" s="98"/>
      <c r="P84" s="150"/>
    </row>
    <row r="85" spans="2:16">
      <c r="B85" s="97"/>
      <c r="C85" s="97"/>
      <c r="D85" s="97"/>
      <c r="E85" s="97"/>
      <c r="F85" s="183"/>
      <c r="G85" s="685"/>
      <c r="H85" s="98"/>
      <c r="I85" s="98"/>
      <c r="J85" s="685"/>
      <c r="K85" s="150"/>
      <c r="L85" s="98"/>
      <c r="M85" s="98"/>
      <c r="N85" s="98"/>
      <c r="O85" s="98"/>
      <c r="P85" s="150"/>
    </row>
    <row r="86" spans="2:16">
      <c r="B86" s="97"/>
      <c r="C86" s="97"/>
      <c r="D86" s="97"/>
      <c r="E86" s="97"/>
      <c r="F86" s="183"/>
      <c r="G86" s="685"/>
      <c r="H86" s="98"/>
      <c r="I86" s="98"/>
      <c r="J86" s="685"/>
      <c r="K86" s="150"/>
      <c r="L86" s="98"/>
      <c r="M86" s="98"/>
      <c r="N86" s="98"/>
      <c r="O86" s="98"/>
      <c r="P86" s="150"/>
    </row>
    <row r="87" spans="2:16">
      <c r="B87" s="97"/>
      <c r="C87" s="97"/>
      <c r="D87" s="97"/>
      <c r="E87" s="97"/>
      <c r="F87" s="183"/>
      <c r="G87" s="685"/>
      <c r="H87" s="98"/>
      <c r="I87" s="98"/>
      <c r="J87" s="685"/>
      <c r="K87" s="150"/>
      <c r="L87" s="98"/>
      <c r="M87" s="98"/>
      <c r="N87" s="98"/>
      <c r="O87" s="98"/>
      <c r="P87" s="150"/>
    </row>
    <row r="88" spans="2:16">
      <c r="B88" s="97"/>
      <c r="C88" s="97"/>
      <c r="D88" s="97"/>
      <c r="E88" s="97"/>
      <c r="F88" s="183"/>
      <c r="G88" s="685"/>
      <c r="H88" s="98"/>
      <c r="I88" s="98"/>
      <c r="J88" s="685"/>
      <c r="K88" s="150"/>
      <c r="L88" s="98"/>
      <c r="M88" s="98"/>
      <c r="N88" s="98"/>
      <c r="O88" s="98"/>
      <c r="P88" s="150"/>
    </row>
    <row r="89" spans="2:16">
      <c r="B89" s="97"/>
      <c r="C89" s="97"/>
      <c r="D89" s="97"/>
      <c r="E89" s="97"/>
      <c r="F89" s="183"/>
      <c r="G89" s="685"/>
      <c r="H89" s="98"/>
      <c r="I89" s="98"/>
      <c r="J89" s="685"/>
      <c r="K89" s="150"/>
      <c r="L89" s="98"/>
      <c r="M89" s="98"/>
      <c r="N89" s="98"/>
      <c r="O89" s="98"/>
      <c r="P89" s="150"/>
    </row>
    <row r="90" spans="2:16">
      <c r="B90" s="97"/>
      <c r="C90" s="97"/>
      <c r="D90" s="97"/>
      <c r="E90" s="97"/>
      <c r="F90" s="183"/>
      <c r="G90" s="685"/>
      <c r="H90" s="98"/>
      <c r="I90" s="98"/>
      <c r="J90" s="685"/>
      <c r="K90" s="150"/>
      <c r="L90" s="98"/>
      <c r="M90" s="98"/>
      <c r="N90" s="98"/>
      <c r="O90" s="98"/>
      <c r="P90" s="150"/>
    </row>
    <row r="91" spans="2:16">
      <c r="B91" s="97"/>
      <c r="C91" s="97"/>
      <c r="D91" s="97"/>
      <c r="E91" s="97"/>
      <c r="F91" s="183"/>
      <c r="G91" s="685"/>
      <c r="H91" s="98"/>
      <c r="I91" s="98"/>
      <c r="J91" s="685"/>
      <c r="K91" s="150"/>
      <c r="L91" s="98"/>
      <c r="M91" s="98"/>
      <c r="N91" s="98"/>
      <c r="O91" s="98"/>
      <c r="P91" s="150"/>
    </row>
    <row r="92" spans="2:16">
      <c r="B92" s="97"/>
      <c r="C92" s="97"/>
      <c r="D92" s="97"/>
      <c r="E92" s="97"/>
      <c r="F92" s="183"/>
      <c r="G92" s="685"/>
      <c r="H92" s="98"/>
      <c r="I92" s="98"/>
      <c r="J92" s="685"/>
      <c r="K92" s="150"/>
      <c r="L92" s="98"/>
      <c r="M92" s="98"/>
      <c r="N92" s="98"/>
      <c r="O92" s="98"/>
      <c r="P92" s="150"/>
    </row>
    <row r="93" spans="2:16">
      <c r="B93" s="97"/>
      <c r="C93" s="97"/>
      <c r="D93" s="97"/>
      <c r="E93" s="97"/>
      <c r="F93" s="183"/>
      <c r="G93" s="685"/>
      <c r="H93" s="98"/>
      <c r="I93" s="98"/>
      <c r="J93" s="685"/>
      <c r="K93" s="150"/>
      <c r="L93" s="98"/>
      <c r="M93" s="98"/>
      <c r="N93" s="98"/>
      <c r="O93" s="98"/>
      <c r="P93" s="150"/>
    </row>
    <row r="94" spans="2:16">
      <c r="B94" s="97"/>
      <c r="C94" s="97"/>
      <c r="D94" s="97"/>
      <c r="E94" s="97"/>
      <c r="F94" s="183"/>
      <c r="G94" s="685"/>
      <c r="H94" s="98"/>
      <c r="I94" s="98"/>
      <c r="J94" s="685"/>
      <c r="K94" s="150"/>
      <c r="L94" s="98"/>
      <c r="M94" s="98"/>
      <c r="N94" s="98"/>
      <c r="O94" s="98"/>
      <c r="P94" s="150"/>
    </row>
    <row r="95" spans="2:16">
      <c r="B95" s="97"/>
      <c r="C95" s="97"/>
      <c r="D95" s="97"/>
      <c r="E95" s="97"/>
      <c r="F95" s="183"/>
      <c r="G95" s="685"/>
      <c r="H95" s="98"/>
      <c r="I95" s="98"/>
      <c r="J95" s="685"/>
      <c r="K95" s="150"/>
      <c r="L95" s="98"/>
      <c r="M95" s="98"/>
      <c r="N95" s="98"/>
      <c r="O95" s="98"/>
      <c r="P95" s="150"/>
    </row>
    <row r="96" spans="2:16">
      <c r="B96" s="97"/>
      <c r="C96" s="97"/>
      <c r="D96" s="97"/>
      <c r="E96" s="97"/>
      <c r="F96" s="183"/>
      <c r="G96" s="685"/>
      <c r="H96" s="98"/>
      <c r="I96" s="98"/>
      <c r="J96" s="685"/>
      <c r="K96" s="150"/>
      <c r="L96" s="98"/>
      <c r="M96" s="98"/>
      <c r="N96" s="98"/>
      <c r="O96" s="98"/>
      <c r="P96" s="150"/>
    </row>
    <row r="97" spans="2:16">
      <c r="B97" s="97"/>
      <c r="C97" s="97"/>
      <c r="D97" s="97"/>
      <c r="E97" s="97"/>
      <c r="F97" s="183"/>
      <c r="G97" s="685"/>
      <c r="H97" s="98"/>
      <c r="I97" s="98"/>
      <c r="J97" s="685"/>
      <c r="K97" s="150"/>
      <c r="L97" s="98"/>
      <c r="M97" s="98"/>
      <c r="N97" s="98"/>
      <c r="O97" s="98"/>
      <c r="P97" s="150"/>
    </row>
    <row r="98" spans="2:16">
      <c r="B98" s="97"/>
      <c r="C98" s="97"/>
      <c r="D98" s="97"/>
      <c r="E98" s="97"/>
      <c r="F98" s="183"/>
      <c r="G98" s="685"/>
      <c r="H98" s="98"/>
      <c r="I98" s="98"/>
      <c r="J98" s="685"/>
      <c r="K98" s="150"/>
      <c r="L98" s="98"/>
      <c r="M98" s="98"/>
      <c r="N98" s="98"/>
      <c r="O98" s="98"/>
      <c r="P98" s="150"/>
    </row>
    <row r="99" spans="2:16">
      <c r="B99" s="97"/>
      <c r="C99" s="97"/>
      <c r="D99" s="97"/>
      <c r="E99" s="97"/>
      <c r="F99" s="183"/>
      <c r="G99" s="685"/>
      <c r="H99" s="98"/>
      <c r="I99" s="98"/>
      <c r="J99" s="685"/>
      <c r="K99" s="150"/>
      <c r="L99" s="98"/>
      <c r="M99" s="98"/>
      <c r="N99" s="98"/>
      <c r="O99" s="98"/>
      <c r="P99" s="150"/>
    </row>
    <row r="100" spans="2:16">
      <c r="B100" s="97"/>
      <c r="C100" s="97"/>
      <c r="D100" s="97"/>
      <c r="E100" s="97"/>
      <c r="F100" s="183"/>
      <c r="G100" s="685"/>
      <c r="H100" s="98"/>
      <c r="I100" s="98"/>
      <c r="J100" s="685"/>
      <c r="K100" s="150"/>
      <c r="L100" s="98"/>
      <c r="M100" s="98"/>
      <c r="N100" s="98"/>
      <c r="O100" s="98"/>
      <c r="P100" s="150"/>
    </row>
    <row r="101" spans="2:16">
      <c r="B101" s="97"/>
      <c r="C101" s="97"/>
      <c r="D101" s="97"/>
      <c r="E101" s="97"/>
      <c r="F101" s="183"/>
      <c r="G101" s="685"/>
      <c r="H101" s="98"/>
      <c r="I101" s="98"/>
      <c r="J101" s="685"/>
      <c r="K101" s="150"/>
      <c r="L101" s="98"/>
      <c r="M101" s="98"/>
      <c r="N101" s="98"/>
      <c r="O101" s="98"/>
      <c r="P101" s="150"/>
    </row>
    <row r="102" spans="2:16">
      <c r="B102" s="97"/>
      <c r="C102" s="97"/>
      <c r="D102" s="97"/>
      <c r="E102" s="97"/>
      <c r="F102" s="183"/>
      <c r="G102" s="685"/>
      <c r="H102" s="98"/>
      <c r="I102" s="98"/>
      <c r="J102" s="685"/>
      <c r="K102" s="150"/>
      <c r="L102" s="98"/>
      <c r="M102" s="98"/>
      <c r="N102" s="98"/>
      <c r="O102" s="98"/>
      <c r="P102" s="150"/>
    </row>
    <row r="103" spans="2:16">
      <c r="B103" s="97"/>
      <c r="C103" s="97"/>
      <c r="D103" s="97"/>
      <c r="E103" s="97"/>
      <c r="F103" s="183"/>
      <c r="G103" s="685"/>
      <c r="H103" s="98"/>
      <c r="I103" s="98"/>
      <c r="J103" s="685"/>
      <c r="K103" s="150"/>
      <c r="L103" s="98"/>
      <c r="M103" s="98"/>
      <c r="N103" s="98"/>
      <c r="O103" s="98"/>
      <c r="P103" s="150"/>
    </row>
    <row r="104" spans="2:16">
      <c r="B104" s="97"/>
      <c r="C104" s="97"/>
      <c r="D104" s="97"/>
      <c r="E104" s="97"/>
      <c r="F104" s="183"/>
      <c r="G104" s="685"/>
      <c r="H104" s="98"/>
      <c r="I104" s="98"/>
      <c r="J104" s="685"/>
      <c r="K104" s="150"/>
      <c r="L104" s="98"/>
      <c r="M104" s="98"/>
      <c r="N104" s="98"/>
      <c r="O104" s="98"/>
      <c r="P104" s="150"/>
    </row>
    <row r="105" spans="2:16">
      <c r="B105" s="97"/>
      <c r="C105" s="97"/>
      <c r="D105" s="97"/>
      <c r="E105" s="97"/>
      <c r="F105" s="183"/>
      <c r="G105" s="685"/>
      <c r="H105" s="98"/>
      <c r="I105" s="98"/>
      <c r="J105" s="685"/>
      <c r="K105" s="150"/>
      <c r="L105" s="98"/>
      <c r="M105" s="98"/>
      <c r="N105" s="98"/>
      <c r="O105" s="98"/>
      <c r="P105" s="150"/>
    </row>
    <row r="106" spans="2:16">
      <c r="B106" s="97"/>
      <c r="C106" s="97"/>
      <c r="D106" s="97"/>
      <c r="E106" s="97"/>
      <c r="F106" s="183"/>
      <c r="G106" s="685"/>
      <c r="H106" s="98"/>
      <c r="I106" s="98"/>
      <c r="J106" s="685"/>
      <c r="K106" s="150"/>
      <c r="L106" s="98"/>
      <c r="M106" s="98"/>
      <c r="N106" s="98"/>
      <c r="O106" s="98"/>
      <c r="P106" s="150"/>
    </row>
    <row r="107" spans="2:16">
      <c r="B107" s="97"/>
      <c r="C107" s="97"/>
      <c r="D107" s="97"/>
      <c r="E107" s="97"/>
      <c r="F107" s="183"/>
      <c r="G107" s="685"/>
      <c r="H107" s="98"/>
      <c r="I107" s="98"/>
      <c r="J107" s="685"/>
      <c r="K107" s="150"/>
      <c r="L107" s="98"/>
      <c r="M107" s="98"/>
      <c r="N107" s="98"/>
      <c r="O107" s="98"/>
      <c r="P107" s="150"/>
    </row>
    <row r="108" spans="2:16">
      <c r="B108" s="97"/>
      <c r="C108" s="97"/>
      <c r="D108" s="97"/>
      <c r="E108" s="97"/>
      <c r="F108" s="183"/>
      <c r="G108" s="685"/>
      <c r="H108" s="98"/>
      <c r="I108" s="98"/>
      <c r="J108" s="685"/>
      <c r="K108" s="150"/>
      <c r="L108" s="98"/>
      <c r="M108" s="98"/>
      <c r="N108" s="98"/>
      <c r="O108" s="98"/>
      <c r="P108" s="150"/>
    </row>
    <row r="109" spans="2:16">
      <c r="B109" s="97"/>
      <c r="C109" s="97"/>
      <c r="D109" s="97"/>
      <c r="E109" s="97"/>
      <c r="F109" s="183"/>
      <c r="G109" s="685"/>
      <c r="H109" s="98"/>
      <c r="I109" s="98"/>
      <c r="J109" s="685"/>
      <c r="K109" s="150"/>
      <c r="L109" s="98"/>
      <c r="M109" s="98"/>
      <c r="N109" s="98"/>
      <c r="O109" s="98"/>
      <c r="P109" s="150"/>
    </row>
    <row r="110" spans="2:16">
      <c r="B110" s="97"/>
      <c r="C110" s="97"/>
      <c r="D110" s="97"/>
      <c r="E110" s="97"/>
      <c r="F110" s="183"/>
      <c r="G110" s="685"/>
      <c r="H110" s="98"/>
      <c r="I110" s="98"/>
      <c r="J110" s="685"/>
      <c r="K110" s="150"/>
      <c r="L110" s="98"/>
      <c r="M110" s="98"/>
      <c r="N110" s="98"/>
      <c r="O110" s="98"/>
      <c r="P110" s="150"/>
    </row>
    <row r="111" spans="2:16">
      <c r="B111" s="97"/>
      <c r="C111" s="97"/>
      <c r="D111" s="97"/>
      <c r="E111" s="97"/>
      <c r="F111" s="183"/>
      <c r="G111" s="685"/>
      <c r="H111" s="98"/>
      <c r="I111" s="98"/>
      <c r="J111" s="685"/>
      <c r="K111" s="150"/>
      <c r="L111" s="98"/>
      <c r="M111" s="98"/>
      <c r="N111" s="98"/>
      <c r="O111" s="98"/>
      <c r="P111" s="150"/>
    </row>
    <row r="112" spans="2:16">
      <c r="B112" s="97"/>
      <c r="C112" s="97"/>
      <c r="D112" s="97"/>
      <c r="E112" s="97"/>
      <c r="F112" s="183"/>
      <c r="G112" s="685"/>
      <c r="H112" s="98"/>
      <c r="I112" s="98"/>
      <c r="J112" s="685"/>
      <c r="K112" s="150"/>
      <c r="L112" s="98"/>
      <c r="M112" s="98"/>
      <c r="N112" s="98"/>
      <c r="O112" s="98"/>
      <c r="P112" s="150"/>
    </row>
    <row r="113" spans="2:16">
      <c r="B113" s="97"/>
      <c r="C113" s="97"/>
      <c r="D113" s="97"/>
      <c r="E113" s="97"/>
      <c r="F113" s="183"/>
      <c r="G113" s="685"/>
      <c r="H113" s="98"/>
      <c r="I113" s="98"/>
      <c r="J113" s="685"/>
      <c r="K113" s="150"/>
      <c r="L113" s="98"/>
      <c r="M113" s="98"/>
      <c r="N113" s="98"/>
      <c r="O113" s="98"/>
      <c r="P113" s="150"/>
    </row>
    <row r="114" spans="2:16">
      <c r="B114" s="97"/>
      <c r="C114" s="97"/>
      <c r="D114" s="97"/>
      <c r="E114" s="97"/>
      <c r="F114" s="183"/>
      <c r="G114" s="685"/>
      <c r="H114" s="98"/>
      <c r="I114" s="98"/>
      <c r="J114" s="685"/>
      <c r="K114" s="150"/>
      <c r="L114" s="98"/>
      <c r="M114" s="98"/>
      <c r="N114" s="98"/>
      <c r="O114" s="98"/>
      <c r="P114" s="150"/>
    </row>
    <row r="115" spans="2:16">
      <c r="B115" s="97"/>
      <c r="C115" s="97"/>
      <c r="D115" s="97"/>
      <c r="E115" s="97"/>
      <c r="F115" s="183"/>
      <c r="G115" s="685"/>
      <c r="H115" s="98"/>
      <c r="I115" s="98"/>
      <c r="J115" s="685"/>
      <c r="K115" s="150"/>
      <c r="L115" s="98"/>
      <c r="M115" s="98"/>
      <c r="N115" s="98"/>
      <c r="O115" s="98"/>
      <c r="P115" s="150"/>
    </row>
    <row r="116" spans="2:16">
      <c r="B116" s="97"/>
      <c r="C116" s="97"/>
      <c r="D116" s="97"/>
      <c r="E116" s="97"/>
      <c r="F116" s="183"/>
      <c r="G116" s="685"/>
      <c r="H116" s="98"/>
      <c r="I116" s="98"/>
      <c r="J116" s="685"/>
      <c r="K116" s="150"/>
      <c r="L116" s="98"/>
      <c r="M116" s="98"/>
      <c r="N116" s="98"/>
      <c r="O116" s="98"/>
      <c r="P116" s="150"/>
    </row>
    <row r="117" spans="2:16">
      <c r="B117" s="97"/>
      <c r="C117" s="97"/>
      <c r="D117" s="97"/>
      <c r="E117" s="97"/>
      <c r="F117" s="183"/>
      <c r="G117" s="685"/>
      <c r="H117" s="98"/>
      <c r="I117" s="98"/>
      <c r="J117" s="685"/>
      <c r="K117" s="150"/>
      <c r="L117" s="98"/>
      <c r="M117" s="98"/>
      <c r="N117" s="98"/>
      <c r="O117" s="98"/>
      <c r="P117" s="150"/>
    </row>
    <row r="118" spans="2:16">
      <c r="B118" s="97"/>
      <c r="C118" s="97"/>
      <c r="D118" s="97"/>
      <c r="E118" s="97"/>
      <c r="F118" s="183"/>
      <c r="G118" s="685"/>
      <c r="H118" s="98"/>
      <c r="I118" s="98"/>
      <c r="J118" s="685"/>
      <c r="K118" s="150"/>
      <c r="L118" s="98"/>
      <c r="M118" s="98"/>
      <c r="N118" s="98"/>
      <c r="O118" s="98"/>
      <c r="P118" s="150"/>
    </row>
    <row r="119" spans="2:16">
      <c r="B119" s="97"/>
      <c r="C119" s="97"/>
      <c r="D119" s="97"/>
      <c r="E119" s="97"/>
      <c r="F119" s="183"/>
      <c r="G119" s="685"/>
      <c r="H119" s="98"/>
      <c r="I119" s="98"/>
      <c r="J119" s="685"/>
      <c r="K119" s="150"/>
      <c r="L119" s="98"/>
      <c r="M119" s="98"/>
      <c r="N119" s="98"/>
      <c r="O119" s="98"/>
      <c r="P119" s="150"/>
    </row>
    <row r="120" spans="2:16">
      <c r="B120" s="97"/>
      <c r="C120" s="97"/>
      <c r="D120" s="97"/>
      <c r="E120" s="97"/>
      <c r="F120" s="183"/>
      <c r="G120" s="685"/>
      <c r="H120" s="98"/>
      <c r="I120" s="98"/>
      <c r="J120" s="685"/>
      <c r="K120" s="150"/>
      <c r="L120" s="98"/>
      <c r="M120" s="98"/>
      <c r="N120" s="98"/>
      <c r="O120" s="98"/>
      <c r="P120" s="150"/>
    </row>
    <row r="121" spans="2:16">
      <c r="B121" s="97"/>
      <c r="C121" s="97"/>
      <c r="D121" s="97"/>
      <c r="E121" s="97"/>
      <c r="F121" s="183"/>
      <c r="G121" s="685"/>
      <c r="H121" s="98"/>
      <c r="I121" s="98"/>
      <c r="J121" s="685"/>
      <c r="K121" s="150"/>
      <c r="L121" s="98"/>
      <c r="M121" s="98"/>
      <c r="N121" s="98"/>
      <c r="O121" s="98"/>
      <c r="P121" s="150"/>
    </row>
    <row r="122" spans="2:16">
      <c r="B122" s="97"/>
      <c r="C122" s="97"/>
      <c r="D122" s="97"/>
      <c r="E122" s="97"/>
      <c r="F122" s="183"/>
      <c r="G122" s="685"/>
      <c r="H122" s="98"/>
      <c r="I122" s="98"/>
      <c r="J122" s="685"/>
      <c r="K122" s="150"/>
      <c r="L122" s="98"/>
      <c r="M122" s="98"/>
      <c r="N122" s="98"/>
      <c r="O122" s="98"/>
      <c r="P122" s="150"/>
    </row>
    <row r="123" spans="2:16">
      <c r="B123" s="97"/>
      <c r="C123" s="97"/>
      <c r="D123" s="97"/>
      <c r="E123" s="97"/>
      <c r="F123" s="183"/>
      <c r="G123" s="685"/>
      <c r="H123" s="98"/>
      <c r="I123" s="98"/>
      <c r="J123" s="685"/>
      <c r="K123" s="150"/>
      <c r="L123" s="98"/>
      <c r="M123" s="98"/>
      <c r="N123" s="98"/>
      <c r="O123" s="98"/>
      <c r="P123" s="150"/>
    </row>
    <row r="124" spans="2:16">
      <c r="B124" s="97"/>
      <c r="C124" s="97"/>
      <c r="D124" s="97"/>
      <c r="E124" s="97"/>
      <c r="F124" s="183"/>
      <c r="G124" s="685"/>
      <c r="H124" s="98"/>
      <c r="I124" s="98"/>
      <c r="J124" s="685"/>
      <c r="K124" s="150"/>
      <c r="L124" s="98"/>
      <c r="M124" s="98"/>
      <c r="N124" s="98"/>
      <c r="O124" s="98"/>
      <c r="P124" s="150"/>
    </row>
    <row r="125" spans="2:16">
      <c r="B125" s="97"/>
      <c r="C125" s="97"/>
      <c r="D125" s="97"/>
      <c r="E125" s="97"/>
      <c r="F125" s="183"/>
      <c r="G125" s="685"/>
      <c r="H125" s="98"/>
      <c r="I125" s="98"/>
      <c r="J125" s="685"/>
      <c r="K125" s="150"/>
      <c r="L125" s="98"/>
      <c r="M125" s="98"/>
      <c r="N125" s="98"/>
      <c r="O125" s="98"/>
      <c r="P125" s="150"/>
    </row>
    <row r="126" spans="2:16">
      <c r="B126" s="97"/>
      <c r="C126" s="97"/>
      <c r="D126" s="97"/>
      <c r="E126" s="97"/>
      <c r="F126" s="183"/>
      <c r="G126" s="685"/>
      <c r="H126" s="98"/>
      <c r="I126" s="98"/>
      <c r="J126" s="685"/>
      <c r="K126" s="150"/>
      <c r="L126" s="98"/>
      <c r="M126" s="98"/>
      <c r="N126" s="98"/>
      <c r="O126" s="98"/>
      <c r="P126" s="150"/>
    </row>
    <row r="127" spans="2:16">
      <c r="B127" s="97"/>
      <c r="C127" s="97"/>
      <c r="D127" s="97"/>
      <c r="E127" s="97"/>
      <c r="F127" s="183"/>
      <c r="G127" s="685"/>
      <c r="H127" s="98"/>
      <c r="I127" s="98"/>
      <c r="J127" s="685"/>
      <c r="K127" s="150"/>
      <c r="L127" s="98"/>
      <c r="M127" s="98"/>
      <c r="N127" s="98"/>
      <c r="O127" s="98"/>
      <c r="P127" s="150"/>
    </row>
    <row r="128" spans="2:16">
      <c r="B128" s="97"/>
      <c r="C128" s="97"/>
      <c r="D128" s="97"/>
      <c r="E128" s="97"/>
      <c r="F128" s="183"/>
      <c r="G128" s="685"/>
      <c r="H128" s="98"/>
      <c r="I128" s="98"/>
      <c r="J128" s="685"/>
      <c r="K128" s="150"/>
      <c r="L128" s="98"/>
      <c r="M128" s="98"/>
      <c r="N128" s="98"/>
      <c r="O128" s="98"/>
      <c r="P128" s="150"/>
    </row>
    <row r="129" spans="2:16">
      <c r="B129" s="97"/>
      <c r="C129" s="97"/>
      <c r="D129" s="97"/>
      <c r="E129" s="97"/>
      <c r="F129" s="183"/>
      <c r="G129" s="685"/>
      <c r="H129" s="98"/>
      <c r="I129" s="98"/>
      <c r="J129" s="685"/>
      <c r="K129" s="150"/>
      <c r="L129" s="98"/>
      <c r="M129" s="98"/>
      <c r="N129" s="98"/>
      <c r="O129" s="98"/>
      <c r="P129" s="150"/>
    </row>
  </sheetData>
  <sheetProtection password="CFBF" sheet="1" objects="1" scenarios="1"/>
  <mergeCells count="6">
    <mergeCell ref="Q2:S2"/>
    <mergeCell ref="B57:D57"/>
    <mergeCell ref="B58:D58"/>
    <mergeCell ref="C64:F64"/>
    <mergeCell ref="C62:J62"/>
    <mergeCell ref="C63:J63"/>
  </mergeCells>
  <pageMargins left="0.23622047244094491" right="0.23622047244094491" top="0.74803149606299213" bottom="0.74803149606299213" header="0.31496062992125984" footer="0.31496062992125984"/>
  <pageSetup paperSize="8" scale="59" orientation="landscape" r:id="rId1"/>
  <headerFooter>
    <oddFooter>&amp;L&amp;F/&amp;A&amp;Cpagina &amp;P van &amp;N</oddFooter>
  </headerFooter>
  <rowBreaks count="1" manualBreakCount="1">
    <brk id="37" max="1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8">
    <tabColor theme="3" tint="0.59999389629810485"/>
    <pageSetUpPr fitToPage="1"/>
  </sheetPr>
  <dimension ref="A1:U134"/>
  <sheetViews>
    <sheetView showGridLines="0" showZeros="0" zoomScale="80" zoomScaleNormal="80" workbookViewId="0">
      <selection activeCell="O69" sqref="O69"/>
    </sheetView>
  </sheetViews>
  <sheetFormatPr defaultRowHeight="15"/>
  <cols>
    <col min="1" max="1" width="3.140625" style="97" customWidth="1"/>
    <col min="2" max="2" width="6.42578125" style="98" customWidth="1"/>
    <col min="3" max="3" width="46" style="124" customWidth="1"/>
    <col min="4" max="4" width="15" style="124" customWidth="1"/>
    <col min="5" max="5" width="38.42578125" style="99" customWidth="1"/>
    <col min="6" max="6" width="1.7109375" customWidth="1"/>
    <col min="7" max="7" width="13.7109375" style="720" customWidth="1"/>
    <col min="8" max="9" width="11.42578125" style="191" customWidth="1"/>
    <col min="10" max="10" width="13.7109375" style="690" customWidth="1"/>
    <col min="11" max="11" width="1.7109375" style="388" customWidth="1"/>
    <col min="12" max="12" width="11.42578125" style="191" customWidth="1"/>
    <col min="13" max="13" width="12" style="191" customWidth="1"/>
    <col min="14" max="15" width="11.42578125" style="191" customWidth="1"/>
    <col min="16" max="16" width="1.7109375" style="388" customWidth="1"/>
    <col min="17" max="19" width="13.28515625" style="104" customWidth="1"/>
    <col min="20" max="20" width="12.7109375" style="104" customWidth="1"/>
    <col min="21" max="21" width="12.7109375" style="100" customWidth="1"/>
    <col min="22" max="227" width="9.140625" style="100"/>
    <col min="228" max="228" width="3.140625" style="100" customWidth="1"/>
    <col min="229" max="229" width="6.42578125" style="100" customWidth="1"/>
    <col min="230" max="230" width="45.42578125" style="100" customWidth="1"/>
    <col min="231" max="231" width="38.42578125" style="100" customWidth="1"/>
    <col min="232" max="233" width="2.7109375" style="100" customWidth="1"/>
    <col min="234" max="234" width="2.5703125" style="100" customWidth="1"/>
    <col min="235" max="235" width="2.7109375" style="100" customWidth="1"/>
    <col min="236" max="236" width="1.140625" style="100" customWidth="1"/>
    <col min="237" max="237" width="3.140625" style="100" customWidth="1"/>
    <col min="238" max="238" width="4.42578125" style="100" customWidth="1"/>
    <col min="239" max="239" width="5.7109375" style="100" customWidth="1"/>
    <col min="240" max="240" width="9.7109375" style="100" customWidth="1"/>
    <col min="241" max="241" width="5.28515625" style="100" customWidth="1"/>
    <col min="242" max="242" width="3.140625" style="100" customWidth="1"/>
    <col min="243" max="243" width="2.5703125" style="100" customWidth="1"/>
    <col min="244" max="244" width="2.140625" style="100" customWidth="1"/>
    <col min="245" max="245" width="11.5703125" style="100" customWidth="1"/>
    <col min="246" max="246" width="11.42578125" style="100" customWidth="1"/>
    <col min="247" max="247" width="10.7109375" style="100" customWidth="1"/>
    <col min="248" max="252" width="10.7109375" style="100" bestFit="1" customWidth="1"/>
    <col min="253" max="254" width="10.5703125" style="100" bestFit="1" customWidth="1"/>
    <col min="255" max="264" width="12.7109375" style="100" customWidth="1"/>
    <col min="265" max="483" width="9.140625" style="100"/>
    <col min="484" max="484" width="3.140625" style="100" customWidth="1"/>
    <col min="485" max="485" width="6.42578125" style="100" customWidth="1"/>
    <col min="486" max="486" width="45.42578125" style="100" customWidth="1"/>
    <col min="487" max="487" width="38.42578125" style="100" customWidth="1"/>
    <col min="488" max="489" width="2.7109375" style="100" customWidth="1"/>
    <col min="490" max="490" width="2.5703125" style="100" customWidth="1"/>
    <col min="491" max="491" width="2.7109375" style="100" customWidth="1"/>
    <col min="492" max="492" width="1.140625" style="100" customWidth="1"/>
    <col min="493" max="493" width="3.140625" style="100" customWidth="1"/>
    <col min="494" max="494" width="4.42578125" style="100" customWidth="1"/>
    <col min="495" max="495" width="5.7109375" style="100" customWidth="1"/>
    <col min="496" max="496" width="9.7109375" style="100" customWidth="1"/>
    <col min="497" max="497" width="5.28515625" style="100" customWidth="1"/>
    <col min="498" max="498" width="3.140625" style="100" customWidth="1"/>
    <col min="499" max="499" width="2.5703125" style="100" customWidth="1"/>
    <col min="500" max="500" width="2.140625" style="100" customWidth="1"/>
    <col min="501" max="501" width="11.5703125" style="100" customWidth="1"/>
    <col min="502" max="502" width="11.42578125" style="100" customWidth="1"/>
    <col min="503" max="503" width="10.7109375" style="100" customWidth="1"/>
    <col min="504" max="508" width="10.7109375" style="100" bestFit="1" customWidth="1"/>
    <col min="509" max="510" width="10.5703125" style="100" bestFit="1" customWidth="1"/>
    <col min="511" max="520" width="12.7109375" style="100" customWidth="1"/>
    <col min="521" max="739" width="9.140625" style="100"/>
    <col min="740" max="740" width="3.140625" style="100" customWidth="1"/>
    <col min="741" max="741" width="6.42578125" style="100" customWidth="1"/>
    <col min="742" max="742" width="45.42578125" style="100" customWidth="1"/>
    <col min="743" max="743" width="38.42578125" style="100" customWidth="1"/>
    <col min="744" max="745" width="2.7109375" style="100" customWidth="1"/>
    <col min="746" max="746" width="2.5703125" style="100" customWidth="1"/>
    <col min="747" max="747" width="2.7109375" style="100" customWidth="1"/>
    <col min="748" max="748" width="1.140625" style="100" customWidth="1"/>
    <col min="749" max="749" width="3.140625" style="100" customWidth="1"/>
    <col min="750" max="750" width="4.42578125" style="100" customWidth="1"/>
    <col min="751" max="751" width="5.7109375" style="100" customWidth="1"/>
    <col min="752" max="752" width="9.7109375" style="100" customWidth="1"/>
    <col min="753" max="753" width="5.28515625" style="100" customWidth="1"/>
    <col min="754" max="754" width="3.140625" style="100" customWidth="1"/>
    <col min="755" max="755" width="2.5703125" style="100" customWidth="1"/>
    <col min="756" max="756" width="2.140625" style="100" customWidth="1"/>
    <col min="757" max="757" width="11.5703125" style="100" customWidth="1"/>
    <col min="758" max="758" width="11.42578125" style="100" customWidth="1"/>
    <col min="759" max="759" width="10.7109375" style="100" customWidth="1"/>
    <col min="760" max="764" width="10.7109375" style="100" bestFit="1" customWidth="1"/>
    <col min="765" max="766" width="10.5703125" style="100" bestFit="1" customWidth="1"/>
    <col min="767" max="776" width="12.7109375" style="100" customWidth="1"/>
    <col min="777" max="995" width="9.140625" style="100"/>
    <col min="996" max="996" width="3.140625" style="100" customWidth="1"/>
    <col min="997" max="997" width="6.42578125" style="100" customWidth="1"/>
    <col min="998" max="998" width="45.42578125" style="100" customWidth="1"/>
    <col min="999" max="999" width="38.42578125" style="100" customWidth="1"/>
    <col min="1000" max="1001" width="2.7109375" style="100" customWidth="1"/>
    <col min="1002" max="1002" width="2.5703125" style="100" customWidth="1"/>
    <col min="1003" max="1003" width="2.7109375" style="100" customWidth="1"/>
    <col min="1004" max="1004" width="1.140625" style="100" customWidth="1"/>
    <col min="1005" max="1005" width="3.140625" style="100" customWidth="1"/>
    <col min="1006" max="1006" width="4.42578125" style="100" customWidth="1"/>
    <col min="1007" max="1007" width="5.7109375" style="100" customWidth="1"/>
    <col min="1008" max="1008" width="9.7109375" style="100" customWidth="1"/>
    <col min="1009" max="1009" width="5.28515625" style="100" customWidth="1"/>
    <col min="1010" max="1010" width="3.140625" style="100" customWidth="1"/>
    <col min="1011" max="1011" width="2.5703125" style="100" customWidth="1"/>
    <col min="1012" max="1012" width="2.140625" style="100" customWidth="1"/>
    <col min="1013" max="1013" width="11.5703125" style="100" customWidth="1"/>
    <col min="1014" max="1014" width="11.42578125" style="100" customWidth="1"/>
    <col min="1015" max="1015" width="10.7109375" style="100" customWidth="1"/>
    <col min="1016" max="1020" width="10.7109375" style="100" bestFit="1" customWidth="1"/>
    <col min="1021" max="1022" width="10.5703125" style="100" bestFit="1" customWidth="1"/>
    <col min="1023" max="1032" width="12.7109375" style="100" customWidth="1"/>
    <col min="1033" max="1251" width="9.140625" style="100"/>
    <col min="1252" max="1252" width="3.140625" style="100" customWidth="1"/>
    <col min="1253" max="1253" width="6.42578125" style="100" customWidth="1"/>
    <col min="1254" max="1254" width="45.42578125" style="100" customWidth="1"/>
    <col min="1255" max="1255" width="38.42578125" style="100" customWidth="1"/>
    <col min="1256" max="1257" width="2.7109375" style="100" customWidth="1"/>
    <col min="1258" max="1258" width="2.5703125" style="100" customWidth="1"/>
    <col min="1259" max="1259" width="2.7109375" style="100" customWidth="1"/>
    <col min="1260" max="1260" width="1.140625" style="100" customWidth="1"/>
    <col min="1261" max="1261" width="3.140625" style="100" customWidth="1"/>
    <col min="1262" max="1262" width="4.42578125" style="100" customWidth="1"/>
    <col min="1263" max="1263" width="5.7109375" style="100" customWidth="1"/>
    <col min="1264" max="1264" width="9.7109375" style="100" customWidth="1"/>
    <col min="1265" max="1265" width="5.28515625" style="100" customWidth="1"/>
    <col min="1266" max="1266" width="3.140625" style="100" customWidth="1"/>
    <col min="1267" max="1267" width="2.5703125" style="100" customWidth="1"/>
    <col min="1268" max="1268" width="2.140625" style="100" customWidth="1"/>
    <col min="1269" max="1269" width="11.5703125" style="100" customWidth="1"/>
    <col min="1270" max="1270" width="11.42578125" style="100" customWidth="1"/>
    <col min="1271" max="1271" width="10.7109375" style="100" customWidth="1"/>
    <col min="1272" max="1276" width="10.7109375" style="100" bestFit="1" customWidth="1"/>
    <col min="1277" max="1278" width="10.5703125" style="100" bestFit="1" customWidth="1"/>
    <col min="1279" max="1288" width="12.7109375" style="100" customWidth="1"/>
    <col min="1289" max="1507" width="9.140625" style="100"/>
    <col min="1508" max="1508" width="3.140625" style="100" customWidth="1"/>
    <col min="1509" max="1509" width="6.42578125" style="100" customWidth="1"/>
    <col min="1510" max="1510" width="45.42578125" style="100" customWidth="1"/>
    <col min="1511" max="1511" width="38.42578125" style="100" customWidth="1"/>
    <col min="1512" max="1513" width="2.7109375" style="100" customWidth="1"/>
    <col min="1514" max="1514" width="2.5703125" style="100" customWidth="1"/>
    <col min="1515" max="1515" width="2.7109375" style="100" customWidth="1"/>
    <col min="1516" max="1516" width="1.140625" style="100" customWidth="1"/>
    <col min="1517" max="1517" width="3.140625" style="100" customWidth="1"/>
    <col min="1518" max="1518" width="4.42578125" style="100" customWidth="1"/>
    <col min="1519" max="1519" width="5.7109375" style="100" customWidth="1"/>
    <col min="1520" max="1520" width="9.7109375" style="100" customWidth="1"/>
    <col min="1521" max="1521" width="5.28515625" style="100" customWidth="1"/>
    <col min="1522" max="1522" width="3.140625" style="100" customWidth="1"/>
    <col min="1523" max="1523" width="2.5703125" style="100" customWidth="1"/>
    <col min="1524" max="1524" width="2.140625" style="100" customWidth="1"/>
    <col min="1525" max="1525" width="11.5703125" style="100" customWidth="1"/>
    <col min="1526" max="1526" width="11.42578125" style="100" customWidth="1"/>
    <col min="1527" max="1527" width="10.7109375" style="100" customWidth="1"/>
    <col min="1528" max="1532" width="10.7109375" style="100" bestFit="1" customWidth="1"/>
    <col min="1533" max="1534" width="10.5703125" style="100" bestFit="1" customWidth="1"/>
    <col min="1535" max="1544" width="12.7109375" style="100" customWidth="1"/>
    <col min="1545" max="1763" width="9.140625" style="100"/>
    <col min="1764" max="1764" width="3.140625" style="100" customWidth="1"/>
    <col min="1765" max="1765" width="6.42578125" style="100" customWidth="1"/>
    <col min="1766" max="1766" width="45.42578125" style="100" customWidth="1"/>
    <col min="1767" max="1767" width="38.42578125" style="100" customWidth="1"/>
    <col min="1768" max="1769" width="2.7109375" style="100" customWidth="1"/>
    <col min="1770" max="1770" width="2.5703125" style="100" customWidth="1"/>
    <col min="1771" max="1771" width="2.7109375" style="100" customWidth="1"/>
    <col min="1772" max="1772" width="1.140625" style="100" customWidth="1"/>
    <col min="1773" max="1773" width="3.140625" style="100" customWidth="1"/>
    <col min="1774" max="1774" width="4.42578125" style="100" customWidth="1"/>
    <col min="1775" max="1775" width="5.7109375" style="100" customWidth="1"/>
    <col min="1776" max="1776" width="9.7109375" style="100" customWidth="1"/>
    <col min="1777" max="1777" width="5.28515625" style="100" customWidth="1"/>
    <col min="1778" max="1778" width="3.140625" style="100" customWidth="1"/>
    <col min="1779" max="1779" width="2.5703125" style="100" customWidth="1"/>
    <col min="1780" max="1780" width="2.140625" style="100" customWidth="1"/>
    <col min="1781" max="1781" width="11.5703125" style="100" customWidth="1"/>
    <col min="1782" max="1782" width="11.42578125" style="100" customWidth="1"/>
    <col min="1783" max="1783" width="10.7109375" style="100" customWidth="1"/>
    <col min="1784" max="1788" width="10.7109375" style="100" bestFit="1" customWidth="1"/>
    <col min="1789" max="1790" width="10.5703125" style="100" bestFit="1" customWidth="1"/>
    <col min="1791" max="1800" width="12.7109375" style="100" customWidth="1"/>
    <col min="1801" max="2019" width="9.140625" style="100"/>
    <col min="2020" max="2020" width="3.140625" style="100" customWidth="1"/>
    <col min="2021" max="2021" width="6.42578125" style="100" customWidth="1"/>
    <col min="2022" max="2022" width="45.42578125" style="100" customWidth="1"/>
    <col min="2023" max="2023" width="38.42578125" style="100" customWidth="1"/>
    <col min="2024" max="2025" width="2.7109375" style="100" customWidth="1"/>
    <col min="2026" max="2026" width="2.5703125" style="100" customWidth="1"/>
    <col min="2027" max="2027" width="2.7109375" style="100" customWidth="1"/>
    <col min="2028" max="2028" width="1.140625" style="100" customWidth="1"/>
    <col min="2029" max="2029" width="3.140625" style="100" customWidth="1"/>
    <col min="2030" max="2030" width="4.42578125" style="100" customWidth="1"/>
    <col min="2031" max="2031" width="5.7109375" style="100" customWidth="1"/>
    <col min="2032" max="2032" width="9.7109375" style="100" customWidth="1"/>
    <col min="2033" max="2033" width="5.28515625" style="100" customWidth="1"/>
    <col min="2034" max="2034" width="3.140625" style="100" customWidth="1"/>
    <col min="2035" max="2035" width="2.5703125" style="100" customWidth="1"/>
    <col min="2036" max="2036" width="2.140625" style="100" customWidth="1"/>
    <col min="2037" max="2037" width="11.5703125" style="100" customWidth="1"/>
    <col min="2038" max="2038" width="11.42578125" style="100" customWidth="1"/>
    <col min="2039" max="2039" width="10.7109375" style="100" customWidth="1"/>
    <col min="2040" max="2044" width="10.7109375" style="100" bestFit="1" customWidth="1"/>
    <col min="2045" max="2046" width="10.5703125" style="100" bestFit="1" customWidth="1"/>
    <col min="2047" max="2056" width="12.7109375" style="100" customWidth="1"/>
    <col min="2057" max="2275" width="9.140625" style="100"/>
    <col min="2276" max="2276" width="3.140625" style="100" customWidth="1"/>
    <col min="2277" max="2277" width="6.42578125" style="100" customWidth="1"/>
    <col min="2278" max="2278" width="45.42578125" style="100" customWidth="1"/>
    <col min="2279" max="2279" width="38.42578125" style="100" customWidth="1"/>
    <col min="2280" max="2281" width="2.7109375" style="100" customWidth="1"/>
    <col min="2282" max="2282" width="2.5703125" style="100" customWidth="1"/>
    <col min="2283" max="2283" width="2.7109375" style="100" customWidth="1"/>
    <col min="2284" max="2284" width="1.140625" style="100" customWidth="1"/>
    <col min="2285" max="2285" width="3.140625" style="100" customWidth="1"/>
    <col min="2286" max="2286" width="4.42578125" style="100" customWidth="1"/>
    <col min="2287" max="2287" width="5.7109375" style="100" customWidth="1"/>
    <col min="2288" max="2288" width="9.7109375" style="100" customWidth="1"/>
    <col min="2289" max="2289" width="5.28515625" style="100" customWidth="1"/>
    <col min="2290" max="2290" width="3.140625" style="100" customWidth="1"/>
    <col min="2291" max="2291" width="2.5703125" style="100" customWidth="1"/>
    <col min="2292" max="2292" width="2.140625" style="100" customWidth="1"/>
    <col min="2293" max="2293" width="11.5703125" style="100" customWidth="1"/>
    <col min="2294" max="2294" width="11.42578125" style="100" customWidth="1"/>
    <col min="2295" max="2295" width="10.7109375" style="100" customWidth="1"/>
    <col min="2296" max="2300" width="10.7109375" style="100" bestFit="1" customWidth="1"/>
    <col min="2301" max="2302" width="10.5703125" style="100" bestFit="1" customWidth="1"/>
    <col min="2303" max="2312" width="12.7109375" style="100" customWidth="1"/>
    <col min="2313" max="2531" width="9.140625" style="100"/>
    <col min="2532" max="2532" width="3.140625" style="100" customWidth="1"/>
    <col min="2533" max="2533" width="6.42578125" style="100" customWidth="1"/>
    <col min="2534" max="2534" width="45.42578125" style="100" customWidth="1"/>
    <col min="2535" max="2535" width="38.42578125" style="100" customWidth="1"/>
    <col min="2536" max="2537" width="2.7109375" style="100" customWidth="1"/>
    <col min="2538" max="2538" width="2.5703125" style="100" customWidth="1"/>
    <col min="2539" max="2539" width="2.7109375" style="100" customWidth="1"/>
    <col min="2540" max="2540" width="1.140625" style="100" customWidth="1"/>
    <col min="2541" max="2541" width="3.140625" style="100" customWidth="1"/>
    <col min="2542" max="2542" width="4.42578125" style="100" customWidth="1"/>
    <col min="2543" max="2543" width="5.7109375" style="100" customWidth="1"/>
    <col min="2544" max="2544" width="9.7109375" style="100" customWidth="1"/>
    <col min="2545" max="2545" width="5.28515625" style="100" customWidth="1"/>
    <col min="2546" max="2546" width="3.140625" style="100" customWidth="1"/>
    <col min="2547" max="2547" width="2.5703125" style="100" customWidth="1"/>
    <col min="2548" max="2548" width="2.140625" style="100" customWidth="1"/>
    <col min="2549" max="2549" width="11.5703125" style="100" customWidth="1"/>
    <col min="2550" max="2550" width="11.42578125" style="100" customWidth="1"/>
    <col min="2551" max="2551" width="10.7109375" style="100" customWidth="1"/>
    <col min="2552" max="2556" width="10.7109375" style="100" bestFit="1" customWidth="1"/>
    <col min="2557" max="2558" width="10.5703125" style="100" bestFit="1" customWidth="1"/>
    <col min="2559" max="2568" width="12.7109375" style="100" customWidth="1"/>
    <col min="2569" max="2787" width="9.140625" style="100"/>
    <col min="2788" max="2788" width="3.140625" style="100" customWidth="1"/>
    <col min="2789" max="2789" width="6.42578125" style="100" customWidth="1"/>
    <col min="2790" max="2790" width="45.42578125" style="100" customWidth="1"/>
    <col min="2791" max="2791" width="38.42578125" style="100" customWidth="1"/>
    <col min="2792" max="2793" width="2.7109375" style="100" customWidth="1"/>
    <col min="2794" max="2794" width="2.5703125" style="100" customWidth="1"/>
    <col min="2795" max="2795" width="2.7109375" style="100" customWidth="1"/>
    <col min="2796" max="2796" width="1.140625" style="100" customWidth="1"/>
    <col min="2797" max="2797" width="3.140625" style="100" customWidth="1"/>
    <col min="2798" max="2798" width="4.42578125" style="100" customWidth="1"/>
    <col min="2799" max="2799" width="5.7109375" style="100" customWidth="1"/>
    <col min="2800" max="2800" width="9.7109375" style="100" customWidth="1"/>
    <col min="2801" max="2801" width="5.28515625" style="100" customWidth="1"/>
    <col min="2802" max="2802" width="3.140625" style="100" customWidth="1"/>
    <col min="2803" max="2803" width="2.5703125" style="100" customWidth="1"/>
    <col min="2804" max="2804" width="2.140625" style="100" customWidth="1"/>
    <col min="2805" max="2805" width="11.5703125" style="100" customWidth="1"/>
    <col min="2806" max="2806" width="11.42578125" style="100" customWidth="1"/>
    <col min="2807" max="2807" width="10.7109375" style="100" customWidth="1"/>
    <col min="2808" max="2812" width="10.7109375" style="100" bestFit="1" customWidth="1"/>
    <col min="2813" max="2814" width="10.5703125" style="100" bestFit="1" customWidth="1"/>
    <col min="2815" max="2824" width="12.7109375" style="100" customWidth="1"/>
    <col min="2825" max="3043" width="9.140625" style="100"/>
    <col min="3044" max="3044" width="3.140625" style="100" customWidth="1"/>
    <col min="3045" max="3045" width="6.42578125" style="100" customWidth="1"/>
    <col min="3046" max="3046" width="45.42578125" style="100" customWidth="1"/>
    <col min="3047" max="3047" width="38.42578125" style="100" customWidth="1"/>
    <col min="3048" max="3049" width="2.7109375" style="100" customWidth="1"/>
    <col min="3050" max="3050" width="2.5703125" style="100" customWidth="1"/>
    <col min="3051" max="3051" width="2.7109375" style="100" customWidth="1"/>
    <col min="3052" max="3052" width="1.140625" style="100" customWidth="1"/>
    <col min="3053" max="3053" width="3.140625" style="100" customWidth="1"/>
    <col min="3054" max="3054" width="4.42578125" style="100" customWidth="1"/>
    <col min="3055" max="3055" width="5.7109375" style="100" customWidth="1"/>
    <col min="3056" max="3056" width="9.7109375" style="100" customWidth="1"/>
    <col min="3057" max="3057" width="5.28515625" style="100" customWidth="1"/>
    <col min="3058" max="3058" width="3.140625" style="100" customWidth="1"/>
    <col min="3059" max="3059" width="2.5703125" style="100" customWidth="1"/>
    <col min="3060" max="3060" width="2.140625" style="100" customWidth="1"/>
    <col min="3061" max="3061" width="11.5703125" style="100" customWidth="1"/>
    <col min="3062" max="3062" width="11.42578125" style="100" customWidth="1"/>
    <col min="3063" max="3063" width="10.7109375" style="100" customWidth="1"/>
    <col min="3064" max="3068" width="10.7109375" style="100" bestFit="1" customWidth="1"/>
    <col min="3069" max="3070" width="10.5703125" style="100" bestFit="1" customWidth="1"/>
    <col min="3071" max="3080" width="12.7109375" style="100" customWidth="1"/>
    <col min="3081" max="3299" width="9.140625" style="100"/>
    <col min="3300" max="3300" width="3.140625" style="100" customWidth="1"/>
    <col min="3301" max="3301" width="6.42578125" style="100" customWidth="1"/>
    <col min="3302" max="3302" width="45.42578125" style="100" customWidth="1"/>
    <col min="3303" max="3303" width="38.42578125" style="100" customWidth="1"/>
    <col min="3304" max="3305" width="2.7109375" style="100" customWidth="1"/>
    <col min="3306" max="3306" width="2.5703125" style="100" customWidth="1"/>
    <col min="3307" max="3307" width="2.7109375" style="100" customWidth="1"/>
    <col min="3308" max="3308" width="1.140625" style="100" customWidth="1"/>
    <col min="3309" max="3309" width="3.140625" style="100" customWidth="1"/>
    <col min="3310" max="3310" width="4.42578125" style="100" customWidth="1"/>
    <col min="3311" max="3311" width="5.7109375" style="100" customWidth="1"/>
    <col min="3312" max="3312" width="9.7109375" style="100" customWidth="1"/>
    <col min="3313" max="3313" width="5.28515625" style="100" customWidth="1"/>
    <col min="3314" max="3314" width="3.140625" style="100" customWidth="1"/>
    <col min="3315" max="3315" width="2.5703125" style="100" customWidth="1"/>
    <col min="3316" max="3316" width="2.140625" style="100" customWidth="1"/>
    <col min="3317" max="3317" width="11.5703125" style="100" customWidth="1"/>
    <col min="3318" max="3318" width="11.42578125" style="100" customWidth="1"/>
    <col min="3319" max="3319" width="10.7109375" style="100" customWidth="1"/>
    <col min="3320" max="3324" width="10.7109375" style="100" bestFit="1" customWidth="1"/>
    <col min="3325" max="3326" width="10.5703125" style="100" bestFit="1" customWidth="1"/>
    <col min="3327" max="3336" width="12.7109375" style="100" customWidth="1"/>
    <col min="3337" max="3555" width="9.140625" style="100"/>
    <col min="3556" max="3556" width="3.140625" style="100" customWidth="1"/>
    <col min="3557" max="3557" width="6.42578125" style="100" customWidth="1"/>
    <col min="3558" max="3558" width="45.42578125" style="100" customWidth="1"/>
    <col min="3559" max="3559" width="38.42578125" style="100" customWidth="1"/>
    <col min="3560" max="3561" width="2.7109375" style="100" customWidth="1"/>
    <col min="3562" max="3562" width="2.5703125" style="100" customWidth="1"/>
    <col min="3563" max="3563" width="2.7109375" style="100" customWidth="1"/>
    <col min="3564" max="3564" width="1.140625" style="100" customWidth="1"/>
    <col min="3565" max="3565" width="3.140625" style="100" customWidth="1"/>
    <col min="3566" max="3566" width="4.42578125" style="100" customWidth="1"/>
    <col min="3567" max="3567" width="5.7109375" style="100" customWidth="1"/>
    <col min="3568" max="3568" width="9.7109375" style="100" customWidth="1"/>
    <col min="3569" max="3569" width="5.28515625" style="100" customWidth="1"/>
    <col min="3570" max="3570" width="3.140625" style="100" customWidth="1"/>
    <col min="3571" max="3571" width="2.5703125" style="100" customWidth="1"/>
    <col min="3572" max="3572" width="2.140625" style="100" customWidth="1"/>
    <col min="3573" max="3573" width="11.5703125" style="100" customWidth="1"/>
    <col min="3574" max="3574" width="11.42578125" style="100" customWidth="1"/>
    <col min="3575" max="3575" width="10.7109375" style="100" customWidth="1"/>
    <col min="3576" max="3580" width="10.7109375" style="100" bestFit="1" customWidth="1"/>
    <col min="3581" max="3582" width="10.5703125" style="100" bestFit="1" customWidth="1"/>
    <col min="3583" max="3592" width="12.7109375" style="100" customWidth="1"/>
    <col min="3593" max="3811" width="9.140625" style="100"/>
    <col min="3812" max="3812" width="3.140625" style="100" customWidth="1"/>
    <col min="3813" max="3813" width="6.42578125" style="100" customWidth="1"/>
    <col min="3814" max="3814" width="45.42578125" style="100" customWidth="1"/>
    <col min="3815" max="3815" width="38.42578125" style="100" customWidth="1"/>
    <col min="3816" max="3817" width="2.7109375" style="100" customWidth="1"/>
    <col min="3818" max="3818" width="2.5703125" style="100" customWidth="1"/>
    <col min="3819" max="3819" width="2.7109375" style="100" customWidth="1"/>
    <col min="3820" max="3820" width="1.140625" style="100" customWidth="1"/>
    <col min="3821" max="3821" width="3.140625" style="100" customWidth="1"/>
    <col min="3822" max="3822" width="4.42578125" style="100" customWidth="1"/>
    <col min="3823" max="3823" width="5.7109375" style="100" customWidth="1"/>
    <col min="3824" max="3824" width="9.7109375" style="100" customWidth="1"/>
    <col min="3825" max="3825" width="5.28515625" style="100" customWidth="1"/>
    <col min="3826" max="3826" width="3.140625" style="100" customWidth="1"/>
    <col min="3827" max="3827" width="2.5703125" style="100" customWidth="1"/>
    <col min="3828" max="3828" width="2.140625" style="100" customWidth="1"/>
    <col min="3829" max="3829" width="11.5703125" style="100" customWidth="1"/>
    <col min="3830" max="3830" width="11.42578125" style="100" customWidth="1"/>
    <col min="3831" max="3831" width="10.7109375" style="100" customWidth="1"/>
    <col min="3832" max="3836" width="10.7109375" style="100" bestFit="1" customWidth="1"/>
    <col min="3837" max="3838" width="10.5703125" style="100" bestFit="1" customWidth="1"/>
    <col min="3839" max="3848" width="12.7109375" style="100" customWidth="1"/>
    <col min="3849" max="4067" width="9.140625" style="100"/>
    <col min="4068" max="4068" width="3.140625" style="100" customWidth="1"/>
    <col min="4069" max="4069" width="6.42578125" style="100" customWidth="1"/>
    <col min="4070" max="4070" width="45.42578125" style="100" customWidth="1"/>
    <col min="4071" max="4071" width="38.42578125" style="100" customWidth="1"/>
    <col min="4072" max="4073" width="2.7109375" style="100" customWidth="1"/>
    <col min="4074" max="4074" width="2.5703125" style="100" customWidth="1"/>
    <col min="4075" max="4075" width="2.7109375" style="100" customWidth="1"/>
    <col min="4076" max="4076" width="1.140625" style="100" customWidth="1"/>
    <col min="4077" max="4077" width="3.140625" style="100" customWidth="1"/>
    <col min="4078" max="4078" width="4.42578125" style="100" customWidth="1"/>
    <col min="4079" max="4079" width="5.7109375" style="100" customWidth="1"/>
    <col min="4080" max="4080" width="9.7109375" style="100" customWidth="1"/>
    <col min="4081" max="4081" width="5.28515625" style="100" customWidth="1"/>
    <col min="4082" max="4082" width="3.140625" style="100" customWidth="1"/>
    <col min="4083" max="4083" width="2.5703125" style="100" customWidth="1"/>
    <col min="4084" max="4084" width="2.140625" style="100" customWidth="1"/>
    <col min="4085" max="4085" width="11.5703125" style="100" customWidth="1"/>
    <col min="4086" max="4086" width="11.42578125" style="100" customWidth="1"/>
    <col min="4087" max="4087" width="10.7109375" style="100" customWidth="1"/>
    <col min="4088" max="4092" width="10.7109375" style="100" bestFit="1" customWidth="1"/>
    <col min="4093" max="4094" width="10.5703125" style="100" bestFit="1" customWidth="1"/>
    <col min="4095" max="4104" width="12.7109375" style="100" customWidth="1"/>
    <col min="4105" max="4323" width="9.140625" style="100"/>
    <col min="4324" max="4324" width="3.140625" style="100" customWidth="1"/>
    <col min="4325" max="4325" width="6.42578125" style="100" customWidth="1"/>
    <col min="4326" max="4326" width="45.42578125" style="100" customWidth="1"/>
    <col min="4327" max="4327" width="38.42578125" style="100" customWidth="1"/>
    <col min="4328" max="4329" width="2.7109375" style="100" customWidth="1"/>
    <col min="4330" max="4330" width="2.5703125" style="100" customWidth="1"/>
    <col min="4331" max="4331" width="2.7109375" style="100" customWidth="1"/>
    <col min="4332" max="4332" width="1.140625" style="100" customWidth="1"/>
    <col min="4333" max="4333" width="3.140625" style="100" customWidth="1"/>
    <col min="4334" max="4334" width="4.42578125" style="100" customWidth="1"/>
    <col min="4335" max="4335" width="5.7109375" style="100" customWidth="1"/>
    <col min="4336" max="4336" width="9.7109375" style="100" customWidth="1"/>
    <col min="4337" max="4337" width="5.28515625" style="100" customWidth="1"/>
    <col min="4338" max="4338" width="3.140625" style="100" customWidth="1"/>
    <col min="4339" max="4339" width="2.5703125" style="100" customWidth="1"/>
    <col min="4340" max="4340" width="2.140625" style="100" customWidth="1"/>
    <col min="4341" max="4341" width="11.5703125" style="100" customWidth="1"/>
    <col min="4342" max="4342" width="11.42578125" style="100" customWidth="1"/>
    <col min="4343" max="4343" width="10.7109375" style="100" customWidth="1"/>
    <col min="4344" max="4348" width="10.7109375" style="100" bestFit="1" customWidth="1"/>
    <col min="4349" max="4350" width="10.5703125" style="100" bestFit="1" customWidth="1"/>
    <col min="4351" max="4360" width="12.7109375" style="100" customWidth="1"/>
    <col min="4361" max="4579" width="9.140625" style="100"/>
    <col min="4580" max="4580" width="3.140625" style="100" customWidth="1"/>
    <col min="4581" max="4581" width="6.42578125" style="100" customWidth="1"/>
    <col min="4582" max="4582" width="45.42578125" style="100" customWidth="1"/>
    <col min="4583" max="4583" width="38.42578125" style="100" customWidth="1"/>
    <col min="4584" max="4585" width="2.7109375" style="100" customWidth="1"/>
    <col min="4586" max="4586" width="2.5703125" style="100" customWidth="1"/>
    <col min="4587" max="4587" width="2.7109375" style="100" customWidth="1"/>
    <col min="4588" max="4588" width="1.140625" style="100" customWidth="1"/>
    <col min="4589" max="4589" width="3.140625" style="100" customWidth="1"/>
    <col min="4590" max="4590" width="4.42578125" style="100" customWidth="1"/>
    <col min="4591" max="4591" width="5.7109375" style="100" customWidth="1"/>
    <col min="4592" max="4592" width="9.7109375" style="100" customWidth="1"/>
    <col min="4593" max="4593" width="5.28515625" style="100" customWidth="1"/>
    <col min="4594" max="4594" width="3.140625" style="100" customWidth="1"/>
    <col min="4595" max="4595" width="2.5703125" style="100" customWidth="1"/>
    <col min="4596" max="4596" width="2.140625" style="100" customWidth="1"/>
    <col min="4597" max="4597" width="11.5703125" style="100" customWidth="1"/>
    <col min="4598" max="4598" width="11.42578125" style="100" customWidth="1"/>
    <col min="4599" max="4599" width="10.7109375" style="100" customWidth="1"/>
    <col min="4600" max="4604" width="10.7109375" style="100" bestFit="1" customWidth="1"/>
    <col min="4605" max="4606" width="10.5703125" style="100" bestFit="1" customWidth="1"/>
    <col min="4607" max="4616" width="12.7109375" style="100" customWidth="1"/>
    <col min="4617" max="4835" width="9.140625" style="100"/>
    <col min="4836" max="4836" width="3.140625" style="100" customWidth="1"/>
    <col min="4837" max="4837" width="6.42578125" style="100" customWidth="1"/>
    <col min="4838" max="4838" width="45.42578125" style="100" customWidth="1"/>
    <col min="4839" max="4839" width="38.42578125" style="100" customWidth="1"/>
    <col min="4840" max="4841" width="2.7109375" style="100" customWidth="1"/>
    <col min="4842" max="4842" width="2.5703125" style="100" customWidth="1"/>
    <col min="4843" max="4843" width="2.7109375" style="100" customWidth="1"/>
    <col min="4844" max="4844" width="1.140625" style="100" customWidth="1"/>
    <col min="4845" max="4845" width="3.140625" style="100" customWidth="1"/>
    <col min="4846" max="4846" width="4.42578125" style="100" customWidth="1"/>
    <col min="4847" max="4847" width="5.7109375" style="100" customWidth="1"/>
    <col min="4848" max="4848" width="9.7109375" style="100" customWidth="1"/>
    <col min="4849" max="4849" width="5.28515625" style="100" customWidth="1"/>
    <col min="4850" max="4850" width="3.140625" style="100" customWidth="1"/>
    <col min="4851" max="4851" width="2.5703125" style="100" customWidth="1"/>
    <col min="4852" max="4852" width="2.140625" style="100" customWidth="1"/>
    <col min="4853" max="4853" width="11.5703125" style="100" customWidth="1"/>
    <col min="4854" max="4854" width="11.42578125" style="100" customWidth="1"/>
    <col min="4855" max="4855" width="10.7109375" style="100" customWidth="1"/>
    <col min="4856" max="4860" width="10.7109375" style="100" bestFit="1" customWidth="1"/>
    <col min="4861" max="4862" width="10.5703125" style="100" bestFit="1" customWidth="1"/>
    <col min="4863" max="4872" width="12.7109375" style="100" customWidth="1"/>
    <col min="4873" max="5091" width="9.140625" style="100"/>
    <col min="5092" max="5092" width="3.140625" style="100" customWidth="1"/>
    <col min="5093" max="5093" width="6.42578125" style="100" customWidth="1"/>
    <col min="5094" max="5094" width="45.42578125" style="100" customWidth="1"/>
    <col min="5095" max="5095" width="38.42578125" style="100" customWidth="1"/>
    <col min="5096" max="5097" width="2.7109375" style="100" customWidth="1"/>
    <col min="5098" max="5098" width="2.5703125" style="100" customWidth="1"/>
    <col min="5099" max="5099" width="2.7109375" style="100" customWidth="1"/>
    <col min="5100" max="5100" width="1.140625" style="100" customWidth="1"/>
    <col min="5101" max="5101" width="3.140625" style="100" customWidth="1"/>
    <col min="5102" max="5102" width="4.42578125" style="100" customWidth="1"/>
    <col min="5103" max="5103" width="5.7109375" style="100" customWidth="1"/>
    <col min="5104" max="5104" width="9.7109375" style="100" customWidth="1"/>
    <col min="5105" max="5105" width="5.28515625" style="100" customWidth="1"/>
    <col min="5106" max="5106" width="3.140625" style="100" customWidth="1"/>
    <col min="5107" max="5107" width="2.5703125" style="100" customWidth="1"/>
    <col min="5108" max="5108" width="2.140625" style="100" customWidth="1"/>
    <col min="5109" max="5109" width="11.5703125" style="100" customWidth="1"/>
    <col min="5110" max="5110" width="11.42578125" style="100" customWidth="1"/>
    <col min="5111" max="5111" width="10.7109375" style="100" customWidth="1"/>
    <col min="5112" max="5116" width="10.7109375" style="100" bestFit="1" customWidth="1"/>
    <col min="5117" max="5118" width="10.5703125" style="100" bestFit="1" customWidth="1"/>
    <col min="5119" max="5128" width="12.7109375" style="100" customWidth="1"/>
    <col min="5129" max="5347" width="9.140625" style="100"/>
    <col min="5348" max="5348" width="3.140625" style="100" customWidth="1"/>
    <col min="5349" max="5349" width="6.42578125" style="100" customWidth="1"/>
    <col min="5350" max="5350" width="45.42578125" style="100" customWidth="1"/>
    <col min="5351" max="5351" width="38.42578125" style="100" customWidth="1"/>
    <col min="5352" max="5353" width="2.7109375" style="100" customWidth="1"/>
    <col min="5354" max="5354" width="2.5703125" style="100" customWidth="1"/>
    <col min="5355" max="5355" width="2.7109375" style="100" customWidth="1"/>
    <col min="5356" max="5356" width="1.140625" style="100" customWidth="1"/>
    <col min="5357" max="5357" width="3.140625" style="100" customWidth="1"/>
    <col min="5358" max="5358" width="4.42578125" style="100" customWidth="1"/>
    <col min="5359" max="5359" width="5.7109375" style="100" customWidth="1"/>
    <col min="5360" max="5360" width="9.7109375" style="100" customWidth="1"/>
    <col min="5361" max="5361" width="5.28515625" style="100" customWidth="1"/>
    <col min="5362" max="5362" width="3.140625" style="100" customWidth="1"/>
    <col min="5363" max="5363" width="2.5703125" style="100" customWidth="1"/>
    <col min="5364" max="5364" width="2.140625" style="100" customWidth="1"/>
    <col min="5365" max="5365" width="11.5703125" style="100" customWidth="1"/>
    <col min="5366" max="5366" width="11.42578125" style="100" customWidth="1"/>
    <col min="5367" max="5367" width="10.7109375" style="100" customWidth="1"/>
    <col min="5368" max="5372" width="10.7109375" style="100" bestFit="1" customWidth="1"/>
    <col min="5373" max="5374" width="10.5703125" style="100" bestFit="1" customWidth="1"/>
    <col min="5375" max="5384" width="12.7109375" style="100" customWidth="1"/>
    <col min="5385" max="5603" width="9.140625" style="100"/>
    <col min="5604" max="5604" width="3.140625" style="100" customWidth="1"/>
    <col min="5605" max="5605" width="6.42578125" style="100" customWidth="1"/>
    <col min="5606" max="5606" width="45.42578125" style="100" customWidth="1"/>
    <col min="5607" max="5607" width="38.42578125" style="100" customWidth="1"/>
    <col min="5608" max="5609" width="2.7109375" style="100" customWidth="1"/>
    <col min="5610" max="5610" width="2.5703125" style="100" customWidth="1"/>
    <col min="5611" max="5611" width="2.7109375" style="100" customWidth="1"/>
    <col min="5612" max="5612" width="1.140625" style="100" customWidth="1"/>
    <col min="5613" max="5613" width="3.140625" style="100" customWidth="1"/>
    <col min="5614" max="5614" width="4.42578125" style="100" customWidth="1"/>
    <col min="5615" max="5615" width="5.7109375" style="100" customWidth="1"/>
    <col min="5616" max="5616" width="9.7109375" style="100" customWidth="1"/>
    <col min="5617" max="5617" width="5.28515625" style="100" customWidth="1"/>
    <col min="5618" max="5618" width="3.140625" style="100" customWidth="1"/>
    <col min="5619" max="5619" width="2.5703125" style="100" customWidth="1"/>
    <col min="5620" max="5620" width="2.140625" style="100" customWidth="1"/>
    <col min="5621" max="5621" width="11.5703125" style="100" customWidth="1"/>
    <col min="5622" max="5622" width="11.42578125" style="100" customWidth="1"/>
    <col min="5623" max="5623" width="10.7109375" style="100" customWidth="1"/>
    <col min="5624" max="5628" width="10.7109375" style="100" bestFit="1" customWidth="1"/>
    <col min="5629" max="5630" width="10.5703125" style="100" bestFit="1" customWidth="1"/>
    <col min="5631" max="5640" width="12.7109375" style="100" customWidth="1"/>
    <col min="5641" max="5859" width="9.140625" style="100"/>
    <col min="5860" max="5860" width="3.140625" style="100" customWidth="1"/>
    <col min="5861" max="5861" width="6.42578125" style="100" customWidth="1"/>
    <col min="5862" max="5862" width="45.42578125" style="100" customWidth="1"/>
    <col min="5863" max="5863" width="38.42578125" style="100" customWidth="1"/>
    <col min="5864" max="5865" width="2.7109375" style="100" customWidth="1"/>
    <col min="5866" max="5866" width="2.5703125" style="100" customWidth="1"/>
    <col min="5867" max="5867" width="2.7109375" style="100" customWidth="1"/>
    <col min="5868" max="5868" width="1.140625" style="100" customWidth="1"/>
    <col min="5869" max="5869" width="3.140625" style="100" customWidth="1"/>
    <col min="5870" max="5870" width="4.42578125" style="100" customWidth="1"/>
    <col min="5871" max="5871" width="5.7109375" style="100" customWidth="1"/>
    <col min="5872" max="5872" width="9.7109375" style="100" customWidth="1"/>
    <col min="5873" max="5873" width="5.28515625" style="100" customWidth="1"/>
    <col min="5874" max="5874" width="3.140625" style="100" customWidth="1"/>
    <col min="5875" max="5875" width="2.5703125" style="100" customWidth="1"/>
    <col min="5876" max="5876" width="2.140625" style="100" customWidth="1"/>
    <col min="5877" max="5877" width="11.5703125" style="100" customWidth="1"/>
    <col min="5878" max="5878" width="11.42578125" style="100" customWidth="1"/>
    <col min="5879" max="5879" width="10.7109375" style="100" customWidth="1"/>
    <col min="5880" max="5884" width="10.7109375" style="100" bestFit="1" customWidth="1"/>
    <col min="5885" max="5886" width="10.5703125" style="100" bestFit="1" customWidth="1"/>
    <col min="5887" max="5896" width="12.7109375" style="100" customWidth="1"/>
    <col min="5897" max="6115" width="9.140625" style="100"/>
    <col min="6116" max="6116" width="3.140625" style="100" customWidth="1"/>
    <col min="6117" max="6117" width="6.42578125" style="100" customWidth="1"/>
    <col min="6118" max="6118" width="45.42578125" style="100" customWidth="1"/>
    <col min="6119" max="6119" width="38.42578125" style="100" customWidth="1"/>
    <col min="6120" max="6121" width="2.7109375" style="100" customWidth="1"/>
    <col min="6122" max="6122" width="2.5703125" style="100" customWidth="1"/>
    <col min="6123" max="6123" width="2.7109375" style="100" customWidth="1"/>
    <col min="6124" max="6124" width="1.140625" style="100" customWidth="1"/>
    <col min="6125" max="6125" width="3.140625" style="100" customWidth="1"/>
    <col min="6126" max="6126" width="4.42578125" style="100" customWidth="1"/>
    <col min="6127" max="6127" width="5.7109375" style="100" customWidth="1"/>
    <col min="6128" max="6128" width="9.7109375" style="100" customWidth="1"/>
    <col min="6129" max="6129" width="5.28515625" style="100" customWidth="1"/>
    <col min="6130" max="6130" width="3.140625" style="100" customWidth="1"/>
    <col min="6131" max="6131" width="2.5703125" style="100" customWidth="1"/>
    <col min="6132" max="6132" width="2.140625" style="100" customWidth="1"/>
    <col min="6133" max="6133" width="11.5703125" style="100" customWidth="1"/>
    <col min="6134" max="6134" width="11.42578125" style="100" customWidth="1"/>
    <col min="6135" max="6135" width="10.7109375" style="100" customWidth="1"/>
    <col min="6136" max="6140" width="10.7109375" style="100" bestFit="1" customWidth="1"/>
    <col min="6141" max="6142" width="10.5703125" style="100" bestFit="1" customWidth="1"/>
    <col min="6143" max="6152" width="12.7109375" style="100" customWidth="1"/>
    <col min="6153" max="6371" width="9.140625" style="100"/>
    <col min="6372" max="6372" width="3.140625" style="100" customWidth="1"/>
    <col min="6373" max="6373" width="6.42578125" style="100" customWidth="1"/>
    <col min="6374" max="6374" width="45.42578125" style="100" customWidth="1"/>
    <col min="6375" max="6375" width="38.42578125" style="100" customWidth="1"/>
    <col min="6376" max="6377" width="2.7109375" style="100" customWidth="1"/>
    <col min="6378" max="6378" width="2.5703125" style="100" customWidth="1"/>
    <col min="6379" max="6379" width="2.7109375" style="100" customWidth="1"/>
    <col min="6380" max="6380" width="1.140625" style="100" customWidth="1"/>
    <col min="6381" max="6381" width="3.140625" style="100" customWidth="1"/>
    <col min="6382" max="6382" width="4.42578125" style="100" customWidth="1"/>
    <col min="6383" max="6383" width="5.7109375" style="100" customWidth="1"/>
    <col min="6384" max="6384" width="9.7109375" style="100" customWidth="1"/>
    <col min="6385" max="6385" width="5.28515625" style="100" customWidth="1"/>
    <col min="6386" max="6386" width="3.140625" style="100" customWidth="1"/>
    <col min="6387" max="6387" width="2.5703125" style="100" customWidth="1"/>
    <col min="6388" max="6388" width="2.140625" style="100" customWidth="1"/>
    <col min="6389" max="6389" width="11.5703125" style="100" customWidth="1"/>
    <col min="6390" max="6390" width="11.42578125" style="100" customWidth="1"/>
    <col min="6391" max="6391" width="10.7109375" style="100" customWidth="1"/>
    <col min="6392" max="6396" width="10.7109375" style="100" bestFit="1" customWidth="1"/>
    <col min="6397" max="6398" width="10.5703125" style="100" bestFit="1" customWidth="1"/>
    <col min="6399" max="6408" width="12.7109375" style="100" customWidth="1"/>
    <col min="6409" max="6627" width="9.140625" style="100"/>
    <col min="6628" max="6628" width="3.140625" style="100" customWidth="1"/>
    <col min="6629" max="6629" width="6.42578125" style="100" customWidth="1"/>
    <col min="6630" max="6630" width="45.42578125" style="100" customWidth="1"/>
    <col min="6631" max="6631" width="38.42578125" style="100" customWidth="1"/>
    <col min="6632" max="6633" width="2.7109375" style="100" customWidth="1"/>
    <col min="6634" max="6634" width="2.5703125" style="100" customWidth="1"/>
    <col min="6635" max="6635" width="2.7109375" style="100" customWidth="1"/>
    <col min="6636" max="6636" width="1.140625" style="100" customWidth="1"/>
    <col min="6637" max="6637" width="3.140625" style="100" customWidth="1"/>
    <col min="6638" max="6638" width="4.42578125" style="100" customWidth="1"/>
    <col min="6639" max="6639" width="5.7109375" style="100" customWidth="1"/>
    <col min="6640" max="6640" width="9.7109375" style="100" customWidth="1"/>
    <col min="6641" max="6641" width="5.28515625" style="100" customWidth="1"/>
    <col min="6642" max="6642" width="3.140625" style="100" customWidth="1"/>
    <col min="6643" max="6643" width="2.5703125" style="100" customWidth="1"/>
    <col min="6644" max="6644" width="2.140625" style="100" customWidth="1"/>
    <col min="6645" max="6645" width="11.5703125" style="100" customWidth="1"/>
    <col min="6646" max="6646" width="11.42578125" style="100" customWidth="1"/>
    <col min="6647" max="6647" width="10.7109375" style="100" customWidth="1"/>
    <col min="6648" max="6652" width="10.7109375" style="100" bestFit="1" customWidth="1"/>
    <col min="6653" max="6654" width="10.5703125" style="100" bestFit="1" customWidth="1"/>
    <col min="6655" max="6664" width="12.7109375" style="100" customWidth="1"/>
    <col min="6665" max="6883" width="9.140625" style="100"/>
    <col min="6884" max="6884" width="3.140625" style="100" customWidth="1"/>
    <col min="6885" max="6885" width="6.42578125" style="100" customWidth="1"/>
    <col min="6886" max="6886" width="45.42578125" style="100" customWidth="1"/>
    <col min="6887" max="6887" width="38.42578125" style="100" customWidth="1"/>
    <col min="6888" max="6889" width="2.7109375" style="100" customWidth="1"/>
    <col min="6890" max="6890" width="2.5703125" style="100" customWidth="1"/>
    <col min="6891" max="6891" width="2.7109375" style="100" customWidth="1"/>
    <col min="6892" max="6892" width="1.140625" style="100" customWidth="1"/>
    <col min="6893" max="6893" width="3.140625" style="100" customWidth="1"/>
    <col min="6894" max="6894" width="4.42578125" style="100" customWidth="1"/>
    <col min="6895" max="6895" width="5.7109375" style="100" customWidth="1"/>
    <col min="6896" max="6896" width="9.7109375" style="100" customWidth="1"/>
    <col min="6897" max="6897" width="5.28515625" style="100" customWidth="1"/>
    <col min="6898" max="6898" width="3.140625" style="100" customWidth="1"/>
    <col min="6899" max="6899" width="2.5703125" style="100" customWidth="1"/>
    <col min="6900" max="6900" width="2.140625" style="100" customWidth="1"/>
    <col min="6901" max="6901" width="11.5703125" style="100" customWidth="1"/>
    <col min="6902" max="6902" width="11.42578125" style="100" customWidth="1"/>
    <col min="6903" max="6903" width="10.7109375" style="100" customWidth="1"/>
    <col min="6904" max="6908" width="10.7109375" style="100" bestFit="1" customWidth="1"/>
    <col min="6909" max="6910" width="10.5703125" style="100" bestFit="1" customWidth="1"/>
    <col min="6911" max="6920" width="12.7109375" style="100" customWidth="1"/>
    <col min="6921" max="7139" width="9.140625" style="100"/>
    <col min="7140" max="7140" width="3.140625" style="100" customWidth="1"/>
    <col min="7141" max="7141" width="6.42578125" style="100" customWidth="1"/>
    <col min="7142" max="7142" width="45.42578125" style="100" customWidth="1"/>
    <col min="7143" max="7143" width="38.42578125" style="100" customWidth="1"/>
    <col min="7144" max="7145" width="2.7109375" style="100" customWidth="1"/>
    <col min="7146" max="7146" width="2.5703125" style="100" customWidth="1"/>
    <col min="7147" max="7147" width="2.7109375" style="100" customWidth="1"/>
    <col min="7148" max="7148" width="1.140625" style="100" customWidth="1"/>
    <col min="7149" max="7149" width="3.140625" style="100" customWidth="1"/>
    <col min="7150" max="7150" width="4.42578125" style="100" customWidth="1"/>
    <col min="7151" max="7151" width="5.7109375" style="100" customWidth="1"/>
    <col min="7152" max="7152" width="9.7109375" style="100" customWidth="1"/>
    <col min="7153" max="7153" width="5.28515625" style="100" customWidth="1"/>
    <col min="7154" max="7154" width="3.140625" style="100" customWidth="1"/>
    <col min="7155" max="7155" width="2.5703125" style="100" customWidth="1"/>
    <col min="7156" max="7156" width="2.140625" style="100" customWidth="1"/>
    <col min="7157" max="7157" width="11.5703125" style="100" customWidth="1"/>
    <col min="7158" max="7158" width="11.42578125" style="100" customWidth="1"/>
    <col min="7159" max="7159" width="10.7109375" style="100" customWidth="1"/>
    <col min="7160" max="7164" width="10.7109375" style="100" bestFit="1" customWidth="1"/>
    <col min="7165" max="7166" width="10.5703125" style="100" bestFit="1" customWidth="1"/>
    <col min="7167" max="7176" width="12.7109375" style="100" customWidth="1"/>
    <col min="7177" max="7395" width="9.140625" style="100"/>
    <col min="7396" max="7396" width="3.140625" style="100" customWidth="1"/>
    <col min="7397" max="7397" width="6.42578125" style="100" customWidth="1"/>
    <col min="7398" max="7398" width="45.42578125" style="100" customWidth="1"/>
    <col min="7399" max="7399" width="38.42578125" style="100" customWidth="1"/>
    <col min="7400" max="7401" width="2.7109375" style="100" customWidth="1"/>
    <col min="7402" max="7402" width="2.5703125" style="100" customWidth="1"/>
    <col min="7403" max="7403" width="2.7109375" style="100" customWidth="1"/>
    <col min="7404" max="7404" width="1.140625" style="100" customWidth="1"/>
    <col min="7405" max="7405" width="3.140625" style="100" customWidth="1"/>
    <col min="7406" max="7406" width="4.42578125" style="100" customWidth="1"/>
    <col min="7407" max="7407" width="5.7109375" style="100" customWidth="1"/>
    <col min="7408" max="7408" width="9.7109375" style="100" customWidth="1"/>
    <col min="7409" max="7409" width="5.28515625" style="100" customWidth="1"/>
    <col min="7410" max="7410" width="3.140625" style="100" customWidth="1"/>
    <col min="7411" max="7411" width="2.5703125" style="100" customWidth="1"/>
    <col min="7412" max="7412" width="2.140625" style="100" customWidth="1"/>
    <col min="7413" max="7413" width="11.5703125" style="100" customWidth="1"/>
    <col min="7414" max="7414" width="11.42578125" style="100" customWidth="1"/>
    <col min="7415" max="7415" width="10.7109375" style="100" customWidth="1"/>
    <col min="7416" max="7420" width="10.7109375" style="100" bestFit="1" customWidth="1"/>
    <col min="7421" max="7422" width="10.5703125" style="100" bestFit="1" customWidth="1"/>
    <col min="7423" max="7432" width="12.7109375" style="100" customWidth="1"/>
    <col min="7433" max="7651" width="9.140625" style="100"/>
    <col min="7652" max="7652" width="3.140625" style="100" customWidth="1"/>
    <col min="7653" max="7653" width="6.42578125" style="100" customWidth="1"/>
    <col min="7654" max="7654" width="45.42578125" style="100" customWidth="1"/>
    <col min="7655" max="7655" width="38.42578125" style="100" customWidth="1"/>
    <col min="7656" max="7657" width="2.7109375" style="100" customWidth="1"/>
    <col min="7658" max="7658" width="2.5703125" style="100" customWidth="1"/>
    <col min="7659" max="7659" width="2.7109375" style="100" customWidth="1"/>
    <col min="7660" max="7660" width="1.140625" style="100" customWidth="1"/>
    <col min="7661" max="7661" width="3.140625" style="100" customWidth="1"/>
    <col min="7662" max="7662" width="4.42578125" style="100" customWidth="1"/>
    <col min="7663" max="7663" width="5.7109375" style="100" customWidth="1"/>
    <col min="7664" max="7664" width="9.7109375" style="100" customWidth="1"/>
    <col min="7665" max="7665" width="5.28515625" style="100" customWidth="1"/>
    <col min="7666" max="7666" width="3.140625" style="100" customWidth="1"/>
    <col min="7667" max="7667" width="2.5703125" style="100" customWidth="1"/>
    <col min="7668" max="7668" width="2.140625" style="100" customWidth="1"/>
    <col min="7669" max="7669" width="11.5703125" style="100" customWidth="1"/>
    <col min="7670" max="7670" width="11.42578125" style="100" customWidth="1"/>
    <col min="7671" max="7671" width="10.7109375" style="100" customWidth="1"/>
    <col min="7672" max="7676" width="10.7109375" style="100" bestFit="1" customWidth="1"/>
    <col min="7677" max="7678" width="10.5703125" style="100" bestFit="1" customWidth="1"/>
    <col min="7679" max="7688" width="12.7109375" style="100" customWidth="1"/>
    <col min="7689" max="7907" width="9.140625" style="100"/>
    <col min="7908" max="7908" width="3.140625" style="100" customWidth="1"/>
    <col min="7909" max="7909" width="6.42578125" style="100" customWidth="1"/>
    <col min="7910" max="7910" width="45.42578125" style="100" customWidth="1"/>
    <col min="7911" max="7911" width="38.42578125" style="100" customWidth="1"/>
    <col min="7912" max="7913" width="2.7109375" style="100" customWidth="1"/>
    <col min="7914" max="7914" width="2.5703125" style="100" customWidth="1"/>
    <col min="7915" max="7915" width="2.7109375" style="100" customWidth="1"/>
    <col min="7916" max="7916" width="1.140625" style="100" customWidth="1"/>
    <col min="7917" max="7917" width="3.140625" style="100" customWidth="1"/>
    <col min="7918" max="7918" width="4.42578125" style="100" customWidth="1"/>
    <col min="7919" max="7919" width="5.7109375" style="100" customWidth="1"/>
    <col min="7920" max="7920" width="9.7109375" style="100" customWidth="1"/>
    <col min="7921" max="7921" width="5.28515625" style="100" customWidth="1"/>
    <col min="7922" max="7922" width="3.140625" style="100" customWidth="1"/>
    <col min="7923" max="7923" width="2.5703125" style="100" customWidth="1"/>
    <col min="7924" max="7924" width="2.140625" style="100" customWidth="1"/>
    <col min="7925" max="7925" width="11.5703125" style="100" customWidth="1"/>
    <col min="7926" max="7926" width="11.42578125" style="100" customWidth="1"/>
    <col min="7927" max="7927" width="10.7109375" style="100" customWidth="1"/>
    <col min="7928" max="7932" width="10.7109375" style="100" bestFit="1" customWidth="1"/>
    <col min="7933" max="7934" width="10.5703125" style="100" bestFit="1" customWidth="1"/>
    <col min="7935" max="7944" width="12.7109375" style="100" customWidth="1"/>
    <col min="7945" max="8163" width="9.140625" style="100"/>
    <col min="8164" max="8164" width="3.140625" style="100" customWidth="1"/>
    <col min="8165" max="8165" width="6.42578125" style="100" customWidth="1"/>
    <col min="8166" max="8166" width="45.42578125" style="100" customWidth="1"/>
    <col min="8167" max="8167" width="38.42578125" style="100" customWidth="1"/>
    <col min="8168" max="8169" width="2.7109375" style="100" customWidth="1"/>
    <col min="8170" max="8170" width="2.5703125" style="100" customWidth="1"/>
    <col min="8171" max="8171" width="2.7109375" style="100" customWidth="1"/>
    <col min="8172" max="8172" width="1.140625" style="100" customWidth="1"/>
    <col min="8173" max="8173" width="3.140625" style="100" customWidth="1"/>
    <col min="8174" max="8174" width="4.42578125" style="100" customWidth="1"/>
    <col min="8175" max="8175" width="5.7109375" style="100" customWidth="1"/>
    <col min="8176" max="8176" width="9.7109375" style="100" customWidth="1"/>
    <col min="8177" max="8177" width="5.28515625" style="100" customWidth="1"/>
    <col min="8178" max="8178" width="3.140625" style="100" customWidth="1"/>
    <col min="8179" max="8179" width="2.5703125" style="100" customWidth="1"/>
    <col min="8180" max="8180" width="2.140625" style="100" customWidth="1"/>
    <col min="8181" max="8181" width="11.5703125" style="100" customWidth="1"/>
    <col min="8182" max="8182" width="11.42578125" style="100" customWidth="1"/>
    <col min="8183" max="8183" width="10.7109375" style="100" customWidth="1"/>
    <col min="8184" max="8188" width="10.7109375" style="100" bestFit="1" customWidth="1"/>
    <col min="8189" max="8190" width="10.5703125" style="100" bestFit="1" customWidth="1"/>
    <col min="8191" max="8200" width="12.7109375" style="100" customWidth="1"/>
    <col min="8201" max="8419" width="9.140625" style="100"/>
    <col min="8420" max="8420" width="3.140625" style="100" customWidth="1"/>
    <col min="8421" max="8421" width="6.42578125" style="100" customWidth="1"/>
    <col min="8422" max="8422" width="45.42578125" style="100" customWidth="1"/>
    <col min="8423" max="8423" width="38.42578125" style="100" customWidth="1"/>
    <col min="8424" max="8425" width="2.7109375" style="100" customWidth="1"/>
    <col min="8426" max="8426" width="2.5703125" style="100" customWidth="1"/>
    <col min="8427" max="8427" width="2.7109375" style="100" customWidth="1"/>
    <col min="8428" max="8428" width="1.140625" style="100" customWidth="1"/>
    <col min="8429" max="8429" width="3.140625" style="100" customWidth="1"/>
    <col min="8430" max="8430" width="4.42578125" style="100" customWidth="1"/>
    <col min="8431" max="8431" width="5.7109375" style="100" customWidth="1"/>
    <col min="8432" max="8432" width="9.7109375" style="100" customWidth="1"/>
    <col min="8433" max="8433" width="5.28515625" style="100" customWidth="1"/>
    <col min="8434" max="8434" width="3.140625" style="100" customWidth="1"/>
    <col min="8435" max="8435" width="2.5703125" style="100" customWidth="1"/>
    <col min="8436" max="8436" width="2.140625" style="100" customWidth="1"/>
    <col min="8437" max="8437" width="11.5703125" style="100" customWidth="1"/>
    <col min="8438" max="8438" width="11.42578125" style="100" customWidth="1"/>
    <col min="8439" max="8439" width="10.7109375" style="100" customWidth="1"/>
    <col min="8440" max="8444" width="10.7109375" style="100" bestFit="1" customWidth="1"/>
    <col min="8445" max="8446" width="10.5703125" style="100" bestFit="1" customWidth="1"/>
    <col min="8447" max="8456" width="12.7109375" style="100" customWidth="1"/>
    <col min="8457" max="8675" width="9.140625" style="100"/>
    <col min="8676" max="8676" width="3.140625" style="100" customWidth="1"/>
    <col min="8677" max="8677" width="6.42578125" style="100" customWidth="1"/>
    <col min="8678" max="8678" width="45.42578125" style="100" customWidth="1"/>
    <col min="8679" max="8679" width="38.42578125" style="100" customWidth="1"/>
    <col min="8680" max="8681" width="2.7109375" style="100" customWidth="1"/>
    <col min="8682" max="8682" width="2.5703125" style="100" customWidth="1"/>
    <col min="8683" max="8683" width="2.7109375" style="100" customWidth="1"/>
    <col min="8684" max="8684" width="1.140625" style="100" customWidth="1"/>
    <col min="8685" max="8685" width="3.140625" style="100" customWidth="1"/>
    <col min="8686" max="8686" width="4.42578125" style="100" customWidth="1"/>
    <col min="8687" max="8687" width="5.7109375" style="100" customWidth="1"/>
    <col min="8688" max="8688" width="9.7109375" style="100" customWidth="1"/>
    <col min="8689" max="8689" width="5.28515625" style="100" customWidth="1"/>
    <col min="8690" max="8690" width="3.140625" style="100" customWidth="1"/>
    <col min="8691" max="8691" width="2.5703125" style="100" customWidth="1"/>
    <col min="8692" max="8692" width="2.140625" style="100" customWidth="1"/>
    <col min="8693" max="8693" width="11.5703125" style="100" customWidth="1"/>
    <col min="8694" max="8694" width="11.42578125" style="100" customWidth="1"/>
    <col min="8695" max="8695" width="10.7109375" style="100" customWidth="1"/>
    <col min="8696" max="8700" width="10.7109375" style="100" bestFit="1" customWidth="1"/>
    <col min="8701" max="8702" width="10.5703125" style="100" bestFit="1" customWidth="1"/>
    <col min="8703" max="8712" width="12.7109375" style="100" customWidth="1"/>
    <col min="8713" max="8931" width="9.140625" style="100"/>
    <col min="8932" max="8932" width="3.140625" style="100" customWidth="1"/>
    <col min="8933" max="8933" width="6.42578125" style="100" customWidth="1"/>
    <col min="8934" max="8934" width="45.42578125" style="100" customWidth="1"/>
    <col min="8935" max="8935" width="38.42578125" style="100" customWidth="1"/>
    <col min="8936" max="8937" width="2.7109375" style="100" customWidth="1"/>
    <col min="8938" max="8938" width="2.5703125" style="100" customWidth="1"/>
    <col min="8939" max="8939" width="2.7109375" style="100" customWidth="1"/>
    <col min="8940" max="8940" width="1.140625" style="100" customWidth="1"/>
    <col min="8941" max="8941" width="3.140625" style="100" customWidth="1"/>
    <col min="8942" max="8942" width="4.42578125" style="100" customWidth="1"/>
    <col min="8943" max="8943" width="5.7109375" style="100" customWidth="1"/>
    <col min="8944" max="8944" width="9.7109375" style="100" customWidth="1"/>
    <col min="8945" max="8945" width="5.28515625" style="100" customWidth="1"/>
    <col min="8946" max="8946" width="3.140625" style="100" customWidth="1"/>
    <col min="8947" max="8947" width="2.5703125" style="100" customWidth="1"/>
    <col min="8948" max="8948" width="2.140625" style="100" customWidth="1"/>
    <col min="8949" max="8949" width="11.5703125" style="100" customWidth="1"/>
    <col min="8950" max="8950" width="11.42578125" style="100" customWidth="1"/>
    <col min="8951" max="8951" width="10.7109375" style="100" customWidth="1"/>
    <col min="8952" max="8956" width="10.7109375" style="100" bestFit="1" customWidth="1"/>
    <col min="8957" max="8958" width="10.5703125" style="100" bestFit="1" customWidth="1"/>
    <col min="8959" max="8968" width="12.7109375" style="100" customWidth="1"/>
    <col min="8969" max="9187" width="9.140625" style="100"/>
    <col min="9188" max="9188" width="3.140625" style="100" customWidth="1"/>
    <col min="9189" max="9189" width="6.42578125" style="100" customWidth="1"/>
    <col min="9190" max="9190" width="45.42578125" style="100" customWidth="1"/>
    <col min="9191" max="9191" width="38.42578125" style="100" customWidth="1"/>
    <col min="9192" max="9193" width="2.7109375" style="100" customWidth="1"/>
    <col min="9194" max="9194" width="2.5703125" style="100" customWidth="1"/>
    <col min="9195" max="9195" width="2.7109375" style="100" customWidth="1"/>
    <col min="9196" max="9196" width="1.140625" style="100" customWidth="1"/>
    <col min="9197" max="9197" width="3.140625" style="100" customWidth="1"/>
    <col min="9198" max="9198" width="4.42578125" style="100" customWidth="1"/>
    <col min="9199" max="9199" width="5.7109375" style="100" customWidth="1"/>
    <col min="9200" max="9200" width="9.7109375" style="100" customWidth="1"/>
    <col min="9201" max="9201" width="5.28515625" style="100" customWidth="1"/>
    <col min="9202" max="9202" width="3.140625" style="100" customWidth="1"/>
    <col min="9203" max="9203" width="2.5703125" style="100" customWidth="1"/>
    <col min="9204" max="9204" width="2.140625" style="100" customWidth="1"/>
    <col min="9205" max="9205" width="11.5703125" style="100" customWidth="1"/>
    <col min="9206" max="9206" width="11.42578125" style="100" customWidth="1"/>
    <col min="9207" max="9207" width="10.7109375" style="100" customWidth="1"/>
    <col min="9208" max="9212" width="10.7109375" style="100" bestFit="1" customWidth="1"/>
    <col min="9213" max="9214" width="10.5703125" style="100" bestFit="1" customWidth="1"/>
    <col min="9215" max="9224" width="12.7109375" style="100" customWidth="1"/>
    <col min="9225" max="9443" width="9.140625" style="100"/>
    <col min="9444" max="9444" width="3.140625" style="100" customWidth="1"/>
    <col min="9445" max="9445" width="6.42578125" style="100" customWidth="1"/>
    <col min="9446" max="9446" width="45.42578125" style="100" customWidth="1"/>
    <col min="9447" max="9447" width="38.42578125" style="100" customWidth="1"/>
    <col min="9448" max="9449" width="2.7109375" style="100" customWidth="1"/>
    <col min="9450" max="9450" width="2.5703125" style="100" customWidth="1"/>
    <col min="9451" max="9451" width="2.7109375" style="100" customWidth="1"/>
    <col min="9452" max="9452" width="1.140625" style="100" customWidth="1"/>
    <col min="9453" max="9453" width="3.140625" style="100" customWidth="1"/>
    <col min="9454" max="9454" width="4.42578125" style="100" customWidth="1"/>
    <col min="9455" max="9455" width="5.7109375" style="100" customWidth="1"/>
    <col min="9456" max="9456" width="9.7109375" style="100" customWidth="1"/>
    <col min="9457" max="9457" width="5.28515625" style="100" customWidth="1"/>
    <col min="9458" max="9458" width="3.140625" style="100" customWidth="1"/>
    <col min="9459" max="9459" width="2.5703125" style="100" customWidth="1"/>
    <col min="9460" max="9460" width="2.140625" style="100" customWidth="1"/>
    <col min="9461" max="9461" width="11.5703125" style="100" customWidth="1"/>
    <col min="9462" max="9462" width="11.42578125" style="100" customWidth="1"/>
    <col min="9463" max="9463" width="10.7109375" style="100" customWidth="1"/>
    <col min="9464" max="9468" width="10.7109375" style="100" bestFit="1" customWidth="1"/>
    <col min="9469" max="9470" width="10.5703125" style="100" bestFit="1" customWidth="1"/>
    <col min="9471" max="9480" width="12.7109375" style="100" customWidth="1"/>
    <col min="9481" max="9699" width="9.140625" style="100"/>
    <col min="9700" max="9700" width="3.140625" style="100" customWidth="1"/>
    <col min="9701" max="9701" width="6.42578125" style="100" customWidth="1"/>
    <col min="9702" max="9702" width="45.42578125" style="100" customWidth="1"/>
    <col min="9703" max="9703" width="38.42578125" style="100" customWidth="1"/>
    <col min="9704" max="9705" width="2.7109375" style="100" customWidth="1"/>
    <col min="9706" max="9706" width="2.5703125" style="100" customWidth="1"/>
    <col min="9707" max="9707" width="2.7109375" style="100" customWidth="1"/>
    <col min="9708" max="9708" width="1.140625" style="100" customWidth="1"/>
    <col min="9709" max="9709" width="3.140625" style="100" customWidth="1"/>
    <col min="9710" max="9710" width="4.42578125" style="100" customWidth="1"/>
    <col min="9711" max="9711" width="5.7109375" style="100" customWidth="1"/>
    <col min="9712" max="9712" width="9.7109375" style="100" customWidth="1"/>
    <col min="9713" max="9713" width="5.28515625" style="100" customWidth="1"/>
    <col min="9714" max="9714" width="3.140625" style="100" customWidth="1"/>
    <col min="9715" max="9715" width="2.5703125" style="100" customWidth="1"/>
    <col min="9716" max="9716" width="2.140625" style="100" customWidth="1"/>
    <col min="9717" max="9717" width="11.5703125" style="100" customWidth="1"/>
    <col min="9718" max="9718" width="11.42578125" style="100" customWidth="1"/>
    <col min="9719" max="9719" width="10.7109375" style="100" customWidth="1"/>
    <col min="9720" max="9724" width="10.7109375" style="100" bestFit="1" customWidth="1"/>
    <col min="9725" max="9726" width="10.5703125" style="100" bestFit="1" customWidth="1"/>
    <col min="9727" max="9736" width="12.7109375" style="100" customWidth="1"/>
    <col min="9737" max="9955" width="9.140625" style="100"/>
    <col min="9956" max="9956" width="3.140625" style="100" customWidth="1"/>
    <col min="9957" max="9957" width="6.42578125" style="100" customWidth="1"/>
    <col min="9958" max="9958" width="45.42578125" style="100" customWidth="1"/>
    <col min="9959" max="9959" width="38.42578125" style="100" customWidth="1"/>
    <col min="9960" max="9961" width="2.7109375" style="100" customWidth="1"/>
    <col min="9962" max="9962" width="2.5703125" style="100" customWidth="1"/>
    <col min="9963" max="9963" width="2.7109375" style="100" customWidth="1"/>
    <col min="9964" max="9964" width="1.140625" style="100" customWidth="1"/>
    <col min="9965" max="9965" width="3.140625" style="100" customWidth="1"/>
    <col min="9966" max="9966" width="4.42578125" style="100" customWidth="1"/>
    <col min="9967" max="9967" width="5.7109375" style="100" customWidth="1"/>
    <col min="9968" max="9968" width="9.7109375" style="100" customWidth="1"/>
    <col min="9969" max="9969" width="5.28515625" style="100" customWidth="1"/>
    <col min="9970" max="9970" width="3.140625" style="100" customWidth="1"/>
    <col min="9971" max="9971" width="2.5703125" style="100" customWidth="1"/>
    <col min="9972" max="9972" width="2.140625" style="100" customWidth="1"/>
    <col min="9973" max="9973" width="11.5703125" style="100" customWidth="1"/>
    <col min="9974" max="9974" width="11.42578125" style="100" customWidth="1"/>
    <col min="9975" max="9975" width="10.7109375" style="100" customWidth="1"/>
    <col min="9976" max="9980" width="10.7109375" style="100" bestFit="1" customWidth="1"/>
    <col min="9981" max="9982" width="10.5703125" style="100" bestFit="1" customWidth="1"/>
    <col min="9983" max="9992" width="12.7109375" style="100" customWidth="1"/>
    <col min="9993" max="10211" width="9.140625" style="100"/>
    <col min="10212" max="10212" width="3.140625" style="100" customWidth="1"/>
    <col min="10213" max="10213" width="6.42578125" style="100" customWidth="1"/>
    <col min="10214" max="10214" width="45.42578125" style="100" customWidth="1"/>
    <col min="10215" max="10215" width="38.42578125" style="100" customWidth="1"/>
    <col min="10216" max="10217" width="2.7109375" style="100" customWidth="1"/>
    <col min="10218" max="10218" width="2.5703125" style="100" customWidth="1"/>
    <col min="10219" max="10219" width="2.7109375" style="100" customWidth="1"/>
    <col min="10220" max="10220" width="1.140625" style="100" customWidth="1"/>
    <col min="10221" max="10221" width="3.140625" style="100" customWidth="1"/>
    <col min="10222" max="10222" width="4.42578125" style="100" customWidth="1"/>
    <col min="10223" max="10223" width="5.7109375" style="100" customWidth="1"/>
    <col min="10224" max="10224" width="9.7109375" style="100" customWidth="1"/>
    <col min="10225" max="10225" width="5.28515625" style="100" customWidth="1"/>
    <col min="10226" max="10226" width="3.140625" style="100" customWidth="1"/>
    <col min="10227" max="10227" width="2.5703125" style="100" customWidth="1"/>
    <col min="10228" max="10228" width="2.140625" style="100" customWidth="1"/>
    <col min="10229" max="10229" width="11.5703125" style="100" customWidth="1"/>
    <col min="10230" max="10230" width="11.42578125" style="100" customWidth="1"/>
    <col min="10231" max="10231" width="10.7109375" style="100" customWidth="1"/>
    <col min="10232" max="10236" width="10.7109375" style="100" bestFit="1" customWidth="1"/>
    <col min="10237" max="10238" width="10.5703125" style="100" bestFit="1" customWidth="1"/>
    <col min="10239" max="10248" width="12.7109375" style="100" customWidth="1"/>
    <col min="10249" max="10467" width="9.140625" style="100"/>
    <col min="10468" max="10468" width="3.140625" style="100" customWidth="1"/>
    <col min="10469" max="10469" width="6.42578125" style="100" customWidth="1"/>
    <col min="10470" max="10470" width="45.42578125" style="100" customWidth="1"/>
    <col min="10471" max="10471" width="38.42578125" style="100" customWidth="1"/>
    <col min="10472" max="10473" width="2.7109375" style="100" customWidth="1"/>
    <col min="10474" max="10474" width="2.5703125" style="100" customWidth="1"/>
    <col min="10475" max="10475" width="2.7109375" style="100" customWidth="1"/>
    <col min="10476" max="10476" width="1.140625" style="100" customWidth="1"/>
    <col min="10477" max="10477" width="3.140625" style="100" customWidth="1"/>
    <col min="10478" max="10478" width="4.42578125" style="100" customWidth="1"/>
    <col min="10479" max="10479" width="5.7109375" style="100" customWidth="1"/>
    <col min="10480" max="10480" width="9.7109375" style="100" customWidth="1"/>
    <col min="10481" max="10481" width="5.28515625" style="100" customWidth="1"/>
    <col min="10482" max="10482" width="3.140625" style="100" customWidth="1"/>
    <col min="10483" max="10483" width="2.5703125" style="100" customWidth="1"/>
    <col min="10484" max="10484" width="2.140625" style="100" customWidth="1"/>
    <col min="10485" max="10485" width="11.5703125" style="100" customWidth="1"/>
    <col min="10486" max="10486" width="11.42578125" style="100" customWidth="1"/>
    <col min="10487" max="10487" width="10.7109375" style="100" customWidth="1"/>
    <col min="10488" max="10492" width="10.7109375" style="100" bestFit="1" customWidth="1"/>
    <col min="10493" max="10494" width="10.5703125" style="100" bestFit="1" customWidth="1"/>
    <col min="10495" max="10504" width="12.7109375" style="100" customWidth="1"/>
    <col min="10505" max="10723" width="9.140625" style="100"/>
    <col min="10724" max="10724" width="3.140625" style="100" customWidth="1"/>
    <col min="10725" max="10725" width="6.42578125" style="100" customWidth="1"/>
    <col min="10726" max="10726" width="45.42578125" style="100" customWidth="1"/>
    <col min="10727" max="10727" width="38.42578125" style="100" customWidth="1"/>
    <col min="10728" max="10729" width="2.7109375" style="100" customWidth="1"/>
    <col min="10730" max="10730" width="2.5703125" style="100" customWidth="1"/>
    <col min="10731" max="10731" width="2.7109375" style="100" customWidth="1"/>
    <col min="10732" max="10732" width="1.140625" style="100" customWidth="1"/>
    <col min="10733" max="10733" width="3.140625" style="100" customWidth="1"/>
    <col min="10734" max="10734" width="4.42578125" style="100" customWidth="1"/>
    <col min="10735" max="10735" width="5.7109375" style="100" customWidth="1"/>
    <col min="10736" max="10736" width="9.7109375" style="100" customWidth="1"/>
    <col min="10737" max="10737" width="5.28515625" style="100" customWidth="1"/>
    <col min="10738" max="10738" width="3.140625" style="100" customWidth="1"/>
    <col min="10739" max="10739" width="2.5703125" style="100" customWidth="1"/>
    <col min="10740" max="10740" width="2.140625" style="100" customWidth="1"/>
    <col min="10741" max="10741" width="11.5703125" style="100" customWidth="1"/>
    <col min="10742" max="10742" width="11.42578125" style="100" customWidth="1"/>
    <col min="10743" max="10743" width="10.7109375" style="100" customWidth="1"/>
    <col min="10744" max="10748" width="10.7109375" style="100" bestFit="1" customWidth="1"/>
    <col min="10749" max="10750" width="10.5703125" style="100" bestFit="1" customWidth="1"/>
    <col min="10751" max="10760" width="12.7109375" style="100" customWidth="1"/>
    <col min="10761" max="10979" width="9.140625" style="100"/>
    <col min="10980" max="10980" width="3.140625" style="100" customWidth="1"/>
    <col min="10981" max="10981" width="6.42578125" style="100" customWidth="1"/>
    <col min="10982" max="10982" width="45.42578125" style="100" customWidth="1"/>
    <col min="10983" max="10983" width="38.42578125" style="100" customWidth="1"/>
    <col min="10984" max="10985" width="2.7109375" style="100" customWidth="1"/>
    <col min="10986" max="10986" width="2.5703125" style="100" customWidth="1"/>
    <col min="10987" max="10987" width="2.7109375" style="100" customWidth="1"/>
    <col min="10988" max="10988" width="1.140625" style="100" customWidth="1"/>
    <col min="10989" max="10989" width="3.140625" style="100" customWidth="1"/>
    <col min="10990" max="10990" width="4.42578125" style="100" customWidth="1"/>
    <col min="10991" max="10991" width="5.7109375" style="100" customWidth="1"/>
    <col min="10992" max="10992" width="9.7109375" style="100" customWidth="1"/>
    <col min="10993" max="10993" width="5.28515625" style="100" customWidth="1"/>
    <col min="10994" max="10994" width="3.140625" style="100" customWidth="1"/>
    <col min="10995" max="10995" width="2.5703125" style="100" customWidth="1"/>
    <col min="10996" max="10996" width="2.140625" style="100" customWidth="1"/>
    <col min="10997" max="10997" width="11.5703125" style="100" customWidth="1"/>
    <col min="10998" max="10998" width="11.42578125" style="100" customWidth="1"/>
    <col min="10999" max="10999" width="10.7109375" style="100" customWidth="1"/>
    <col min="11000" max="11004" width="10.7109375" style="100" bestFit="1" customWidth="1"/>
    <col min="11005" max="11006" width="10.5703125" style="100" bestFit="1" customWidth="1"/>
    <col min="11007" max="11016" width="12.7109375" style="100" customWidth="1"/>
    <col min="11017" max="11235" width="9.140625" style="100"/>
    <col min="11236" max="11236" width="3.140625" style="100" customWidth="1"/>
    <col min="11237" max="11237" width="6.42578125" style="100" customWidth="1"/>
    <col min="11238" max="11238" width="45.42578125" style="100" customWidth="1"/>
    <col min="11239" max="11239" width="38.42578125" style="100" customWidth="1"/>
    <col min="11240" max="11241" width="2.7109375" style="100" customWidth="1"/>
    <col min="11242" max="11242" width="2.5703125" style="100" customWidth="1"/>
    <col min="11243" max="11243" width="2.7109375" style="100" customWidth="1"/>
    <col min="11244" max="11244" width="1.140625" style="100" customWidth="1"/>
    <col min="11245" max="11245" width="3.140625" style="100" customWidth="1"/>
    <col min="11246" max="11246" width="4.42578125" style="100" customWidth="1"/>
    <col min="11247" max="11247" width="5.7109375" style="100" customWidth="1"/>
    <col min="11248" max="11248" width="9.7109375" style="100" customWidth="1"/>
    <col min="11249" max="11249" width="5.28515625" style="100" customWidth="1"/>
    <col min="11250" max="11250" width="3.140625" style="100" customWidth="1"/>
    <col min="11251" max="11251" width="2.5703125" style="100" customWidth="1"/>
    <col min="11252" max="11252" width="2.140625" style="100" customWidth="1"/>
    <col min="11253" max="11253" width="11.5703125" style="100" customWidth="1"/>
    <col min="11254" max="11254" width="11.42578125" style="100" customWidth="1"/>
    <col min="11255" max="11255" width="10.7109375" style="100" customWidth="1"/>
    <col min="11256" max="11260" width="10.7109375" style="100" bestFit="1" customWidth="1"/>
    <col min="11261" max="11262" width="10.5703125" style="100" bestFit="1" customWidth="1"/>
    <col min="11263" max="11272" width="12.7109375" style="100" customWidth="1"/>
    <col min="11273" max="11491" width="9.140625" style="100"/>
    <col min="11492" max="11492" width="3.140625" style="100" customWidth="1"/>
    <col min="11493" max="11493" width="6.42578125" style="100" customWidth="1"/>
    <col min="11494" max="11494" width="45.42578125" style="100" customWidth="1"/>
    <col min="11495" max="11495" width="38.42578125" style="100" customWidth="1"/>
    <col min="11496" max="11497" width="2.7109375" style="100" customWidth="1"/>
    <col min="11498" max="11498" width="2.5703125" style="100" customWidth="1"/>
    <col min="11499" max="11499" width="2.7109375" style="100" customWidth="1"/>
    <col min="11500" max="11500" width="1.140625" style="100" customWidth="1"/>
    <col min="11501" max="11501" width="3.140625" style="100" customWidth="1"/>
    <col min="11502" max="11502" width="4.42578125" style="100" customWidth="1"/>
    <col min="11503" max="11503" width="5.7109375" style="100" customWidth="1"/>
    <col min="11504" max="11504" width="9.7109375" style="100" customWidth="1"/>
    <col min="11505" max="11505" width="5.28515625" style="100" customWidth="1"/>
    <col min="11506" max="11506" width="3.140625" style="100" customWidth="1"/>
    <col min="11507" max="11507" width="2.5703125" style="100" customWidth="1"/>
    <col min="11508" max="11508" width="2.140625" style="100" customWidth="1"/>
    <col min="11509" max="11509" width="11.5703125" style="100" customWidth="1"/>
    <col min="11510" max="11510" width="11.42578125" style="100" customWidth="1"/>
    <col min="11511" max="11511" width="10.7109375" style="100" customWidth="1"/>
    <col min="11512" max="11516" width="10.7109375" style="100" bestFit="1" customWidth="1"/>
    <col min="11517" max="11518" width="10.5703125" style="100" bestFit="1" customWidth="1"/>
    <col min="11519" max="11528" width="12.7109375" style="100" customWidth="1"/>
    <col min="11529" max="11747" width="9.140625" style="100"/>
    <col min="11748" max="11748" width="3.140625" style="100" customWidth="1"/>
    <col min="11749" max="11749" width="6.42578125" style="100" customWidth="1"/>
    <col min="11750" max="11750" width="45.42578125" style="100" customWidth="1"/>
    <col min="11751" max="11751" width="38.42578125" style="100" customWidth="1"/>
    <col min="11752" max="11753" width="2.7109375" style="100" customWidth="1"/>
    <col min="11754" max="11754" width="2.5703125" style="100" customWidth="1"/>
    <col min="11755" max="11755" width="2.7109375" style="100" customWidth="1"/>
    <col min="11756" max="11756" width="1.140625" style="100" customWidth="1"/>
    <col min="11757" max="11757" width="3.140625" style="100" customWidth="1"/>
    <col min="11758" max="11758" width="4.42578125" style="100" customWidth="1"/>
    <col min="11759" max="11759" width="5.7109375" style="100" customWidth="1"/>
    <col min="11760" max="11760" width="9.7109375" style="100" customWidth="1"/>
    <col min="11761" max="11761" width="5.28515625" style="100" customWidth="1"/>
    <col min="11762" max="11762" width="3.140625" style="100" customWidth="1"/>
    <col min="11763" max="11763" width="2.5703125" style="100" customWidth="1"/>
    <col min="11764" max="11764" width="2.140625" style="100" customWidth="1"/>
    <col min="11765" max="11765" width="11.5703125" style="100" customWidth="1"/>
    <col min="11766" max="11766" width="11.42578125" style="100" customWidth="1"/>
    <col min="11767" max="11767" width="10.7109375" style="100" customWidth="1"/>
    <col min="11768" max="11772" width="10.7109375" style="100" bestFit="1" customWidth="1"/>
    <col min="11773" max="11774" width="10.5703125" style="100" bestFit="1" customWidth="1"/>
    <col min="11775" max="11784" width="12.7109375" style="100" customWidth="1"/>
    <col min="11785" max="12003" width="9.140625" style="100"/>
    <col min="12004" max="12004" width="3.140625" style="100" customWidth="1"/>
    <col min="12005" max="12005" width="6.42578125" style="100" customWidth="1"/>
    <col min="12006" max="12006" width="45.42578125" style="100" customWidth="1"/>
    <col min="12007" max="12007" width="38.42578125" style="100" customWidth="1"/>
    <col min="12008" max="12009" width="2.7109375" style="100" customWidth="1"/>
    <col min="12010" max="12010" width="2.5703125" style="100" customWidth="1"/>
    <col min="12011" max="12011" width="2.7109375" style="100" customWidth="1"/>
    <col min="12012" max="12012" width="1.140625" style="100" customWidth="1"/>
    <col min="12013" max="12013" width="3.140625" style="100" customWidth="1"/>
    <col min="12014" max="12014" width="4.42578125" style="100" customWidth="1"/>
    <col min="12015" max="12015" width="5.7109375" style="100" customWidth="1"/>
    <col min="12016" max="12016" width="9.7109375" style="100" customWidth="1"/>
    <col min="12017" max="12017" width="5.28515625" style="100" customWidth="1"/>
    <col min="12018" max="12018" width="3.140625" style="100" customWidth="1"/>
    <col min="12019" max="12019" width="2.5703125" style="100" customWidth="1"/>
    <col min="12020" max="12020" width="2.140625" style="100" customWidth="1"/>
    <col min="12021" max="12021" width="11.5703125" style="100" customWidth="1"/>
    <col min="12022" max="12022" width="11.42578125" style="100" customWidth="1"/>
    <col min="12023" max="12023" width="10.7109375" style="100" customWidth="1"/>
    <col min="12024" max="12028" width="10.7109375" style="100" bestFit="1" customWidth="1"/>
    <col min="12029" max="12030" width="10.5703125" style="100" bestFit="1" customWidth="1"/>
    <col min="12031" max="12040" width="12.7109375" style="100" customWidth="1"/>
    <col min="12041" max="12259" width="9.140625" style="100"/>
    <col min="12260" max="12260" width="3.140625" style="100" customWidth="1"/>
    <col min="12261" max="12261" width="6.42578125" style="100" customWidth="1"/>
    <col min="12262" max="12262" width="45.42578125" style="100" customWidth="1"/>
    <col min="12263" max="12263" width="38.42578125" style="100" customWidth="1"/>
    <col min="12264" max="12265" width="2.7109375" style="100" customWidth="1"/>
    <col min="12266" max="12266" width="2.5703125" style="100" customWidth="1"/>
    <col min="12267" max="12267" width="2.7109375" style="100" customWidth="1"/>
    <col min="12268" max="12268" width="1.140625" style="100" customWidth="1"/>
    <col min="12269" max="12269" width="3.140625" style="100" customWidth="1"/>
    <col min="12270" max="12270" width="4.42578125" style="100" customWidth="1"/>
    <col min="12271" max="12271" width="5.7109375" style="100" customWidth="1"/>
    <col min="12272" max="12272" width="9.7109375" style="100" customWidth="1"/>
    <col min="12273" max="12273" width="5.28515625" style="100" customWidth="1"/>
    <col min="12274" max="12274" width="3.140625" style="100" customWidth="1"/>
    <col min="12275" max="12275" width="2.5703125" style="100" customWidth="1"/>
    <col min="12276" max="12276" width="2.140625" style="100" customWidth="1"/>
    <col min="12277" max="12277" width="11.5703125" style="100" customWidth="1"/>
    <col min="12278" max="12278" width="11.42578125" style="100" customWidth="1"/>
    <col min="12279" max="12279" width="10.7109375" style="100" customWidth="1"/>
    <col min="12280" max="12284" width="10.7109375" style="100" bestFit="1" customWidth="1"/>
    <col min="12285" max="12286" width="10.5703125" style="100" bestFit="1" customWidth="1"/>
    <col min="12287" max="12296" width="12.7109375" style="100" customWidth="1"/>
    <col min="12297" max="12515" width="9.140625" style="100"/>
    <col min="12516" max="12516" width="3.140625" style="100" customWidth="1"/>
    <col min="12517" max="12517" width="6.42578125" style="100" customWidth="1"/>
    <col min="12518" max="12518" width="45.42578125" style="100" customWidth="1"/>
    <col min="12519" max="12519" width="38.42578125" style="100" customWidth="1"/>
    <col min="12520" max="12521" width="2.7109375" style="100" customWidth="1"/>
    <col min="12522" max="12522" width="2.5703125" style="100" customWidth="1"/>
    <col min="12523" max="12523" width="2.7109375" style="100" customWidth="1"/>
    <col min="12524" max="12524" width="1.140625" style="100" customWidth="1"/>
    <col min="12525" max="12525" width="3.140625" style="100" customWidth="1"/>
    <col min="12526" max="12526" width="4.42578125" style="100" customWidth="1"/>
    <col min="12527" max="12527" width="5.7109375" style="100" customWidth="1"/>
    <col min="12528" max="12528" width="9.7109375" style="100" customWidth="1"/>
    <col min="12529" max="12529" width="5.28515625" style="100" customWidth="1"/>
    <col min="12530" max="12530" width="3.140625" style="100" customWidth="1"/>
    <col min="12531" max="12531" width="2.5703125" style="100" customWidth="1"/>
    <col min="12532" max="12532" width="2.140625" style="100" customWidth="1"/>
    <col min="12533" max="12533" width="11.5703125" style="100" customWidth="1"/>
    <col min="12534" max="12534" width="11.42578125" style="100" customWidth="1"/>
    <col min="12535" max="12535" width="10.7109375" style="100" customWidth="1"/>
    <col min="12536" max="12540" width="10.7109375" style="100" bestFit="1" customWidth="1"/>
    <col min="12541" max="12542" width="10.5703125" style="100" bestFit="1" customWidth="1"/>
    <col min="12543" max="12552" width="12.7109375" style="100" customWidth="1"/>
    <col min="12553" max="12771" width="9.140625" style="100"/>
    <col min="12772" max="12772" width="3.140625" style="100" customWidth="1"/>
    <col min="12773" max="12773" width="6.42578125" style="100" customWidth="1"/>
    <col min="12774" max="12774" width="45.42578125" style="100" customWidth="1"/>
    <col min="12775" max="12775" width="38.42578125" style="100" customWidth="1"/>
    <col min="12776" max="12777" width="2.7109375" style="100" customWidth="1"/>
    <col min="12778" max="12778" width="2.5703125" style="100" customWidth="1"/>
    <col min="12779" max="12779" width="2.7109375" style="100" customWidth="1"/>
    <col min="12780" max="12780" width="1.140625" style="100" customWidth="1"/>
    <col min="12781" max="12781" width="3.140625" style="100" customWidth="1"/>
    <col min="12782" max="12782" width="4.42578125" style="100" customWidth="1"/>
    <col min="12783" max="12783" width="5.7109375" style="100" customWidth="1"/>
    <col min="12784" max="12784" width="9.7109375" style="100" customWidth="1"/>
    <col min="12785" max="12785" width="5.28515625" style="100" customWidth="1"/>
    <col min="12786" max="12786" width="3.140625" style="100" customWidth="1"/>
    <col min="12787" max="12787" width="2.5703125" style="100" customWidth="1"/>
    <col min="12788" max="12788" width="2.140625" style="100" customWidth="1"/>
    <col min="12789" max="12789" width="11.5703125" style="100" customWidth="1"/>
    <col min="12790" max="12790" width="11.42578125" style="100" customWidth="1"/>
    <col min="12791" max="12791" width="10.7109375" style="100" customWidth="1"/>
    <col min="12792" max="12796" width="10.7109375" style="100" bestFit="1" customWidth="1"/>
    <col min="12797" max="12798" width="10.5703125" style="100" bestFit="1" customWidth="1"/>
    <col min="12799" max="12808" width="12.7109375" style="100" customWidth="1"/>
    <col min="12809" max="13027" width="9.140625" style="100"/>
    <col min="13028" max="13028" width="3.140625" style="100" customWidth="1"/>
    <col min="13029" max="13029" width="6.42578125" style="100" customWidth="1"/>
    <col min="13030" max="13030" width="45.42578125" style="100" customWidth="1"/>
    <col min="13031" max="13031" width="38.42578125" style="100" customWidth="1"/>
    <col min="13032" max="13033" width="2.7109375" style="100" customWidth="1"/>
    <col min="13034" max="13034" width="2.5703125" style="100" customWidth="1"/>
    <col min="13035" max="13035" width="2.7109375" style="100" customWidth="1"/>
    <col min="13036" max="13036" width="1.140625" style="100" customWidth="1"/>
    <col min="13037" max="13037" width="3.140625" style="100" customWidth="1"/>
    <col min="13038" max="13038" width="4.42578125" style="100" customWidth="1"/>
    <col min="13039" max="13039" width="5.7109375" style="100" customWidth="1"/>
    <col min="13040" max="13040" width="9.7109375" style="100" customWidth="1"/>
    <col min="13041" max="13041" width="5.28515625" style="100" customWidth="1"/>
    <col min="13042" max="13042" width="3.140625" style="100" customWidth="1"/>
    <col min="13043" max="13043" width="2.5703125" style="100" customWidth="1"/>
    <col min="13044" max="13044" width="2.140625" style="100" customWidth="1"/>
    <col min="13045" max="13045" width="11.5703125" style="100" customWidth="1"/>
    <col min="13046" max="13046" width="11.42578125" style="100" customWidth="1"/>
    <col min="13047" max="13047" width="10.7109375" style="100" customWidth="1"/>
    <col min="13048" max="13052" width="10.7109375" style="100" bestFit="1" customWidth="1"/>
    <col min="13053" max="13054" width="10.5703125" style="100" bestFit="1" customWidth="1"/>
    <col min="13055" max="13064" width="12.7109375" style="100" customWidth="1"/>
    <col min="13065" max="13283" width="9.140625" style="100"/>
    <col min="13284" max="13284" width="3.140625" style="100" customWidth="1"/>
    <col min="13285" max="13285" width="6.42578125" style="100" customWidth="1"/>
    <col min="13286" max="13286" width="45.42578125" style="100" customWidth="1"/>
    <col min="13287" max="13287" width="38.42578125" style="100" customWidth="1"/>
    <col min="13288" max="13289" width="2.7109375" style="100" customWidth="1"/>
    <col min="13290" max="13290" width="2.5703125" style="100" customWidth="1"/>
    <col min="13291" max="13291" width="2.7109375" style="100" customWidth="1"/>
    <col min="13292" max="13292" width="1.140625" style="100" customWidth="1"/>
    <col min="13293" max="13293" width="3.140625" style="100" customWidth="1"/>
    <col min="13294" max="13294" width="4.42578125" style="100" customWidth="1"/>
    <col min="13295" max="13295" width="5.7109375" style="100" customWidth="1"/>
    <col min="13296" max="13296" width="9.7109375" style="100" customWidth="1"/>
    <col min="13297" max="13297" width="5.28515625" style="100" customWidth="1"/>
    <col min="13298" max="13298" width="3.140625" style="100" customWidth="1"/>
    <col min="13299" max="13299" width="2.5703125" style="100" customWidth="1"/>
    <col min="13300" max="13300" width="2.140625" style="100" customWidth="1"/>
    <col min="13301" max="13301" width="11.5703125" style="100" customWidth="1"/>
    <col min="13302" max="13302" width="11.42578125" style="100" customWidth="1"/>
    <col min="13303" max="13303" width="10.7109375" style="100" customWidth="1"/>
    <col min="13304" max="13308" width="10.7109375" style="100" bestFit="1" customWidth="1"/>
    <col min="13309" max="13310" width="10.5703125" style="100" bestFit="1" customWidth="1"/>
    <col min="13311" max="13320" width="12.7109375" style="100" customWidth="1"/>
    <col min="13321" max="13539" width="9.140625" style="100"/>
    <col min="13540" max="13540" width="3.140625" style="100" customWidth="1"/>
    <col min="13541" max="13541" width="6.42578125" style="100" customWidth="1"/>
    <col min="13542" max="13542" width="45.42578125" style="100" customWidth="1"/>
    <col min="13543" max="13543" width="38.42578125" style="100" customWidth="1"/>
    <col min="13544" max="13545" width="2.7109375" style="100" customWidth="1"/>
    <col min="13546" max="13546" width="2.5703125" style="100" customWidth="1"/>
    <col min="13547" max="13547" width="2.7109375" style="100" customWidth="1"/>
    <col min="13548" max="13548" width="1.140625" style="100" customWidth="1"/>
    <col min="13549" max="13549" width="3.140625" style="100" customWidth="1"/>
    <col min="13550" max="13550" width="4.42578125" style="100" customWidth="1"/>
    <col min="13551" max="13551" width="5.7109375" style="100" customWidth="1"/>
    <col min="13552" max="13552" width="9.7109375" style="100" customWidth="1"/>
    <col min="13553" max="13553" width="5.28515625" style="100" customWidth="1"/>
    <col min="13554" max="13554" width="3.140625" style="100" customWidth="1"/>
    <col min="13555" max="13555" width="2.5703125" style="100" customWidth="1"/>
    <col min="13556" max="13556" width="2.140625" style="100" customWidth="1"/>
    <col min="13557" max="13557" width="11.5703125" style="100" customWidth="1"/>
    <col min="13558" max="13558" width="11.42578125" style="100" customWidth="1"/>
    <col min="13559" max="13559" width="10.7109375" style="100" customWidth="1"/>
    <col min="13560" max="13564" width="10.7109375" style="100" bestFit="1" customWidth="1"/>
    <col min="13565" max="13566" width="10.5703125" style="100" bestFit="1" customWidth="1"/>
    <col min="13567" max="13576" width="12.7109375" style="100" customWidth="1"/>
    <col min="13577" max="13795" width="9.140625" style="100"/>
    <col min="13796" max="13796" width="3.140625" style="100" customWidth="1"/>
    <col min="13797" max="13797" width="6.42578125" style="100" customWidth="1"/>
    <col min="13798" max="13798" width="45.42578125" style="100" customWidth="1"/>
    <col min="13799" max="13799" width="38.42578125" style="100" customWidth="1"/>
    <col min="13800" max="13801" width="2.7109375" style="100" customWidth="1"/>
    <col min="13802" max="13802" width="2.5703125" style="100" customWidth="1"/>
    <col min="13803" max="13803" width="2.7109375" style="100" customWidth="1"/>
    <col min="13804" max="13804" width="1.140625" style="100" customWidth="1"/>
    <col min="13805" max="13805" width="3.140625" style="100" customWidth="1"/>
    <col min="13806" max="13806" width="4.42578125" style="100" customWidth="1"/>
    <col min="13807" max="13807" width="5.7109375" style="100" customWidth="1"/>
    <col min="13808" max="13808" width="9.7109375" style="100" customWidth="1"/>
    <col min="13809" max="13809" width="5.28515625" style="100" customWidth="1"/>
    <col min="13810" max="13810" width="3.140625" style="100" customWidth="1"/>
    <col min="13811" max="13811" width="2.5703125" style="100" customWidth="1"/>
    <col min="13812" max="13812" width="2.140625" style="100" customWidth="1"/>
    <col min="13813" max="13813" width="11.5703125" style="100" customWidth="1"/>
    <col min="13814" max="13814" width="11.42578125" style="100" customWidth="1"/>
    <col min="13815" max="13815" width="10.7109375" style="100" customWidth="1"/>
    <col min="13816" max="13820" width="10.7109375" style="100" bestFit="1" customWidth="1"/>
    <col min="13821" max="13822" width="10.5703125" style="100" bestFit="1" customWidth="1"/>
    <col min="13823" max="13832" width="12.7109375" style="100" customWidth="1"/>
    <col min="13833" max="14051" width="9.140625" style="100"/>
    <col min="14052" max="14052" width="3.140625" style="100" customWidth="1"/>
    <col min="14053" max="14053" width="6.42578125" style="100" customWidth="1"/>
    <col min="14054" max="14054" width="45.42578125" style="100" customWidth="1"/>
    <col min="14055" max="14055" width="38.42578125" style="100" customWidth="1"/>
    <col min="14056" max="14057" width="2.7109375" style="100" customWidth="1"/>
    <col min="14058" max="14058" width="2.5703125" style="100" customWidth="1"/>
    <col min="14059" max="14059" width="2.7109375" style="100" customWidth="1"/>
    <col min="14060" max="14060" width="1.140625" style="100" customWidth="1"/>
    <col min="14061" max="14061" width="3.140625" style="100" customWidth="1"/>
    <col min="14062" max="14062" width="4.42578125" style="100" customWidth="1"/>
    <col min="14063" max="14063" width="5.7109375" style="100" customWidth="1"/>
    <col min="14064" max="14064" width="9.7109375" style="100" customWidth="1"/>
    <col min="14065" max="14065" width="5.28515625" style="100" customWidth="1"/>
    <col min="14066" max="14066" width="3.140625" style="100" customWidth="1"/>
    <col min="14067" max="14067" width="2.5703125" style="100" customWidth="1"/>
    <col min="14068" max="14068" width="2.140625" style="100" customWidth="1"/>
    <col min="14069" max="14069" width="11.5703125" style="100" customWidth="1"/>
    <col min="14070" max="14070" width="11.42578125" style="100" customWidth="1"/>
    <col min="14071" max="14071" width="10.7109375" style="100" customWidth="1"/>
    <col min="14072" max="14076" width="10.7109375" style="100" bestFit="1" customWidth="1"/>
    <col min="14077" max="14078" width="10.5703125" style="100" bestFit="1" customWidth="1"/>
    <col min="14079" max="14088" width="12.7109375" style="100" customWidth="1"/>
    <col min="14089" max="14307" width="9.140625" style="100"/>
    <col min="14308" max="14308" width="3.140625" style="100" customWidth="1"/>
    <col min="14309" max="14309" width="6.42578125" style="100" customWidth="1"/>
    <col min="14310" max="14310" width="45.42578125" style="100" customWidth="1"/>
    <col min="14311" max="14311" width="38.42578125" style="100" customWidth="1"/>
    <col min="14312" max="14313" width="2.7109375" style="100" customWidth="1"/>
    <col min="14314" max="14314" width="2.5703125" style="100" customWidth="1"/>
    <col min="14315" max="14315" width="2.7109375" style="100" customWidth="1"/>
    <col min="14316" max="14316" width="1.140625" style="100" customWidth="1"/>
    <col min="14317" max="14317" width="3.140625" style="100" customWidth="1"/>
    <col min="14318" max="14318" width="4.42578125" style="100" customWidth="1"/>
    <col min="14319" max="14319" width="5.7109375" style="100" customWidth="1"/>
    <col min="14320" max="14320" width="9.7109375" style="100" customWidth="1"/>
    <col min="14321" max="14321" width="5.28515625" style="100" customWidth="1"/>
    <col min="14322" max="14322" width="3.140625" style="100" customWidth="1"/>
    <col min="14323" max="14323" width="2.5703125" style="100" customWidth="1"/>
    <col min="14324" max="14324" width="2.140625" style="100" customWidth="1"/>
    <col min="14325" max="14325" width="11.5703125" style="100" customWidth="1"/>
    <col min="14326" max="14326" width="11.42578125" style="100" customWidth="1"/>
    <col min="14327" max="14327" width="10.7109375" style="100" customWidth="1"/>
    <col min="14328" max="14332" width="10.7109375" style="100" bestFit="1" customWidth="1"/>
    <col min="14333" max="14334" width="10.5703125" style="100" bestFit="1" customWidth="1"/>
    <col min="14335" max="14344" width="12.7109375" style="100" customWidth="1"/>
    <col min="14345" max="14563" width="9.140625" style="100"/>
    <col min="14564" max="14564" width="3.140625" style="100" customWidth="1"/>
    <col min="14565" max="14565" width="6.42578125" style="100" customWidth="1"/>
    <col min="14566" max="14566" width="45.42578125" style="100" customWidth="1"/>
    <col min="14567" max="14567" width="38.42578125" style="100" customWidth="1"/>
    <col min="14568" max="14569" width="2.7109375" style="100" customWidth="1"/>
    <col min="14570" max="14570" width="2.5703125" style="100" customWidth="1"/>
    <col min="14571" max="14571" width="2.7109375" style="100" customWidth="1"/>
    <col min="14572" max="14572" width="1.140625" style="100" customWidth="1"/>
    <col min="14573" max="14573" width="3.140625" style="100" customWidth="1"/>
    <col min="14574" max="14574" width="4.42578125" style="100" customWidth="1"/>
    <col min="14575" max="14575" width="5.7109375" style="100" customWidth="1"/>
    <col min="14576" max="14576" width="9.7109375" style="100" customWidth="1"/>
    <col min="14577" max="14577" width="5.28515625" style="100" customWidth="1"/>
    <col min="14578" max="14578" width="3.140625" style="100" customWidth="1"/>
    <col min="14579" max="14579" width="2.5703125" style="100" customWidth="1"/>
    <col min="14580" max="14580" width="2.140625" style="100" customWidth="1"/>
    <col min="14581" max="14581" width="11.5703125" style="100" customWidth="1"/>
    <col min="14582" max="14582" width="11.42578125" style="100" customWidth="1"/>
    <col min="14583" max="14583" width="10.7109375" style="100" customWidth="1"/>
    <col min="14584" max="14588" width="10.7109375" style="100" bestFit="1" customWidth="1"/>
    <col min="14589" max="14590" width="10.5703125" style="100" bestFit="1" customWidth="1"/>
    <col min="14591" max="14600" width="12.7109375" style="100" customWidth="1"/>
    <col min="14601" max="14819" width="9.140625" style="100"/>
    <col min="14820" max="14820" width="3.140625" style="100" customWidth="1"/>
    <col min="14821" max="14821" width="6.42578125" style="100" customWidth="1"/>
    <col min="14822" max="14822" width="45.42578125" style="100" customWidth="1"/>
    <col min="14823" max="14823" width="38.42578125" style="100" customWidth="1"/>
    <col min="14824" max="14825" width="2.7109375" style="100" customWidth="1"/>
    <col min="14826" max="14826" width="2.5703125" style="100" customWidth="1"/>
    <col min="14827" max="14827" width="2.7109375" style="100" customWidth="1"/>
    <col min="14828" max="14828" width="1.140625" style="100" customWidth="1"/>
    <col min="14829" max="14829" width="3.140625" style="100" customWidth="1"/>
    <col min="14830" max="14830" width="4.42578125" style="100" customWidth="1"/>
    <col min="14831" max="14831" width="5.7109375" style="100" customWidth="1"/>
    <col min="14832" max="14832" width="9.7109375" style="100" customWidth="1"/>
    <col min="14833" max="14833" width="5.28515625" style="100" customWidth="1"/>
    <col min="14834" max="14834" width="3.140625" style="100" customWidth="1"/>
    <col min="14835" max="14835" width="2.5703125" style="100" customWidth="1"/>
    <col min="14836" max="14836" width="2.140625" style="100" customWidth="1"/>
    <col min="14837" max="14837" width="11.5703125" style="100" customWidth="1"/>
    <col min="14838" max="14838" width="11.42578125" style="100" customWidth="1"/>
    <col min="14839" max="14839" width="10.7109375" style="100" customWidth="1"/>
    <col min="14840" max="14844" width="10.7109375" style="100" bestFit="1" customWidth="1"/>
    <col min="14845" max="14846" width="10.5703125" style="100" bestFit="1" customWidth="1"/>
    <col min="14847" max="14856" width="12.7109375" style="100" customWidth="1"/>
    <col min="14857" max="15075" width="9.140625" style="100"/>
    <col min="15076" max="15076" width="3.140625" style="100" customWidth="1"/>
    <col min="15077" max="15077" width="6.42578125" style="100" customWidth="1"/>
    <col min="15078" max="15078" width="45.42578125" style="100" customWidth="1"/>
    <col min="15079" max="15079" width="38.42578125" style="100" customWidth="1"/>
    <col min="15080" max="15081" width="2.7109375" style="100" customWidth="1"/>
    <col min="15082" max="15082" width="2.5703125" style="100" customWidth="1"/>
    <col min="15083" max="15083" width="2.7109375" style="100" customWidth="1"/>
    <col min="15084" max="15084" width="1.140625" style="100" customWidth="1"/>
    <col min="15085" max="15085" width="3.140625" style="100" customWidth="1"/>
    <col min="15086" max="15086" width="4.42578125" style="100" customWidth="1"/>
    <col min="15087" max="15087" width="5.7109375" style="100" customWidth="1"/>
    <col min="15088" max="15088" width="9.7109375" style="100" customWidth="1"/>
    <col min="15089" max="15089" width="5.28515625" style="100" customWidth="1"/>
    <col min="15090" max="15090" width="3.140625" style="100" customWidth="1"/>
    <col min="15091" max="15091" width="2.5703125" style="100" customWidth="1"/>
    <col min="15092" max="15092" width="2.140625" style="100" customWidth="1"/>
    <col min="15093" max="15093" width="11.5703125" style="100" customWidth="1"/>
    <col min="15094" max="15094" width="11.42578125" style="100" customWidth="1"/>
    <col min="15095" max="15095" width="10.7109375" style="100" customWidth="1"/>
    <col min="15096" max="15100" width="10.7109375" style="100" bestFit="1" customWidth="1"/>
    <col min="15101" max="15102" width="10.5703125" style="100" bestFit="1" customWidth="1"/>
    <col min="15103" max="15112" width="12.7109375" style="100" customWidth="1"/>
    <col min="15113" max="15331" width="9.140625" style="100"/>
    <col min="15332" max="15332" width="3.140625" style="100" customWidth="1"/>
    <col min="15333" max="15333" width="6.42578125" style="100" customWidth="1"/>
    <col min="15334" max="15334" width="45.42578125" style="100" customWidth="1"/>
    <col min="15335" max="15335" width="38.42578125" style="100" customWidth="1"/>
    <col min="15336" max="15337" width="2.7109375" style="100" customWidth="1"/>
    <col min="15338" max="15338" width="2.5703125" style="100" customWidth="1"/>
    <col min="15339" max="15339" width="2.7109375" style="100" customWidth="1"/>
    <col min="15340" max="15340" width="1.140625" style="100" customWidth="1"/>
    <col min="15341" max="15341" width="3.140625" style="100" customWidth="1"/>
    <col min="15342" max="15342" width="4.42578125" style="100" customWidth="1"/>
    <col min="15343" max="15343" width="5.7109375" style="100" customWidth="1"/>
    <col min="15344" max="15344" width="9.7109375" style="100" customWidth="1"/>
    <col min="15345" max="15345" width="5.28515625" style="100" customWidth="1"/>
    <col min="15346" max="15346" width="3.140625" style="100" customWidth="1"/>
    <col min="15347" max="15347" width="2.5703125" style="100" customWidth="1"/>
    <col min="15348" max="15348" width="2.140625" style="100" customWidth="1"/>
    <col min="15349" max="15349" width="11.5703125" style="100" customWidth="1"/>
    <col min="15350" max="15350" width="11.42578125" style="100" customWidth="1"/>
    <col min="15351" max="15351" width="10.7109375" style="100" customWidth="1"/>
    <col min="15352" max="15356" width="10.7109375" style="100" bestFit="1" customWidth="1"/>
    <col min="15357" max="15358" width="10.5703125" style="100" bestFit="1" customWidth="1"/>
    <col min="15359" max="15368" width="12.7109375" style="100" customWidth="1"/>
    <col min="15369" max="15587" width="9.140625" style="100"/>
    <col min="15588" max="15588" width="3.140625" style="100" customWidth="1"/>
    <col min="15589" max="15589" width="6.42578125" style="100" customWidth="1"/>
    <col min="15590" max="15590" width="45.42578125" style="100" customWidth="1"/>
    <col min="15591" max="15591" width="38.42578125" style="100" customWidth="1"/>
    <col min="15592" max="15593" width="2.7109375" style="100" customWidth="1"/>
    <col min="15594" max="15594" width="2.5703125" style="100" customWidth="1"/>
    <col min="15595" max="15595" width="2.7109375" style="100" customWidth="1"/>
    <col min="15596" max="15596" width="1.140625" style="100" customWidth="1"/>
    <col min="15597" max="15597" width="3.140625" style="100" customWidth="1"/>
    <col min="15598" max="15598" width="4.42578125" style="100" customWidth="1"/>
    <col min="15599" max="15599" width="5.7109375" style="100" customWidth="1"/>
    <col min="15600" max="15600" width="9.7109375" style="100" customWidth="1"/>
    <col min="15601" max="15601" width="5.28515625" style="100" customWidth="1"/>
    <col min="15602" max="15602" width="3.140625" style="100" customWidth="1"/>
    <col min="15603" max="15603" width="2.5703125" style="100" customWidth="1"/>
    <col min="15604" max="15604" width="2.140625" style="100" customWidth="1"/>
    <col min="15605" max="15605" width="11.5703125" style="100" customWidth="1"/>
    <col min="15606" max="15606" width="11.42578125" style="100" customWidth="1"/>
    <col min="15607" max="15607" width="10.7109375" style="100" customWidth="1"/>
    <col min="15608" max="15612" width="10.7109375" style="100" bestFit="1" customWidth="1"/>
    <col min="15613" max="15614" width="10.5703125" style="100" bestFit="1" customWidth="1"/>
    <col min="15615" max="15624" width="12.7109375" style="100" customWidth="1"/>
    <col min="15625" max="15843" width="9.140625" style="100"/>
    <col min="15844" max="15844" width="3.140625" style="100" customWidth="1"/>
    <col min="15845" max="15845" width="6.42578125" style="100" customWidth="1"/>
    <col min="15846" max="15846" width="45.42578125" style="100" customWidth="1"/>
    <col min="15847" max="15847" width="38.42578125" style="100" customWidth="1"/>
    <col min="15848" max="15849" width="2.7109375" style="100" customWidth="1"/>
    <col min="15850" max="15850" width="2.5703125" style="100" customWidth="1"/>
    <col min="15851" max="15851" width="2.7109375" style="100" customWidth="1"/>
    <col min="15852" max="15852" width="1.140625" style="100" customWidth="1"/>
    <col min="15853" max="15853" width="3.140625" style="100" customWidth="1"/>
    <col min="15854" max="15854" width="4.42578125" style="100" customWidth="1"/>
    <col min="15855" max="15855" width="5.7109375" style="100" customWidth="1"/>
    <col min="15856" max="15856" width="9.7109375" style="100" customWidth="1"/>
    <col min="15857" max="15857" width="5.28515625" style="100" customWidth="1"/>
    <col min="15858" max="15858" width="3.140625" style="100" customWidth="1"/>
    <col min="15859" max="15859" width="2.5703125" style="100" customWidth="1"/>
    <col min="15860" max="15860" width="2.140625" style="100" customWidth="1"/>
    <col min="15861" max="15861" width="11.5703125" style="100" customWidth="1"/>
    <col min="15862" max="15862" width="11.42578125" style="100" customWidth="1"/>
    <col min="15863" max="15863" width="10.7109375" style="100" customWidth="1"/>
    <col min="15864" max="15868" width="10.7109375" style="100" bestFit="1" customWidth="1"/>
    <col min="15869" max="15870" width="10.5703125" style="100" bestFit="1" customWidth="1"/>
    <col min="15871" max="15880" width="12.7109375" style="100" customWidth="1"/>
    <col min="15881" max="16099" width="9.140625" style="100"/>
    <col min="16100" max="16100" width="3.140625" style="100" customWidth="1"/>
    <col min="16101" max="16101" width="6.42578125" style="100" customWidth="1"/>
    <col min="16102" max="16102" width="45.42578125" style="100" customWidth="1"/>
    <col min="16103" max="16103" width="38.42578125" style="100" customWidth="1"/>
    <col min="16104" max="16105" width="2.7109375" style="100" customWidth="1"/>
    <col min="16106" max="16106" width="2.5703125" style="100" customWidth="1"/>
    <col min="16107" max="16107" width="2.7109375" style="100" customWidth="1"/>
    <col min="16108" max="16108" width="1.140625" style="100" customWidth="1"/>
    <col min="16109" max="16109" width="3.140625" style="100" customWidth="1"/>
    <col min="16110" max="16110" width="4.42578125" style="100" customWidth="1"/>
    <col min="16111" max="16111" width="5.7109375" style="100" customWidth="1"/>
    <col min="16112" max="16112" width="9.7109375" style="100" customWidth="1"/>
    <col min="16113" max="16113" width="5.28515625" style="100" customWidth="1"/>
    <col min="16114" max="16114" width="3.140625" style="100" customWidth="1"/>
    <col min="16115" max="16115" width="2.5703125" style="100" customWidth="1"/>
    <col min="16116" max="16116" width="2.140625" style="100" customWidth="1"/>
    <col min="16117" max="16117" width="11.5703125" style="100" customWidth="1"/>
    <col min="16118" max="16118" width="11.42578125" style="100" customWidth="1"/>
    <col min="16119" max="16119" width="10.7109375" style="100" customWidth="1"/>
    <col min="16120" max="16124" width="10.7109375" style="100" bestFit="1" customWidth="1"/>
    <col min="16125" max="16126" width="10.5703125" style="100" bestFit="1" customWidth="1"/>
    <col min="16127" max="16136" width="12.7109375" style="100" customWidth="1"/>
    <col min="16137" max="16384" width="9.140625" style="100"/>
  </cols>
  <sheetData>
    <row r="1" spans="1:21" s="104" customFormat="1" ht="65.25" customHeight="1" thickBot="1">
      <c r="A1" s="98"/>
      <c r="B1" s="101"/>
      <c r="C1" s="317" t="s">
        <v>258</v>
      </c>
      <c r="D1" s="317" t="s">
        <v>75</v>
      </c>
      <c r="E1" s="318" t="s">
        <v>76</v>
      </c>
      <c r="G1" s="684" t="s">
        <v>77</v>
      </c>
      <c r="H1" s="318" t="s">
        <v>313</v>
      </c>
      <c r="I1" s="318" t="s">
        <v>260</v>
      </c>
      <c r="J1" s="691" t="s">
        <v>261</v>
      </c>
      <c r="L1" s="270" t="s">
        <v>262</v>
      </c>
      <c r="M1" s="318" t="s">
        <v>566</v>
      </c>
      <c r="N1" s="318" t="s">
        <v>260</v>
      </c>
      <c r="O1" s="376" t="s">
        <v>261</v>
      </c>
      <c r="Q1" s="319" t="s">
        <v>79</v>
      </c>
      <c r="R1" s="320" t="s">
        <v>80</v>
      </c>
      <c r="S1" s="320" t="s">
        <v>81</v>
      </c>
      <c r="T1" s="321" t="s">
        <v>82</v>
      </c>
    </row>
    <row r="2" spans="1:21" ht="15.75" customHeight="1" thickBot="1">
      <c r="B2" s="105"/>
      <c r="C2" s="106" t="s">
        <v>83</v>
      </c>
      <c r="D2" s="106"/>
      <c r="G2" s="879" t="s">
        <v>565</v>
      </c>
      <c r="L2" s="874" t="s">
        <v>565</v>
      </c>
      <c r="Q2" s="916" t="s">
        <v>84</v>
      </c>
      <c r="R2" s="917"/>
      <c r="S2" s="917"/>
      <c r="T2" s="875" t="s">
        <v>565</v>
      </c>
    </row>
    <row r="3" spans="1:21">
      <c r="B3" s="108"/>
      <c r="C3" s="109" t="s">
        <v>306</v>
      </c>
      <c r="D3" s="309"/>
      <c r="E3" s="310" t="s">
        <v>305</v>
      </c>
      <c r="G3" s="717"/>
      <c r="H3" s="327" t="s">
        <v>98</v>
      </c>
      <c r="I3" s="328">
        <v>0.2</v>
      </c>
      <c r="J3" s="389">
        <f>I3*G3</f>
        <v>0</v>
      </c>
      <c r="L3" s="741">
        <v>0</v>
      </c>
      <c r="M3" s="390">
        <v>192</v>
      </c>
      <c r="N3" s="328">
        <v>2</v>
      </c>
      <c r="O3" s="325">
        <f>(N3*M3)-(L3*N3)</f>
        <v>384</v>
      </c>
      <c r="Q3" s="333"/>
      <c r="R3" s="334"/>
      <c r="S3" s="334"/>
      <c r="T3" s="335"/>
      <c r="U3" s="112"/>
    </row>
    <row r="4" spans="1:21">
      <c r="B4" s="113"/>
      <c r="C4" s="114" t="s">
        <v>219</v>
      </c>
      <c r="D4" s="190"/>
      <c r="E4" s="189" t="s">
        <v>220</v>
      </c>
      <c r="F4" s="100"/>
      <c r="G4" s="718"/>
      <c r="H4" s="329" t="s">
        <v>86</v>
      </c>
      <c r="I4" s="330">
        <v>0.2</v>
      </c>
      <c r="J4" s="700">
        <f t="shared" ref="J4:J7" si="0">I4*G4</f>
        <v>0</v>
      </c>
      <c r="K4" s="104"/>
      <c r="L4" s="743"/>
      <c r="M4" s="391">
        <v>24</v>
      </c>
      <c r="N4" s="339">
        <v>2</v>
      </c>
      <c r="O4" s="340">
        <f t="shared" ref="O4:O7" si="1">(N4*M4)-(L4*N4)</f>
        <v>48</v>
      </c>
      <c r="P4" s="104"/>
      <c r="Q4" s="336"/>
      <c r="R4" s="337"/>
      <c r="S4" s="337"/>
      <c r="T4" s="338"/>
      <c r="U4" s="112"/>
    </row>
    <row r="5" spans="1:21" ht="30">
      <c r="B5" s="113"/>
      <c r="C5" s="114" t="s">
        <v>221</v>
      </c>
      <c r="D5" s="190"/>
      <c r="E5" s="189" t="s">
        <v>222</v>
      </c>
      <c r="F5" s="100"/>
      <c r="G5" s="718"/>
      <c r="H5" s="329" t="s">
        <v>86</v>
      </c>
      <c r="I5" s="330">
        <v>0.2</v>
      </c>
      <c r="J5" s="700">
        <f t="shared" si="0"/>
        <v>0</v>
      </c>
      <c r="K5" s="104"/>
      <c r="L5" s="743"/>
      <c r="M5" s="391">
        <v>24</v>
      </c>
      <c r="N5" s="339">
        <v>2</v>
      </c>
      <c r="O5" s="340">
        <f t="shared" si="1"/>
        <v>48</v>
      </c>
      <c r="P5" s="104"/>
      <c r="Q5" s="336"/>
      <c r="R5" s="337"/>
      <c r="S5" s="337"/>
      <c r="T5" s="338"/>
      <c r="U5" s="112"/>
    </row>
    <row r="6" spans="1:21">
      <c r="B6" s="113"/>
      <c r="C6" s="114" t="s">
        <v>223</v>
      </c>
      <c r="D6" s="190"/>
      <c r="E6" s="313" t="s">
        <v>224</v>
      </c>
      <c r="F6" s="100"/>
      <c r="G6" s="718"/>
      <c r="H6" s="329" t="s">
        <v>86</v>
      </c>
      <c r="I6" s="330">
        <v>1</v>
      </c>
      <c r="J6" s="700">
        <f t="shared" si="0"/>
        <v>0</v>
      </c>
      <c r="K6" s="104"/>
      <c r="L6" s="743"/>
      <c r="M6" s="391">
        <v>24</v>
      </c>
      <c r="N6" s="339">
        <v>3</v>
      </c>
      <c r="O6" s="340">
        <f t="shared" si="1"/>
        <v>72</v>
      </c>
      <c r="P6" s="104"/>
      <c r="Q6" s="336"/>
      <c r="R6" s="337"/>
      <c r="S6" s="337"/>
      <c r="T6" s="338"/>
      <c r="U6" s="112"/>
    </row>
    <row r="7" spans="1:21" ht="15.75" thickBot="1">
      <c r="B7" s="166"/>
      <c r="C7" s="167" t="s">
        <v>168</v>
      </c>
      <c r="D7" s="308"/>
      <c r="E7" s="314" t="s">
        <v>224</v>
      </c>
      <c r="F7" s="100"/>
      <c r="G7" s="719"/>
      <c r="H7" s="291" t="s">
        <v>86</v>
      </c>
      <c r="I7" s="392">
        <v>1</v>
      </c>
      <c r="J7" s="724">
        <f t="shared" si="0"/>
        <v>0</v>
      </c>
      <c r="K7" s="104"/>
      <c r="L7" s="744"/>
      <c r="M7" s="290">
        <v>24</v>
      </c>
      <c r="N7" s="278">
        <v>3</v>
      </c>
      <c r="O7" s="284">
        <f t="shared" si="1"/>
        <v>72</v>
      </c>
      <c r="P7" s="104"/>
      <c r="Q7" s="341"/>
      <c r="R7" s="342"/>
      <c r="S7" s="342"/>
      <c r="T7" s="343"/>
      <c r="U7" s="112"/>
    </row>
    <row r="9" spans="1:21">
      <c r="C9" s="124" t="s">
        <v>225</v>
      </c>
      <c r="E9" s="125"/>
      <c r="F9" s="100"/>
      <c r="H9" s="219"/>
      <c r="I9" s="219"/>
      <c r="J9" s="686"/>
      <c r="K9" s="104"/>
      <c r="L9" s="219"/>
      <c r="M9" s="219"/>
      <c r="N9" s="219"/>
      <c r="O9" s="219"/>
      <c r="P9" s="104"/>
      <c r="Q9" s="220"/>
      <c r="R9" s="220"/>
      <c r="S9" s="220"/>
      <c r="T9" s="220"/>
      <c r="U9" s="112"/>
    </row>
    <row r="10" spans="1:21" ht="15.75" thickBot="1">
      <c r="C10" s="126" t="s">
        <v>172</v>
      </c>
      <c r="D10" s="126"/>
      <c r="E10" s="125"/>
      <c r="F10" s="100"/>
      <c r="H10" s="219"/>
      <c r="I10" s="219"/>
      <c r="J10" s="686"/>
      <c r="K10" s="104"/>
      <c r="L10" s="219"/>
      <c r="M10" s="219"/>
      <c r="N10" s="219"/>
      <c r="O10" s="219"/>
      <c r="P10" s="104"/>
      <c r="Q10" s="220"/>
      <c r="R10" s="220"/>
      <c r="S10" s="220"/>
      <c r="T10" s="220"/>
      <c r="U10" s="112"/>
    </row>
    <row r="11" spans="1:21" ht="30">
      <c r="B11" s="127"/>
      <c r="C11" s="309" t="s">
        <v>226</v>
      </c>
      <c r="D11" s="309" t="s">
        <v>215</v>
      </c>
      <c r="E11" s="352" t="s">
        <v>227</v>
      </c>
      <c r="F11" s="100"/>
      <c r="G11" s="717"/>
      <c r="H11" s="354" t="s">
        <v>102</v>
      </c>
      <c r="I11" s="355">
        <v>2</v>
      </c>
      <c r="J11" s="697">
        <f t="shared" ref="J11:J22" si="2">I11*G11</f>
        <v>0</v>
      </c>
      <c r="K11" s="104"/>
      <c r="L11" s="741"/>
      <c r="M11" s="393">
        <v>4</v>
      </c>
      <c r="N11" s="355">
        <v>2</v>
      </c>
      <c r="O11" s="356">
        <f t="shared" ref="O11:O22" si="3">(N11*M11)-(L11*N11)</f>
        <v>8</v>
      </c>
      <c r="P11" s="104"/>
      <c r="Q11" s="333"/>
      <c r="R11" s="334"/>
      <c r="S11" s="334"/>
      <c r="T11" s="335"/>
      <c r="U11" s="112"/>
    </row>
    <row r="12" spans="1:21" ht="30">
      <c r="B12" s="132"/>
      <c r="C12" s="190" t="s">
        <v>226</v>
      </c>
      <c r="D12" s="190" t="s">
        <v>215</v>
      </c>
      <c r="E12" s="353" t="s">
        <v>227</v>
      </c>
      <c r="F12" s="100"/>
      <c r="G12" s="718"/>
      <c r="H12" s="380" t="s">
        <v>103</v>
      </c>
      <c r="I12" s="229">
        <v>2</v>
      </c>
      <c r="J12" s="698">
        <f t="shared" si="2"/>
        <v>0</v>
      </c>
      <c r="K12" s="104"/>
      <c r="L12" s="743"/>
      <c r="M12" s="394">
        <v>4</v>
      </c>
      <c r="N12" s="358">
        <v>2</v>
      </c>
      <c r="O12" s="359">
        <f t="shared" si="3"/>
        <v>8</v>
      </c>
      <c r="P12" s="104"/>
      <c r="Q12" s="336"/>
      <c r="R12" s="337"/>
      <c r="S12" s="337"/>
      <c r="T12" s="338"/>
      <c r="U12" s="112"/>
    </row>
    <row r="13" spans="1:21" ht="30">
      <c r="B13" s="132"/>
      <c r="C13" s="190" t="s">
        <v>226</v>
      </c>
      <c r="D13" s="190" t="s">
        <v>215</v>
      </c>
      <c r="E13" s="353" t="s">
        <v>227</v>
      </c>
      <c r="F13" s="100"/>
      <c r="G13" s="718"/>
      <c r="H13" s="380" t="s">
        <v>104</v>
      </c>
      <c r="I13" s="229">
        <v>2</v>
      </c>
      <c r="J13" s="698">
        <f t="shared" si="2"/>
        <v>0</v>
      </c>
      <c r="K13" s="104"/>
      <c r="L13" s="743"/>
      <c r="M13" s="394">
        <v>24</v>
      </c>
      <c r="N13" s="358">
        <v>1</v>
      </c>
      <c r="O13" s="359">
        <f t="shared" si="3"/>
        <v>24</v>
      </c>
      <c r="P13" s="104"/>
      <c r="Q13" s="336"/>
      <c r="R13" s="337"/>
      <c r="S13" s="337"/>
      <c r="T13" s="338"/>
      <c r="U13" s="112"/>
    </row>
    <row r="14" spans="1:21" ht="30">
      <c r="B14" s="132"/>
      <c r="C14" s="190" t="s">
        <v>226</v>
      </c>
      <c r="D14" s="190" t="s">
        <v>215</v>
      </c>
      <c r="E14" s="353" t="s">
        <v>227</v>
      </c>
      <c r="F14" s="100"/>
      <c r="G14" s="718"/>
      <c r="H14" s="357" t="s">
        <v>105</v>
      </c>
      <c r="I14" s="229">
        <v>2</v>
      </c>
      <c r="J14" s="698">
        <f t="shared" si="2"/>
        <v>0</v>
      </c>
      <c r="K14" s="104"/>
      <c r="L14" s="743"/>
      <c r="M14" s="394">
        <v>24</v>
      </c>
      <c r="N14" s="358">
        <v>1</v>
      </c>
      <c r="O14" s="359">
        <f t="shared" si="3"/>
        <v>24</v>
      </c>
      <c r="P14" s="104"/>
      <c r="Q14" s="336"/>
      <c r="R14" s="337"/>
      <c r="S14" s="337"/>
      <c r="T14" s="338"/>
      <c r="U14" s="112"/>
    </row>
    <row r="15" spans="1:21">
      <c r="B15" s="132"/>
      <c r="C15" s="190" t="s">
        <v>106</v>
      </c>
      <c r="D15" s="190" t="s">
        <v>215</v>
      </c>
      <c r="E15" s="115" t="s">
        <v>228</v>
      </c>
      <c r="F15" s="100"/>
      <c r="G15" s="718"/>
      <c r="H15" s="380" t="s">
        <v>102</v>
      </c>
      <c r="I15" s="229">
        <v>2</v>
      </c>
      <c r="J15" s="698">
        <f t="shared" si="2"/>
        <v>0</v>
      </c>
      <c r="K15" s="104"/>
      <c r="L15" s="743"/>
      <c r="M15" s="394">
        <v>4</v>
      </c>
      <c r="N15" s="358">
        <v>2</v>
      </c>
      <c r="O15" s="359">
        <f t="shared" si="3"/>
        <v>8</v>
      </c>
      <c r="P15" s="104"/>
      <c r="Q15" s="336"/>
      <c r="R15" s="337"/>
      <c r="S15" s="337"/>
      <c r="T15" s="338"/>
      <c r="U15" s="112"/>
    </row>
    <row r="16" spans="1:21">
      <c r="B16" s="132"/>
      <c r="C16" s="190" t="s">
        <v>106</v>
      </c>
      <c r="D16" s="190" t="s">
        <v>215</v>
      </c>
      <c r="E16" s="115" t="s">
        <v>228</v>
      </c>
      <c r="F16" s="100"/>
      <c r="G16" s="718"/>
      <c r="H16" s="380" t="s">
        <v>103</v>
      </c>
      <c r="I16" s="229">
        <v>2</v>
      </c>
      <c r="J16" s="698">
        <f t="shared" si="2"/>
        <v>0</v>
      </c>
      <c r="K16" s="104"/>
      <c r="L16" s="743"/>
      <c r="M16" s="394">
        <v>4</v>
      </c>
      <c r="N16" s="358">
        <v>2</v>
      </c>
      <c r="O16" s="359">
        <f t="shared" si="3"/>
        <v>8</v>
      </c>
      <c r="P16" s="104"/>
      <c r="Q16" s="336"/>
      <c r="R16" s="337"/>
      <c r="S16" s="337"/>
      <c r="T16" s="338"/>
      <c r="U16" s="112"/>
    </row>
    <row r="17" spans="2:21">
      <c r="B17" s="132"/>
      <c r="C17" s="190" t="s">
        <v>106</v>
      </c>
      <c r="D17" s="190" t="s">
        <v>215</v>
      </c>
      <c r="E17" s="115" t="s">
        <v>228</v>
      </c>
      <c r="F17" s="100"/>
      <c r="G17" s="718"/>
      <c r="H17" s="380" t="s">
        <v>104</v>
      </c>
      <c r="I17" s="229">
        <v>2</v>
      </c>
      <c r="J17" s="698">
        <f t="shared" si="2"/>
        <v>0</v>
      </c>
      <c r="K17" s="104"/>
      <c r="L17" s="743"/>
      <c r="M17" s="394">
        <v>24</v>
      </c>
      <c r="N17" s="358">
        <v>1</v>
      </c>
      <c r="O17" s="359">
        <f t="shared" si="3"/>
        <v>24</v>
      </c>
      <c r="P17" s="104"/>
      <c r="Q17" s="336"/>
      <c r="R17" s="337"/>
      <c r="S17" s="337"/>
      <c r="T17" s="338"/>
      <c r="U17" s="112"/>
    </row>
    <row r="18" spans="2:21">
      <c r="B18" s="132"/>
      <c r="C18" s="190" t="s">
        <v>106</v>
      </c>
      <c r="D18" s="190" t="s">
        <v>215</v>
      </c>
      <c r="E18" s="115" t="s">
        <v>228</v>
      </c>
      <c r="F18" s="100"/>
      <c r="G18" s="718"/>
      <c r="H18" s="380" t="s">
        <v>105</v>
      </c>
      <c r="I18" s="229">
        <v>2</v>
      </c>
      <c r="J18" s="698">
        <f t="shared" si="2"/>
        <v>0</v>
      </c>
      <c r="K18" s="104"/>
      <c r="L18" s="743"/>
      <c r="M18" s="394">
        <v>24</v>
      </c>
      <c r="N18" s="358">
        <v>1</v>
      </c>
      <c r="O18" s="359">
        <f t="shared" si="3"/>
        <v>24</v>
      </c>
      <c r="P18" s="104"/>
      <c r="Q18" s="336"/>
      <c r="R18" s="337"/>
      <c r="S18" s="337"/>
      <c r="T18" s="338"/>
      <c r="U18" s="112"/>
    </row>
    <row r="19" spans="2:21">
      <c r="B19" s="132"/>
      <c r="C19" s="190" t="s">
        <v>229</v>
      </c>
      <c r="D19" s="190" t="s">
        <v>215</v>
      </c>
      <c r="E19" s="115" t="s">
        <v>230</v>
      </c>
      <c r="F19" s="100"/>
      <c r="G19" s="718"/>
      <c r="H19" s="329" t="s">
        <v>86</v>
      </c>
      <c r="I19" s="330">
        <v>1</v>
      </c>
      <c r="J19" s="700">
        <f t="shared" si="2"/>
        <v>0</v>
      </c>
      <c r="K19" s="104"/>
      <c r="L19" s="743"/>
      <c r="M19" s="391">
        <v>4</v>
      </c>
      <c r="N19" s="339">
        <v>1</v>
      </c>
      <c r="O19" s="340">
        <f t="shared" si="3"/>
        <v>4</v>
      </c>
      <c r="P19" s="104"/>
      <c r="Q19" s="336"/>
      <c r="R19" s="337"/>
      <c r="S19" s="337"/>
      <c r="T19" s="338"/>
      <c r="U19" s="112"/>
    </row>
    <row r="20" spans="2:21">
      <c r="B20" s="132"/>
      <c r="C20" s="190" t="s">
        <v>231</v>
      </c>
      <c r="D20" s="190"/>
      <c r="E20" s="353" t="s">
        <v>179</v>
      </c>
      <c r="F20" s="100"/>
      <c r="G20" s="718"/>
      <c r="H20" s="357" t="s">
        <v>232</v>
      </c>
      <c r="I20" s="229">
        <v>2</v>
      </c>
      <c r="J20" s="698">
        <f t="shared" si="2"/>
        <v>0</v>
      </c>
      <c r="K20" s="104"/>
      <c r="L20" s="743"/>
      <c r="M20" s="394">
        <v>48</v>
      </c>
      <c r="N20" s="358">
        <v>1</v>
      </c>
      <c r="O20" s="359">
        <f t="shared" si="3"/>
        <v>48</v>
      </c>
      <c r="P20" s="104"/>
      <c r="Q20" s="336"/>
      <c r="R20" s="337"/>
      <c r="S20" s="337"/>
      <c r="T20" s="338"/>
      <c r="U20" s="112"/>
    </row>
    <row r="21" spans="2:21">
      <c r="B21" s="132"/>
      <c r="C21" s="190" t="s">
        <v>233</v>
      </c>
      <c r="D21" s="190"/>
      <c r="E21" s="353" t="s">
        <v>234</v>
      </c>
      <c r="F21" s="100"/>
      <c r="G21" s="721"/>
      <c r="H21" s="377" t="s">
        <v>86</v>
      </c>
      <c r="I21" s="358">
        <v>1</v>
      </c>
      <c r="J21" s="725">
        <f t="shared" si="2"/>
        <v>0</v>
      </c>
      <c r="K21" s="104"/>
      <c r="L21" s="743"/>
      <c r="M21" s="394">
        <v>24</v>
      </c>
      <c r="N21" s="358">
        <v>2</v>
      </c>
      <c r="O21" s="359">
        <f t="shared" si="3"/>
        <v>48</v>
      </c>
      <c r="P21" s="104"/>
      <c r="Q21" s="347"/>
      <c r="R21" s="348"/>
      <c r="S21" s="348"/>
      <c r="T21" s="349"/>
      <c r="U21" s="112"/>
    </row>
    <row r="22" spans="2:21" ht="15.75" thickBot="1">
      <c r="B22" s="145"/>
      <c r="C22" s="331" t="s">
        <v>235</v>
      </c>
      <c r="D22" s="331"/>
      <c r="E22" s="147" t="s">
        <v>114</v>
      </c>
      <c r="F22" s="100"/>
      <c r="G22" s="719"/>
      <c r="H22" s="291" t="s">
        <v>86</v>
      </c>
      <c r="I22" s="392">
        <v>2</v>
      </c>
      <c r="J22" s="724">
        <f t="shared" si="2"/>
        <v>0</v>
      </c>
      <c r="K22" s="104"/>
      <c r="L22" s="744"/>
      <c r="M22" s="290">
        <v>4</v>
      </c>
      <c r="N22" s="278">
        <v>2</v>
      </c>
      <c r="O22" s="284">
        <f t="shared" si="3"/>
        <v>8</v>
      </c>
      <c r="P22" s="104"/>
      <c r="Q22" s="341"/>
      <c r="R22" s="342"/>
      <c r="S22" s="342"/>
      <c r="T22" s="343"/>
      <c r="U22" s="112"/>
    </row>
    <row r="23" spans="2:21">
      <c r="C23" s="135"/>
      <c r="D23" s="135"/>
      <c r="E23" s="125"/>
      <c r="F23" s="100"/>
      <c r="H23" s="219"/>
      <c r="I23" s="219"/>
      <c r="J23" s="686"/>
      <c r="K23" s="104"/>
      <c r="L23" s="219"/>
      <c r="M23" s="219"/>
      <c r="N23" s="219"/>
      <c r="O23" s="219"/>
      <c r="P23" s="104"/>
      <c r="Q23" s="220"/>
      <c r="R23" s="220"/>
      <c r="S23" s="220"/>
      <c r="T23" s="220"/>
      <c r="U23" s="112"/>
    </row>
    <row r="24" spans="2:21" ht="15.75" thickBot="1">
      <c r="C24" s="126" t="s">
        <v>116</v>
      </c>
      <c r="D24" s="126"/>
      <c r="E24" s="125"/>
      <c r="F24" s="100"/>
      <c r="H24" s="219"/>
      <c r="I24" s="219"/>
      <c r="J24" s="686"/>
      <c r="K24" s="104"/>
      <c r="L24" s="219"/>
      <c r="M24" s="219"/>
      <c r="N24" s="219"/>
      <c r="O24" s="219"/>
      <c r="P24" s="104"/>
      <c r="Q24" s="220"/>
      <c r="R24" s="220"/>
      <c r="S24" s="220"/>
      <c r="T24" s="220"/>
      <c r="U24" s="112"/>
    </row>
    <row r="25" spans="2:21" ht="45">
      <c r="B25" s="127"/>
      <c r="C25" s="109" t="s">
        <v>182</v>
      </c>
      <c r="D25" s="179"/>
      <c r="E25" s="179" t="s">
        <v>307</v>
      </c>
      <c r="F25" s="100"/>
      <c r="G25" s="717"/>
      <c r="H25" s="327" t="s">
        <v>86</v>
      </c>
      <c r="I25" s="328">
        <v>1</v>
      </c>
      <c r="J25" s="389">
        <f t="shared" ref="J25:J30" si="4">I25*G25</f>
        <v>0</v>
      </c>
      <c r="K25" s="104"/>
      <c r="L25" s="741"/>
      <c r="M25" s="390">
        <v>120</v>
      </c>
      <c r="N25" s="328">
        <v>2</v>
      </c>
      <c r="O25" s="325">
        <f t="shared" ref="O25:O30" si="5">(N25*M25)-(L25*N25)</f>
        <v>240</v>
      </c>
      <c r="P25" s="104"/>
      <c r="Q25" s="333"/>
      <c r="R25" s="334"/>
      <c r="S25" s="334"/>
      <c r="T25" s="335"/>
      <c r="U25" s="112"/>
    </row>
    <row r="26" spans="2:21">
      <c r="B26" s="132"/>
      <c r="C26" s="133" t="s">
        <v>236</v>
      </c>
      <c r="D26" s="137"/>
      <c r="E26" s="137" t="s">
        <v>558</v>
      </c>
      <c r="F26" s="100"/>
      <c r="G26" s="718"/>
      <c r="H26" s="329" t="s">
        <v>98</v>
      </c>
      <c r="I26" s="330">
        <v>1</v>
      </c>
      <c r="J26" s="700">
        <f t="shared" si="4"/>
        <v>0</v>
      </c>
      <c r="K26" s="104"/>
      <c r="L26" s="743"/>
      <c r="M26" s="391">
        <v>24</v>
      </c>
      <c r="N26" s="339">
        <v>1</v>
      </c>
      <c r="O26" s="340">
        <f t="shared" si="5"/>
        <v>24</v>
      </c>
      <c r="P26" s="104"/>
      <c r="Q26" s="336"/>
      <c r="R26" s="337"/>
      <c r="S26" s="337"/>
      <c r="T26" s="338"/>
      <c r="U26" s="112"/>
    </row>
    <row r="27" spans="2:21" ht="30">
      <c r="B27" s="132"/>
      <c r="C27" s="133" t="s">
        <v>121</v>
      </c>
      <c r="D27" s="137" t="s">
        <v>122</v>
      </c>
      <c r="E27" s="137" t="s">
        <v>237</v>
      </c>
      <c r="F27" s="100"/>
      <c r="G27" s="718"/>
      <c r="H27" s="329" t="s">
        <v>123</v>
      </c>
      <c r="I27" s="330">
        <v>1</v>
      </c>
      <c r="J27" s="700">
        <f t="shared" si="4"/>
        <v>0</v>
      </c>
      <c r="K27" s="104"/>
      <c r="L27" s="743"/>
      <c r="M27" s="391">
        <v>12</v>
      </c>
      <c r="N27" s="339">
        <v>2</v>
      </c>
      <c r="O27" s="340">
        <f t="shared" si="5"/>
        <v>24</v>
      </c>
      <c r="P27" s="104"/>
      <c r="Q27" s="336"/>
      <c r="R27" s="337"/>
      <c r="S27" s="337"/>
      <c r="T27" s="338"/>
      <c r="U27" s="112"/>
    </row>
    <row r="28" spans="2:21" ht="75">
      <c r="B28" s="132"/>
      <c r="C28" s="133" t="s">
        <v>124</v>
      </c>
      <c r="D28" s="137" t="s">
        <v>122</v>
      </c>
      <c r="E28" s="137" t="s">
        <v>238</v>
      </c>
      <c r="F28" s="100"/>
      <c r="G28" s="718"/>
      <c r="H28" s="329" t="s">
        <v>98</v>
      </c>
      <c r="I28" s="330">
        <v>1</v>
      </c>
      <c r="J28" s="700">
        <f t="shared" si="4"/>
        <v>0</v>
      </c>
      <c r="K28" s="104"/>
      <c r="L28" s="743"/>
      <c r="M28" s="391">
        <v>12</v>
      </c>
      <c r="N28" s="339">
        <v>1</v>
      </c>
      <c r="O28" s="340">
        <f t="shared" si="5"/>
        <v>12</v>
      </c>
      <c r="P28" s="104"/>
      <c r="Q28" s="336"/>
      <c r="R28" s="337"/>
      <c r="S28" s="337"/>
      <c r="T28" s="338"/>
      <c r="U28" s="112"/>
    </row>
    <row r="29" spans="2:21">
      <c r="B29" s="132"/>
      <c r="C29" s="133" t="s">
        <v>119</v>
      </c>
      <c r="D29" s="137"/>
      <c r="E29" s="137" t="s">
        <v>239</v>
      </c>
      <c r="F29" s="100"/>
      <c r="G29" s="722"/>
      <c r="H29" s="329" t="s">
        <v>111</v>
      </c>
      <c r="I29" s="339">
        <v>1</v>
      </c>
      <c r="J29" s="716">
        <f t="shared" si="4"/>
        <v>0</v>
      </c>
      <c r="K29" s="104"/>
      <c r="L29" s="743"/>
      <c r="M29" s="391">
        <v>48</v>
      </c>
      <c r="N29" s="339">
        <v>1</v>
      </c>
      <c r="O29" s="340">
        <f t="shared" si="5"/>
        <v>48</v>
      </c>
      <c r="P29" s="104"/>
      <c r="Q29" s="395"/>
      <c r="R29" s="396"/>
      <c r="S29" s="396"/>
      <c r="T29" s="397"/>
      <c r="U29" s="112"/>
    </row>
    <row r="30" spans="2:21" ht="15.75" thickBot="1">
      <c r="B30" s="385"/>
      <c r="C30" s="386" t="s">
        <v>240</v>
      </c>
      <c r="D30" s="387"/>
      <c r="E30" s="387" t="s">
        <v>241</v>
      </c>
      <c r="F30" s="100"/>
      <c r="G30" s="719"/>
      <c r="H30" s="398" t="s">
        <v>86</v>
      </c>
      <c r="I30" s="392">
        <v>1</v>
      </c>
      <c r="J30" s="724">
        <f t="shared" si="4"/>
        <v>0</v>
      </c>
      <c r="K30" s="104"/>
      <c r="L30" s="744"/>
      <c r="M30" s="290">
        <v>24</v>
      </c>
      <c r="N30" s="278">
        <v>1</v>
      </c>
      <c r="O30" s="284">
        <f t="shared" si="5"/>
        <v>24</v>
      </c>
      <c r="P30" s="104"/>
      <c r="Q30" s="341"/>
      <c r="R30" s="342"/>
      <c r="S30" s="342"/>
      <c r="T30" s="343"/>
      <c r="U30" s="112"/>
    </row>
    <row r="31" spans="2:21">
      <c r="C31" s="173"/>
      <c r="D31" s="173"/>
      <c r="E31" s="125"/>
      <c r="F31" s="100"/>
      <c r="H31" s="219"/>
      <c r="I31" s="219"/>
      <c r="J31" s="686"/>
      <c r="K31" s="104"/>
      <c r="L31" s="219"/>
      <c r="M31" s="219"/>
      <c r="N31" s="219"/>
      <c r="O31" s="219"/>
      <c r="P31" s="104"/>
      <c r="Q31" s="220"/>
      <c r="R31" s="220"/>
      <c r="S31" s="220"/>
      <c r="T31" s="220"/>
      <c r="U31" s="112"/>
    </row>
    <row r="32" spans="2:21" ht="15.75" thickBot="1">
      <c r="C32" s="126" t="s">
        <v>125</v>
      </c>
      <c r="D32" s="126"/>
      <c r="E32" s="125"/>
      <c r="F32" s="100"/>
      <c r="H32" s="219"/>
      <c r="I32" s="219"/>
      <c r="J32" s="686"/>
      <c r="K32" s="104"/>
      <c r="L32" s="219"/>
      <c r="M32" s="219"/>
      <c r="N32" s="219"/>
      <c r="O32" s="219"/>
      <c r="P32" s="104"/>
      <c r="Q32" s="220"/>
      <c r="R32" s="220"/>
      <c r="S32" s="220"/>
      <c r="T32" s="220"/>
      <c r="U32" s="112"/>
    </row>
    <row r="33" spans="1:21">
      <c r="B33" s="127"/>
      <c r="C33" s="109" t="s">
        <v>242</v>
      </c>
      <c r="D33" s="179" t="s">
        <v>243</v>
      </c>
      <c r="E33" s="179" t="s">
        <v>125</v>
      </c>
      <c r="F33" s="100"/>
      <c r="G33" s="717"/>
      <c r="H33" s="327" t="s">
        <v>244</v>
      </c>
      <c r="I33" s="328">
        <v>1</v>
      </c>
      <c r="J33" s="389">
        <f t="shared" ref="J33:J37" si="6">I33*G33</f>
        <v>0</v>
      </c>
      <c r="K33" s="104"/>
      <c r="L33" s="741"/>
      <c r="M33" s="390">
        <v>24</v>
      </c>
      <c r="N33" s="328">
        <v>2</v>
      </c>
      <c r="O33" s="325">
        <f t="shared" ref="O33:O36" si="7">(N33*M33)-(L33*N33)</f>
        <v>48</v>
      </c>
      <c r="P33" s="104"/>
      <c r="Q33" s="333"/>
      <c r="R33" s="334"/>
      <c r="S33" s="334"/>
      <c r="T33" s="335"/>
      <c r="U33" s="112"/>
    </row>
    <row r="34" spans="1:21">
      <c r="B34" s="132"/>
      <c r="C34" s="133" t="s">
        <v>245</v>
      </c>
      <c r="D34" s="137"/>
      <c r="E34" s="137" t="s">
        <v>246</v>
      </c>
      <c r="F34" s="100"/>
      <c r="G34" s="718"/>
      <c r="H34" s="329" t="s">
        <v>86</v>
      </c>
      <c r="I34" s="330">
        <v>1</v>
      </c>
      <c r="J34" s="700">
        <f t="shared" si="6"/>
        <v>0</v>
      </c>
      <c r="K34" s="104"/>
      <c r="L34" s="743"/>
      <c r="M34" s="391">
        <v>72</v>
      </c>
      <c r="N34" s="339">
        <v>1</v>
      </c>
      <c r="O34" s="340">
        <f t="shared" si="7"/>
        <v>72</v>
      </c>
      <c r="P34" s="104"/>
      <c r="Q34" s="336"/>
      <c r="R34" s="337"/>
      <c r="S34" s="337"/>
      <c r="T34" s="338"/>
      <c r="U34" s="112"/>
    </row>
    <row r="35" spans="1:21">
      <c r="B35" s="132"/>
      <c r="C35" s="133" t="s">
        <v>247</v>
      </c>
      <c r="D35" s="137"/>
      <c r="E35" s="137" t="s">
        <v>248</v>
      </c>
      <c r="F35" s="100"/>
      <c r="G35" s="718"/>
      <c r="H35" s="329" t="s">
        <v>86</v>
      </c>
      <c r="I35" s="330">
        <v>1</v>
      </c>
      <c r="J35" s="700">
        <f t="shared" si="6"/>
        <v>0</v>
      </c>
      <c r="K35" s="104"/>
      <c r="L35" s="743"/>
      <c r="M35" s="391">
        <v>24</v>
      </c>
      <c r="N35" s="339">
        <v>1</v>
      </c>
      <c r="O35" s="340">
        <f t="shared" si="7"/>
        <v>24</v>
      </c>
      <c r="P35" s="104"/>
      <c r="Q35" s="336"/>
      <c r="R35" s="337"/>
      <c r="S35" s="337"/>
      <c r="T35" s="338"/>
      <c r="U35" s="112"/>
    </row>
    <row r="36" spans="1:21">
      <c r="B36" s="132"/>
      <c r="C36" s="133" t="s">
        <v>131</v>
      </c>
      <c r="D36" s="137" t="s">
        <v>249</v>
      </c>
      <c r="E36" s="137" t="s">
        <v>131</v>
      </c>
      <c r="F36" s="100"/>
      <c r="G36" s="718"/>
      <c r="H36" s="329" t="s">
        <v>86</v>
      </c>
      <c r="I36" s="330">
        <v>1</v>
      </c>
      <c r="J36" s="700">
        <f t="shared" si="6"/>
        <v>0</v>
      </c>
      <c r="K36" s="104"/>
      <c r="L36" s="743"/>
      <c r="M36" s="391">
        <v>24</v>
      </c>
      <c r="N36" s="339">
        <v>1</v>
      </c>
      <c r="O36" s="340">
        <f t="shared" si="7"/>
        <v>24</v>
      </c>
      <c r="P36" s="104"/>
      <c r="Q36" s="336"/>
      <c r="R36" s="337"/>
      <c r="S36" s="337"/>
      <c r="T36" s="338"/>
      <c r="U36" s="112"/>
    </row>
    <row r="37" spans="1:21" ht="15.75" thickBot="1">
      <c r="B37" s="145"/>
      <c r="C37" s="146" t="s">
        <v>132</v>
      </c>
      <c r="D37" s="175" t="s">
        <v>249</v>
      </c>
      <c r="E37" s="175" t="s">
        <v>132</v>
      </c>
      <c r="F37" s="100"/>
      <c r="G37" s="723"/>
      <c r="H37" s="291" t="s">
        <v>250</v>
      </c>
      <c r="I37" s="278">
        <v>1</v>
      </c>
      <c r="J37" s="713">
        <f t="shared" si="6"/>
        <v>0</v>
      </c>
      <c r="K37" s="104"/>
      <c r="L37" s="744"/>
      <c r="M37" s="290">
        <v>24</v>
      </c>
      <c r="N37" s="278">
        <v>1</v>
      </c>
      <c r="O37" s="284">
        <f>(N37*M37)-(L37*N37)</f>
        <v>24</v>
      </c>
      <c r="P37" s="104"/>
      <c r="Q37" s="281"/>
      <c r="R37" s="400"/>
      <c r="S37" s="400"/>
      <c r="T37" s="283"/>
      <c r="U37" s="112"/>
    </row>
    <row r="38" spans="1:21">
      <c r="E38" s="125"/>
      <c r="F38" s="100"/>
      <c r="H38" s="219"/>
      <c r="I38" s="219"/>
      <c r="J38" s="686"/>
      <c r="K38" s="104"/>
      <c r="L38" s="219"/>
      <c r="M38" s="219"/>
      <c r="N38" s="219"/>
      <c r="O38" s="219"/>
      <c r="P38" s="104"/>
      <c r="Q38" s="220"/>
      <c r="R38" s="220"/>
      <c r="S38" s="220"/>
      <c r="T38" s="220"/>
      <c r="U38" s="112"/>
    </row>
    <row r="39" spans="1:21" ht="15.75" thickBot="1">
      <c r="B39" s="105"/>
      <c r="C39" s="176" t="s">
        <v>135</v>
      </c>
      <c r="D39" s="176"/>
      <c r="E39" s="177"/>
      <c r="F39" s="100"/>
      <c r="H39" s="219"/>
      <c r="I39" s="219"/>
      <c r="J39" s="686"/>
      <c r="K39" s="104"/>
      <c r="L39" s="219"/>
      <c r="M39" s="219"/>
      <c r="N39" s="219"/>
      <c r="O39" s="219"/>
      <c r="P39" s="104"/>
      <c r="Q39" s="220"/>
      <c r="R39" s="220"/>
      <c r="S39" s="220"/>
      <c r="T39" s="220"/>
      <c r="U39" s="112"/>
    </row>
    <row r="40" spans="1:21" s="160" customFormat="1">
      <c r="A40" s="97"/>
      <c r="B40" s="108"/>
      <c r="C40" s="156" t="s">
        <v>136</v>
      </c>
      <c r="D40" s="675" t="s">
        <v>249</v>
      </c>
      <c r="E40" s="179" t="s">
        <v>136</v>
      </c>
      <c r="G40" s="717"/>
      <c r="H40" s="327" t="s">
        <v>86</v>
      </c>
      <c r="I40" s="328">
        <v>1</v>
      </c>
      <c r="J40" s="389">
        <f t="shared" ref="J40:J46" si="8">I40*G40</f>
        <v>0</v>
      </c>
      <c r="K40" s="399"/>
      <c r="L40" s="741"/>
      <c r="M40" s="390">
        <v>24</v>
      </c>
      <c r="N40" s="328">
        <v>1</v>
      </c>
      <c r="O40" s="325">
        <f t="shared" ref="O40:O46" si="9">(N40*M40)-(L40*N40)</f>
        <v>24</v>
      </c>
      <c r="P40" s="399"/>
      <c r="Q40" s="333"/>
      <c r="R40" s="334"/>
      <c r="S40" s="334"/>
      <c r="T40" s="335"/>
      <c r="U40" s="159"/>
    </row>
    <row r="41" spans="1:21" s="160" customFormat="1">
      <c r="A41" s="97"/>
      <c r="B41" s="117"/>
      <c r="C41" s="118" t="s">
        <v>137</v>
      </c>
      <c r="D41" s="161" t="s">
        <v>249</v>
      </c>
      <c r="E41" s="137" t="s">
        <v>138</v>
      </c>
      <c r="G41" s="718"/>
      <c r="H41" s="329" t="s">
        <v>86</v>
      </c>
      <c r="I41" s="330">
        <v>1</v>
      </c>
      <c r="J41" s="700">
        <f t="shared" si="8"/>
        <v>0</v>
      </c>
      <c r="K41" s="399"/>
      <c r="L41" s="743"/>
      <c r="M41" s="391">
        <v>24</v>
      </c>
      <c r="N41" s="339">
        <v>1</v>
      </c>
      <c r="O41" s="340">
        <f t="shared" si="9"/>
        <v>24</v>
      </c>
      <c r="P41" s="399"/>
      <c r="Q41" s="336"/>
      <c r="R41" s="337"/>
      <c r="S41" s="337"/>
      <c r="T41" s="338"/>
      <c r="U41" s="159"/>
    </row>
    <row r="42" spans="1:21" s="160" customFormat="1">
      <c r="A42" s="97"/>
      <c r="B42" s="117"/>
      <c r="C42" s="118" t="s">
        <v>139</v>
      </c>
      <c r="D42" s="676" t="s">
        <v>249</v>
      </c>
      <c r="E42" s="137" t="s">
        <v>254</v>
      </c>
      <c r="G42" s="718"/>
      <c r="H42" s="329" t="s">
        <v>86</v>
      </c>
      <c r="I42" s="330">
        <v>1</v>
      </c>
      <c r="J42" s="700">
        <f t="shared" si="8"/>
        <v>0</v>
      </c>
      <c r="K42" s="399"/>
      <c r="L42" s="743"/>
      <c r="M42" s="391">
        <v>24</v>
      </c>
      <c r="N42" s="339">
        <v>1</v>
      </c>
      <c r="O42" s="340">
        <f t="shared" si="9"/>
        <v>24</v>
      </c>
      <c r="P42" s="399"/>
      <c r="Q42" s="336"/>
      <c r="R42" s="337"/>
      <c r="S42" s="337"/>
      <c r="T42" s="338"/>
      <c r="U42" s="159"/>
    </row>
    <row r="43" spans="1:21" s="160" customFormat="1">
      <c r="A43" s="97"/>
      <c r="B43" s="117"/>
      <c r="C43" s="118" t="s">
        <v>141</v>
      </c>
      <c r="D43" s="161"/>
      <c r="E43" s="137" t="s">
        <v>255</v>
      </c>
      <c r="G43" s="718"/>
      <c r="H43" s="329" t="s">
        <v>86</v>
      </c>
      <c r="I43" s="330">
        <v>1</v>
      </c>
      <c r="J43" s="700">
        <f t="shared" si="8"/>
        <v>0</v>
      </c>
      <c r="K43" s="399"/>
      <c r="L43" s="743"/>
      <c r="M43" s="391">
        <v>48</v>
      </c>
      <c r="N43" s="339">
        <v>1</v>
      </c>
      <c r="O43" s="340">
        <f t="shared" si="9"/>
        <v>48</v>
      </c>
      <c r="P43" s="399"/>
      <c r="Q43" s="336"/>
      <c r="R43" s="337"/>
      <c r="S43" s="337"/>
      <c r="T43" s="338"/>
      <c r="U43" s="159"/>
    </row>
    <row r="44" spans="1:21" s="160" customFormat="1">
      <c r="A44" s="97"/>
      <c r="B44" s="117"/>
      <c r="C44" s="118" t="s">
        <v>256</v>
      </c>
      <c r="D44" s="161"/>
      <c r="E44" s="137" t="s">
        <v>256</v>
      </c>
      <c r="G44" s="718"/>
      <c r="H44" s="329" t="s">
        <v>86</v>
      </c>
      <c r="I44" s="330">
        <v>1</v>
      </c>
      <c r="J44" s="700">
        <f t="shared" si="8"/>
        <v>0</v>
      </c>
      <c r="K44" s="399"/>
      <c r="L44" s="743"/>
      <c r="M44" s="391">
        <v>48</v>
      </c>
      <c r="N44" s="339">
        <v>1</v>
      </c>
      <c r="O44" s="340">
        <f t="shared" si="9"/>
        <v>48</v>
      </c>
      <c r="P44" s="399"/>
      <c r="Q44" s="336"/>
      <c r="R44" s="337"/>
      <c r="S44" s="337"/>
      <c r="T44" s="338"/>
      <c r="U44" s="159"/>
    </row>
    <row r="45" spans="1:21">
      <c r="B45" s="117"/>
      <c r="C45" s="118" t="s">
        <v>145</v>
      </c>
      <c r="D45" s="161"/>
      <c r="E45" s="137" t="s">
        <v>146</v>
      </c>
      <c r="F45" s="100"/>
      <c r="G45" s="718"/>
      <c r="H45" s="329" t="s">
        <v>86</v>
      </c>
      <c r="I45" s="330">
        <v>1</v>
      </c>
      <c r="J45" s="700">
        <f t="shared" si="8"/>
        <v>0</v>
      </c>
      <c r="K45" s="104"/>
      <c r="L45" s="743"/>
      <c r="M45" s="391">
        <v>48</v>
      </c>
      <c r="N45" s="339">
        <v>1</v>
      </c>
      <c r="O45" s="340">
        <f t="shared" si="9"/>
        <v>48</v>
      </c>
      <c r="P45" s="104"/>
      <c r="Q45" s="336"/>
      <c r="R45" s="337"/>
      <c r="S45" s="337"/>
      <c r="T45" s="338"/>
      <c r="U45" s="112"/>
    </row>
    <row r="46" spans="1:21" s="160" customFormat="1" ht="15.75" thickBot="1">
      <c r="A46" s="97"/>
      <c r="B46" s="166"/>
      <c r="C46" s="167" t="s">
        <v>154</v>
      </c>
      <c r="D46" s="168"/>
      <c r="E46" s="175" t="s">
        <v>257</v>
      </c>
      <c r="G46" s="719"/>
      <c r="H46" s="291" t="s">
        <v>86</v>
      </c>
      <c r="I46" s="392">
        <v>1</v>
      </c>
      <c r="J46" s="724">
        <f t="shared" si="8"/>
        <v>0</v>
      </c>
      <c r="K46" s="399"/>
      <c r="L46" s="744"/>
      <c r="M46" s="290">
        <v>24</v>
      </c>
      <c r="N46" s="278">
        <v>2</v>
      </c>
      <c r="O46" s="284">
        <f t="shared" si="9"/>
        <v>48</v>
      </c>
      <c r="P46" s="399"/>
      <c r="Q46" s="341"/>
      <c r="R46" s="342"/>
      <c r="S46" s="342"/>
      <c r="T46" s="343"/>
      <c r="U46" s="159"/>
    </row>
    <row r="47" spans="1:21" ht="15.75" thickBot="1">
      <c r="F47" s="100"/>
      <c r="K47" s="104"/>
      <c r="P47" s="104"/>
      <c r="Q47" s="268"/>
      <c r="R47" s="268"/>
      <c r="S47" s="268"/>
      <c r="T47" s="268"/>
      <c r="U47" s="112"/>
    </row>
    <row r="48" spans="1:21">
      <c r="B48" s="918" t="s">
        <v>302</v>
      </c>
      <c r="C48" s="919"/>
      <c r="D48" s="919"/>
      <c r="E48" s="316">
        <f>SUM(J3:J46)</f>
        <v>0</v>
      </c>
      <c r="F48" s="100"/>
      <c r="K48" s="104"/>
      <c r="P48" s="104"/>
      <c r="Q48" s="268"/>
      <c r="R48" s="268"/>
      <c r="S48" s="268"/>
      <c r="T48" s="268"/>
      <c r="U48" s="112"/>
    </row>
    <row r="49" spans="2:21" ht="15.75" thickBot="1">
      <c r="B49" s="920" t="s">
        <v>303</v>
      </c>
      <c r="C49" s="921"/>
      <c r="D49" s="921"/>
      <c r="E49" s="830">
        <f>((1-(O49/N49))-1)*-1</f>
        <v>1</v>
      </c>
      <c r="F49" s="100"/>
      <c r="K49" s="104"/>
      <c r="N49" s="873">
        <v>1688</v>
      </c>
      <c r="O49" s="872">
        <f>SUM(O3:O46)</f>
        <v>1688</v>
      </c>
      <c r="P49" s="104"/>
      <c r="Q49" s="268"/>
      <c r="R49" s="268"/>
      <c r="S49" s="268"/>
      <c r="T49" s="268"/>
      <c r="U49" s="112"/>
    </row>
    <row r="50" spans="2:21">
      <c r="F50" s="100"/>
      <c r="K50" s="104"/>
      <c r="P50" s="104"/>
      <c r="Q50" s="268"/>
      <c r="R50" s="268"/>
      <c r="S50" s="268"/>
      <c r="T50" s="268"/>
      <c r="U50" s="112"/>
    </row>
    <row r="51" spans="2:21" ht="15.75" thickBot="1">
      <c r="C51" s="789" t="s">
        <v>304</v>
      </c>
      <c r="F51" s="100"/>
      <c r="K51" s="104"/>
      <c r="P51" s="104"/>
      <c r="Q51" s="268"/>
      <c r="R51" s="268"/>
      <c r="S51" s="268"/>
      <c r="T51" s="268"/>
      <c r="U51" s="112"/>
    </row>
    <row r="52" spans="2:21" ht="45">
      <c r="B52" s="108"/>
      <c r="C52" s="309" t="s">
        <v>158</v>
      </c>
      <c r="D52" s="309" t="s">
        <v>215</v>
      </c>
      <c r="E52" s="110" t="s">
        <v>217</v>
      </c>
      <c r="F52" s="100"/>
      <c r="K52" s="104"/>
      <c r="P52" s="104"/>
      <c r="Q52" s="268"/>
      <c r="R52" s="268"/>
      <c r="S52" s="268"/>
      <c r="T52" s="268"/>
      <c r="U52" s="112"/>
    </row>
    <row r="53" spans="2:21" ht="45">
      <c r="B53" s="117"/>
      <c r="C53" s="190" t="s">
        <v>216</v>
      </c>
      <c r="D53" s="190" t="s">
        <v>215</v>
      </c>
      <c r="E53" s="115" t="s">
        <v>217</v>
      </c>
      <c r="F53" s="100"/>
      <c r="K53" s="104"/>
      <c r="P53" s="104"/>
      <c r="Q53" s="268"/>
      <c r="R53" s="268"/>
      <c r="S53" s="268"/>
      <c r="T53" s="268"/>
      <c r="U53" s="112"/>
    </row>
    <row r="54" spans="2:21">
      <c r="B54" s="117"/>
      <c r="C54" s="190" t="s">
        <v>218</v>
      </c>
      <c r="D54" s="190"/>
      <c r="E54" s="115"/>
      <c r="F54" s="100"/>
      <c r="K54" s="104"/>
      <c r="P54" s="104"/>
      <c r="Q54" s="268"/>
      <c r="R54" s="268"/>
      <c r="S54" s="268"/>
      <c r="T54" s="268"/>
      <c r="U54" s="112"/>
    </row>
    <row r="55" spans="2:21">
      <c r="B55" s="132"/>
      <c r="C55" s="190" t="s">
        <v>251</v>
      </c>
      <c r="D55" s="190"/>
      <c r="E55" s="115" t="s">
        <v>252</v>
      </c>
      <c r="F55" s="100"/>
      <c r="K55" s="104"/>
      <c r="P55" s="104"/>
      <c r="Q55" s="268"/>
      <c r="R55" s="268"/>
      <c r="S55" s="268"/>
      <c r="T55" s="268"/>
      <c r="U55" s="112"/>
    </row>
    <row r="56" spans="2:21" ht="15.75" thickBot="1">
      <c r="B56" s="145"/>
      <c r="C56" s="331" t="s">
        <v>253</v>
      </c>
      <c r="D56" s="331"/>
      <c r="E56" s="147" t="s">
        <v>252</v>
      </c>
      <c r="F56" s="100"/>
      <c r="K56" s="104"/>
      <c r="P56" s="104"/>
      <c r="Q56" s="268"/>
      <c r="R56" s="268"/>
      <c r="S56" s="268"/>
      <c r="T56" s="268"/>
      <c r="U56" s="112"/>
    </row>
    <row r="57" spans="2:21">
      <c r="F57" s="100"/>
      <c r="K57" s="104"/>
      <c r="P57" s="104"/>
      <c r="Q57" s="268"/>
      <c r="R57" s="268"/>
      <c r="S57" s="268"/>
      <c r="T57" s="268"/>
      <c r="U57" s="112"/>
    </row>
    <row r="58" spans="2:21">
      <c r="F58" s="100"/>
      <c r="K58" s="104"/>
      <c r="P58" s="104"/>
      <c r="Q58" s="268"/>
      <c r="R58" s="268"/>
      <c r="S58" s="268"/>
      <c r="T58" s="268"/>
      <c r="U58" s="112"/>
    </row>
    <row r="59" spans="2:21">
      <c r="B59" s="170" t="s">
        <v>156</v>
      </c>
      <c r="C59" s="170" t="s">
        <v>157</v>
      </c>
      <c r="D59" s="479"/>
      <c r="E59" s="480"/>
      <c r="F59" s="482"/>
      <c r="G59" s="690"/>
      <c r="J59" s="706"/>
      <c r="K59" s="192"/>
      <c r="P59" s="104"/>
      <c r="Q59" s="268"/>
      <c r="R59" s="268"/>
      <c r="S59" s="268"/>
      <c r="T59" s="268"/>
      <c r="U59" s="112"/>
    </row>
    <row r="60" spans="2:21">
      <c r="B60" s="170"/>
      <c r="C60" s="922" t="s">
        <v>343</v>
      </c>
      <c r="D60" s="922"/>
      <c r="E60" s="922"/>
      <c r="F60" s="922"/>
      <c r="G60" s="922"/>
      <c r="H60" s="922"/>
      <c r="I60" s="922"/>
      <c r="J60" s="922"/>
      <c r="K60" s="269"/>
      <c r="L60" s="269"/>
      <c r="M60" s="269"/>
      <c r="N60" s="269"/>
      <c r="O60" s="269"/>
      <c r="P60" s="104"/>
    </row>
    <row r="61" spans="2:21" ht="15" customHeight="1">
      <c r="C61" s="922" t="s">
        <v>439</v>
      </c>
      <c r="D61" s="922"/>
      <c r="E61" s="922"/>
      <c r="F61" s="922"/>
      <c r="G61" s="922"/>
      <c r="H61" s="922"/>
      <c r="I61" s="922"/>
      <c r="J61" s="922"/>
      <c r="K61" s="192"/>
      <c r="N61" s="878"/>
      <c r="O61" s="843" t="s">
        <v>564</v>
      </c>
      <c r="P61" s="881"/>
      <c r="Q61" s="882"/>
      <c r="R61" s="882"/>
      <c r="S61" s="881"/>
      <c r="T61" s="881"/>
    </row>
    <row r="62" spans="2:21" ht="15" customHeight="1">
      <c r="C62" s="922"/>
      <c r="D62" s="922"/>
      <c r="E62" s="922"/>
      <c r="F62" s="922"/>
      <c r="G62" s="690"/>
      <c r="K62" s="192"/>
      <c r="P62" s="104"/>
    </row>
    <row r="63" spans="2:21">
      <c r="G63" s="690"/>
      <c r="K63" s="192"/>
      <c r="P63" s="104"/>
    </row>
    <row r="69" spans="2:16">
      <c r="F69" s="100"/>
      <c r="K69" s="104"/>
      <c r="P69" s="104"/>
    </row>
    <row r="70" spans="2:16">
      <c r="F70" s="100"/>
      <c r="K70" s="104"/>
      <c r="P70" s="104"/>
    </row>
    <row r="71" spans="2:16">
      <c r="F71" s="100"/>
      <c r="K71" s="104"/>
      <c r="P71" s="104"/>
    </row>
    <row r="72" spans="2:16">
      <c r="B72" s="97"/>
      <c r="C72" s="97"/>
      <c r="D72" s="97"/>
      <c r="E72" s="97"/>
      <c r="F72" s="100"/>
      <c r="H72" s="98"/>
      <c r="I72" s="98"/>
      <c r="J72" s="685"/>
      <c r="K72" s="104"/>
      <c r="L72" s="98"/>
      <c r="M72" s="98"/>
      <c r="N72" s="98"/>
      <c r="O72" s="98"/>
      <c r="P72" s="104"/>
    </row>
    <row r="73" spans="2:16">
      <c r="B73" s="97"/>
      <c r="C73" s="97"/>
      <c r="D73" s="97"/>
      <c r="E73" s="97"/>
      <c r="F73" s="100"/>
      <c r="H73" s="98"/>
      <c r="I73" s="98"/>
      <c r="J73" s="685"/>
      <c r="K73" s="104"/>
      <c r="L73" s="98"/>
      <c r="M73" s="98"/>
      <c r="N73" s="98"/>
      <c r="O73" s="98"/>
      <c r="P73" s="104"/>
    </row>
    <row r="74" spans="2:16">
      <c r="B74" s="97"/>
      <c r="C74" s="97"/>
      <c r="D74" s="97"/>
      <c r="E74" s="97"/>
      <c r="F74" s="100"/>
      <c r="H74" s="98"/>
      <c r="I74" s="98"/>
      <c r="J74" s="685"/>
      <c r="K74" s="104"/>
      <c r="L74" s="98"/>
      <c r="M74" s="98"/>
      <c r="N74" s="98"/>
      <c r="O74" s="98"/>
      <c r="P74" s="104"/>
    </row>
    <row r="75" spans="2:16">
      <c r="B75" s="97"/>
      <c r="C75" s="97"/>
      <c r="D75" s="97"/>
      <c r="E75" s="97"/>
      <c r="F75" s="100"/>
      <c r="H75" s="98"/>
      <c r="I75" s="98"/>
      <c r="J75" s="685"/>
      <c r="K75" s="104"/>
      <c r="L75" s="98"/>
      <c r="M75" s="98"/>
      <c r="N75" s="98"/>
      <c r="O75" s="98"/>
      <c r="P75" s="104"/>
    </row>
    <row r="76" spans="2:16">
      <c r="B76" s="97"/>
      <c r="C76" s="97"/>
      <c r="D76" s="97"/>
      <c r="E76" s="97"/>
      <c r="F76" s="100"/>
      <c r="H76" s="98"/>
      <c r="I76" s="98"/>
      <c r="J76" s="685"/>
      <c r="K76" s="104"/>
      <c r="L76" s="98"/>
      <c r="M76" s="98"/>
      <c r="N76" s="98"/>
      <c r="O76" s="98"/>
      <c r="P76" s="104"/>
    </row>
    <row r="77" spans="2:16">
      <c r="B77" s="97"/>
      <c r="C77" s="97"/>
      <c r="D77" s="97"/>
      <c r="E77" s="97"/>
      <c r="F77" s="100"/>
      <c r="H77" s="98"/>
      <c r="I77" s="98"/>
      <c r="J77" s="685"/>
      <c r="K77" s="104"/>
      <c r="L77" s="98"/>
      <c r="M77" s="98"/>
      <c r="N77" s="98"/>
      <c r="O77" s="98"/>
      <c r="P77" s="104"/>
    </row>
    <row r="78" spans="2:16">
      <c r="B78" s="97"/>
      <c r="C78" s="97"/>
      <c r="D78" s="97"/>
      <c r="E78" s="97"/>
      <c r="F78" s="100"/>
      <c r="H78" s="98"/>
      <c r="I78" s="98"/>
      <c r="J78" s="685"/>
      <c r="K78" s="104"/>
      <c r="L78" s="98"/>
      <c r="M78" s="98"/>
      <c r="N78" s="98"/>
      <c r="O78" s="98"/>
      <c r="P78" s="104"/>
    </row>
    <row r="79" spans="2:16">
      <c r="B79" s="97"/>
      <c r="C79" s="97"/>
      <c r="D79" s="97"/>
      <c r="E79" s="97"/>
      <c r="F79" s="100"/>
      <c r="H79" s="98"/>
      <c r="I79" s="98"/>
      <c r="J79" s="685"/>
      <c r="K79" s="104"/>
      <c r="L79" s="98"/>
      <c r="M79" s="98"/>
      <c r="N79" s="98"/>
      <c r="O79" s="98"/>
      <c r="P79" s="104"/>
    </row>
    <row r="80" spans="2:16">
      <c r="B80" s="97"/>
      <c r="C80" s="97"/>
      <c r="D80" s="97"/>
      <c r="E80" s="97"/>
      <c r="F80" s="100"/>
      <c r="H80" s="98"/>
      <c r="I80" s="98"/>
      <c r="J80" s="685"/>
      <c r="K80" s="104"/>
      <c r="L80" s="98"/>
      <c r="M80" s="98"/>
      <c r="N80" s="98"/>
      <c r="O80" s="98"/>
      <c r="P80" s="104"/>
    </row>
    <row r="81" spans="2:16">
      <c r="B81" s="97"/>
      <c r="C81" s="97"/>
      <c r="D81" s="97"/>
      <c r="E81" s="97"/>
      <c r="F81" s="100"/>
      <c r="H81" s="98"/>
      <c r="I81" s="98"/>
      <c r="J81" s="685"/>
      <c r="K81" s="104"/>
      <c r="L81" s="98"/>
      <c r="M81" s="98"/>
      <c r="N81" s="98"/>
      <c r="O81" s="98"/>
      <c r="P81" s="104"/>
    </row>
    <row r="82" spans="2:16">
      <c r="B82" s="97"/>
      <c r="C82" s="97"/>
      <c r="D82" s="97"/>
      <c r="E82" s="97"/>
      <c r="F82" s="100"/>
      <c r="H82" s="98"/>
      <c r="I82" s="98"/>
      <c r="J82" s="685"/>
      <c r="K82" s="104"/>
      <c r="L82" s="98"/>
      <c r="M82" s="98"/>
      <c r="N82" s="98"/>
      <c r="O82" s="98"/>
      <c r="P82" s="104"/>
    </row>
    <row r="83" spans="2:16">
      <c r="B83" s="97"/>
      <c r="C83" s="97"/>
      <c r="D83" s="97"/>
      <c r="E83" s="97"/>
      <c r="F83" s="100"/>
      <c r="H83" s="98"/>
      <c r="I83" s="98"/>
      <c r="J83" s="685"/>
      <c r="K83" s="104"/>
      <c r="L83" s="98"/>
      <c r="M83" s="98"/>
      <c r="N83" s="98"/>
      <c r="O83" s="98"/>
      <c r="P83" s="104"/>
    </row>
    <row r="84" spans="2:16">
      <c r="B84" s="97"/>
      <c r="C84" s="97"/>
      <c r="D84" s="97"/>
      <c r="E84" s="97"/>
      <c r="F84" s="100"/>
      <c r="H84" s="98"/>
      <c r="I84" s="98"/>
      <c r="J84" s="685"/>
      <c r="K84" s="104"/>
      <c r="L84" s="98"/>
      <c r="M84" s="98"/>
      <c r="N84" s="98"/>
      <c r="O84" s="98"/>
      <c r="P84" s="104"/>
    </row>
    <row r="85" spans="2:16">
      <c r="B85" s="97"/>
      <c r="C85" s="97"/>
      <c r="D85" s="97"/>
      <c r="E85" s="97"/>
      <c r="F85" s="100"/>
      <c r="H85" s="98"/>
      <c r="I85" s="98"/>
      <c r="J85" s="685"/>
      <c r="K85" s="104"/>
      <c r="L85" s="98"/>
      <c r="M85" s="98"/>
      <c r="N85" s="98"/>
      <c r="O85" s="98"/>
      <c r="P85" s="104"/>
    </row>
    <row r="86" spans="2:16">
      <c r="B86" s="97"/>
      <c r="C86" s="97"/>
      <c r="D86" s="97"/>
      <c r="E86" s="97"/>
      <c r="F86" s="100"/>
      <c r="H86" s="98"/>
      <c r="I86" s="98"/>
      <c r="J86" s="685"/>
      <c r="K86" s="104"/>
      <c r="L86" s="98"/>
      <c r="M86" s="98"/>
      <c r="N86" s="98"/>
      <c r="O86" s="98"/>
      <c r="P86" s="104"/>
    </row>
    <row r="87" spans="2:16">
      <c r="B87" s="97"/>
      <c r="C87" s="97"/>
      <c r="D87" s="97"/>
      <c r="E87" s="97"/>
      <c r="F87" s="100"/>
      <c r="H87" s="98"/>
      <c r="I87" s="98"/>
      <c r="J87" s="685"/>
      <c r="K87" s="104"/>
      <c r="L87" s="98"/>
      <c r="M87" s="98"/>
      <c r="N87" s="98"/>
      <c r="O87" s="98"/>
      <c r="P87" s="104"/>
    </row>
    <row r="88" spans="2:16">
      <c r="B88" s="97"/>
      <c r="C88" s="97"/>
      <c r="D88" s="97"/>
      <c r="E88" s="97"/>
      <c r="F88" s="100"/>
      <c r="H88" s="98"/>
      <c r="I88" s="98"/>
      <c r="J88" s="685"/>
      <c r="K88" s="104"/>
      <c r="L88" s="98"/>
      <c r="M88" s="98"/>
      <c r="N88" s="98"/>
      <c r="O88" s="98"/>
      <c r="P88" s="104"/>
    </row>
    <row r="89" spans="2:16">
      <c r="B89" s="97"/>
      <c r="C89" s="97"/>
      <c r="D89" s="97"/>
      <c r="E89" s="97"/>
      <c r="F89" s="100"/>
      <c r="H89" s="98"/>
      <c r="I89" s="98"/>
      <c r="J89" s="685"/>
      <c r="K89" s="104"/>
      <c r="L89" s="98"/>
      <c r="M89" s="98"/>
      <c r="N89" s="98"/>
      <c r="O89" s="98"/>
      <c r="P89" s="104"/>
    </row>
    <row r="90" spans="2:16">
      <c r="B90" s="97"/>
      <c r="C90" s="97"/>
      <c r="D90" s="97"/>
      <c r="E90" s="97"/>
      <c r="F90" s="100"/>
      <c r="H90" s="98"/>
      <c r="I90" s="98"/>
      <c r="J90" s="685"/>
      <c r="K90" s="104"/>
      <c r="L90" s="98"/>
      <c r="M90" s="98"/>
      <c r="N90" s="98"/>
      <c r="O90" s="98"/>
      <c r="P90" s="104"/>
    </row>
    <row r="91" spans="2:16">
      <c r="B91" s="97"/>
      <c r="C91" s="97"/>
      <c r="D91" s="97"/>
      <c r="E91" s="97"/>
      <c r="F91" s="100"/>
      <c r="H91" s="98"/>
      <c r="I91" s="98"/>
      <c r="J91" s="685"/>
      <c r="K91" s="104"/>
      <c r="L91" s="98"/>
      <c r="M91" s="98"/>
      <c r="N91" s="98"/>
      <c r="O91" s="98"/>
      <c r="P91" s="104"/>
    </row>
    <row r="92" spans="2:16">
      <c r="B92" s="97"/>
      <c r="C92" s="97"/>
      <c r="D92" s="97"/>
      <c r="E92" s="97"/>
      <c r="F92" s="100"/>
      <c r="H92" s="98"/>
      <c r="I92" s="98"/>
      <c r="J92" s="685"/>
      <c r="K92" s="104"/>
      <c r="L92" s="98"/>
      <c r="M92" s="98"/>
      <c r="N92" s="98"/>
      <c r="O92" s="98"/>
      <c r="P92" s="104"/>
    </row>
    <row r="93" spans="2:16">
      <c r="B93" s="97"/>
      <c r="C93" s="97"/>
      <c r="D93" s="97"/>
      <c r="E93" s="97"/>
      <c r="F93" s="100"/>
      <c r="H93" s="98"/>
      <c r="I93" s="98"/>
      <c r="J93" s="685"/>
      <c r="K93" s="104"/>
      <c r="L93" s="98"/>
      <c r="M93" s="98"/>
      <c r="N93" s="98"/>
      <c r="O93" s="98"/>
      <c r="P93" s="104"/>
    </row>
    <row r="94" spans="2:16">
      <c r="B94" s="97"/>
      <c r="C94" s="97"/>
      <c r="D94" s="97"/>
      <c r="E94" s="97"/>
      <c r="F94" s="100"/>
      <c r="H94" s="98"/>
      <c r="I94" s="98"/>
      <c r="J94" s="685"/>
      <c r="K94" s="104"/>
      <c r="L94" s="98"/>
      <c r="M94" s="98"/>
      <c r="N94" s="98"/>
      <c r="O94" s="98"/>
      <c r="P94" s="104"/>
    </row>
    <row r="95" spans="2:16">
      <c r="B95" s="97"/>
      <c r="C95" s="97"/>
      <c r="D95" s="97"/>
      <c r="E95" s="97"/>
      <c r="F95" s="100"/>
      <c r="H95" s="98"/>
      <c r="I95" s="98"/>
      <c r="J95" s="685"/>
      <c r="K95" s="104"/>
      <c r="L95" s="98"/>
      <c r="M95" s="98"/>
      <c r="N95" s="98"/>
      <c r="O95" s="98"/>
      <c r="P95" s="104"/>
    </row>
    <row r="96" spans="2:16">
      <c r="B96" s="97"/>
      <c r="C96" s="97"/>
      <c r="D96" s="97"/>
      <c r="E96" s="97"/>
      <c r="F96" s="100"/>
      <c r="H96" s="98"/>
      <c r="I96" s="98"/>
      <c r="J96" s="685"/>
      <c r="K96" s="104"/>
      <c r="L96" s="98"/>
      <c r="M96" s="98"/>
      <c r="N96" s="98"/>
      <c r="O96" s="98"/>
      <c r="P96" s="104"/>
    </row>
    <row r="97" spans="2:16">
      <c r="B97" s="97"/>
      <c r="C97" s="97"/>
      <c r="D97" s="97"/>
      <c r="E97" s="97"/>
      <c r="F97" s="100"/>
      <c r="H97" s="98"/>
      <c r="I97" s="98"/>
      <c r="J97" s="685"/>
      <c r="K97" s="104"/>
      <c r="L97" s="98"/>
      <c r="M97" s="98"/>
      <c r="N97" s="98"/>
      <c r="O97" s="98"/>
      <c r="P97" s="104"/>
    </row>
    <row r="98" spans="2:16">
      <c r="B98" s="97"/>
      <c r="C98" s="97"/>
      <c r="D98" s="97"/>
      <c r="E98" s="97"/>
      <c r="F98" s="100"/>
      <c r="H98" s="98"/>
      <c r="I98" s="98"/>
      <c r="J98" s="685"/>
      <c r="K98" s="104"/>
      <c r="L98" s="98"/>
      <c r="M98" s="98"/>
      <c r="N98" s="98"/>
      <c r="O98" s="98"/>
      <c r="P98" s="104"/>
    </row>
    <row r="99" spans="2:16">
      <c r="B99" s="97"/>
      <c r="C99" s="97"/>
      <c r="D99" s="97"/>
      <c r="E99" s="97"/>
      <c r="F99" s="100"/>
      <c r="H99" s="98"/>
      <c r="I99" s="98"/>
      <c r="J99" s="685"/>
      <c r="K99" s="104"/>
      <c r="L99" s="98"/>
      <c r="M99" s="98"/>
      <c r="N99" s="98"/>
      <c r="O99" s="98"/>
      <c r="P99" s="104"/>
    </row>
    <row r="100" spans="2:16">
      <c r="B100" s="97"/>
      <c r="C100" s="97"/>
      <c r="D100" s="97"/>
      <c r="E100" s="97"/>
      <c r="F100" s="100"/>
      <c r="H100" s="98"/>
      <c r="I100" s="98"/>
      <c r="J100" s="685"/>
      <c r="K100" s="104"/>
      <c r="L100" s="98"/>
      <c r="M100" s="98"/>
      <c r="N100" s="98"/>
      <c r="O100" s="98"/>
      <c r="P100" s="104"/>
    </row>
    <row r="101" spans="2:16">
      <c r="B101" s="97"/>
      <c r="C101" s="97"/>
      <c r="D101" s="97"/>
      <c r="E101" s="97"/>
      <c r="F101" s="100"/>
      <c r="H101" s="98"/>
      <c r="I101" s="98"/>
      <c r="J101" s="685"/>
      <c r="K101" s="104"/>
      <c r="L101" s="98"/>
      <c r="M101" s="98"/>
      <c r="N101" s="98"/>
      <c r="O101" s="98"/>
      <c r="P101" s="104"/>
    </row>
    <row r="102" spans="2:16">
      <c r="B102" s="97"/>
      <c r="C102" s="97"/>
      <c r="D102" s="97"/>
      <c r="E102" s="97"/>
      <c r="F102" s="100"/>
      <c r="H102" s="98"/>
      <c r="I102" s="98"/>
      <c r="J102" s="685"/>
      <c r="K102" s="104"/>
      <c r="L102" s="98"/>
      <c r="M102" s="98"/>
      <c r="N102" s="98"/>
      <c r="O102" s="98"/>
      <c r="P102" s="104"/>
    </row>
    <row r="103" spans="2:16">
      <c r="B103" s="97"/>
      <c r="C103" s="97"/>
      <c r="D103" s="97"/>
      <c r="E103" s="97"/>
      <c r="F103" s="100"/>
      <c r="H103" s="98"/>
      <c r="I103" s="98"/>
      <c r="J103" s="685"/>
      <c r="K103" s="104"/>
      <c r="L103" s="98"/>
      <c r="M103" s="98"/>
      <c r="N103" s="98"/>
      <c r="O103" s="98"/>
      <c r="P103" s="104"/>
    </row>
    <row r="104" spans="2:16">
      <c r="B104" s="97"/>
      <c r="C104" s="97"/>
      <c r="D104" s="97"/>
      <c r="E104" s="97"/>
      <c r="F104" s="100"/>
      <c r="H104" s="98"/>
      <c r="I104" s="98"/>
      <c r="J104" s="685"/>
      <c r="K104" s="104"/>
      <c r="L104" s="98"/>
      <c r="M104" s="98"/>
      <c r="N104" s="98"/>
      <c r="O104" s="98"/>
      <c r="P104" s="104"/>
    </row>
    <row r="105" spans="2:16">
      <c r="B105" s="97"/>
      <c r="C105" s="97"/>
      <c r="D105" s="97"/>
      <c r="E105" s="97"/>
      <c r="F105" s="100"/>
      <c r="H105" s="98"/>
      <c r="I105" s="98"/>
      <c r="J105" s="685"/>
      <c r="K105" s="104"/>
      <c r="L105" s="98"/>
      <c r="M105" s="98"/>
      <c r="N105" s="98"/>
      <c r="O105" s="98"/>
      <c r="P105" s="104"/>
    </row>
    <row r="106" spans="2:16">
      <c r="B106" s="97"/>
      <c r="C106" s="97"/>
      <c r="D106" s="97"/>
      <c r="E106" s="97"/>
      <c r="F106" s="100"/>
      <c r="H106" s="98"/>
      <c r="I106" s="98"/>
      <c r="J106" s="685"/>
      <c r="K106" s="104"/>
      <c r="L106" s="98"/>
      <c r="M106" s="98"/>
      <c r="N106" s="98"/>
      <c r="O106" s="98"/>
      <c r="P106" s="104"/>
    </row>
    <row r="107" spans="2:16">
      <c r="B107" s="97"/>
      <c r="C107" s="97"/>
      <c r="D107" s="97"/>
      <c r="E107" s="97"/>
      <c r="F107" s="100"/>
      <c r="H107" s="98"/>
      <c r="I107" s="98"/>
      <c r="J107" s="685"/>
      <c r="K107" s="104"/>
      <c r="L107" s="98"/>
      <c r="M107" s="98"/>
      <c r="N107" s="98"/>
      <c r="O107" s="98"/>
      <c r="P107" s="104"/>
    </row>
    <row r="108" spans="2:16">
      <c r="B108" s="97"/>
      <c r="C108" s="97"/>
      <c r="D108" s="97"/>
      <c r="E108" s="97"/>
      <c r="F108" s="100"/>
      <c r="H108" s="98"/>
      <c r="I108" s="98"/>
      <c r="J108" s="685"/>
      <c r="K108" s="104"/>
      <c r="L108" s="98"/>
      <c r="M108" s="98"/>
      <c r="N108" s="98"/>
      <c r="O108" s="98"/>
      <c r="P108" s="104"/>
    </row>
    <row r="109" spans="2:16">
      <c r="B109" s="97"/>
      <c r="C109" s="97"/>
      <c r="D109" s="97"/>
      <c r="E109" s="97"/>
      <c r="F109" s="100"/>
      <c r="H109" s="98"/>
      <c r="I109" s="98"/>
      <c r="J109" s="685"/>
      <c r="K109" s="104"/>
      <c r="L109" s="98"/>
      <c r="M109" s="98"/>
      <c r="N109" s="98"/>
      <c r="O109" s="98"/>
      <c r="P109" s="104"/>
    </row>
    <row r="110" spans="2:16">
      <c r="B110" s="97"/>
      <c r="C110" s="97"/>
      <c r="D110" s="97"/>
      <c r="E110" s="97"/>
      <c r="F110" s="100"/>
      <c r="H110" s="98"/>
      <c r="I110" s="98"/>
      <c r="J110" s="685"/>
      <c r="K110" s="104"/>
      <c r="L110" s="98"/>
      <c r="M110" s="98"/>
      <c r="N110" s="98"/>
      <c r="O110" s="98"/>
      <c r="P110" s="104"/>
    </row>
    <row r="111" spans="2:16">
      <c r="B111" s="97"/>
      <c r="C111" s="97"/>
      <c r="D111" s="97"/>
      <c r="E111" s="97"/>
      <c r="F111" s="100"/>
      <c r="H111" s="98"/>
      <c r="I111" s="98"/>
      <c r="J111" s="685"/>
      <c r="K111" s="104"/>
      <c r="L111" s="98"/>
      <c r="M111" s="98"/>
      <c r="N111" s="98"/>
      <c r="O111" s="98"/>
      <c r="P111" s="104"/>
    </row>
    <row r="112" spans="2:16">
      <c r="B112" s="97"/>
      <c r="C112" s="97"/>
      <c r="D112" s="97"/>
      <c r="E112" s="97"/>
      <c r="F112" s="100"/>
      <c r="H112" s="98"/>
      <c r="I112" s="98"/>
      <c r="J112" s="685"/>
      <c r="K112" s="104"/>
      <c r="L112" s="98"/>
      <c r="M112" s="98"/>
      <c r="N112" s="98"/>
      <c r="O112" s="98"/>
      <c r="P112" s="104"/>
    </row>
    <row r="113" spans="2:16">
      <c r="B113" s="97"/>
      <c r="C113" s="97"/>
      <c r="D113" s="97"/>
      <c r="E113" s="97"/>
      <c r="F113" s="100"/>
      <c r="H113" s="98"/>
      <c r="I113" s="98"/>
      <c r="J113" s="685"/>
      <c r="K113" s="104"/>
      <c r="L113" s="98"/>
      <c r="M113" s="98"/>
      <c r="N113" s="98"/>
      <c r="O113" s="98"/>
      <c r="P113" s="104"/>
    </row>
    <row r="114" spans="2:16">
      <c r="B114" s="97"/>
      <c r="C114" s="97"/>
      <c r="D114" s="97"/>
      <c r="E114" s="97"/>
      <c r="F114" s="100"/>
      <c r="H114" s="98"/>
      <c r="I114" s="98"/>
      <c r="J114" s="685"/>
      <c r="K114" s="104"/>
      <c r="L114" s="98"/>
      <c r="M114" s="98"/>
      <c r="N114" s="98"/>
      <c r="O114" s="98"/>
      <c r="P114" s="104"/>
    </row>
    <row r="115" spans="2:16">
      <c r="B115" s="97"/>
      <c r="C115" s="97"/>
      <c r="D115" s="97"/>
      <c r="E115" s="97"/>
      <c r="F115" s="100"/>
      <c r="H115" s="98"/>
      <c r="I115" s="98"/>
      <c r="J115" s="685"/>
      <c r="K115" s="104"/>
      <c r="L115" s="98"/>
      <c r="M115" s="98"/>
      <c r="N115" s="98"/>
      <c r="O115" s="98"/>
      <c r="P115" s="104"/>
    </row>
    <row r="116" spans="2:16">
      <c r="B116" s="97"/>
      <c r="C116" s="97"/>
      <c r="D116" s="97"/>
      <c r="E116" s="97"/>
      <c r="F116" s="100"/>
      <c r="H116" s="98"/>
      <c r="I116" s="98"/>
      <c r="J116" s="685"/>
      <c r="K116" s="104"/>
      <c r="L116" s="98"/>
      <c r="M116" s="98"/>
      <c r="N116" s="98"/>
      <c r="O116" s="98"/>
      <c r="P116" s="104"/>
    </row>
    <row r="117" spans="2:16">
      <c r="B117" s="97"/>
      <c r="C117" s="97"/>
      <c r="D117" s="97"/>
      <c r="E117" s="97"/>
      <c r="F117" s="100"/>
      <c r="H117" s="98"/>
      <c r="I117" s="98"/>
      <c r="J117" s="685"/>
      <c r="K117" s="104"/>
      <c r="L117" s="98"/>
      <c r="M117" s="98"/>
      <c r="N117" s="98"/>
      <c r="O117" s="98"/>
      <c r="P117" s="104"/>
    </row>
    <row r="118" spans="2:16">
      <c r="B118" s="97"/>
      <c r="C118" s="97"/>
      <c r="D118" s="97"/>
      <c r="E118" s="97"/>
      <c r="F118" s="100"/>
      <c r="H118" s="98"/>
      <c r="I118" s="98"/>
      <c r="J118" s="685"/>
      <c r="K118" s="104"/>
      <c r="L118" s="98"/>
      <c r="M118" s="98"/>
      <c r="N118" s="98"/>
      <c r="O118" s="98"/>
      <c r="P118" s="104"/>
    </row>
    <row r="119" spans="2:16">
      <c r="B119" s="97"/>
      <c r="C119" s="97"/>
      <c r="D119" s="97"/>
      <c r="E119" s="97"/>
      <c r="F119" s="100"/>
      <c r="H119" s="98"/>
      <c r="I119" s="98"/>
      <c r="J119" s="685"/>
      <c r="K119" s="104"/>
      <c r="L119" s="98"/>
      <c r="M119" s="98"/>
      <c r="N119" s="98"/>
      <c r="O119" s="98"/>
      <c r="P119" s="104"/>
    </row>
    <row r="120" spans="2:16">
      <c r="B120" s="97"/>
      <c r="C120" s="97"/>
      <c r="D120" s="97"/>
      <c r="E120" s="97"/>
      <c r="F120" s="100"/>
      <c r="H120" s="98"/>
      <c r="I120" s="98"/>
      <c r="J120" s="685"/>
      <c r="K120" s="104"/>
      <c r="L120" s="98"/>
      <c r="M120" s="98"/>
      <c r="N120" s="98"/>
      <c r="O120" s="98"/>
      <c r="P120" s="104"/>
    </row>
    <row r="121" spans="2:16">
      <c r="B121" s="97"/>
      <c r="C121" s="97"/>
      <c r="D121" s="97"/>
      <c r="E121" s="97"/>
      <c r="F121" s="100"/>
      <c r="H121" s="98"/>
      <c r="I121" s="98"/>
      <c r="J121" s="685"/>
      <c r="K121" s="104"/>
      <c r="L121" s="98"/>
      <c r="M121" s="98"/>
      <c r="N121" s="98"/>
      <c r="O121" s="98"/>
      <c r="P121" s="104"/>
    </row>
    <row r="122" spans="2:16">
      <c r="B122" s="97"/>
      <c r="C122" s="97"/>
      <c r="D122" s="97"/>
      <c r="E122" s="97"/>
      <c r="F122" s="100"/>
      <c r="H122" s="98"/>
      <c r="I122" s="98"/>
      <c r="J122" s="685"/>
      <c r="K122" s="104"/>
      <c r="L122" s="98"/>
      <c r="M122" s="98"/>
      <c r="N122" s="98"/>
      <c r="O122" s="98"/>
      <c r="P122" s="104"/>
    </row>
    <row r="123" spans="2:16">
      <c r="B123" s="97"/>
      <c r="C123" s="97"/>
      <c r="D123" s="97"/>
      <c r="E123" s="97"/>
      <c r="F123" s="100"/>
      <c r="H123" s="98"/>
      <c r="I123" s="98"/>
      <c r="J123" s="685"/>
      <c r="K123" s="104"/>
      <c r="L123" s="98"/>
      <c r="M123" s="98"/>
      <c r="N123" s="98"/>
      <c r="O123" s="98"/>
      <c r="P123" s="104"/>
    </row>
    <row r="124" spans="2:16">
      <c r="B124" s="97"/>
      <c r="C124" s="97"/>
      <c r="D124" s="97"/>
      <c r="E124" s="97"/>
      <c r="F124" s="100"/>
      <c r="H124" s="98"/>
      <c r="I124" s="98"/>
      <c r="J124" s="685"/>
      <c r="K124" s="104"/>
      <c r="L124" s="98"/>
      <c r="M124" s="98"/>
      <c r="N124" s="98"/>
      <c r="O124" s="98"/>
      <c r="P124" s="104"/>
    </row>
    <row r="125" spans="2:16">
      <c r="B125" s="97"/>
      <c r="C125" s="97"/>
      <c r="D125" s="97"/>
      <c r="E125" s="97"/>
      <c r="F125" s="100"/>
      <c r="H125" s="98"/>
      <c r="I125" s="98"/>
      <c r="J125" s="685"/>
      <c r="K125" s="104"/>
      <c r="L125" s="98"/>
      <c r="M125" s="98"/>
      <c r="N125" s="98"/>
      <c r="O125" s="98"/>
      <c r="P125" s="104"/>
    </row>
    <row r="126" spans="2:16">
      <c r="B126" s="97"/>
      <c r="C126" s="97"/>
      <c r="D126" s="97"/>
      <c r="E126" s="97"/>
      <c r="F126" s="100"/>
      <c r="H126" s="98"/>
      <c r="I126" s="98"/>
      <c r="J126" s="685"/>
      <c r="K126" s="104"/>
      <c r="L126" s="98"/>
      <c r="M126" s="98"/>
      <c r="N126" s="98"/>
      <c r="O126" s="98"/>
      <c r="P126" s="104"/>
    </row>
    <row r="127" spans="2:16">
      <c r="B127" s="97"/>
      <c r="C127" s="97"/>
      <c r="D127" s="97"/>
      <c r="E127" s="97"/>
      <c r="F127" s="100"/>
      <c r="H127" s="98"/>
      <c r="I127" s="98"/>
      <c r="J127" s="685"/>
      <c r="K127" s="104"/>
      <c r="L127" s="98"/>
      <c r="M127" s="98"/>
      <c r="N127" s="98"/>
      <c r="O127" s="98"/>
      <c r="P127" s="104"/>
    </row>
    <row r="128" spans="2:16">
      <c r="F128" s="100"/>
      <c r="K128" s="104"/>
      <c r="P128" s="104"/>
    </row>
    <row r="129" spans="6:16">
      <c r="F129" s="100"/>
      <c r="K129" s="104"/>
      <c r="P129" s="104"/>
    </row>
    <row r="130" spans="6:16">
      <c r="F130" s="100"/>
      <c r="K130" s="104"/>
      <c r="P130" s="104"/>
    </row>
    <row r="131" spans="6:16">
      <c r="F131" s="100"/>
      <c r="K131" s="104"/>
      <c r="P131" s="104"/>
    </row>
    <row r="132" spans="6:16">
      <c r="F132" s="100"/>
      <c r="K132" s="104"/>
      <c r="P132" s="104"/>
    </row>
    <row r="133" spans="6:16">
      <c r="F133" s="100"/>
      <c r="K133" s="104"/>
      <c r="P133" s="104"/>
    </row>
    <row r="134" spans="6:16">
      <c r="F134" s="100"/>
      <c r="K134" s="104"/>
      <c r="P134" s="104"/>
    </row>
  </sheetData>
  <sheetProtection password="CFBF" sheet="1" objects="1" scenarios="1"/>
  <mergeCells count="6">
    <mergeCell ref="Q2:S2"/>
    <mergeCell ref="B48:D48"/>
    <mergeCell ref="B49:D49"/>
    <mergeCell ref="C62:F62"/>
    <mergeCell ref="C60:J60"/>
    <mergeCell ref="C61:J61"/>
  </mergeCells>
  <pageMargins left="0.23622047244094491" right="0.23622047244094491" top="0.74803149606299213" bottom="0.74803149606299213" header="0.31496062992125984" footer="0.31496062992125984"/>
  <pageSetup paperSize="8" scale="61" orientation="landscape" r:id="rId1"/>
  <headerFooter alignWithMargins="0">
    <oddFooter>&amp;L&amp;F/&amp;A&amp;Cpagina &amp;P van &amp;N</oddFooter>
  </headerFooter>
  <rowBreaks count="1" manualBreakCount="1">
    <brk id="3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9">
    <tabColor theme="3" tint="0.59999389629810485"/>
    <pageSetUpPr fitToPage="1"/>
  </sheetPr>
  <dimension ref="A1:U60"/>
  <sheetViews>
    <sheetView showGridLines="0" showZeros="0" topLeftCell="A41" zoomScale="80" zoomScaleNormal="80" workbookViewId="0">
      <selection activeCell="T82" sqref="T82"/>
    </sheetView>
  </sheetViews>
  <sheetFormatPr defaultRowHeight="15"/>
  <cols>
    <col min="1" max="1" width="3.140625" style="97" customWidth="1"/>
    <col min="2" max="2" width="6.42578125" style="98" customWidth="1"/>
    <col min="3" max="3" width="46" style="124" customWidth="1"/>
    <col min="4" max="4" width="15" style="124" customWidth="1"/>
    <col min="5" max="5" width="38.42578125" style="99" customWidth="1"/>
    <col min="6" max="6" width="1.7109375" customWidth="1"/>
    <col min="7" max="7" width="13.7109375" style="720" customWidth="1"/>
    <col min="8" max="9" width="11.42578125" style="191" customWidth="1"/>
    <col min="10" max="10" width="13.7109375" style="690" customWidth="1"/>
    <col min="11" max="11" width="1.7109375" style="388" customWidth="1"/>
    <col min="12" max="12" width="11.42578125" style="191" customWidth="1"/>
    <col min="13" max="13" width="12.140625" style="191" customWidth="1"/>
    <col min="14" max="15" width="11.42578125" style="191" customWidth="1"/>
    <col min="16" max="16" width="1.7109375" style="388" customWidth="1"/>
    <col min="17" max="20" width="12.7109375" style="104" customWidth="1"/>
    <col min="21" max="21" width="12.7109375" style="100" customWidth="1"/>
    <col min="22" max="226" width="9.140625" style="100"/>
    <col min="227" max="227" width="3.140625" style="100" customWidth="1"/>
    <col min="228" max="228" width="6.42578125" style="100" customWidth="1"/>
    <col min="229" max="229" width="45.42578125" style="100" customWidth="1"/>
    <col min="230" max="230" width="38.42578125" style="100" customWidth="1"/>
    <col min="231" max="232" width="2.7109375" style="100" customWidth="1"/>
    <col min="233" max="233" width="2.5703125" style="100" customWidth="1"/>
    <col min="234" max="234" width="2.7109375" style="100" customWidth="1"/>
    <col min="235" max="235" width="1.140625" style="100" customWidth="1"/>
    <col min="236" max="236" width="3.140625" style="100" customWidth="1"/>
    <col min="237" max="237" width="4.42578125" style="100" customWidth="1"/>
    <col min="238" max="238" width="5.7109375" style="100" customWidth="1"/>
    <col min="239" max="239" width="9.7109375" style="100" customWidth="1"/>
    <col min="240" max="240" width="5.28515625" style="100" customWidth="1"/>
    <col min="241" max="241" width="3.140625" style="100" customWidth="1"/>
    <col min="242" max="242" width="2.5703125" style="100" customWidth="1"/>
    <col min="243" max="243" width="2.140625" style="100" customWidth="1"/>
    <col min="244" max="244" width="11.5703125" style="100" customWidth="1"/>
    <col min="245" max="245" width="11.42578125" style="100" customWidth="1"/>
    <col min="246" max="246" width="10.7109375" style="100" customWidth="1"/>
    <col min="247" max="251" width="10.7109375" style="100" bestFit="1" customWidth="1"/>
    <col min="252" max="253" width="10.5703125" style="100" bestFit="1" customWidth="1"/>
    <col min="254" max="263" width="12.7109375" style="100" customWidth="1"/>
    <col min="264" max="482" width="9.140625" style="100"/>
    <col min="483" max="483" width="3.140625" style="100" customWidth="1"/>
    <col min="484" max="484" width="6.42578125" style="100" customWidth="1"/>
    <col min="485" max="485" width="45.42578125" style="100" customWidth="1"/>
    <col min="486" max="486" width="38.42578125" style="100" customWidth="1"/>
    <col min="487" max="488" width="2.7109375" style="100" customWidth="1"/>
    <col min="489" max="489" width="2.5703125" style="100" customWidth="1"/>
    <col min="490" max="490" width="2.7109375" style="100" customWidth="1"/>
    <col min="491" max="491" width="1.140625" style="100" customWidth="1"/>
    <col min="492" max="492" width="3.140625" style="100" customWidth="1"/>
    <col min="493" max="493" width="4.42578125" style="100" customWidth="1"/>
    <col min="494" max="494" width="5.7109375" style="100" customWidth="1"/>
    <col min="495" max="495" width="9.7109375" style="100" customWidth="1"/>
    <col min="496" max="496" width="5.28515625" style="100" customWidth="1"/>
    <col min="497" max="497" width="3.140625" style="100" customWidth="1"/>
    <col min="498" max="498" width="2.5703125" style="100" customWidth="1"/>
    <col min="499" max="499" width="2.140625" style="100" customWidth="1"/>
    <col min="500" max="500" width="11.5703125" style="100" customWidth="1"/>
    <col min="501" max="501" width="11.42578125" style="100" customWidth="1"/>
    <col min="502" max="502" width="10.7109375" style="100" customWidth="1"/>
    <col min="503" max="507" width="10.7109375" style="100" bestFit="1" customWidth="1"/>
    <col min="508" max="509" width="10.5703125" style="100" bestFit="1" customWidth="1"/>
    <col min="510" max="519" width="12.7109375" style="100" customWidth="1"/>
    <col min="520" max="738" width="9.140625" style="100"/>
    <col min="739" max="739" width="3.140625" style="100" customWidth="1"/>
    <col min="740" max="740" width="6.42578125" style="100" customWidth="1"/>
    <col min="741" max="741" width="45.42578125" style="100" customWidth="1"/>
    <col min="742" max="742" width="38.42578125" style="100" customWidth="1"/>
    <col min="743" max="744" width="2.7109375" style="100" customWidth="1"/>
    <col min="745" max="745" width="2.5703125" style="100" customWidth="1"/>
    <col min="746" max="746" width="2.7109375" style="100" customWidth="1"/>
    <col min="747" max="747" width="1.140625" style="100" customWidth="1"/>
    <col min="748" max="748" width="3.140625" style="100" customWidth="1"/>
    <col min="749" max="749" width="4.42578125" style="100" customWidth="1"/>
    <col min="750" max="750" width="5.7109375" style="100" customWidth="1"/>
    <col min="751" max="751" width="9.7109375" style="100" customWidth="1"/>
    <col min="752" max="752" width="5.28515625" style="100" customWidth="1"/>
    <col min="753" max="753" width="3.140625" style="100" customWidth="1"/>
    <col min="754" max="754" width="2.5703125" style="100" customWidth="1"/>
    <col min="755" max="755" width="2.140625" style="100" customWidth="1"/>
    <col min="756" max="756" width="11.5703125" style="100" customWidth="1"/>
    <col min="757" max="757" width="11.42578125" style="100" customWidth="1"/>
    <col min="758" max="758" width="10.7109375" style="100" customWidth="1"/>
    <col min="759" max="763" width="10.7109375" style="100" bestFit="1" customWidth="1"/>
    <col min="764" max="765" width="10.5703125" style="100" bestFit="1" customWidth="1"/>
    <col min="766" max="775" width="12.7109375" style="100" customWidth="1"/>
    <col min="776" max="994" width="9.140625" style="100"/>
    <col min="995" max="995" width="3.140625" style="100" customWidth="1"/>
    <col min="996" max="996" width="6.42578125" style="100" customWidth="1"/>
    <col min="997" max="997" width="45.42578125" style="100" customWidth="1"/>
    <col min="998" max="998" width="38.42578125" style="100" customWidth="1"/>
    <col min="999" max="1000" width="2.7109375" style="100" customWidth="1"/>
    <col min="1001" max="1001" width="2.5703125" style="100" customWidth="1"/>
    <col min="1002" max="1002" width="2.7109375" style="100" customWidth="1"/>
    <col min="1003" max="1003" width="1.140625" style="100" customWidth="1"/>
    <col min="1004" max="1004" width="3.140625" style="100" customWidth="1"/>
    <col min="1005" max="1005" width="4.42578125" style="100" customWidth="1"/>
    <col min="1006" max="1006" width="5.7109375" style="100" customWidth="1"/>
    <col min="1007" max="1007" width="9.7109375" style="100" customWidth="1"/>
    <col min="1008" max="1008" width="5.28515625" style="100" customWidth="1"/>
    <col min="1009" max="1009" width="3.140625" style="100" customWidth="1"/>
    <col min="1010" max="1010" width="2.5703125" style="100" customWidth="1"/>
    <col min="1011" max="1011" width="2.140625" style="100" customWidth="1"/>
    <col min="1012" max="1012" width="11.5703125" style="100" customWidth="1"/>
    <col min="1013" max="1013" width="11.42578125" style="100" customWidth="1"/>
    <col min="1014" max="1014" width="10.7109375" style="100" customWidth="1"/>
    <col min="1015" max="1019" width="10.7109375" style="100" bestFit="1" customWidth="1"/>
    <col min="1020" max="1021" width="10.5703125" style="100" bestFit="1" customWidth="1"/>
    <col min="1022" max="1031" width="12.7109375" style="100" customWidth="1"/>
    <col min="1032" max="1250" width="9.140625" style="100"/>
    <col min="1251" max="1251" width="3.140625" style="100" customWidth="1"/>
    <col min="1252" max="1252" width="6.42578125" style="100" customWidth="1"/>
    <col min="1253" max="1253" width="45.42578125" style="100" customWidth="1"/>
    <col min="1254" max="1254" width="38.42578125" style="100" customWidth="1"/>
    <col min="1255" max="1256" width="2.7109375" style="100" customWidth="1"/>
    <col min="1257" max="1257" width="2.5703125" style="100" customWidth="1"/>
    <col min="1258" max="1258" width="2.7109375" style="100" customWidth="1"/>
    <col min="1259" max="1259" width="1.140625" style="100" customWidth="1"/>
    <col min="1260" max="1260" width="3.140625" style="100" customWidth="1"/>
    <col min="1261" max="1261" width="4.42578125" style="100" customWidth="1"/>
    <col min="1262" max="1262" width="5.7109375" style="100" customWidth="1"/>
    <col min="1263" max="1263" width="9.7109375" style="100" customWidth="1"/>
    <col min="1264" max="1264" width="5.28515625" style="100" customWidth="1"/>
    <col min="1265" max="1265" width="3.140625" style="100" customWidth="1"/>
    <col min="1266" max="1266" width="2.5703125" style="100" customWidth="1"/>
    <col min="1267" max="1267" width="2.140625" style="100" customWidth="1"/>
    <col min="1268" max="1268" width="11.5703125" style="100" customWidth="1"/>
    <col min="1269" max="1269" width="11.42578125" style="100" customWidth="1"/>
    <col min="1270" max="1270" width="10.7109375" style="100" customWidth="1"/>
    <col min="1271" max="1275" width="10.7109375" style="100" bestFit="1" customWidth="1"/>
    <col min="1276" max="1277" width="10.5703125" style="100" bestFit="1" customWidth="1"/>
    <col min="1278" max="1287" width="12.7109375" style="100" customWidth="1"/>
    <col min="1288" max="1506" width="9.140625" style="100"/>
    <col min="1507" max="1507" width="3.140625" style="100" customWidth="1"/>
    <col min="1508" max="1508" width="6.42578125" style="100" customWidth="1"/>
    <col min="1509" max="1509" width="45.42578125" style="100" customWidth="1"/>
    <col min="1510" max="1510" width="38.42578125" style="100" customWidth="1"/>
    <col min="1511" max="1512" width="2.7109375" style="100" customWidth="1"/>
    <col min="1513" max="1513" width="2.5703125" style="100" customWidth="1"/>
    <col min="1514" max="1514" width="2.7109375" style="100" customWidth="1"/>
    <col min="1515" max="1515" width="1.140625" style="100" customWidth="1"/>
    <col min="1516" max="1516" width="3.140625" style="100" customWidth="1"/>
    <col min="1517" max="1517" width="4.42578125" style="100" customWidth="1"/>
    <col min="1518" max="1518" width="5.7109375" style="100" customWidth="1"/>
    <col min="1519" max="1519" width="9.7109375" style="100" customWidth="1"/>
    <col min="1520" max="1520" width="5.28515625" style="100" customWidth="1"/>
    <col min="1521" max="1521" width="3.140625" style="100" customWidth="1"/>
    <col min="1522" max="1522" width="2.5703125" style="100" customWidth="1"/>
    <col min="1523" max="1523" width="2.140625" style="100" customWidth="1"/>
    <col min="1524" max="1524" width="11.5703125" style="100" customWidth="1"/>
    <col min="1525" max="1525" width="11.42578125" style="100" customWidth="1"/>
    <col min="1526" max="1526" width="10.7109375" style="100" customWidth="1"/>
    <col min="1527" max="1531" width="10.7109375" style="100" bestFit="1" customWidth="1"/>
    <col min="1532" max="1533" width="10.5703125" style="100" bestFit="1" customWidth="1"/>
    <col min="1534" max="1543" width="12.7109375" style="100" customWidth="1"/>
    <col min="1544" max="1762" width="9.140625" style="100"/>
    <col min="1763" max="1763" width="3.140625" style="100" customWidth="1"/>
    <col min="1764" max="1764" width="6.42578125" style="100" customWidth="1"/>
    <col min="1765" max="1765" width="45.42578125" style="100" customWidth="1"/>
    <col min="1766" max="1766" width="38.42578125" style="100" customWidth="1"/>
    <col min="1767" max="1768" width="2.7109375" style="100" customWidth="1"/>
    <col min="1769" max="1769" width="2.5703125" style="100" customWidth="1"/>
    <col min="1770" max="1770" width="2.7109375" style="100" customWidth="1"/>
    <col min="1771" max="1771" width="1.140625" style="100" customWidth="1"/>
    <col min="1772" max="1772" width="3.140625" style="100" customWidth="1"/>
    <col min="1773" max="1773" width="4.42578125" style="100" customWidth="1"/>
    <col min="1774" max="1774" width="5.7109375" style="100" customWidth="1"/>
    <col min="1775" max="1775" width="9.7109375" style="100" customWidth="1"/>
    <col min="1776" max="1776" width="5.28515625" style="100" customWidth="1"/>
    <col min="1777" max="1777" width="3.140625" style="100" customWidth="1"/>
    <col min="1778" max="1778" width="2.5703125" style="100" customWidth="1"/>
    <col min="1779" max="1779" width="2.140625" style="100" customWidth="1"/>
    <col min="1780" max="1780" width="11.5703125" style="100" customWidth="1"/>
    <col min="1781" max="1781" width="11.42578125" style="100" customWidth="1"/>
    <col min="1782" max="1782" width="10.7109375" style="100" customWidth="1"/>
    <col min="1783" max="1787" width="10.7109375" style="100" bestFit="1" customWidth="1"/>
    <col min="1788" max="1789" width="10.5703125" style="100" bestFit="1" customWidth="1"/>
    <col min="1790" max="1799" width="12.7109375" style="100" customWidth="1"/>
    <col min="1800" max="2018" width="9.140625" style="100"/>
    <col min="2019" max="2019" width="3.140625" style="100" customWidth="1"/>
    <col min="2020" max="2020" width="6.42578125" style="100" customWidth="1"/>
    <col min="2021" max="2021" width="45.42578125" style="100" customWidth="1"/>
    <col min="2022" max="2022" width="38.42578125" style="100" customWidth="1"/>
    <col min="2023" max="2024" width="2.7109375" style="100" customWidth="1"/>
    <col min="2025" max="2025" width="2.5703125" style="100" customWidth="1"/>
    <col min="2026" max="2026" width="2.7109375" style="100" customWidth="1"/>
    <col min="2027" max="2027" width="1.140625" style="100" customWidth="1"/>
    <col min="2028" max="2028" width="3.140625" style="100" customWidth="1"/>
    <col min="2029" max="2029" width="4.42578125" style="100" customWidth="1"/>
    <col min="2030" max="2030" width="5.7109375" style="100" customWidth="1"/>
    <col min="2031" max="2031" width="9.7109375" style="100" customWidth="1"/>
    <col min="2032" max="2032" width="5.28515625" style="100" customWidth="1"/>
    <col min="2033" max="2033" width="3.140625" style="100" customWidth="1"/>
    <col min="2034" max="2034" width="2.5703125" style="100" customWidth="1"/>
    <col min="2035" max="2035" width="2.140625" style="100" customWidth="1"/>
    <col min="2036" max="2036" width="11.5703125" style="100" customWidth="1"/>
    <col min="2037" max="2037" width="11.42578125" style="100" customWidth="1"/>
    <col min="2038" max="2038" width="10.7109375" style="100" customWidth="1"/>
    <col min="2039" max="2043" width="10.7109375" style="100" bestFit="1" customWidth="1"/>
    <col min="2044" max="2045" width="10.5703125" style="100" bestFit="1" customWidth="1"/>
    <col min="2046" max="2055" width="12.7109375" style="100" customWidth="1"/>
    <col min="2056" max="2274" width="9.140625" style="100"/>
    <col min="2275" max="2275" width="3.140625" style="100" customWidth="1"/>
    <col min="2276" max="2276" width="6.42578125" style="100" customWidth="1"/>
    <col min="2277" max="2277" width="45.42578125" style="100" customWidth="1"/>
    <col min="2278" max="2278" width="38.42578125" style="100" customWidth="1"/>
    <col min="2279" max="2280" width="2.7109375" style="100" customWidth="1"/>
    <col min="2281" max="2281" width="2.5703125" style="100" customWidth="1"/>
    <col min="2282" max="2282" width="2.7109375" style="100" customWidth="1"/>
    <col min="2283" max="2283" width="1.140625" style="100" customWidth="1"/>
    <col min="2284" max="2284" width="3.140625" style="100" customWidth="1"/>
    <col min="2285" max="2285" width="4.42578125" style="100" customWidth="1"/>
    <col min="2286" max="2286" width="5.7109375" style="100" customWidth="1"/>
    <col min="2287" max="2287" width="9.7109375" style="100" customWidth="1"/>
    <col min="2288" max="2288" width="5.28515625" style="100" customWidth="1"/>
    <col min="2289" max="2289" width="3.140625" style="100" customWidth="1"/>
    <col min="2290" max="2290" width="2.5703125" style="100" customWidth="1"/>
    <col min="2291" max="2291" width="2.140625" style="100" customWidth="1"/>
    <col min="2292" max="2292" width="11.5703125" style="100" customWidth="1"/>
    <col min="2293" max="2293" width="11.42578125" style="100" customWidth="1"/>
    <col min="2294" max="2294" width="10.7109375" style="100" customWidth="1"/>
    <col min="2295" max="2299" width="10.7109375" style="100" bestFit="1" customWidth="1"/>
    <col min="2300" max="2301" width="10.5703125" style="100" bestFit="1" customWidth="1"/>
    <col min="2302" max="2311" width="12.7109375" style="100" customWidth="1"/>
    <col min="2312" max="2530" width="9.140625" style="100"/>
    <col min="2531" max="2531" width="3.140625" style="100" customWidth="1"/>
    <col min="2532" max="2532" width="6.42578125" style="100" customWidth="1"/>
    <col min="2533" max="2533" width="45.42578125" style="100" customWidth="1"/>
    <col min="2534" max="2534" width="38.42578125" style="100" customWidth="1"/>
    <col min="2535" max="2536" width="2.7109375" style="100" customWidth="1"/>
    <col min="2537" max="2537" width="2.5703125" style="100" customWidth="1"/>
    <col min="2538" max="2538" width="2.7109375" style="100" customWidth="1"/>
    <col min="2539" max="2539" width="1.140625" style="100" customWidth="1"/>
    <col min="2540" max="2540" width="3.140625" style="100" customWidth="1"/>
    <col min="2541" max="2541" width="4.42578125" style="100" customWidth="1"/>
    <col min="2542" max="2542" width="5.7109375" style="100" customWidth="1"/>
    <col min="2543" max="2543" width="9.7109375" style="100" customWidth="1"/>
    <col min="2544" max="2544" width="5.28515625" style="100" customWidth="1"/>
    <col min="2545" max="2545" width="3.140625" style="100" customWidth="1"/>
    <col min="2546" max="2546" width="2.5703125" style="100" customWidth="1"/>
    <col min="2547" max="2547" width="2.140625" style="100" customWidth="1"/>
    <col min="2548" max="2548" width="11.5703125" style="100" customWidth="1"/>
    <col min="2549" max="2549" width="11.42578125" style="100" customWidth="1"/>
    <col min="2550" max="2550" width="10.7109375" style="100" customWidth="1"/>
    <col min="2551" max="2555" width="10.7109375" style="100" bestFit="1" customWidth="1"/>
    <col min="2556" max="2557" width="10.5703125" style="100" bestFit="1" customWidth="1"/>
    <col min="2558" max="2567" width="12.7109375" style="100" customWidth="1"/>
    <col min="2568" max="2786" width="9.140625" style="100"/>
    <col min="2787" max="2787" width="3.140625" style="100" customWidth="1"/>
    <col min="2788" max="2788" width="6.42578125" style="100" customWidth="1"/>
    <col min="2789" max="2789" width="45.42578125" style="100" customWidth="1"/>
    <col min="2790" max="2790" width="38.42578125" style="100" customWidth="1"/>
    <col min="2791" max="2792" width="2.7109375" style="100" customWidth="1"/>
    <col min="2793" max="2793" width="2.5703125" style="100" customWidth="1"/>
    <col min="2794" max="2794" width="2.7109375" style="100" customWidth="1"/>
    <col min="2795" max="2795" width="1.140625" style="100" customWidth="1"/>
    <col min="2796" max="2796" width="3.140625" style="100" customWidth="1"/>
    <col min="2797" max="2797" width="4.42578125" style="100" customWidth="1"/>
    <col min="2798" max="2798" width="5.7109375" style="100" customWidth="1"/>
    <col min="2799" max="2799" width="9.7109375" style="100" customWidth="1"/>
    <col min="2800" max="2800" width="5.28515625" style="100" customWidth="1"/>
    <col min="2801" max="2801" width="3.140625" style="100" customWidth="1"/>
    <col min="2802" max="2802" width="2.5703125" style="100" customWidth="1"/>
    <col min="2803" max="2803" width="2.140625" style="100" customWidth="1"/>
    <col min="2804" max="2804" width="11.5703125" style="100" customWidth="1"/>
    <col min="2805" max="2805" width="11.42578125" style="100" customWidth="1"/>
    <col min="2806" max="2806" width="10.7109375" style="100" customWidth="1"/>
    <col min="2807" max="2811" width="10.7109375" style="100" bestFit="1" customWidth="1"/>
    <col min="2812" max="2813" width="10.5703125" style="100" bestFit="1" customWidth="1"/>
    <col min="2814" max="2823" width="12.7109375" style="100" customWidth="1"/>
    <col min="2824" max="3042" width="9.140625" style="100"/>
    <col min="3043" max="3043" width="3.140625" style="100" customWidth="1"/>
    <col min="3044" max="3044" width="6.42578125" style="100" customWidth="1"/>
    <col min="3045" max="3045" width="45.42578125" style="100" customWidth="1"/>
    <col min="3046" max="3046" width="38.42578125" style="100" customWidth="1"/>
    <col min="3047" max="3048" width="2.7109375" style="100" customWidth="1"/>
    <col min="3049" max="3049" width="2.5703125" style="100" customWidth="1"/>
    <col min="3050" max="3050" width="2.7109375" style="100" customWidth="1"/>
    <col min="3051" max="3051" width="1.140625" style="100" customWidth="1"/>
    <col min="3052" max="3052" width="3.140625" style="100" customWidth="1"/>
    <col min="3053" max="3053" width="4.42578125" style="100" customWidth="1"/>
    <col min="3054" max="3054" width="5.7109375" style="100" customWidth="1"/>
    <col min="3055" max="3055" width="9.7109375" style="100" customWidth="1"/>
    <col min="3056" max="3056" width="5.28515625" style="100" customWidth="1"/>
    <col min="3057" max="3057" width="3.140625" style="100" customWidth="1"/>
    <col min="3058" max="3058" width="2.5703125" style="100" customWidth="1"/>
    <col min="3059" max="3059" width="2.140625" style="100" customWidth="1"/>
    <col min="3060" max="3060" width="11.5703125" style="100" customWidth="1"/>
    <col min="3061" max="3061" width="11.42578125" style="100" customWidth="1"/>
    <col min="3062" max="3062" width="10.7109375" style="100" customWidth="1"/>
    <col min="3063" max="3067" width="10.7109375" style="100" bestFit="1" customWidth="1"/>
    <col min="3068" max="3069" width="10.5703125" style="100" bestFit="1" customWidth="1"/>
    <col min="3070" max="3079" width="12.7109375" style="100" customWidth="1"/>
    <col min="3080" max="3298" width="9.140625" style="100"/>
    <col min="3299" max="3299" width="3.140625" style="100" customWidth="1"/>
    <col min="3300" max="3300" width="6.42578125" style="100" customWidth="1"/>
    <col min="3301" max="3301" width="45.42578125" style="100" customWidth="1"/>
    <col min="3302" max="3302" width="38.42578125" style="100" customWidth="1"/>
    <col min="3303" max="3304" width="2.7109375" style="100" customWidth="1"/>
    <col min="3305" max="3305" width="2.5703125" style="100" customWidth="1"/>
    <col min="3306" max="3306" width="2.7109375" style="100" customWidth="1"/>
    <col min="3307" max="3307" width="1.140625" style="100" customWidth="1"/>
    <col min="3308" max="3308" width="3.140625" style="100" customWidth="1"/>
    <col min="3309" max="3309" width="4.42578125" style="100" customWidth="1"/>
    <col min="3310" max="3310" width="5.7109375" style="100" customWidth="1"/>
    <col min="3311" max="3311" width="9.7109375" style="100" customWidth="1"/>
    <col min="3312" max="3312" width="5.28515625" style="100" customWidth="1"/>
    <col min="3313" max="3313" width="3.140625" style="100" customWidth="1"/>
    <col min="3314" max="3314" width="2.5703125" style="100" customWidth="1"/>
    <col min="3315" max="3315" width="2.140625" style="100" customWidth="1"/>
    <col min="3316" max="3316" width="11.5703125" style="100" customWidth="1"/>
    <col min="3317" max="3317" width="11.42578125" style="100" customWidth="1"/>
    <col min="3318" max="3318" width="10.7109375" style="100" customWidth="1"/>
    <col min="3319" max="3323" width="10.7109375" style="100" bestFit="1" customWidth="1"/>
    <col min="3324" max="3325" width="10.5703125" style="100" bestFit="1" customWidth="1"/>
    <col min="3326" max="3335" width="12.7109375" style="100" customWidth="1"/>
    <col min="3336" max="3554" width="9.140625" style="100"/>
    <col min="3555" max="3555" width="3.140625" style="100" customWidth="1"/>
    <col min="3556" max="3556" width="6.42578125" style="100" customWidth="1"/>
    <col min="3557" max="3557" width="45.42578125" style="100" customWidth="1"/>
    <col min="3558" max="3558" width="38.42578125" style="100" customWidth="1"/>
    <col min="3559" max="3560" width="2.7109375" style="100" customWidth="1"/>
    <col min="3561" max="3561" width="2.5703125" style="100" customWidth="1"/>
    <col min="3562" max="3562" width="2.7109375" style="100" customWidth="1"/>
    <col min="3563" max="3563" width="1.140625" style="100" customWidth="1"/>
    <col min="3564" max="3564" width="3.140625" style="100" customWidth="1"/>
    <col min="3565" max="3565" width="4.42578125" style="100" customWidth="1"/>
    <col min="3566" max="3566" width="5.7109375" style="100" customWidth="1"/>
    <col min="3567" max="3567" width="9.7109375" style="100" customWidth="1"/>
    <col min="3568" max="3568" width="5.28515625" style="100" customWidth="1"/>
    <col min="3569" max="3569" width="3.140625" style="100" customWidth="1"/>
    <col min="3570" max="3570" width="2.5703125" style="100" customWidth="1"/>
    <col min="3571" max="3571" width="2.140625" style="100" customWidth="1"/>
    <col min="3572" max="3572" width="11.5703125" style="100" customWidth="1"/>
    <col min="3573" max="3573" width="11.42578125" style="100" customWidth="1"/>
    <col min="3574" max="3574" width="10.7109375" style="100" customWidth="1"/>
    <col min="3575" max="3579" width="10.7109375" style="100" bestFit="1" customWidth="1"/>
    <col min="3580" max="3581" width="10.5703125" style="100" bestFit="1" customWidth="1"/>
    <col min="3582" max="3591" width="12.7109375" style="100" customWidth="1"/>
    <col min="3592" max="3810" width="9.140625" style="100"/>
    <col min="3811" max="3811" width="3.140625" style="100" customWidth="1"/>
    <col min="3812" max="3812" width="6.42578125" style="100" customWidth="1"/>
    <col min="3813" max="3813" width="45.42578125" style="100" customWidth="1"/>
    <col min="3814" max="3814" width="38.42578125" style="100" customWidth="1"/>
    <col min="3815" max="3816" width="2.7109375" style="100" customWidth="1"/>
    <col min="3817" max="3817" width="2.5703125" style="100" customWidth="1"/>
    <col min="3818" max="3818" width="2.7109375" style="100" customWidth="1"/>
    <col min="3819" max="3819" width="1.140625" style="100" customWidth="1"/>
    <col min="3820" max="3820" width="3.140625" style="100" customWidth="1"/>
    <col min="3821" max="3821" width="4.42578125" style="100" customWidth="1"/>
    <col min="3822" max="3822" width="5.7109375" style="100" customWidth="1"/>
    <col min="3823" max="3823" width="9.7109375" style="100" customWidth="1"/>
    <col min="3824" max="3824" width="5.28515625" style="100" customWidth="1"/>
    <col min="3825" max="3825" width="3.140625" style="100" customWidth="1"/>
    <col min="3826" max="3826" width="2.5703125" style="100" customWidth="1"/>
    <col min="3827" max="3827" width="2.140625" style="100" customWidth="1"/>
    <col min="3828" max="3828" width="11.5703125" style="100" customWidth="1"/>
    <col min="3829" max="3829" width="11.42578125" style="100" customWidth="1"/>
    <col min="3830" max="3830" width="10.7109375" style="100" customWidth="1"/>
    <col min="3831" max="3835" width="10.7109375" style="100" bestFit="1" customWidth="1"/>
    <col min="3836" max="3837" width="10.5703125" style="100" bestFit="1" customWidth="1"/>
    <col min="3838" max="3847" width="12.7109375" style="100" customWidth="1"/>
    <col min="3848" max="4066" width="9.140625" style="100"/>
    <col min="4067" max="4067" width="3.140625" style="100" customWidth="1"/>
    <col min="4068" max="4068" width="6.42578125" style="100" customWidth="1"/>
    <col min="4069" max="4069" width="45.42578125" style="100" customWidth="1"/>
    <col min="4070" max="4070" width="38.42578125" style="100" customWidth="1"/>
    <col min="4071" max="4072" width="2.7109375" style="100" customWidth="1"/>
    <col min="4073" max="4073" width="2.5703125" style="100" customWidth="1"/>
    <col min="4074" max="4074" width="2.7109375" style="100" customWidth="1"/>
    <col min="4075" max="4075" width="1.140625" style="100" customWidth="1"/>
    <col min="4076" max="4076" width="3.140625" style="100" customWidth="1"/>
    <col min="4077" max="4077" width="4.42578125" style="100" customWidth="1"/>
    <col min="4078" max="4078" width="5.7109375" style="100" customWidth="1"/>
    <col min="4079" max="4079" width="9.7109375" style="100" customWidth="1"/>
    <col min="4080" max="4080" width="5.28515625" style="100" customWidth="1"/>
    <col min="4081" max="4081" width="3.140625" style="100" customWidth="1"/>
    <col min="4082" max="4082" width="2.5703125" style="100" customWidth="1"/>
    <col min="4083" max="4083" width="2.140625" style="100" customWidth="1"/>
    <col min="4084" max="4084" width="11.5703125" style="100" customWidth="1"/>
    <col min="4085" max="4085" width="11.42578125" style="100" customWidth="1"/>
    <col min="4086" max="4086" width="10.7109375" style="100" customWidth="1"/>
    <col min="4087" max="4091" width="10.7109375" style="100" bestFit="1" customWidth="1"/>
    <col min="4092" max="4093" width="10.5703125" style="100" bestFit="1" customWidth="1"/>
    <col min="4094" max="4103" width="12.7109375" style="100" customWidth="1"/>
    <col min="4104" max="4322" width="9.140625" style="100"/>
    <col min="4323" max="4323" width="3.140625" style="100" customWidth="1"/>
    <col min="4324" max="4324" width="6.42578125" style="100" customWidth="1"/>
    <col min="4325" max="4325" width="45.42578125" style="100" customWidth="1"/>
    <col min="4326" max="4326" width="38.42578125" style="100" customWidth="1"/>
    <col min="4327" max="4328" width="2.7109375" style="100" customWidth="1"/>
    <col min="4329" max="4329" width="2.5703125" style="100" customWidth="1"/>
    <col min="4330" max="4330" width="2.7109375" style="100" customWidth="1"/>
    <col min="4331" max="4331" width="1.140625" style="100" customWidth="1"/>
    <col min="4332" max="4332" width="3.140625" style="100" customWidth="1"/>
    <col min="4333" max="4333" width="4.42578125" style="100" customWidth="1"/>
    <col min="4334" max="4334" width="5.7109375" style="100" customWidth="1"/>
    <col min="4335" max="4335" width="9.7109375" style="100" customWidth="1"/>
    <col min="4336" max="4336" width="5.28515625" style="100" customWidth="1"/>
    <col min="4337" max="4337" width="3.140625" style="100" customWidth="1"/>
    <col min="4338" max="4338" width="2.5703125" style="100" customWidth="1"/>
    <col min="4339" max="4339" width="2.140625" style="100" customWidth="1"/>
    <col min="4340" max="4340" width="11.5703125" style="100" customWidth="1"/>
    <col min="4341" max="4341" width="11.42578125" style="100" customWidth="1"/>
    <col min="4342" max="4342" width="10.7109375" style="100" customWidth="1"/>
    <col min="4343" max="4347" width="10.7109375" style="100" bestFit="1" customWidth="1"/>
    <col min="4348" max="4349" width="10.5703125" style="100" bestFit="1" customWidth="1"/>
    <col min="4350" max="4359" width="12.7109375" style="100" customWidth="1"/>
    <col min="4360" max="4578" width="9.140625" style="100"/>
    <col min="4579" max="4579" width="3.140625" style="100" customWidth="1"/>
    <col min="4580" max="4580" width="6.42578125" style="100" customWidth="1"/>
    <col min="4581" max="4581" width="45.42578125" style="100" customWidth="1"/>
    <col min="4582" max="4582" width="38.42578125" style="100" customWidth="1"/>
    <col min="4583" max="4584" width="2.7109375" style="100" customWidth="1"/>
    <col min="4585" max="4585" width="2.5703125" style="100" customWidth="1"/>
    <col min="4586" max="4586" width="2.7109375" style="100" customWidth="1"/>
    <col min="4587" max="4587" width="1.140625" style="100" customWidth="1"/>
    <col min="4588" max="4588" width="3.140625" style="100" customWidth="1"/>
    <col min="4589" max="4589" width="4.42578125" style="100" customWidth="1"/>
    <col min="4590" max="4590" width="5.7109375" style="100" customWidth="1"/>
    <col min="4591" max="4591" width="9.7109375" style="100" customWidth="1"/>
    <col min="4592" max="4592" width="5.28515625" style="100" customWidth="1"/>
    <col min="4593" max="4593" width="3.140625" style="100" customWidth="1"/>
    <col min="4594" max="4594" width="2.5703125" style="100" customWidth="1"/>
    <col min="4595" max="4595" width="2.140625" style="100" customWidth="1"/>
    <col min="4596" max="4596" width="11.5703125" style="100" customWidth="1"/>
    <col min="4597" max="4597" width="11.42578125" style="100" customWidth="1"/>
    <col min="4598" max="4598" width="10.7109375" style="100" customWidth="1"/>
    <col min="4599" max="4603" width="10.7109375" style="100" bestFit="1" customWidth="1"/>
    <col min="4604" max="4605" width="10.5703125" style="100" bestFit="1" customWidth="1"/>
    <col min="4606" max="4615" width="12.7109375" style="100" customWidth="1"/>
    <col min="4616" max="4834" width="9.140625" style="100"/>
    <col min="4835" max="4835" width="3.140625" style="100" customWidth="1"/>
    <col min="4836" max="4836" width="6.42578125" style="100" customWidth="1"/>
    <col min="4837" max="4837" width="45.42578125" style="100" customWidth="1"/>
    <col min="4838" max="4838" width="38.42578125" style="100" customWidth="1"/>
    <col min="4839" max="4840" width="2.7109375" style="100" customWidth="1"/>
    <col min="4841" max="4841" width="2.5703125" style="100" customWidth="1"/>
    <col min="4842" max="4842" width="2.7109375" style="100" customWidth="1"/>
    <col min="4843" max="4843" width="1.140625" style="100" customWidth="1"/>
    <col min="4844" max="4844" width="3.140625" style="100" customWidth="1"/>
    <col min="4845" max="4845" width="4.42578125" style="100" customWidth="1"/>
    <col min="4846" max="4846" width="5.7109375" style="100" customWidth="1"/>
    <col min="4847" max="4847" width="9.7109375" style="100" customWidth="1"/>
    <col min="4848" max="4848" width="5.28515625" style="100" customWidth="1"/>
    <col min="4849" max="4849" width="3.140625" style="100" customWidth="1"/>
    <col min="4850" max="4850" width="2.5703125" style="100" customWidth="1"/>
    <col min="4851" max="4851" width="2.140625" style="100" customWidth="1"/>
    <col min="4852" max="4852" width="11.5703125" style="100" customWidth="1"/>
    <col min="4853" max="4853" width="11.42578125" style="100" customWidth="1"/>
    <col min="4854" max="4854" width="10.7109375" style="100" customWidth="1"/>
    <col min="4855" max="4859" width="10.7109375" style="100" bestFit="1" customWidth="1"/>
    <col min="4860" max="4861" width="10.5703125" style="100" bestFit="1" customWidth="1"/>
    <col min="4862" max="4871" width="12.7109375" style="100" customWidth="1"/>
    <col min="4872" max="5090" width="9.140625" style="100"/>
    <col min="5091" max="5091" width="3.140625" style="100" customWidth="1"/>
    <col min="5092" max="5092" width="6.42578125" style="100" customWidth="1"/>
    <col min="5093" max="5093" width="45.42578125" style="100" customWidth="1"/>
    <col min="5094" max="5094" width="38.42578125" style="100" customWidth="1"/>
    <col min="5095" max="5096" width="2.7109375" style="100" customWidth="1"/>
    <col min="5097" max="5097" width="2.5703125" style="100" customWidth="1"/>
    <col min="5098" max="5098" width="2.7109375" style="100" customWidth="1"/>
    <col min="5099" max="5099" width="1.140625" style="100" customWidth="1"/>
    <col min="5100" max="5100" width="3.140625" style="100" customWidth="1"/>
    <col min="5101" max="5101" width="4.42578125" style="100" customWidth="1"/>
    <col min="5102" max="5102" width="5.7109375" style="100" customWidth="1"/>
    <col min="5103" max="5103" width="9.7109375" style="100" customWidth="1"/>
    <col min="5104" max="5104" width="5.28515625" style="100" customWidth="1"/>
    <col min="5105" max="5105" width="3.140625" style="100" customWidth="1"/>
    <col min="5106" max="5106" width="2.5703125" style="100" customWidth="1"/>
    <col min="5107" max="5107" width="2.140625" style="100" customWidth="1"/>
    <col min="5108" max="5108" width="11.5703125" style="100" customWidth="1"/>
    <col min="5109" max="5109" width="11.42578125" style="100" customWidth="1"/>
    <col min="5110" max="5110" width="10.7109375" style="100" customWidth="1"/>
    <col min="5111" max="5115" width="10.7109375" style="100" bestFit="1" customWidth="1"/>
    <col min="5116" max="5117" width="10.5703125" style="100" bestFit="1" customWidth="1"/>
    <col min="5118" max="5127" width="12.7109375" style="100" customWidth="1"/>
    <col min="5128" max="5346" width="9.140625" style="100"/>
    <col min="5347" max="5347" width="3.140625" style="100" customWidth="1"/>
    <col min="5348" max="5348" width="6.42578125" style="100" customWidth="1"/>
    <col min="5349" max="5349" width="45.42578125" style="100" customWidth="1"/>
    <col min="5350" max="5350" width="38.42578125" style="100" customWidth="1"/>
    <col min="5351" max="5352" width="2.7109375" style="100" customWidth="1"/>
    <col min="5353" max="5353" width="2.5703125" style="100" customWidth="1"/>
    <col min="5354" max="5354" width="2.7109375" style="100" customWidth="1"/>
    <col min="5355" max="5355" width="1.140625" style="100" customWidth="1"/>
    <col min="5356" max="5356" width="3.140625" style="100" customWidth="1"/>
    <col min="5357" max="5357" width="4.42578125" style="100" customWidth="1"/>
    <col min="5358" max="5358" width="5.7109375" style="100" customWidth="1"/>
    <col min="5359" max="5359" width="9.7109375" style="100" customWidth="1"/>
    <col min="5360" max="5360" width="5.28515625" style="100" customWidth="1"/>
    <col min="5361" max="5361" width="3.140625" style="100" customWidth="1"/>
    <col min="5362" max="5362" width="2.5703125" style="100" customWidth="1"/>
    <col min="5363" max="5363" width="2.140625" style="100" customWidth="1"/>
    <col min="5364" max="5364" width="11.5703125" style="100" customWidth="1"/>
    <col min="5365" max="5365" width="11.42578125" style="100" customWidth="1"/>
    <col min="5366" max="5366" width="10.7109375" style="100" customWidth="1"/>
    <col min="5367" max="5371" width="10.7109375" style="100" bestFit="1" customWidth="1"/>
    <col min="5372" max="5373" width="10.5703125" style="100" bestFit="1" customWidth="1"/>
    <col min="5374" max="5383" width="12.7109375" style="100" customWidth="1"/>
    <col min="5384" max="5602" width="9.140625" style="100"/>
    <col min="5603" max="5603" width="3.140625" style="100" customWidth="1"/>
    <col min="5604" max="5604" width="6.42578125" style="100" customWidth="1"/>
    <col min="5605" max="5605" width="45.42578125" style="100" customWidth="1"/>
    <col min="5606" max="5606" width="38.42578125" style="100" customWidth="1"/>
    <col min="5607" max="5608" width="2.7109375" style="100" customWidth="1"/>
    <col min="5609" max="5609" width="2.5703125" style="100" customWidth="1"/>
    <col min="5610" max="5610" width="2.7109375" style="100" customWidth="1"/>
    <col min="5611" max="5611" width="1.140625" style="100" customWidth="1"/>
    <col min="5612" max="5612" width="3.140625" style="100" customWidth="1"/>
    <col min="5613" max="5613" width="4.42578125" style="100" customWidth="1"/>
    <col min="5614" max="5614" width="5.7109375" style="100" customWidth="1"/>
    <col min="5615" max="5615" width="9.7109375" style="100" customWidth="1"/>
    <col min="5616" max="5616" width="5.28515625" style="100" customWidth="1"/>
    <col min="5617" max="5617" width="3.140625" style="100" customWidth="1"/>
    <col min="5618" max="5618" width="2.5703125" style="100" customWidth="1"/>
    <col min="5619" max="5619" width="2.140625" style="100" customWidth="1"/>
    <col min="5620" max="5620" width="11.5703125" style="100" customWidth="1"/>
    <col min="5621" max="5621" width="11.42578125" style="100" customWidth="1"/>
    <col min="5622" max="5622" width="10.7109375" style="100" customWidth="1"/>
    <col min="5623" max="5627" width="10.7109375" style="100" bestFit="1" customWidth="1"/>
    <col min="5628" max="5629" width="10.5703125" style="100" bestFit="1" customWidth="1"/>
    <col min="5630" max="5639" width="12.7109375" style="100" customWidth="1"/>
    <col min="5640" max="5858" width="9.140625" style="100"/>
    <col min="5859" max="5859" width="3.140625" style="100" customWidth="1"/>
    <col min="5860" max="5860" width="6.42578125" style="100" customWidth="1"/>
    <col min="5861" max="5861" width="45.42578125" style="100" customWidth="1"/>
    <col min="5862" max="5862" width="38.42578125" style="100" customWidth="1"/>
    <col min="5863" max="5864" width="2.7109375" style="100" customWidth="1"/>
    <col min="5865" max="5865" width="2.5703125" style="100" customWidth="1"/>
    <col min="5866" max="5866" width="2.7109375" style="100" customWidth="1"/>
    <col min="5867" max="5867" width="1.140625" style="100" customWidth="1"/>
    <col min="5868" max="5868" width="3.140625" style="100" customWidth="1"/>
    <col min="5869" max="5869" width="4.42578125" style="100" customWidth="1"/>
    <col min="5870" max="5870" width="5.7109375" style="100" customWidth="1"/>
    <col min="5871" max="5871" width="9.7109375" style="100" customWidth="1"/>
    <col min="5872" max="5872" width="5.28515625" style="100" customWidth="1"/>
    <col min="5873" max="5873" width="3.140625" style="100" customWidth="1"/>
    <col min="5874" max="5874" width="2.5703125" style="100" customWidth="1"/>
    <col min="5875" max="5875" width="2.140625" style="100" customWidth="1"/>
    <col min="5876" max="5876" width="11.5703125" style="100" customWidth="1"/>
    <col min="5877" max="5877" width="11.42578125" style="100" customWidth="1"/>
    <col min="5878" max="5878" width="10.7109375" style="100" customWidth="1"/>
    <col min="5879" max="5883" width="10.7109375" style="100" bestFit="1" customWidth="1"/>
    <col min="5884" max="5885" width="10.5703125" style="100" bestFit="1" customWidth="1"/>
    <col min="5886" max="5895" width="12.7109375" style="100" customWidth="1"/>
    <col min="5896" max="6114" width="9.140625" style="100"/>
    <col min="6115" max="6115" width="3.140625" style="100" customWidth="1"/>
    <col min="6116" max="6116" width="6.42578125" style="100" customWidth="1"/>
    <col min="6117" max="6117" width="45.42578125" style="100" customWidth="1"/>
    <col min="6118" max="6118" width="38.42578125" style="100" customWidth="1"/>
    <col min="6119" max="6120" width="2.7109375" style="100" customWidth="1"/>
    <col min="6121" max="6121" width="2.5703125" style="100" customWidth="1"/>
    <col min="6122" max="6122" width="2.7109375" style="100" customWidth="1"/>
    <col min="6123" max="6123" width="1.140625" style="100" customWidth="1"/>
    <col min="6124" max="6124" width="3.140625" style="100" customWidth="1"/>
    <col min="6125" max="6125" width="4.42578125" style="100" customWidth="1"/>
    <col min="6126" max="6126" width="5.7109375" style="100" customWidth="1"/>
    <col min="6127" max="6127" width="9.7109375" style="100" customWidth="1"/>
    <col min="6128" max="6128" width="5.28515625" style="100" customWidth="1"/>
    <col min="6129" max="6129" width="3.140625" style="100" customWidth="1"/>
    <col min="6130" max="6130" width="2.5703125" style="100" customWidth="1"/>
    <col min="6131" max="6131" width="2.140625" style="100" customWidth="1"/>
    <col min="6132" max="6132" width="11.5703125" style="100" customWidth="1"/>
    <col min="6133" max="6133" width="11.42578125" style="100" customWidth="1"/>
    <col min="6134" max="6134" width="10.7109375" style="100" customWidth="1"/>
    <col min="6135" max="6139" width="10.7109375" style="100" bestFit="1" customWidth="1"/>
    <col min="6140" max="6141" width="10.5703125" style="100" bestFit="1" customWidth="1"/>
    <col min="6142" max="6151" width="12.7109375" style="100" customWidth="1"/>
    <col min="6152" max="6370" width="9.140625" style="100"/>
    <col min="6371" max="6371" width="3.140625" style="100" customWidth="1"/>
    <col min="6372" max="6372" width="6.42578125" style="100" customWidth="1"/>
    <col min="6373" max="6373" width="45.42578125" style="100" customWidth="1"/>
    <col min="6374" max="6374" width="38.42578125" style="100" customWidth="1"/>
    <col min="6375" max="6376" width="2.7109375" style="100" customWidth="1"/>
    <col min="6377" max="6377" width="2.5703125" style="100" customWidth="1"/>
    <col min="6378" max="6378" width="2.7109375" style="100" customWidth="1"/>
    <col min="6379" max="6379" width="1.140625" style="100" customWidth="1"/>
    <col min="6380" max="6380" width="3.140625" style="100" customWidth="1"/>
    <col min="6381" max="6381" width="4.42578125" style="100" customWidth="1"/>
    <col min="6382" max="6382" width="5.7109375" style="100" customWidth="1"/>
    <col min="6383" max="6383" width="9.7109375" style="100" customWidth="1"/>
    <col min="6384" max="6384" width="5.28515625" style="100" customWidth="1"/>
    <col min="6385" max="6385" width="3.140625" style="100" customWidth="1"/>
    <col min="6386" max="6386" width="2.5703125" style="100" customWidth="1"/>
    <col min="6387" max="6387" width="2.140625" style="100" customWidth="1"/>
    <col min="6388" max="6388" width="11.5703125" style="100" customWidth="1"/>
    <col min="6389" max="6389" width="11.42578125" style="100" customWidth="1"/>
    <col min="6390" max="6390" width="10.7109375" style="100" customWidth="1"/>
    <col min="6391" max="6395" width="10.7109375" style="100" bestFit="1" customWidth="1"/>
    <col min="6396" max="6397" width="10.5703125" style="100" bestFit="1" customWidth="1"/>
    <col min="6398" max="6407" width="12.7109375" style="100" customWidth="1"/>
    <col min="6408" max="6626" width="9.140625" style="100"/>
    <col min="6627" max="6627" width="3.140625" style="100" customWidth="1"/>
    <col min="6628" max="6628" width="6.42578125" style="100" customWidth="1"/>
    <col min="6629" max="6629" width="45.42578125" style="100" customWidth="1"/>
    <col min="6630" max="6630" width="38.42578125" style="100" customWidth="1"/>
    <col min="6631" max="6632" width="2.7109375" style="100" customWidth="1"/>
    <col min="6633" max="6633" width="2.5703125" style="100" customWidth="1"/>
    <col min="6634" max="6634" width="2.7109375" style="100" customWidth="1"/>
    <col min="6635" max="6635" width="1.140625" style="100" customWidth="1"/>
    <col min="6636" max="6636" width="3.140625" style="100" customWidth="1"/>
    <col min="6637" max="6637" width="4.42578125" style="100" customWidth="1"/>
    <col min="6638" max="6638" width="5.7109375" style="100" customWidth="1"/>
    <col min="6639" max="6639" width="9.7109375" style="100" customWidth="1"/>
    <col min="6640" max="6640" width="5.28515625" style="100" customWidth="1"/>
    <col min="6641" max="6641" width="3.140625" style="100" customWidth="1"/>
    <col min="6642" max="6642" width="2.5703125" style="100" customWidth="1"/>
    <col min="6643" max="6643" width="2.140625" style="100" customWidth="1"/>
    <col min="6644" max="6644" width="11.5703125" style="100" customWidth="1"/>
    <col min="6645" max="6645" width="11.42578125" style="100" customWidth="1"/>
    <col min="6646" max="6646" width="10.7109375" style="100" customWidth="1"/>
    <col min="6647" max="6651" width="10.7109375" style="100" bestFit="1" customWidth="1"/>
    <col min="6652" max="6653" width="10.5703125" style="100" bestFit="1" customWidth="1"/>
    <col min="6654" max="6663" width="12.7109375" style="100" customWidth="1"/>
    <col min="6664" max="6882" width="9.140625" style="100"/>
    <col min="6883" max="6883" width="3.140625" style="100" customWidth="1"/>
    <col min="6884" max="6884" width="6.42578125" style="100" customWidth="1"/>
    <col min="6885" max="6885" width="45.42578125" style="100" customWidth="1"/>
    <col min="6886" max="6886" width="38.42578125" style="100" customWidth="1"/>
    <col min="6887" max="6888" width="2.7109375" style="100" customWidth="1"/>
    <col min="6889" max="6889" width="2.5703125" style="100" customWidth="1"/>
    <col min="6890" max="6890" width="2.7109375" style="100" customWidth="1"/>
    <col min="6891" max="6891" width="1.140625" style="100" customWidth="1"/>
    <col min="6892" max="6892" width="3.140625" style="100" customWidth="1"/>
    <col min="6893" max="6893" width="4.42578125" style="100" customWidth="1"/>
    <col min="6894" max="6894" width="5.7109375" style="100" customWidth="1"/>
    <col min="6895" max="6895" width="9.7109375" style="100" customWidth="1"/>
    <col min="6896" max="6896" width="5.28515625" style="100" customWidth="1"/>
    <col min="6897" max="6897" width="3.140625" style="100" customWidth="1"/>
    <col min="6898" max="6898" width="2.5703125" style="100" customWidth="1"/>
    <col min="6899" max="6899" width="2.140625" style="100" customWidth="1"/>
    <col min="6900" max="6900" width="11.5703125" style="100" customWidth="1"/>
    <col min="6901" max="6901" width="11.42578125" style="100" customWidth="1"/>
    <col min="6902" max="6902" width="10.7109375" style="100" customWidth="1"/>
    <col min="6903" max="6907" width="10.7109375" style="100" bestFit="1" customWidth="1"/>
    <col min="6908" max="6909" width="10.5703125" style="100" bestFit="1" customWidth="1"/>
    <col min="6910" max="6919" width="12.7109375" style="100" customWidth="1"/>
    <col min="6920" max="7138" width="9.140625" style="100"/>
    <col min="7139" max="7139" width="3.140625" style="100" customWidth="1"/>
    <col min="7140" max="7140" width="6.42578125" style="100" customWidth="1"/>
    <col min="7141" max="7141" width="45.42578125" style="100" customWidth="1"/>
    <col min="7142" max="7142" width="38.42578125" style="100" customWidth="1"/>
    <col min="7143" max="7144" width="2.7109375" style="100" customWidth="1"/>
    <col min="7145" max="7145" width="2.5703125" style="100" customWidth="1"/>
    <col min="7146" max="7146" width="2.7109375" style="100" customWidth="1"/>
    <col min="7147" max="7147" width="1.140625" style="100" customWidth="1"/>
    <col min="7148" max="7148" width="3.140625" style="100" customWidth="1"/>
    <col min="7149" max="7149" width="4.42578125" style="100" customWidth="1"/>
    <col min="7150" max="7150" width="5.7109375" style="100" customWidth="1"/>
    <col min="7151" max="7151" width="9.7109375" style="100" customWidth="1"/>
    <col min="7152" max="7152" width="5.28515625" style="100" customWidth="1"/>
    <col min="7153" max="7153" width="3.140625" style="100" customWidth="1"/>
    <col min="7154" max="7154" width="2.5703125" style="100" customWidth="1"/>
    <col min="7155" max="7155" width="2.140625" style="100" customWidth="1"/>
    <col min="7156" max="7156" width="11.5703125" style="100" customWidth="1"/>
    <col min="7157" max="7157" width="11.42578125" style="100" customWidth="1"/>
    <col min="7158" max="7158" width="10.7109375" style="100" customWidth="1"/>
    <col min="7159" max="7163" width="10.7109375" style="100" bestFit="1" customWidth="1"/>
    <col min="7164" max="7165" width="10.5703125" style="100" bestFit="1" customWidth="1"/>
    <col min="7166" max="7175" width="12.7109375" style="100" customWidth="1"/>
    <col min="7176" max="7394" width="9.140625" style="100"/>
    <col min="7395" max="7395" width="3.140625" style="100" customWidth="1"/>
    <col min="7396" max="7396" width="6.42578125" style="100" customWidth="1"/>
    <col min="7397" max="7397" width="45.42578125" style="100" customWidth="1"/>
    <col min="7398" max="7398" width="38.42578125" style="100" customWidth="1"/>
    <col min="7399" max="7400" width="2.7109375" style="100" customWidth="1"/>
    <col min="7401" max="7401" width="2.5703125" style="100" customWidth="1"/>
    <col min="7402" max="7402" width="2.7109375" style="100" customWidth="1"/>
    <col min="7403" max="7403" width="1.140625" style="100" customWidth="1"/>
    <col min="7404" max="7404" width="3.140625" style="100" customWidth="1"/>
    <col min="7405" max="7405" width="4.42578125" style="100" customWidth="1"/>
    <col min="7406" max="7406" width="5.7109375" style="100" customWidth="1"/>
    <col min="7407" max="7407" width="9.7109375" style="100" customWidth="1"/>
    <col min="7408" max="7408" width="5.28515625" style="100" customWidth="1"/>
    <col min="7409" max="7409" width="3.140625" style="100" customWidth="1"/>
    <col min="7410" max="7410" width="2.5703125" style="100" customWidth="1"/>
    <col min="7411" max="7411" width="2.140625" style="100" customWidth="1"/>
    <col min="7412" max="7412" width="11.5703125" style="100" customWidth="1"/>
    <col min="7413" max="7413" width="11.42578125" style="100" customWidth="1"/>
    <col min="7414" max="7414" width="10.7109375" style="100" customWidth="1"/>
    <col min="7415" max="7419" width="10.7109375" style="100" bestFit="1" customWidth="1"/>
    <col min="7420" max="7421" width="10.5703125" style="100" bestFit="1" customWidth="1"/>
    <col min="7422" max="7431" width="12.7109375" style="100" customWidth="1"/>
    <col min="7432" max="7650" width="9.140625" style="100"/>
    <col min="7651" max="7651" width="3.140625" style="100" customWidth="1"/>
    <col min="7652" max="7652" width="6.42578125" style="100" customWidth="1"/>
    <col min="7653" max="7653" width="45.42578125" style="100" customWidth="1"/>
    <col min="7654" max="7654" width="38.42578125" style="100" customWidth="1"/>
    <col min="7655" max="7656" width="2.7109375" style="100" customWidth="1"/>
    <col min="7657" max="7657" width="2.5703125" style="100" customWidth="1"/>
    <col min="7658" max="7658" width="2.7109375" style="100" customWidth="1"/>
    <col min="7659" max="7659" width="1.140625" style="100" customWidth="1"/>
    <col min="7660" max="7660" width="3.140625" style="100" customWidth="1"/>
    <col min="7661" max="7661" width="4.42578125" style="100" customWidth="1"/>
    <col min="7662" max="7662" width="5.7109375" style="100" customWidth="1"/>
    <col min="7663" max="7663" width="9.7109375" style="100" customWidth="1"/>
    <col min="7664" max="7664" width="5.28515625" style="100" customWidth="1"/>
    <col min="7665" max="7665" width="3.140625" style="100" customWidth="1"/>
    <col min="7666" max="7666" width="2.5703125" style="100" customWidth="1"/>
    <col min="7667" max="7667" width="2.140625" style="100" customWidth="1"/>
    <col min="7668" max="7668" width="11.5703125" style="100" customWidth="1"/>
    <col min="7669" max="7669" width="11.42578125" style="100" customWidth="1"/>
    <col min="7670" max="7670" width="10.7109375" style="100" customWidth="1"/>
    <col min="7671" max="7675" width="10.7109375" style="100" bestFit="1" customWidth="1"/>
    <col min="7676" max="7677" width="10.5703125" style="100" bestFit="1" customWidth="1"/>
    <col min="7678" max="7687" width="12.7109375" style="100" customWidth="1"/>
    <col min="7688" max="7906" width="9.140625" style="100"/>
    <col min="7907" max="7907" width="3.140625" style="100" customWidth="1"/>
    <col min="7908" max="7908" width="6.42578125" style="100" customWidth="1"/>
    <col min="7909" max="7909" width="45.42578125" style="100" customWidth="1"/>
    <col min="7910" max="7910" width="38.42578125" style="100" customWidth="1"/>
    <col min="7911" max="7912" width="2.7109375" style="100" customWidth="1"/>
    <col min="7913" max="7913" width="2.5703125" style="100" customWidth="1"/>
    <col min="7914" max="7914" width="2.7109375" style="100" customWidth="1"/>
    <col min="7915" max="7915" width="1.140625" style="100" customWidth="1"/>
    <col min="7916" max="7916" width="3.140625" style="100" customWidth="1"/>
    <col min="7917" max="7917" width="4.42578125" style="100" customWidth="1"/>
    <col min="7918" max="7918" width="5.7109375" style="100" customWidth="1"/>
    <col min="7919" max="7919" width="9.7109375" style="100" customWidth="1"/>
    <col min="7920" max="7920" width="5.28515625" style="100" customWidth="1"/>
    <col min="7921" max="7921" width="3.140625" style="100" customWidth="1"/>
    <col min="7922" max="7922" width="2.5703125" style="100" customWidth="1"/>
    <col min="7923" max="7923" width="2.140625" style="100" customWidth="1"/>
    <col min="7924" max="7924" width="11.5703125" style="100" customWidth="1"/>
    <col min="7925" max="7925" width="11.42578125" style="100" customWidth="1"/>
    <col min="7926" max="7926" width="10.7109375" style="100" customWidth="1"/>
    <col min="7927" max="7931" width="10.7109375" style="100" bestFit="1" customWidth="1"/>
    <col min="7932" max="7933" width="10.5703125" style="100" bestFit="1" customWidth="1"/>
    <col min="7934" max="7943" width="12.7109375" style="100" customWidth="1"/>
    <col min="7944" max="8162" width="9.140625" style="100"/>
    <col min="8163" max="8163" width="3.140625" style="100" customWidth="1"/>
    <col min="8164" max="8164" width="6.42578125" style="100" customWidth="1"/>
    <col min="8165" max="8165" width="45.42578125" style="100" customWidth="1"/>
    <col min="8166" max="8166" width="38.42578125" style="100" customWidth="1"/>
    <col min="8167" max="8168" width="2.7109375" style="100" customWidth="1"/>
    <col min="8169" max="8169" width="2.5703125" style="100" customWidth="1"/>
    <col min="8170" max="8170" width="2.7109375" style="100" customWidth="1"/>
    <col min="8171" max="8171" width="1.140625" style="100" customWidth="1"/>
    <col min="8172" max="8172" width="3.140625" style="100" customWidth="1"/>
    <col min="8173" max="8173" width="4.42578125" style="100" customWidth="1"/>
    <col min="8174" max="8174" width="5.7109375" style="100" customWidth="1"/>
    <col min="8175" max="8175" width="9.7109375" style="100" customWidth="1"/>
    <col min="8176" max="8176" width="5.28515625" style="100" customWidth="1"/>
    <col min="8177" max="8177" width="3.140625" style="100" customWidth="1"/>
    <col min="8178" max="8178" width="2.5703125" style="100" customWidth="1"/>
    <col min="8179" max="8179" width="2.140625" style="100" customWidth="1"/>
    <col min="8180" max="8180" width="11.5703125" style="100" customWidth="1"/>
    <col min="8181" max="8181" width="11.42578125" style="100" customWidth="1"/>
    <col min="8182" max="8182" width="10.7109375" style="100" customWidth="1"/>
    <col min="8183" max="8187" width="10.7109375" style="100" bestFit="1" customWidth="1"/>
    <col min="8188" max="8189" width="10.5703125" style="100" bestFit="1" customWidth="1"/>
    <col min="8190" max="8199" width="12.7109375" style="100" customWidth="1"/>
    <col min="8200" max="8418" width="9.140625" style="100"/>
    <col min="8419" max="8419" width="3.140625" style="100" customWidth="1"/>
    <col min="8420" max="8420" width="6.42578125" style="100" customWidth="1"/>
    <col min="8421" max="8421" width="45.42578125" style="100" customWidth="1"/>
    <col min="8422" max="8422" width="38.42578125" style="100" customWidth="1"/>
    <col min="8423" max="8424" width="2.7109375" style="100" customWidth="1"/>
    <col min="8425" max="8425" width="2.5703125" style="100" customWidth="1"/>
    <col min="8426" max="8426" width="2.7109375" style="100" customWidth="1"/>
    <col min="8427" max="8427" width="1.140625" style="100" customWidth="1"/>
    <col min="8428" max="8428" width="3.140625" style="100" customWidth="1"/>
    <col min="8429" max="8429" width="4.42578125" style="100" customWidth="1"/>
    <col min="8430" max="8430" width="5.7109375" style="100" customWidth="1"/>
    <col min="8431" max="8431" width="9.7109375" style="100" customWidth="1"/>
    <col min="8432" max="8432" width="5.28515625" style="100" customWidth="1"/>
    <col min="8433" max="8433" width="3.140625" style="100" customWidth="1"/>
    <col min="8434" max="8434" width="2.5703125" style="100" customWidth="1"/>
    <col min="8435" max="8435" width="2.140625" style="100" customWidth="1"/>
    <col min="8436" max="8436" width="11.5703125" style="100" customWidth="1"/>
    <col min="8437" max="8437" width="11.42578125" style="100" customWidth="1"/>
    <col min="8438" max="8438" width="10.7109375" style="100" customWidth="1"/>
    <col min="8439" max="8443" width="10.7109375" style="100" bestFit="1" customWidth="1"/>
    <col min="8444" max="8445" width="10.5703125" style="100" bestFit="1" customWidth="1"/>
    <col min="8446" max="8455" width="12.7109375" style="100" customWidth="1"/>
    <col min="8456" max="8674" width="9.140625" style="100"/>
    <col min="8675" max="8675" width="3.140625" style="100" customWidth="1"/>
    <col min="8676" max="8676" width="6.42578125" style="100" customWidth="1"/>
    <col min="8677" max="8677" width="45.42578125" style="100" customWidth="1"/>
    <col min="8678" max="8678" width="38.42578125" style="100" customWidth="1"/>
    <col min="8679" max="8680" width="2.7109375" style="100" customWidth="1"/>
    <col min="8681" max="8681" width="2.5703125" style="100" customWidth="1"/>
    <col min="8682" max="8682" width="2.7109375" style="100" customWidth="1"/>
    <col min="8683" max="8683" width="1.140625" style="100" customWidth="1"/>
    <col min="8684" max="8684" width="3.140625" style="100" customWidth="1"/>
    <col min="8685" max="8685" width="4.42578125" style="100" customWidth="1"/>
    <col min="8686" max="8686" width="5.7109375" style="100" customWidth="1"/>
    <col min="8687" max="8687" width="9.7109375" style="100" customWidth="1"/>
    <col min="8688" max="8688" width="5.28515625" style="100" customWidth="1"/>
    <col min="8689" max="8689" width="3.140625" style="100" customWidth="1"/>
    <col min="8690" max="8690" width="2.5703125" style="100" customWidth="1"/>
    <col min="8691" max="8691" width="2.140625" style="100" customWidth="1"/>
    <col min="8692" max="8692" width="11.5703125" style="100" customWidth="1"/>
    <col min="8693" max="8693" width="11.42578125" style="100" customWidth="1"/>
    <col min="8694" max="8694" width="10.7109375" style="100" customWidth="1"/>
    <col min="8695" max="8699" width="10.7109375" style="100" bestFit="1" customWidth="1"/>
    <col min="8700" max="8701" width="10.5703125" style="100" bestFit="1" customWidth="1"/>
    <col min="8702" max="8711" width="12.7109375" style="100" customWidth="1"/>
    <col min="8712" max="8930" width="9.140625" style="100"/>
    <col min="8931" max="8931" width="3.140625" style="100" customWidth="1"/>
    <col min="8932" max="8932" width="6.42578125" style="100" customWidth="1"/>
    <col min="8933" max="8933" width="45.42578125" style="100" customWidth="1"/>
    <col min="8934" max="8934" width="38.42578125" style="100" customWidth="1"/>
    <col min="8935" max="8936" width="2.7109375" style="100" customWidth="1"/>
    <col min="8937" max="8937" width="2.5703125" style="100" customWidth="1"/>
    <col min="8938" max="8938" width="2.7109375" style="100" customWidth="1"/>
    <col min="8939" max="8939" width="1.140625" style="100" customWidth="1"/>
    <col min="8940" max="8940" width="3.140625" style="100" customWidth="1"/>
    <col min="8941" max="8941" width="4.42578125" style="100" customWidth="1"/>
    <col min="8942" max="8942" width="5.7109375" style="100" customWidth="1"/>
    <col min="8943" max="8943" width="9.7109375" style="100" customWidth="1"/>
    <col min="8944" max="8944" width="5.28515625" style="100" customWidth="1"/>
    <col min="8945" max="8945" width="3.140625" style="100" customWidth="1"/>
    <col min="8946" max="8946" width="2.5703125" style="100" customWidth="1"/>
    <col min="8947" max="8947" width="2.140625" style="100" customWidth="1"/>
    <col min="8948" max="8948" width="11.5703125" style="100" customWidth="1"/>
    <col min="8949" max="8949" width="11.42578125" style="100" customWidth="1"/>
    <col min="8950" max="8950" width="10.7109375" style="100" customWidth="1"/>
    <col min="8951" max="8955" width="10.7109375" style="100" bestFit="1" customWidth="1"/>
    <col min="8956" max="8957" width="10.5703125" style="100" bestFit="1" customWidth="1"/>
    <col min="8958" max="8967" width="12.7109375" style="100" customWidth="1"/>
    <col min="8968" max="9186" width="9.140625" style="100"/>
    <col min="9187" max="9187" width="3.140625" style="100" customWidth="1"/>
    <col min="9188" max="9188" width="6.42578125" style="100" customWidth="1"/>
    <col min="9189" max="9189" width="45.42578125" style="100" customWidth="1"/>
    <col min="9190" max="9190" width="38.42578125" style="100" customWidth="1"/>
    <col min="9191" max="9192" width="2.7109375" style="100" customWidth="1"/>
    <col min="9193" max="9193" width="2.5703125" style="100" customWidth="1"/>
    <col min="9194" max="9194" width="2.7109375" style="100" customWidth="1"/>
    <col min="9195" max="9195" width="1.140625" style="100" customWidth="1"/>
    <col min="9196" max="9196" width="3.140625" style="100" customWidth="1"/>
    <col min="9197" max="9197" width="4.42578125" style="100" customWidth="1"/>
    <col min="9198" max="9198" width="5.7109375" style="100" customWidth="1"/>
    <col min="9199" max="9199" width="9.7109375" style="100" customWidth="1"/>
    <col min="9200" max="9200" width="5.28515625" style="100" customWidth="1"/>
    <col min="9201" max="9201" width="3.140625" style="100" customWidth="1"/>
    <col min="9202" max="9202" width="2.5703125" style="100" customWidth="1"/>
    <col min="9203" max="9203" width="2.140625" style="100" customWidth="1"/>
    <col min="9204" max="9204" width="11.5703125" style="100" customWidth="1"/>
    <col min="9205" max="9205" width="11.42578125" style="100" customWidth="1"/>
    <col min="9206" max="9206" width="10.7109375" style="100" customWidth="1"/>
    <col min="9207" max="9211" width="10.7109375" style="100" bestFit="1" customWidth="1"/>
    <col min="9212" max="9213" width="10.5703125" style="100" bestFit="1" customWidth="1"/>
    <col min="9214" max="9223" width="12.7109375" style="100" customWidth="1"/>
    <col min="9224" max="9442" width="9.140625" style="100"/>
    <col min="9443" max="9443" width="3.140625" style="100" customWidth="1"/>
    <col min="9444" max="9444" width="6.42578125" style="100" customWidth="1"/>
    <col min="9445" max="9445" width="45.42578125" style="100" customWidth="1"/>
    <col min="9446" max="9446" width="38.42578125" style="100" customWidth="1"/>
    <col min="9447" max="9448" width="2.7109375" style="100" customWidth="1"/>
    <col min="9449" max="9449" width="2.5703125" style="100" customWidth="1"/>
    <col min="9450" max="9450" width="2.7109375" style="100" customWidth="1"/>
    <col min="9451" max="9451" width="1.140625" style="100" customWidth="1"/>
    <col min="9452" max="9452" width="3.140625" style="100" customWidth="1"/>
    <col min="9453" max="9453" width="4.42578125" style="100" customWidth="1"/>
    <col min="9454" max="9454" width="5.7109375" style="100" customWidth="1"/>
    <col min="9455" max="9455" width="9.7109375" style="100" customWidth="1"/>
    <col min="9456" max="9456" width="5.28515625" style="100" customWidth="1"/>
    <col min="9457" max="9457" width="3.140625" style="100" customWidth="1"/>
    <col min="9458" max="9458" width="2.5703125" style="100" customWidth="1"/>
    <col min="9459" max="9459" width="2.140625" style="100" customWidth="1"/>
    <col min="9460" max="9460" width="11.5703125" style="100" customWidth="1"/>
    <col min="9461" max="9461" width="11.42578125" style="100" customWidth="1"/>
    <col min="9462" max="9462" width="10.7109375" style="100" customWidth="1"/>
    <col min="9463" max="9467" width="10.7109375" style="100" bestFit="1" customWidth="1"/>
    <col min="9468" max="9469" width="10.5703125" style="100" bestFit="1" customWidth="1"/>
    <col min="9470" max="9479" width="12.7109375" style="100" customWidth="1"/>
    <col min="9480" max="9698" width="9.140625" style="100"/>
    <col min="9699" max="9699" width="3.140625" style="100" customWidth="1"/>
    <col min="9700" max="9700" width="6.42578125" style="100" customWidth="1"/>
    <col min="9701" max="9701" width="45.42578125" style="100" customWidth="1"/>
    <col min="9702" max="9702" width="38.42578125" style="100" customWidth="1"/>
    <col min="9703" max="9704" width="2.7109375" style="100" customWidth="1"/>
    <col min="9705" max="9705" width="2.5703125" style="100" customWidth="1"/>
    <col min="9706" max="9706" width="2.7109375" style="100" customWidth="1"/>
    <col min="9707" max="9707" width="1.140625" style="100" customWidth="1"/>
    <col min="9708" max="9708" width="3.140625" style="100" customWidth="1"/>
    <col min="9709" max="9709" width="4.42578125" style="100" customWidth="1"/>
    <col min="9710" max="9710" width="5.7109375" style="100" customWidth="1"/>
    <col min="9711" max="9711" width="9.7109375" style="100" customWidth="1"/>
    <col min="9712" max="9712" width="5.28515625" style="100" customWidth="1"/>
    <col min="9713" max="9713" width="3.140625" style="100" customWidth="1"/>
    <col min="9714" max="9714" width="2.5703125" style="100" customWidth="1"/>
    <col min="9715" max="9715" width="2.140625" style="100" customWidth="1"/>
    <col min="9716" max="9716" width="11.5703125" style="100" customWidth="1"/>
    <col min="9717" max="9717" width="11.42578125" style="100" customWidth="1"/>
    <col min="9718" max="9718" width="10.7109375" style="100" customWidth="1"/>
    <col min="9719" max="9723" width="10.7109375" style="100" bestFit="1" customWidth="1"/>
    <col min="9724" max="9725" width="10.5703125" style="100" bestFit="1" customWidth="1"/>
    <col min="9726" max="9735" width="12.7109375" style="100" customWidth="1"/>
    <col min="9736" max="9954" width="9.140625" style="100"/>
    <col min="9955" max="9955" width="3.140625" style="100" customWidth="1"/>
    <col min="9956" max="9956" width="6.42578125" style="100" customWidth="1"/>
    <col min="9957" max="9957" width="45.42578125" style="100" customWidth="1"/>
    <col min="9958" max="9958" width="38.42578125" style="100" customWidth="1"/>
    <col min="9959" max="9960" width="2.7109375" style="100" customWidth="1"/>
    <col min="9961" max="9961" width="2.5703125" style="100" customWidth="1"/>
    <col min="9962" max="9962" width="2.7109375" style="100" customWidth="1"/>
    <col min="9963" max="9963" width="1.140625" style="100" customWidth="1"/>
    <col min="9964" max="9964" width="3.140625" style="100" customWidth="1"/>
    <col min="9965" max="9965" width="4.42578125" style="100" customWidth="1"/>
    <col min="9966" max="9966" width="5.7109375" style="100" customWidth="1"/>
    <col min="9967" max="9967" width="9.7109375" style="100" customWidth="1"/>
    <col min="9968" max="9968" width="5.28515625" style="100" customWidth="1"/>
    <col min="9969" max="9969" width="3.140625" style="100" customWidth="1"/>
    <col min="9970" max="9970" width="2.5703125" style="100" customWidth="1"/>
    <col min="9971" max="9971" width="2.140625" style="100" customWidth="1"/>
    <col min="9972" max="9972" width="11.5703125" style="100" customWidth="1"/>
    <col min="9973" max="9973" width="11.42578125" style="100" customWidth="1"/>
    <col min="9974" max="9974" width="10.7109375" style="100" customWidth="1"/>
    <col min="9975" max="9979" width="10.7109375" style="100" bestFit="1" customWidth="1"/>
    <col min="9980" max="9981" width="10.5703125" style="100" bestFit="1" customWidth="1"/>
    <col min="9982" max="9991" width="12.7109375" style="100" customWidth="1"/>
    <col min="9992" max="10210" width="9.140625" style="100"/>
    <col min="10211" max="10211" width="3.140625" style="100" customWidth="1"/>
    <col min="10212" max="10212" width="6.42578125" style="100" customWidth="1"/>
    <col min="10213" max="10213" width="45.42578125" style="100" customWidth="1"/>
    <col min="10214" max="10214" width="38.42578125" style="100" customWidth="1"/>
    <col min="10215" max="10216" width="2.7109375" style="100" customWidth="1"/>
    <col min="10217" max="10217" width="2.5703125" style="100" customWidth="1"/>
    <col min="10218" max="10218" width="2.7109375" style="100" customWidth="1"/>
    <col min="10219" max="10219" width="1.140625" style="100" customWidth="1"/>
    <col min="10220" max="10220" width="3.140625" style="100" customWidth="1"/>
    <col min="10221" max="10221" width="4.42578125" style="100" customWidth="1"/>
    <col min="10222" max="10222" width="5.7109375" style="100" customWidth="1"/>
    <col min="10223" max="10223" width="9.7109375" style="100" customWidth="1"/>
    <col min="10224" max="10224" width="5.28515625" style="100" customWidth="1"/>
    <col min="10225" max="10225" width="3.140625" style="100" customWidth="1"/>
    <col min="10226" max="10226" width="2.5703125" style="100" customWidth="1"/>
    <col min="10227" max="10227" width="2.140625" style="100" customWidth="1"/>
    <col min="10228" max="10228" width="11.5703125" style="100" customWidth="1"/>
    <col min="10229" max="10229" width="11.42578125" style="100" customWidth="1"/>
    <col min="10230" max="10230" width="10.7109375" style="100" customWidth="1"/>
    <col min="10231" max="10235" width="10.7109375" style="100" bestFit="1" customWidth="1"/>
    <col min="10236" max="10237" width="10.5703125" style="100" bestFit="1" customWidth="1"/>
    <col min="10238" max="10247" width="12.7109375" style="100" customWidth="1"/>
    <col min="10248" max="10466" width="9.140625" style="100"/>
    <col min="10467" max="10467" width="3.140625" style="100" customWidth="1"/>
    <col min="10468" max="10468" width="6.42578125" style="100" customWidth="1"/>
    <col min="10469" max="10469" width="45.42578125" style="100" customWidth="1"/>
    <col min="10470" max="10470" width="38.42578125" style="100" customWidth="1"/>
    <col min="10471" max="10472" width="2.7109375" style="100" customWidth="1"/>
    <col min="10473" max="10473" width="2.5703125" style="100" customWidth="1"/>
    <col min="10474" max="10474" width="2.7109375" style="100" customWidth="1"/>
    <col min="10475" max="10475" width="1.140625" style="100" customWidth="1"/>
    <col min="10476" max="10476" width="3.140625" style="100" customWidth="1"/>
    <col min="10477" max="10477" width="4.42578125" style="100" customWidth="1"/>
    <col min="10478" max="10478" width="5.7109375" style="100" customWidth="1"/>
    <col min="10479" max="10479" width="9.7109375" style="100" customWidth="1"/>
    <col min="10480" max="10480" width="5.28515625" style="100" customWidth="1"/>
    <col min="10481" max="10481" width="3.140625" style="100" customWidth="1"/>
    <col min="10482" max="10482" width="2.5703125" style="100" customWidth="1"/>
    <col min="10483" max="10483" width="2.140625" style="100" customWidth="1"/>
    <col min="10484" max="10484" width="11.5703125" style="100" customWidth="1"/>
    <col min="10485" max="10485" width="11.42578125" style="100" customWidth="1"/>
    <col min="10486" max="10486" width="10.7109375" style="100" customWidth="1"/>
    <col min="10487" max="10491" width="10.7109375" style="100" bestFit="1" customWidth="1"/>
    <col min="10492" max="10493" width="10.5703125" style="100" bestFit="1" customWidth="1"/>
    <col min="10494" max="10503" width="12.7109375" style="100" customWidth="1"/>
    <col min="10504" max="10722" width="9.140625" style="100"/>
    <col min="10723" max="10723" width="3.140625" style="100" customWidth="1"/>
    <col min="10724" max="10724" width="6.42578125" style="100" customWidth="1"/>
    <col min="10725" max="10725" width="45.42578125" style="100" customWidth="1"/>
    <col min="10726" max="10726" width="38.42578125" style="100" customWidth="1"/>
    <col min="10727" max="10728" width="2.7109375" style="100" customWidth="1"/>
    <col min="10729" max="10729" width="2.5703125" style="100" customWidth="1"/>
    <col min="10730" max="10730" width="2.7109375" style="100" customWidth="1"/>
    <col min="10731" max="10731" width="1.140625" style="100" customWidth="1"/>
    <col min="10732" max="10732" width="3.140625" style="100" customWidth="1"/>
    <col min="10733" max="10733" width="4.42578125" style="100" customWidth="1"/>
    <col min="10734" max="10734" width="5.7109375" style="100" customWidth="1"/>
    <col min="10735" max="10735" width="9.7109375" style="100" customWidth="1"/>
    <col min="10736" max="10736" width="5.28515625" style="100" customWidth="1"/>
    <col min="10737" max="10737" width="3.140625" style="100" customWidth="1"/>
    <col min="10738" max="10738" width="2.5703125" style="100" customWidth="1"/>
    <col min="10739" max="10739" width="2.140625" style="100" customWidth="1"/>
    <col min="10740" max="10740" width="11.5703125" style="100" customWidth="1"/>
    <col min="10741" max="10741" width="11.42578125" style="100" customWidth="1"/>
    <col min="10742" max="10742" width="10.7109375" style="100" customWidth="1"/>
    <col min="10743" max="10747" width="10.7109375" style="100" bestFit="1" customWidth="1"/>
    <col min="10748" max="10749" width="10.5703125" style="100" bestFit="1" customWidth="1"/>
    <col min="10750" max="10759" width="12.7109375" style="100" customWidth="1"/>
    <col min="10760" max="10978" width="9.140625" style="100"/>
    <col min="10979" max="10979" width="3.140625" style="100" customWidth="1"/>
    <col min="10980" max="10980" width="6.42578125" style="100" customWidth="1"/>
    <col min="10981" max="10981" width="45.42578125" style="100" customWidth="1"/>
    <col min="10982" max="10982" width="38.42578125" style="100" customWidth="1"/>
    <col min="10983" max="10984" width="2.7109375" style="100" customWidth="1"/>
    <col min="10985" max="10985" width="2.5703125" style="100" customWidth="1"/>
    <col min="10986" max="10986" width="2.7109375" style="100" customWidth="1"/>
    <col min="10987" max="10987" width="1.140625" style="100" customWidth="1"/>
    <col min="10988" max="10988" width="3.140625" style="100" customWidth="1"/>
    <col min="10989" max="10989" width="4.42578125" style="100" customWidth="1"/>
    <col min="10990" max="10990" width="5.7109375" style="100" customWidth="1"/>
    <col min="10991" max="10991" width="9.7109375" style="100" customWidth="1"/>
    <col min="10992" max="10992" width="5.28515625" style="100" customWidth="1"/>
    <col min="10993" max="10993" width="3.140625" style="100" customWidth="1"/>
    <col min="10994" max="10994" width="2.5703125" style="100" customWidth="1"/>
    <col min="10995" max="10995" width="2.140625" style="100" customWidth="1"/>
    <col min="10996" max="10996" width="11.5703125" style="100" customWidth="1"/>
    <col min="10997" max="10997" width="11.42578125" style="100" customWidth="1"/>
    <col min="10998" max="10998" width="10.7109375" style="100" customWidth="1"/>
    <col min="10999" max="11003" width="10.7109375" style="100" bestFit="1" customWidth="1"/>
    <col min="11004" max="11005" width="10.5703125" style="100" bestFit="1" customWidth="1"/>
    <col min="11006" max="11015" width="12.7109375" style="100" customWidth="1"/>
    <col min="11016" max="11234" width="9.140625" style="100"/>
    <col min="11235" max="11235" width="3.140625" style="100" customWidth="1"/>
    <col min="11236" max="11236" width="6.42578125" style="100" customWidth="1"/>
    <col min="11237" max="11237" width="45.42578125" style="100" customWidth="1"/>
    <col min="11238" max="11238" width="38.42578125" style="100" customWidth="1"/>
    <col min="11239" max="11240" width="2.7109375" style="100" customWidth="1"/>
    <col min="11241" max="11241" width="2.5703125" style="100" customWidth="1"/>
    <col min="11242" max="11242" width="2.7109375" style="100" customWidth="1"/>
    <col min="11243" max="11243" width="1.140625" style="100" customWidth="1"/>
    <col min="11244" max="11244" width="3.140625" style="100" customWidth="1"/>
    <col min="11245" max="11245" width="4.42578125" style="100" customWidth="1"/>
    <col min="11246" max="11246" width="5.7109375" style="100" customWidth="1"/>
    <col min="11247" max="11247" width="9.7109375" style="100" customWidth="1"/>
    <col min="11248" max="11248" width="5.28515625" style="100" customWidth="1"/>
    <col min="11249" max="11249" width="3.140625" style="100" customWidth="1"/>
    <col min="11250" max="11250" width="2.5703125" style="100" customWidth="1"/>
    <col min="11251" max="11251" width="2.140625" style="100" customWidth="1"/>
    <col min="11252" max="11252" width="11.5703125" style="100" customWidth="1"/>
    <col min="11253" max="11253" width="11.42578125" style="100" customWidth="1"/>
    <col min="11254" max="11254" width="10.7109375" style="100" customWidth="1"/>
    <col min="11255" max="11259" width="10.7109375" style="100" bestFit="1" customWidth="1"/>
    <col min="11260" max="11261" width="10.5703125" style="100" bestFit="1" customWidth="1"/>
    <col min="11262" max="11271" width="12.7109375" style="100" customWidth="1"/>
    <col min="11272" max="11490" width="9.140625" style="100"/>
    <col min="11491" max="11491" width="3.140625" style="100" customWidth="1"/>
    <col min="11492" max="11492" width="6.42578125" style="100" customWidth="1"/>
    <col min="11493" max="11493" width="45.42578125" style="100" customWidth="1"/>
    <col min="11494" max="11494" width="38.42578125" style="100" customWidth="1"/>
    <col min="11495" max="11496" width="2.7109375" style="100" customWidth="1"/>
    <col min="11497" max="11497" width="2.5703125" style="100" customWidth="1"/>
    <col min="11498" max="11498" width="2.7109375" style="100" customWidth="1"/>
    <col min="11499" max="11499" width="1.140625" style="100" customWidth="1"/>
    <col min="11500" max="11500" width="3.140625" style="100" customWidth="1"/>
    <col min="11501" max="11501" width="4.42578125" style="100" customWidth="1"/>
    <col min="11502" max="11502" width="5.7109375" style="100" customWidth="1"/>
    <col min="11503" max="11503" width="9.7109375" style="100" customWidth="1"/>
    <col min="11504" max="11504" width="5.28515625" style="100" customWidth="1"/>
    <col min="11505" max="11505" width="3.140625" style="100" customWidth="1"/>
    <col min="11506" max="11506" width="2.5703125" style="100" customWidth="1"/>
    <col min="11507" max="11507" width="2.140625" style="100" customWidth="1"/>
    <col min="11508" max="11508" width="11.5703125" style="100" customWidth="1"/>
    <col min="11509" max="11509" width="11.42578125" style="100" customWidth="1"/>
    <col min="11510" max="11510" width="10.7109375" style="100" customWidth="1"/>
    <col min="11511" max="11515" width="10.7109375" style="100" bestFit="1" customWidth="1"/>
    <col min="11516" max="11517" width="10.5703125" style="100" bestFit="1" customWidth="1"/>
    <col min="11518" max="11527" width="12.7109375" style="100" customWidth="1"/>
    <col min="11528" max="11746" width="9.140625" style="100"/>
    <col min="11747" max="11747" width="3.140625" style="100" customWidth="1"/>
    <col min="11748" max="11748" width="6.42578125" style="100" customWidth="1"/>
    <col min="11749" max="11749" width="45.42578125" style="100" customWidth="1"/>
    <col min="11750" max="11750" width="38.42578125" style="100" customWidth="1"/>
    <col min="11751" max="11752" width="2.7109375" style="100" customWidth="1"/>
    <col min="11753" max="11753" width="2.5703125" style="100" customWidth="1"/>
    <col min="11754" max="11754" width="2.7109375" style="100" customWidth="1"/>
    <col min="11755" max="11755" width="1.140625" style="100" customWidth="1"/>
    <col min="11756" max="11756" width="3.140625" style="100" customWidth="1"/>
    <col min="11757" max="11757" width="4.42578125" style="100" customWidth="1"/>
    <col min="11758" max="11758" width="5.7109375" style="100" customWidth="1"/>
    <col min="11759" max="11759" width="9.7109375" style="100" customWidth="1"/>
    <col min="11760" max="11760" width="5.28515625" style="100" customWidth="1"/>
    <col min="11761" max="11761" width="3.140625" style="100" customWidth="1"/>
    <col min="11762" max="11762" width="2.5703125" style="100" customWidth="1"/>
    <col min="11763" max="11763" width="2.140625" style="100" customWidth="1"/>
    <col min="11764" max="11764" width="11.5703125" style="100" customWidth="1"/>
    <col min="11765" max="11765" width="11.42578125" style="100" customWidth="1"/>
    <col min="11766" max="11766" width="10.7109375" style="100" customWidth="1"/>
    <col min="11767" max="11771" width="10.7109375" style="100" bestFit="1" customWidth="1"/>
    <col min="11772" max="11773" width="10.5703125" style="100" bestFit="1" customWidth="1"/>
    <col min="11774" max="11783" width="12.7109375" style="100" customWidth="1"/>
    <col min="11784" max="12002" width="9.140625" style="100"/>
    <col min="12003" max="12003" width="3.140625" style="100" customWidth="1"/>
    <col min="12004" max="12004" width="6.42578125" style="100" customWidth="1"/>
    <col min="12005" max="12005" width="45.42578125" style="100" customWidth="1"/>
    <col min="12006" max="12006" width="38.42578125" style="100" customWidth="1"/>
    <col min="12007" max="12008" width="2.7109375" style="100" customWidth="1"/>
    <col min="12009" max="12009" width="2.5703125" style="100" customWidth="1"/>
    <col min="12010" max="12010" width="2.7109375" style="100" customWidth="1"/>
    <col min="12011" max="12011" width="1.140625" style="100" customWidth="1"/>
    <col min="12012" max="12012" width="3.140625" style="100" customWidth="1"/>
    <col min="12013" max="12013" width="4.42578125" style="100" customWidth="1"/>
    <col min="12014" max="12014" width="5.7109375" style="100" customWidth="1"/>
    <col min="12015" max="12015" width="9.7109375" style="100" customWidth="1"/>
    <col min="12016" max="12016" width="5.28515625" style="100" customWidth="1"/>
    <col min="12017" max="12017" width="3.140625" style="100" customWidth="1"/>
    <col min="12018" max="12018" width="2.5703125" style="100" customWidth="1"/>
    <col min="12019" max="12019" width="2.140625" style="100" customWidth="1"/>
    <col min="12020" max="12020" width="11.5703125" style="100" customWidth="1"/>
    <col min="12021" max="12021" width="11.42578125" style="100" customWidth="1"/>
    <col min="12022" max="12022" width="10.7109375" style="100" customWidth="1"/>
    <col min="12023" max="12027" width="10.7109375" style="100" bestFit="1" customWidth="1"/>
    <col min="12028" max="12029" width="10.5703125" style="100" bestFit="1" customWidth="1"/>
    <col min="12030" max="12039" width="12.7109375" style="100" customWidth="1"/>
    <col min="12040" max="12258" width="9.140625" style="100"/>
    <col min="12259" max="12259" width="3.140625" style="100" customWidth="1"/>
    <col min="12260" max="12260" width="6.42578125" style="100" customWidth="1"/>
    <col min="12261" max="12261" width="45.42578125" style="100" customWidth="1"/>
    <col min="12262" max="12262" width="38.42578125" style="100" customWidth="1"/>
    <col min="12263" max="12264" width="2.7109375" style="100" customWidth="1"/>
    <col min="12265" max="12265" width="2.5703125" style="100" customWidth="1"/>
    <col min="12266" max="12266" width="2.7109375" style="100" customWidth="1"/>
    <col min="12267" max="12267" width="1.140625" style="100" customWidth="1"/>
    <col min="12268" max="12268" width="3.140625" style="100" customWidth="1"/>
    <col min="12269" max="12269" width="4.42578125" style="100" customWidth="1"/>
    <col min="12270" max="12270" width="5.7109375" style="100" customWidth="1"/>
    <col min="12271" max="12271" width="9.7109375" style="100" customWidth="1"/>
    <col min="12272" max="12272" width="5.28515625" style="100" customWidth="1"/>
    <col min="12273" max="12273" width="3.140625" style="100" customWidth="1"/>
    <col min="12274" max="12274" width="2.5703125" style="100" customWidth="1"/>
    <col min="12275" max="12275" width="2.140625" style="100" customWidth="1"/>
    <col min="12276" max="12276" width="11.5703125" style="100" customWidth="1"/>
    <col min="12277" max="12277" width="11.42578125" style="100" customWidth="1"/>
    <col min="12278" max="12278" width="10.7109375" style="100" customWidth="1"/>
    <col min="12279" max="12283" width="10.7109375" style="100" bestFit="1" customWidth="1"/>
    <col min="12284" max="12285" width="10.5703125" style="100" bestFit="1" customWidth="1"/>
    <col min="12286" max="12295" width="12.7109375" style="100" customWidth="1"/>
    <col min="12296" max="12514" width="9.140625" style="100"/>
    <col min="12515" max="12515" width="3.140625" style="100" customWidth="1"/>
    <col min="12516" max="12516" width="6.42578125" style="100" customWidth="1"/>
    <col min="12517" max="12517" width="45.42578125" style="100" customWidth="1"/>
    <col min="12518" max="12518" width="38.42578125" style="100" customWidth="1"/>
    <col min="12519" max="12520" width="2.7109375" style="100" customWidth="1"/>
    <col min="12521" max="12521" width="2.5703125" style="100" customWidth="1"/>
    <col min="12522" max="12522" width="2.7109375" style="100" customWidth="1"/>
    <col min="12523" max="12523" width="1.140625" style="100" customWidth="1"/>
    <col min="12524" max="12524" width="3.140625" style="100" customWidth="1"/>
    <col min="12525" max="12525" width="4.42578125" style="100" customWidth="1"/>
    <col min="12526" max="12526" width="5.7109375" style="100" customWidth="1"/>
    <col min="12527" max="12527" width="9.7109375" style="100" customWidth="1"/>
    <col min="12528" max="12528" width="5.28515625" style="100" customWidth="1"/>
    <col min="12529" max="12529" width="3.140625" style="100" customWidth="1"/>
    <col min="12530" max="12530" width="2.5703125" style="100" customWidth="1"/>
    <col min="12531" max="12531" width="2.140625" style="100" customWidth="1"/>
    <col min="12532" max="12532" width="11.5703125" style="100" customWidth="1"/>
    <col min="12533" max="12533" width="11.42578125" style="100" customWidth="1"/>
    <col min="12534" max="12534" width="10.7109375" style="100" customWidth="1"/>
    <col min="12535" max="12539" width="10.7109375" style="100" bestFit="1" customWidth="1"/>
    <col min="12540" max="12541" width="10.5703125" style="100" bestFit="1" customWidth="1"/>
    <col min="12542" max="12551" width="12.7109375" style="100" customWidth="1"/>
    <col min="12552" max="12770" width="9.140625" style="100"/>
    <col min="12771" max="12771" width="3.140625" style="100" customWidth="1"/>
    <col min="12772" max="12772" width="6.42578125" style="100" customWidth="1"/>
    <col min="12773" max="12773" width="45.42578125" style="100" customWidth="1"/>
    <col min="12774" max="12774" width="38.42578125" style="100" customWidth="1"/>
    <col min="12775" max="12776" width="2.7109375" style="100" customWidth="1"/>
    <col min="12777" max="12777" width="2.5703125" style="100" customWidth="1"/>
    <col min="12778" max="12778" width="2.7109375" style="100" customWidth="1"/>
    <col min="12779" max="12779" width="1.140625" style="100" customWidth="1"/>
    <col min="12780" max="12780" width="3.140625" style="100" customWidth="1"/>
    <col min="12781" max="12781" width="4.42578125" style="100" customWidth="1"/>
    <col min="12782" max="12782" width="5.7109375" style="100" customWidth="1"/>
    <col min="12783" max="12783" width="9.7109375" style="100" customWidth="1"/>
    <col min="12784" max="12784" width="5.28515625" style="100" customWidth="1"/>
    <col min="12785" max="12785" width="3.140625" style="100" customWidth="1"/>
    <col min="12786" max="12786" width="2.5703125" style="100" customWidth="1"/>
    <col min="12787" max="12787" width="2.140625" style="100" customWidth="1"/>
    <col min="12788" max="12788" width="11.5703125" style="100" customWidth="1"/>
    <col min="12789" max="12789" width="11.42578125" style="100" customWidth="1"/>
    <col min="12790" max="12790" width="10.7109375" style="100" customWidth="1"/>
    <col min="12791" max="12795" width="10.7109375" style="100" bestFit="1" customWidth="1"/>
    <col min="12796" max="12797" width="10.5703125" style="100" bestFit="1" customWidth="1"/>
    <col min="12798" max="12807" width="12.7109375" style="100" customWidth="1"/>
    <col min="12808" max="13026" width="9.140625" style="100"/>
    <col min="13027" max="13027" width="3.140625" style="100" customWidth="1"/>
    <col min="13028" max="13028" width="6.42578125" style="100" customWidth="1"/>
    <col min="13029" max="13029" width="45.42578125" style="100" customWidth="1"/>
    <col min="13030" max="13030" width="38.42578125" style="100" customWidth="1"/>
    <col min="13031" max="13032" width="2.7109375" style="100" customWidth="1"/>
    <col min="13033" max="13033" width="2.5703125" style="100" customWidth="1"/>
    <col min="13034" max="13034" width="2.7109375" style="100" customWidth="1"/>
    <col min="13035" max="13035" width="1.140625" style="100" customWidth="1"/>
    <col min="13036" max="13036" width="3.140625" style="100" customWidth="1"/>
    <col min="13037" max="13037" width="4.42578125" style="100" customWidth="1"/>
    <col min="13038" max="13038" width="5.7109375" style="100" customWidth="1"/>
    <col min="13039" max="13039" width="9.7109375" style="100" customWidth="1"/>
    <col min="13040" max="13040" width="5.28515625" style="100" customWidth="1"/>
    <col min="13041" max="13041" width="3.140625" style="100" customWidth="1"/>
    <col min="13042" max="13042" width="2.5703125" style="100" customWidth="1"/>
    <col min="13043" max="13043" width="2.140625" style="100" customWidth="1"/>
    <col min="13044" max="13044" width="11.5703125" style="100" customWidth="1"/>
    <col min="13045" max="13045" width="11.42578125" style="100" customWidth="1"/>
    <col min="13046" max="13046" width="10.7109375" style="100" customWidth="1"/>
    <col min="13047" max="13051" width="10.7109375" style="100" bestFit="1" customWidth="1"/>
    <col min="13052" max="13053" width="10.5703125" style="100" bestFit="1" customWidth="1"/>
    <col min="13054" max="13063" width="12.7109375" style="100" customWidth="1"/>
    <col min="13064" max="13282" width="9.140625" style="100"/>
    <col min="13283" max="13283" width="3.140625" style="100" customWidth="1"/>
    <col min="13284" max="13284" width="6.42578125" style="100" customWidth="1"/>
    <col min="13285" max="13285" width="45.42578125" style="100" customWidth="1"/>
    <col min="13286" max="13286" width="38.42578125" style="100" customWidth="1"/>
    <col min="13287" max="13288" width="2.7109375" style="100" customWidth="1"/>
    <col min="13289" max="13289" width="2.5703125" style="100" customWidth="1"/>
    <col min="13290" max="13290" width="2.7109375" style="100" customWidth="1"/>
    <col min="13291" max="13291" width="1.140625" style="100" customWidth="1"/>
    <col min="13292" max="13292" width="3.140625" style="100" customWidth="1"/>
    <col min="13293" max="13293" width="4.42578125" style="100" customWidth="1"/>
    <col min="13294" max="13294" width="5.7109375" style="100" customWidth="1"/>
    <col min="13295" max="13295" width="9.7109375" style="100" customWidth="1"/>
    <col min="13296" max="13296" width="5.28515625" style="100" customWidth="1"/>
    <col min="13297" max="13297" width="3.140625" style="100" customWidth="1"/>
    <col min="13298" max="13298" width="2.5703125" style="100" customWidth="1"/>
    <col min="13299" max="13299" width="2.140625" style="100" customWidth="1"/>
    <col min="13300" max="13300" width="11.5703125" style="100" customWidth="1"/>
    <col min="13301" max="13301" width="11.42578125" style="100" customWidth="1"/>
    <col min="13302" max="13302" width="10.7109375" style="100" customWidth="1"/>
    <col min="13303" max="13307" width="10.7109375" style="100" bestFit="1" customWidth="1"/>
    <col min="13308" max="13309" width="10.5703125" style="100" bestFit="1" customWidth="1"/>
    <col min="13310" max="13319" width="12.7109375" style="100" customWidth="1"/>
    <col min="13320" max="13538" width="9.140625" style="100"/>
    <col min="13539" max="13539" width="3.140625" style="100" customWidth="1"/>
    <col min="13540" max="13540" width="6.42578125" style="100" customWidth="1"/>
    <col min="13541" max="13541" width="45.42578125" style="100" customWidth="1"/>
    <col min="13542" max="13542" width="38.42578125" style="100" customWidth="1"/>
    <col min="13543" max="13544" width="2.7109375" style="100" customWidth="1"/>
    <col min="13545" max="13545" width="2.5703125" style="100" customWidth="1"/>
    <col min="13546" max="13546" width="2.7109375" style="100" customWidth="1"/>
    <col min="13547" max="13547" width="1.140625" style="100" customWidth="1"/>
    <col min="13548" max="13548" width="3.140625" style="100" customWidth="1"/>
    <col min="13549" max="13549" width="4.42578125" style="100" customWidth="1"/>
    <col min="13550" max="13550" width="5.7109375" style="100" customWidth="1"/>
    <col min="13551" max="13551" width="9.7109375" style="100" customWidth="1"/>
    <col min="13552" max="13552" width="5.28515625" style="100" customWidth="1"/>
    <col min="13553" max="13553" width="3.140625" style="100" customWidth="1"/>
    <col min="13554" max="13554" width="2.5703125" style="100" customWidth="1"/>
    <col min="13555" max="13555" width="2.140625" style="100" customWidth="1"/>
    <col min="13556" max="13556" width="11.5703125" style="100" customWidth="1"/>
    <col min="13557" max="13557" width="11.42578125" style="100" customWidth="1"/>
    <col min="13558" max="13558" width="10.7109375" style="100" customWidth="1"/>
    <col min="13559" max="13563" width="10.7109375" style="100" bestFit="1" customWidth="1"/>
    <col min="13564" max="13565" width="10.5703125" style="100" bestFit="1" customWidth="1"/>
    <col min="13566" max="13575" width="12.7109375" style="100" customWidth="1"/>
    <col min="13576" max="13794" width="9.140625" style="100"/>
    <col min="13795" max="13795" width="3.140625" style="100" customWidth="1"/>
    <col min="13796" max="13796" width="6.42578125" style="100" customWidth="1"/>
    <col min="13797" max="13797" width="45.42578125" style="100" customWidth="1"/>
    <col min="13798" max="13798" width="38.42578125" style="100" customWidth="1"/>
    <col min="13799" max="13800" width="2.7109375" style="100" customWidth="1"/>
    <col min="13801" max="13801" width="2.5703125" style="100" customWidth="1"/>
    <col min="13802" max="13802" width="2.7109375" style="100" customWidth="1"/>
    <col min="13803" max="13803" width="1.140625" style="100" customWidth="1"/>
    <col min="13804" max="13804" width="3.140625" style="100" customWidth="1"/>
    <col min="13805" max="13805" width="4.42578125" style="100" customWidth="1"/>
    <col min="13806" max="13806" width="5.7109375" style="100" customWidth="1"/>
    <col min="13807" max="13807" width="9.7109375" style="100" customWidth="1"/>
    <col min="13808" max="13808" width="5.28515625" style="100" customWidth="1"/>
    <col min="13809" max="13809" width="3.140625" style="100" customWidth="1"/>
    <col min="13810" max="13810" width="2.5703125" style="100" customWidth="1"/>
    <col min="13811" max="13811" width="2.140625" style="100" customWidth="1"/>
    <col min="13812" max="13812" width="11.5703125" style="100" customWidth="1"/>
    <col min="13813" max="13813" width="11.42578125" style="100" customWidth="1"/>
    <col min="13814" max="13814" width="10.7109375" style="100" customWidth="1"/>
    <col min="13815" max="13819" width="10.7109375" style="100" bestFit="1" customWidth="1"/>
    <col min="13820" max="13821" width="10.5703125" style="100" bestFit="1" customWidth="1"/>
    <col min="13822" max="13831" width="12.7109375" style="100" customWidth="1"/>
    <col min="13832" max="14050" width="9.140625" style="100"/>
    <col min="14051" max="14051" width="3.140625" style="100" customWidth="1"/>
    <col min="14052" max="14052" width="6.42578125" style="100" customWidth="1"/>
    <col min="14053" max="14053" width="45.42578125" style="100" customWidth="1"/>
    <col min="14054" max="14054" width="38.42578125" style="100" customWidth="1"/>
    <col min="14055" max="14056" width="2.7109375" style="100" customWidth="1"/>
    <col min="14057" max="14057" width="2.5703125" style="100" customWidth="1"/>
    <col min="14058" max="14058" width="2.7109375" style="100" customWidth="1"/>
    <col min="14059" max="14059" width="1.140625" style="100" customWidth="1"/>
    <col min="14060" max="14060" width="3.140625" style="100" customWidth="1"/>
    <col min="14061" max="14061" width="4.42578125" style="100" customWidth="1"/>
    <col min="14062" max="14062" width="5.7109375" style="100" customWidth="1"/>
    <col min="14063" max="14063" width="9.7109375" style="100" customWidth="1"/>
    <col min="14064" max="14064" width="5.28515625" style="100" customWidth="1"/>
    <col min="14065" max="14065" width="3.140625" style="100" customWidth="1"/>
    <col min="14066" max="14066" width="2.5703125" style="100" customWidth="1"/>
    <col min="14067" max="14067" width="2.140625" style="100" customWidth="1"/>
    <col min="14068" max="14068" width="11.5703125" style="100" customWidth="1"/>
    <col min="14069" max="14069" width="11.42578125" style="100" customWidth="1"/>
    <col min="14070" max="14070" width="10.7109375" style="100" customWidth="1"/>
    <col min="14071" max="14075" width="10.7109375" style="100" bestFit="1" customWidth="1"/>
    <col min="14076" max="14077" width="10.5703125" style="100" bestFit="1" customWidth="1"/>
    <col min="14078" max="14087" width="12.7109375" style="100" customWidth="1"/>
    <col min="14088" max="14306" width="9.140625" style="100"/>
    <col min="14307" max="14307" width="3.140625" style="100" customWidth="1"/>
    <col min="14308" max="14308" width="6.42578125" style="100" customWidth="1"/>
    <col min="14309" max="14309" width="45.42578125" style="100" customWidth="1"/>
    <col min="14310" max="14310" width="38.42578125" style="100" customWidth="1"/>
    <col min="14311" max="14312" width="2.7109375" style="100" customWidth="1"/>
    <col min="14313" max="14313" width="2.5703125" style="100" customWidth="1"/>
    <col min="14314" max="14314" width="2.7109375" style="100" customWidth="1"/>
    <col min="14315" max="14315" width="1.140625" style="100" customWidth="1"/>
    <col min="14316" max="14316" width="3.140625" style="100" customWidth="1"/>
    <col min="14317" max="14317" width="4.42578125" style="100" customWidth="1"/>
    <col min="14318" max="14318" width="5.7109375" style="100" customWidth="1"/>
    <col min="14319" max="14319" width="9.7109375" style="100" customWidth="1"/>
    <col min="14320" max="14320" width="5.28515625" style="100" customWidth="1"/>
    <col min="14321" max="14321" width="3.140625" style="100" customWidth="1"/>
    <col min="14322" max="14322" width="2.5703125" style="100" customWidth="1"/>
    <col min="14323" max="14323" width="2.140625" style="100" customWidth="1"/>
    <col min="14324" max="14324" width="11.5703125" style="100" customWidth="1"/>
    <col min="14325" max="14325" width="11.42578125" style="100" customWidth="1"/>
    <col min="14326" max="14326" width="10.7109375" style="100" customWidth="1"/>
    <col min="14327" max="14331" width="10.7109375" style="100" bestFit="1" customWidth="1"/>
    <col min="14332" max="14333" width="10.5703125" style="100" bestFit="1" customWidth="1"/>
    <col min="14334" max="14343" width="12.7109375" style="100" customWidth="1"/>
    <col min="14344" max="14562" width="9.140625" style="100"/>
    <col min="14563" max="14563" width="3.140625" style="100" customWidth="1"/>
    <col min="14564" max="14564" width="6.42578125" style="100" customWidth="1"/>
    <col min="14565" max="14565" width="45.42578125" style="100" customWidth="1"/>
    <col min="14566" max="14566" width="38.42578125" style="100" customWidth="1"/>
    <col min="14567" max="14568" width="2.7109375" style="100" customWidth="1"/>
    <col min="14569" max="14569" width="2.5703125" style="100" customWidth="1"/>
    <col min="14570" max="14570" width="2.7109375" style="100" customWidth="1"/>
    <col min="14571" max="14571" width="1.140625" style="100" customWidth="1"/>
    <col min="14572" max="14572" width="3.140625" style="100" customWidth="1"/>
    <col min="14573" max="14573" width="4.42578125" style="100" customWidth="1"/>
    <col min="14574" max="14574" width="5.7109375" style="100" customWidth="1"/>
    <col min="14575" max="14575" width="9.7109375" style="100" customWidth="1"/>
    <col min="14576" max="14576" width="5.28515625" style="100" customWidth="1"/>
    <col min="14577" max="14577" width="3.140625" style="100" customWidth="1"/>
    <col min="14578" max="14578" width="2.5703125" style="100" customWidth="1"/>
    <col min="14579" max="14579" width="2.140625" style="100" customWidth="1"/>
    <col min="14580" max="14580" width="11.5703125" style="100" customWidth="1"/>
    <col min="14581" max="14581" width="11.42578125" style="100" customWidth="1"/>
    <col min="14582" max="14582" width="10.7109375" style="100" customWidth="1"/>
    <col min="14583" max="14587" width="10.7109375" style="100" bestFit="1" customWidth="1"/>
    <col min="14588" max="14589" width="10.5703125" style="100" bestFit="1" customWidth="1"/>
    <col min="14590" max="14599" width="12.7109375" style="100" customWidth="1"/>
    <col min="14600" max="14818" width="9.140625" style="100"/>
    <col min="14819" max="14819" width="3.140625" style="100" customWidth="1"/>
    <col min="14820" max="14820" width="6.42578125" style="100" customWidth="1"/>
    <col min="14821" max="14821" width="45.42578125" style="100" customWidth="1"/>
    <col min="14822" max="14822" width="38.42578125" style="100" customWidth="1"/>
    <col min="14823" max="14824" width="2.7109375" style="100" customWidth="1"/>
    <col min="14825" max="14825" width="2.5703125" style="100" customWidth="1"/>
    <col min="14826" max="14826" width="2.7109375" style="100" customWidth="1"/>
    <col min="14827" max="14827" width="1.140625" style="100" customWidth="1"/>
    <col min="14828" max="14828" width="3.140625" style="100" customWidth="1"/>
    <col min="14829" max="14829" width="4.42578125" style="100" customWidth="1"/>
    <col min="14830" max="14830" width="5.7109375" style="100" customWidth="1"/>
    <col min="14831" max="14831" width="9.7109375" style="100" customWidth="1"/>
    <col min="14832" max="14832" width="5.28515625" style="100" customWidth="1"/>
    <col min="14833" max="14833" width="3.140625" style="100" customWidth="1"/>
    <col min="14834" max="14834" width="2.5703125" style="100" customWidth="1"/>
    <col min="14835" max="14835" width="2.140625" style="100" customWidth="1"/>
    <col min="14836" max="14836" width="11.5703125" style="100" customWidth="1"/>
    <col min="14837" max="14837" width="11.42578125" style="100" customWidth="1"/>
    <col min="14838" max="14838" width="10.7109375" style="100" customWidth="1"/>
    <col min="14839" max="14843" width="10.7109375" style="100" bestFit="1" customWidth="1"/>
    <col min="14844" max="14845" width="10.5703125" style="100" bestFit="1" customWidth="1"/>
    <col min="14846" max="14855" width="12.7109375" style="100" customWidth="1"/>
    <col min="14856" max="15074" width="9.140625" style="100"/>
    <col min="15075" max="15075" width="3.140625" style="100" customWidth="1"/>
    <col min="15076" max="15076" width="6.42578125" style="100" customWidth="1"/>
    <col min="15077" max="15077" width="45.42578125" style="100" customWidth="1"/>
    <col min="15078" max="15078" width="38.42578125" style="100" customWidth="1"/>
    <col min="15079" max="15080" width="2.7109375" style="100" customWidth="1"/>
    <col min="15081" max="15081" width="2.5703125" style="100" customWidth="1"/>
    <col min="15082" max="15082" width="2.7109375" style="100" customWidth="1"/>
    <col min="15083" max="15083" width="1.140625" style="100" customWidth="1"/>
    <col min="15084" max="15084" width="3.140625" style="100" customWidth="1"/>
    <col min="15085" max="15085" width="4.42578125" style="100" customWidth="1"/>
    <col min="15086" max="15086" width="5.7109375" style="100" customWidth="1"/>
    <col min="15087" max="15087" width="9.7109375" style="100" customWidth="1"/>
    <col min="15088" max="15088" width="5.28515625" style="100" customWidth="1"/>
    <col min="15089" max="15089" width="3.140625" style="100" customWidth="1"/>
    <col min="15090" max="15090" width="2.5703125" style="100" customWidth="1"/>
    <col min="15091" max="15091" width="2.140625" style="100" customWidth="1"/>
    <col min="15092" max="15092" width="11.5703125" style="100" customWidth="1"/>
    <col min="15093" max="15093" width="11.42578125" style="100" customWidth="1"/>
    <col min="15094" max="15094" width="10.7109375" style="100" customWidth="1"/>
    <col min="15095" max="15099" width="10.7109375" style="100" bestFit="1" customWidth="1"/>
    <col min="15100" max="15101" width="10.5703125" style="100" bestFit="1" customWidth="1"/>
    <col min="15102" max="15111" width="12.7109375" style="100" customWidth="1"/>
    <col min="15112" max="15330" width="9.140625" style="100"/>
    <col min="15331" max="15331" width="3.140625" style="100" customWidth="1"/>
    <col min="15332" max="15332" width="6.42578125" style="100" customWidth="1"/>
    <col min="15333" max="15333" width="45.42578125" style="100" customWidth="1"/>
    <col min="15334" max="15334" width="38.42578125" style="100" customWidth="1"/>
    <col min="15335" max="15336" width="2.7109375" style="100" customWidth="1"/>
    <col min="15337" max="15337" width="2.5703125" style="100" customWidth="1"/>
    <col min="15338" max="15338" width="2.7109375" style="100" customWidth="1"/>
    <col min="15339" max="15339" width="1.140625" style="100" customWidth="1"/>
    <col min="15340" max="15340" width="3.140625" style="100" customWidth="1"/>
    <col min="15341" max="15341" width="4.42578125" style="100" customWidth="1"/>
    <col min="15342" max="15342" width="5.7109375" style="100" customWidth="1"/>
    <col min="15343" max="15343" width="9.7109375" style="100" customWidth="1"/>
    <col min="15344" max="15344" width="5.28515625" style="100" customWidth="1"/>
    <col min="15345" max="15345" width="3.140625" style="100" customWidth="1"/>
    <col min="15346" max="15346" width="2.5703125" style="100" customWidth="1"/>
    <col min="15347" max="15347" width="2.140625" style="100" customWidth="1"/>
    <col min="15348" max="15348" width="11.5703125" style="100" customWidth="1"/>
    <col min="15349" max="15349" width="11.42578125" style="100" customWidth="1"/>
    <col min="15350" max="15350" width="10.7109375" style="100" customWidth="1"/>
    <col min="15351" max="15355" width="10.7109375" style="100" bestFit="1" customWidth="1"/>
    <col min="15356" max="15357" width="10.5703125" style="100" bestFit="1" customWidth="1"/>
    <col min="15358" max="15367" width="12.7109375" style="100" customWidth="1"/>
    <col min="15368" max="15586" width="9.140625" style="100"/>
    <col min="15587" max="15587" width="3.140625" style="100" customWidth="1"/>
    <col min="15588" max="15588" width="6.42578125" style="100" customWidth="1"/>
    <col min="15589" max="15589" width="45.42578125" style="100" customWidth="1"/>
    <col min="15590" max="15590" width="38.42578125" style="100" customWidth="1"/>
    <col min="15591" max="15592" width="2.7109375" style="100" customWidth="1"/>
    <col min="15593" max="15593" width="2.5703125" style="100" customWidth="1"/>
    <col min="15594" max="15594" width="2.7109375" style="100" customWidth="1"/>
    <col min="15595" max="15595" width="1.140625" style="100" customWidth="1"/>
    <col min="15596" max="15596" width="3.140625" style="100" customWidth="1"/>
    <col min="15597" max="15597" width="4.42578125" style="100" customWidth="1"/>
    <col min="15598" max="15598" width="5.7109375" style="100" customWidth="1"/>
    <col min="15599" max="15599" width="9.7109375" style="100" customWidth="1"/>
    <col min="15600" max="15600" width="5.28515625" style="100" customWidth="1"/>
    <col min="15601" max="15601" width="3.140625" style="100" customWidth="1"/>
    <col min="15602" max="15602" width="2.5703125" style="100" customWidth="1"/>
    <col min="15603" max="15603" width="2.140625" style="100" customWidth="1"/>
    <col min="15604" max="15604" width="11.5703125" style="100" customWidth="1"/>
    <col min="15605" max="15605" width="11.42578125" style="100" customWidth="1"/>
    <col min="15606" max="15606" width="10.7109375" style="100" customWidth="1"/>
    <col min="15607" max="15611" width="10.7109375" style="100" bestFit="1" customWidth="1"/>
    <col min="15612" max="15613" width="10.5703125" style="100" bestFit="1" customWidth="1"/>
    <col min="15614" max="15623" width="12.7109375" style="100" customWidth="1"/>
    <col min="15624" max="15842" width="9.140625" style="100"/>
    <col min="15843" max="15843" width="3.140625" style="100" customWidth="1"/>
    <col min="15844" max="15844" width="6.42578125" style="100" customWidth="1"/>
    <col min="15845" max="15845" width="45.42578125" style="100" customWidth="1"/>
    <col min="15846" max="15846" width="38.42578125" style="100" customWidth="1"/>
    <col min="15847" max="15848" width="2.7109375" style="100" customWidth="1"/>
    <col min="15849" max="15849" width="2.5703125" style="100" customWidth="1"/>
    <col min="15850" max="15850" width="2.7109375" style="100" customWidth="1"/>
    <col min="15851" max="15851" width="1.140625" style="100" customWidth="1"/>
    <col min="15852" max="15852" width="3.140625" style="100" customWidth="1"/>
    <col min="15853" max="15853" width="4.42578125" style="100" customWidth="1"/>
    <col min="15854" max="15854" width="5.7109375" style="100" customWidth="1"/>
    <col min="15855" max="15855" width="9.7109375" style="100" customWidth="1"/>
    <col min="15856" max="15856" width="5.28515625" style="100" customWidth="1"/>
    <col min="15857" max="15857" width="3.140625" style="100" customWidth="1"/>
    <col min="15858" max="15858" width="2.5703125" style="100" customWidth="1"/>
    <col min="15859" max="15859" width="2.140625" style="100" customWidth="1"/>
    <col min="15860" max="15860" width="11.5703125" style="100" customWidth="1"/>
    <col min="15861" max="15861" width="11.42578125" style="100" customWidth="1"/>
    <col min="15862" max="15862" width="10.7109375" style="100" customWidth="1"/>
    <col min="15863" max="15867" width="10.7109375" style="100" bestFit="1" customWidth="1"/>
    <col min="15868" max="15869" width="10.5703125" style="100" bestFit="1" customWidth="1"/>
    <col min="15870" max="15879" width="12.7109375" style="100" customWidth="1"/>
    <col min="15880" max="16098" width="9.140625" style="100"/>
    <col min="16099" max="16099" width="3.140625" style="100" customWidth="1"/>
    <col min="16100" max="16100" width="6.42578125" style="100" customWidth="1"/>
    <col min="16101" max="16101" width="45.42578125" style="100" customWidth="1"/>
    <col min="16102" max="16102" width="38.42578125" style="100" customWidth="1"/>
    <col min="16103" max="16104" width="2.7109375" style="100" customWidth="1"/>
    <col min="16105" max="16105" width="2.5703125" style="100" customWidth="1"/>
    <col min="16106" max="16106" width="2.7109375" style="100" customWidth="1"/>
    <col min="16107" max="16107" width="1.140625" style="100" customWidth="1"/>
    <col min="16108" max="16108" width="3.140625" style="100" customWidth="1"/>
    <col min="16109" max="16109" width="4.42578125" style="100" customWidth="1"/>
    <col min="16110" max="16110" width="5.7109375" style="100" customWidth="1"/>
    <col min="16111" max="16111" width="9.7109375" style="100" customWidth="1"/>
    <col min="16112" max="16112" width="5.28515625" style="100" customWidth="1"/>
    <col min="16113" max="16113" width="3.140625" style="100" customWidth="1"/>
    <col min="16114" max="16114" width="2.5703125" style="100" customWidth="1"/>
    <col min="16115" max="16115" width="2.140625" style="100" customWidth="1"/>
    <col min="16116" max="16116" width="11.5703125" style="100" customWidth="1"/>
    <col min="16117" max="16117" width="11.42578125" style="100" customWidth="1"/>
    <col min="16118" max="16118" width="10.7109375" style="100" customWidth="1"/>
    <col min="16119" max="16123" width="10.7109375" style="100" bestFit="1" customWidth="1"/>
    <col min="16124" max="16125" width="10.5703125" style="100" bestFit="1" customWidth="1"/>
    <col min="16126" max="16135" width="12.7109375" style="100" customWidth="1"/>
    <col min="16136" max="16384" width="9.140625" style="100"/>
  </cols>
  <sheetData>
    <row r="1" spans="1:21" s="104" customFormat="1" ht="65.25" customHeight="1" thickBot="1">
      <c r="A1" s="98"/>
      <c r="B1" s="101"/>
      <c r="C1" s="317" t="s">
        <v>258</v>
      </c>
      <c r="D1" s="317" t="s">
        <v>75</v>
      </c>
      <c r="E1" s="318" t="s">
        <v>76</v>
      </c>
      <c r="F1" s="98"/>
      <c r="G1" s="684" t="s">
        <v>77</v>
      </c>
      <c r="H1" s="318" t="s">
        <v>313</v>
      </c>
      <c r="I1" s="318" t="s">
        <v>260</v>
      </c>
      <c r="J1" s="691" t="s">
        <v>261</v>
      </c>
      <c r="K1" s="98"/>
      <c r="L1" s="270" t="s">
        <v>262</v>
      </c>
      <c r="M1" s="318" t="s">
        <v>566</v>
      </c>
      <c r="N1" s="318" t="s">
        <v>260</v>
      </c>
      <c r="O1" s="376" t="s">
        <v>261</v>
      </c>
      <c r="Q1" s="319" t="s">
        <v>79</v>
      </c>
      <c r="R1" s="320" t="s">
        <v>80</v>
      </c>
      <c r="S1" s="320" t="s">
        <v>81</v>
      </c>
      <c r="T1" s="321" t="s">
        <v>82</v>
      </c>
    </row>
    <row r="2" spans="1:21" ht="15.75" customHeight="1" thickBot="1">
      <c r="B2" s="105"/>
      <c r="C2" s="106" t="s">
        <v>83</v>
      </c>
      <c r="D2" s="106"/>
      <c r="F2" s="737"/>
      <c r="G2" s="879" t="s">
        <v>565</v>
      </c>
      <c r="K2" s="790"/>
      <c r="L2" s="879" t="s">
        <v>565</v>
      </c>
      <c r="Q2" s="916" t="s">
        <v>84</v>
      </c>
      <c r="R2" s="917"/>
      <c r="S2" s="917"/>
      <c r="T2" s="880" t="s">
        <v>565</v>
      </c>
    </row>
    <row r="3" spans="1:21">
      <c r="B3" s="108"/>
      <c r="C3" s="109" t="s">
        <v>513</v>
      </c>
      <c r="D3" s="309" t="s">
        <v>25</v>
      </c>
      <c r="E3" s="310" t="s">
        <v>514</v>
      </c>
      <c r="F3" s="737"/>
      <c r="G3" s="717"/>
      <c r="H3" s="327" t="s">
        <v>86</v>
      </c>
      <c r="I3" s="328">
        <v>0.2</v>
      </c>
      <c r="J3" s="389">
        <f>I3*G3</f>
        <v>0</v>
      </c>
      <c r="K3" s="790"/>
      <c r="L3" s="741">
        <v>0</v>
      </c>
      <c r="M3" s="390">
        <v>192</v>
      </c>
      <c r="N3" s="328">
        <v>2</v>
      </c>
      <c r="O3" s="325">
        <f>(N3*M3)-(L3*N3)</f>
        <v>384</v>
      </c>
      <c r="Q3" s="333"/>
      <c r="R3" s="334"/>
      <c r="S3" s="334"/>
      <c r="T3" s="335"/>
      <c r="U3" s="112"/>
    </row>
    <row r="4" spans="1:21">
      <c r="B4" s="113"/>
      <c r="C4" s="114" t="s">
        <v>515</v>
      </c>
      <c r="D4" s="190" t="s">
        <v>25</v>
      </c>
      <c r="E4" s="189" t="s">
        <v>516</v>
      </c>
      <c r="F4" s="97"/>
      <c r="G4" s="718"/>
      <c r="H4" s="329" t="s">
        <v>86</v>
      </c>
      <c r="I4" s="330">
        <v>0.2</v>
      </c>
      <c r="J4" s="700">
        <f t="shared" ref="J4:J10" si="0">I4*G4</f>
        <v>0</v>
      </c>
      <c r="K4" s="98"/>
      <c r="L4" s="743"/>
      <c r="M4" s="391">
        <v>24</v>
      </c>
      <c r="N4" s="339">
        <v>2</v>
      </c>
      <c r="O4" s="340">
        <f t="shared" ref="O4:O10" si="1">(N4*M4)-(L4*N4)</f>
        <v>48</v>
      </c>
      <c r="P4" s="104"/>
      <c r="Q4" s="336"/>
      <c r="R4" s="337"/>
      <c r="S4" s="337"/>
      <c r="T4" s="338"/>
      <c r="U4" s="112"/>
    </row>
    <row r="5" spans="1:21">
      <c r="B5" s="113"/>
      <c r="C5" s="114" t="s">
        <v>517</v>
      </c>
      <c r="D5" s="190" t="s">
        <v>25</v>
      </c>
      <c r="E5" s="189" t="s">
        <v>518</v>
      </c>
      <c r="F5" s="97"/>
      <c r="G5" s="718"/>
      <c r="H5" s="329" t="s">
        <v>98</v>
      </c>
      <c r="I5" s="330">
        <v>0.2</v>
      </c>
      <c r="J5" s="700">
        <f t="shared" si="0"/>
        <v>0</v>
      </c>
      <c r="K5" s="98"/>
      <c r="L5" s="743"/>
      <c r="M5" s="391">
        <v>24</v>
      </c>
      <c r="N5" s="339">
        <v>2</v>
      </c>
      <c r="O5" s="340">
        <f t="shared" si="1"/>
        <v>48</v>
      </c>
      <c r="P5" s="104"/>
      <c r="Q5" s="336"/>
      <c r="R5" s="337"/>
      <c r="S5" s="337"/>
      <c r="T5" s="338"/>
      <c r="U5" s="112"/>
    </row>
    <row r="6" spans="1:21">
      <c r="B6" s="113"/>
      <c r="C6" s="114" t="s">
        <v>223</v>
      </c>
      <c r="D6" s="190" t="s">
        <v>458</v>
      </c>
      <c r="E6" s="189" t="s">
        <v>519</v>
      </c>
      <c r="F6" s="97"/>
      <c r="G6" s="718"/>
      <c r="H6" s="329" t="s">
        <v>86</v>
      </c>
      <c r="I6" s="330">
        <v>0.2</v>
      </c>
      <c r="J6" s="700">
        <f t="shared" ref="J6:J8" si="2">I6*G6</f>
        <v>0</v>
      </c>
      <c r="K6" s="98"/>
      <c r="L6" s="743"/>
      <c r="M6" s="391">
        <v>24</v>
      </c>
      <c r="N6" s="339">
        <v>2</v>
      </c>
      <c r="O6" s="340">
        <f t="shared" si="1"/>
        <v>48</v>
      </c>
      <c r="P6" s="104"/>
      <c r="Q6" s="336"/>
      <c r="R6" s="337"/>
      <c r="S6" s="337"/>
      <c r="T6" s="338"/>
      <c r="U6" s="112"/>
    </row>
    <row r="7" spans="1:21">
      <c r="B7" s="113"/>
      <c r="C7" s="114" t="s">
        <v>168</v>
      </c>
      <c r="D7" s="190" t="s">
        <v>458</v>
      </c>
      <c r="E7" s="189" t="s">
        <v>519</v>
      </c>
      <c r="F7" s="97"/>
      <c r="G7" s="718"/>
      <c r="H7" s="329" t="s">
        <v>86</v>
      </c>
      <c r="I7" s="330">
        <v>0.2</v>
      </c>
      <c r="J7" s="700">
        <f t="shared" si="2"/>
        <v>0</v>
      </c>
      <c r="K7" s="98"/>
      <c r="L7" s="743"/>
      <c r="M7" s="391">
        <v>24</v>
      </c>
      <c r="N7" s="339">
        <v>2</v>
      </c>
      <c r="O7" s="340">
        <f t="shared" si="1"/>
        <v>48</v>
      </c>
      <c r="P7" s="104"/>
      <c r="Q7" s="336"/>
      <c r="R7" s="337"/>
      <c r="S7" s="337"/>
      <c r="T7" s="338"/>
      <c r="U7" s="112"/>
    </row>
    <row r="8" spans="1:21">
      <c r="B8" s="113"/>
      <c r="C8" s="114" t="s">
        <v>520</v>
      </c>
      <c r="D8" s="190" t="s">
        <v>521</v>
      </c>
      <c r="E8" s="189" t="s">
        <v>521</v>
      </c>
      <c r="F8" s="97"/>
      <c r="G8" s="718"/>
      <c r="H8" s="329" t="s">
        <v>86</v>
      </c>
      <c r="I8" s="330">
        <v>0.2</v>
      </c>
      <c r="J8" s="700">
        <f t="shared" si="2"/>
        <v>0</v>
      </c>
      <c r="K8" s="98"/>
      <c r="L8" s="743"/>
      <c r="M8" s="391">
        <v>24</v>
      </c>
      <c r="N8" s="339">
        <v>2</v>
      </c>
      <c r="O8" s="340">
        <f t="shared" si="1"/>
        <v>48</v>
      </c>
      <c r="P8" s="104"/>
      <c r="Q8" s="336"/>
      <c r="R8" s="337"/>
      <c r="S8" s="337"/>
      <c r="T8" s="338"/>
      <c r="U8" s="112"/>
    </row>
    <row r="9" spans="1:21">
      <c r="B9" s="113"/>
      <c r="C9" s="114" t="s">
        <v>522</v>
      </c>
      <c r="D9" s="190" t="s">
        <v>521</v>
      </c>
      <c r="E9" s="791" t="s">
        <v>523</v>
      </c>
      <c r="F9" s="97"/>
      <c r="G9" s="718"/>
      <c r="H9" s="329" t="s">
        <v>86</v>
      </c>
      <c r="I9" s="330">
        <v>1</v>
      </c>
      <c r="J9" s="700">
        <f t="shared" si="0"/>
        <v>0</v>
      </c>
      <c r="K9" s="98"/>
      <c r="L9" s="743"/>
      <c r="M9" s="391">
        <v>24</v>
      </c>
      <c r="N9" s="339">
        <v>3</v>
      </c>
      <c r="O9" s="340">
        <f t="shared" si="1"/>
        <v>72</v>
      </c>
      <c r="P9" s="104"/>
      <c r="Q9" s="336"/>
      <c r="R9" s="337"/>
      <c r="S9" s="337"/>
      <c r="T9" s="338"/>
      <c r="U9" s="112"/>
    </row>
    <row r="10" spans="1:21" ht="15.75" thickBot="1">
      <c r="B10" s="166"/>
      <c r="C10" s="167" t="s">
        <v>201</v>
      </c>
      <c r="D10" s="308" t="s">
        <v>521</v>
      </c>
      <c r="E10" s="792" t="s">
        <v>524</v>
      </c>
      <c r="F10" s="97"/>
      <c r="G10" s="719"/>
      <c r="H10" s="291" t="s">
        <v>86</v>
      </c>
      <c r="I10" s="392">
        <v>1</v>
      </c>
      <c r="J10" s="724">
        <f t="shared" si="0"/>
        <v>0</v>
      </c>
      <c r="K10" s="98"/>
      <c r="L10" s="744"/>
      <c r="M10" s="290">
        <v>24</v>
      </c>
      <c r="N10" s="278">
        <v>3</v>
      </c>
      <c r="O10" s="284">
        <f t="shared" si="1"/>
        <v>72</v>
      </c>
      <c r="P10" s="104"/>
      <c r="Q10" s="341"/>
      <c r="R10" s="342"/>
      <c r="S10" s="342"/>
      <c r="T10" s="343"/>
      <c r="U10" s="112"/>
    </row>
    <row r="11" spans="1:21">
      <c r="F11" s="737"/>
      <c r="G11" s="685"/>
      <c r="K11" s="790"/>
    </row>
    <row r="12" spans="1:21">
      <c r="C12" s="124" t="s">
        <v>225</v>
      </c>
      <c r="E12" s="125"/>
      <c r="F12" s="97"/>
      <c r="G12" s="685"/>
      <c r="H12" s="219"/>
      <c r="I12" s="219"/>
      <c r="J12" s="686"/>
      <c r="K12" s="98"/>
      <c r="L12" s="219"/>
      <c r="M12" s="219"/>
      <c r="N12" s="219"/>
      <c r="O12" s="219"/>
      <c r="P12" s="104"/>
      <c r="Q12" s="220"/>
      <c r="R12" s="220"/>
      <c r="S12" s="220"/>
      <c r="T12" s="220"/>
      <c r="U12" s="112"/>
    </row>
    <row r="13" spans="1:21" ht="15.75" thickBot="1">
      <c r="C13" s="126" t="s">
        <v>172</v>
      </c>
      <c r="D13" s="126"/>
      <c r="E13" s="125"/>
      <c r="F13" s="97"/>
      <c r="G13" s="685"/>
      <c r="H13" s="219"/>
      <c r="I13" s="219"/>
      <c r="J13" s="686"/>
      <c r="K13" s="98"/>
      <c r="L13" s="219"/>
      <c r="M13" s="219"/>
      <c r="N13" s="219"/>
      <c r="O13" s="219"/>
      <c r="P13" s="104"/>
      <c r="Q13" s="220"/>
      <c r="R13" s="220"/>
      <c r="S13" s="220"/>
      <c r="T13" s="220"/>
      <c r="U13" s="112"/>
    </row>
    <row r="14" spans="1:21">
      <c r="B14" s="127"/>
      <c r="C14" s="669" t="s">
        <v>525</v>
      </c>
      <c r="D14" s="670" t="s">
        <v>25</v>
      </c>
      <c r="E14" s="674" t="s">
        <v>526</v>
      </c>
      <c r="F14" s="97"/>
      <c r="G14" s="717"/>
      <c r="H14" s="354" t="s">
        <v>102</v>
      </c>
      <c r="I14" s="355">
        <v>2</v>
      </c>
      <c r="J14" s="697">
        <f t="shared" ref="J14:J23" si="3">I14*G14</f>
        <v>0</v>
      </c>
      <c r="K14" s="98"/>
      <c r="L14" s="741"/>
      <c r="M14" s="393">
        <v>4</v>
      </c>
      <c r="N14" s="355">
        <v>2</v>
      </c>
      <c r="O14" s="356">
        <f t="shared" ref="O14:O23" si="4">(N14*M14)-(L14*N14)</f>
        <v>8</v>
      </c>
      <c r="P14" s="104"/>
      <c r="Q14" s="333"/>
      <c r="R14" s="334"/>
      <c r="S14" s="334"/>
      <c r="T14" s="335"/>
      <c r="U14" s="112"/>
    </row>
    <row r="15" spans="1:21">
      <c r="B15" s="132"/>
      <c r="C15" s="190" t="s">
        <v>525</v>
      </c>
      <c r="D15" s="190" t="s">
        <v>25</v>
      </c>
      <c r="E15" s="353" t="s">
        <v>526</v>
      </c>
      <c r="F15" s="97"/>
      <c r="G15" s="718"/>
      <c r="H15" s="380" t="s">
        <v>103</v>
      </c>
      <c r="I15" s="229">
        <v>2</v>
      </c>
      <c r="J15" s="698">
        <f t="shared" si="3"/>
        <v>0</v>
      </c>
      <c r="K15" s="98"/>
      <c r="L15" s="743"/>
      <c r="M15" s="394">
        <v>4</v>
      </c>
      <c r="N15" s="358">
        <v>2</v>
      </c>
      <c r="O15" s="359">
        <f t="shared" si="4"/>
        <v>8</v>
      </c>
      <c r="P15" s="104"/>
      <c r="Q15" s="336"/>
      <c r="R15" s="337"/>
      <c r="S15" s="337"/>
      <c r="T15" s="338"/>
      <c r="U15" s="112"/>
    </row>
    <row r="16" spans="1:21">
      <c r="B16" s="132"/>
      <c r="C16" s="190" t="s">
        <v>525</v>
      </c>
      <c r="D16" s="190" t="s">
        <v>25</v>
      </c>
      <c r="E16" s="353" t="s">
        <v>526</v>
      </c>
      <c r="F16" s="97"/>
      <c r="G16" s="718"/>
      <c r="H16" s="380" t="s">
        <v>104</v>
      </c>
      <c r="I16" s="229">
        <v>2</v>
      </c>
      <c r="J16" s="698">
        <f t="shared" si="3"/>
        <v>0</v>
      </c>
      <c r="K16" s="98"/>
      <c r="L16" s="743"/>
      <c r="M16" s="394">
        <v>24</v>
      </c>
      <c r="N16" s="358">
        <v>1</v>
      </c>
      <c r="O16" s="359">
        <f t="shared" si="4"/>
        <v>24</v>
      </c>
      <c r="P16" s="104"/>
      <c r="Q16" s="336"/>
      <c r="R16" s="337"/>
      <c r="S16" s="337"/>
      <c r="T16" s="338"/>
      <c r="U16" s="112"/>
    </row>
    <row r="17" spans="2:21">
      <c r="B17" s="132"/>
      <c r="C17" s="190" t="s">
        <v>525</v>
      </c>
      <c r="D17" s="190" t="s">
        <v>25</v>
      </c>
      <c r="E17" s="353" t="s">
        <v>526</v>
      </c>
      <c r="F17" s="97"/>
      <c r="G17" s="718"/>
      <c r="H17" s="357" t="s">
        <v>105</v>
      </c>
      <c r="I17" s="229">
        <v>2</v>
      </c>
      <c r="J17" s="698">
        <f t="shared" si="3"/>
        <v>0</v>
      </c>
      <c r="K17" s="98"/>
      <c r="L17" s="743"/>
      <c r="M17" s="394">
        <v>24</v>
      </c>
      <c r="N17" s="358">
        <v>1</v>
      </c>
      <c r="O17" s="359">
        <f t="shared" si="4"/>
        <v>24</v>
      </c>
      <c r="P17" s="104"/>
      <c r="Q17" s="336"/>
      <c r="R17" s="337"/>
      <c r="S17" s="337"/>
      <c r="T17" s="338"/>
      <c r="U17" s="112"/>
    </row>
    <row r="18" spans="2:21">
      <c r="B18" s="132"/>
      <c r="C18" s="190" t="s">
        <v>106</v>
      </c>
      <c r="D18" s="190" t="s">
        <v>25</v>
      </c>
      <c r="E18" s="115"/>
      <c r="F18" s="97"/>
      <c r="G18" s="718"/>
      <c r="H18" s="380" t="s">
        <v>102</v>
      </c>
      <c r="I18" s="229">
        <v>2</v>
      </c>
      <c r="J18" s="698">
        <f t="shared" si="3"/>
        <v>0</v>
      </c>
      <c r="K18" s="98"/>
      <c r="L18" s="743"/>
      <c r="M18" s="394">
        <v>4</v>
      </c>
      <c r="N18" s="358">
        <v>2</v>
      </c>
      <c r="O18" s="359">
        <f t="shared" si="4"/>
        <v>8</v>
      </c>
      <c r="P18" s="104"/>
      <c r="Q18" s="336"/>
      <c r="R18" s="337"/>
      <c r="S18" s="337"/>
      <c r="T18" s="338"/>
      <c r="U18" s="112"/>
    </row>
    <row r="19" spans="2:21">
      <c r="B19" s="132"/>
      <c r="C19" s="190" t="s">
        <v>106</v>
      </c>
      <c r="D19" s="190" t="s">
        <v>25</v>
      </c>
      <c r="E19" s="115"/>
      <c r="F19" s="97"/>
      <c r="G19" s="718"/>
      <c r="H19" s="380" t="s">
        <v>103</v>
      </c>
      <c r="I19" s="229">
        <v>2</v>
      </c>
      <c r="J19" s="698">
        <f t="shared" si="3"/>
        <v>0</v>
      </c>
      <c r="K19" s="98"/>
      <c r="L19" s="743"/>
      <c r="M19" s="394">
        <v>4</v>
      </c>
      <c r="N19" s="358">
        <v>2</v>
      </c>
      <c r="O19" s="359">
        <f t="shared" si="4"/>
        <v>8</v>
      </c>
      <c r="P19" s="104"/>
      <c r="Q19" s="336"/>
      <c r="R19" s="337"/>
      <c r="S19" s="337"/>
      <c r="T19" s="338"/>
      <c r="U19" s="112"/>
    </row>
    <row r="20" spans="2:21">
      <c r="B20" s="132"/>
      <c r="C20" s="190" t="s">
        <v>106</v>
      </c>
      <c r="D20" s="190" t="s">
        <v>25</v>
      </c>
      <c r="E20" s="115"/>
      <c r="F20" s="97"/>
      <c r="G20" s="718"/>
      <c r="H20" s="380" t="s">
        <v>104</v>
      </c>
      <c r="I20" s="229">
        <v>2</v>
      </c>
      <c r="J20" s="698">
        <f t="shared" si="3"/>
        <v>0</v>
      </c>
      <c r="K20" s="98"/>
      <c r="L20" s="743"/>
      <c r="M20" s="394">
        <v>24</v>
      </c>
      <c r="N20" s="358">
        <v>1</v>
      </c>
      <c r="O20" s="359">
        <f t="shared" si="4"/>
        <v>24</v>
      </c>
      <c r="P20" s="104"/>
      <c r="Q20" s="336"/>
      <c r="R20" s="337"/>
      <c r="S20" s="337"/>
      <c r="T20" s="338"/>
      <c r="U20" s="112"/>
    </row>
    <row r="21" spans="2:21">
      <c r="B21" s="132"/>
      <c r="C21" s="190" t="s">
        <v>106</v>
      </c>
      <c r="D21" s="190" t="s">
        <v>25</v>
      </c>
      <c r="E21" s="115"/>
      <c r="F21" s="97"/>
      <c r="G21" s="718"/>
      <c r="H21" s="380" t="s">
        <v>105</v>
      </c>
      <c r="I21" s="229">
        <v>2</v>
      </c>
      <c r="J21" s="698">
        <f t="shared" si="3"/>
        <v>0</v>
      </c>
      <c r="K21" s="98"/>
      <c r="L21" s="743"/>
      <c r="M21" s="394">
        <v>24</v>
      </c>
      <c r="N21" s="358">
        <v>1</v>
      </c>
      <c r="O21" s="359">
        <f t="shared" si="4"/>
        <v>24</v>
      </c>
      <c r="P21" s="104"/>
      <c r="Q21" s="336"/>
      <c r="R21" s="337"/>
      <c r="S21" s="337"/>
      <c r="T21" s="338"/>
      <c r="U21" s="112"/>
    </row>
    <row r="22" spans="2:21">
      <c r="B22" s="132"/>
      <c r="C22" s="190" t="s">
        <v>112</v>
      </c>
      <c r="D22" s="190"/>
      <c r="E22" s="353" t="s">
        <v>112</v>
      </c>
      <c r="F22" s="97"/>
      <c r="G22" s="718"/>
      <c r="H22" s="357" t="s">
        <v>263</v>
      </c>
      <c r="I22" s="229">
        <v>2</v>
      </c>
      <c r="J22" s="698">
        <f t="shared" si="3"/>
        <v>0</v>
      </c>
      <c r="K22" s="98"/>
      <c r="L22" s="743"/>
      <c r="M22" s="394">
        <v>48</v>
      </c>
      <c r="N22" s="358">
        <v>1</v>
      </c>
      <c r="O22" s="359">
        <f t="shared" si="4"/>
        <v>48</v>
      </c>
      <c r="P22" s="104"/>
      <c r="Q22" s="336"/>
      <c r="R22" s="337"/>
      <c r="S22" s="337"/>
      <c r="T22" s="338"/>
      <c r="U22" s="112"/>
    </row>
    <row r="23" spans="2:21" ht="15.75" thickBot="1">
      <c r="B23" s="145"/>
      <c r="C23" s="331" t="s">
        <v>235</v>
      </c>
      <c r="D23" s="331" t="s">
        <v>25</v>
      </c>
      <c r="E23" s="147" t="s">
        <v>528</v>
      </c>
      <c r="F23" s="97"/>
      <c r="G23" s="719"/>
      <c r="H23" s="291" t="s">
        <v>86</v>
      </c>
      <c r="I23" s="392">
        <v>2</v>
      </c>
      <c r="J23" s="724">
        <f t="shared" si="3"/>
        <v>0</v>
      </c>
      <c r="K23" s="98"/>
      <c r="L23" s="744"/>
      <c r="M23" s="290">
        <v>4</v>
      </c>
      <c r="N23" s="278">
        <v>2</v>
      </c>
      <c r="O23" s="284">
        <f t="shared" si="4"/>
        <v>8</v>
      </c>
      <c r="P23" s="104"/>
      <c r="Q23" s="341"/>
      <c r="R23" s="342"/>
      <c r="S23" s="342"/>
      <c r="T23" s="343"/>
      <c r="U23" s="112"/>
    </row>
    <row r="24" spans="2:21">
      <c r="C24" s="135"/>
      <c r="D24" s="135"/>
      <c r="E24" s="125"/>
      <c r="F24" s="97"/>
      <c r="G24" s="685"/>
      <c r="H24" s="219"/>
      <c r="I24" s="219"/>
      <c r="J24" s="686"/>
      <c r="K24" s="98"/>
      <c r="L24" s="219"/>
      <c r="M24" s="219"/>
      <c r="N24" s="219"/>
      <c r="O24" s="219"/>
      <c r="P24" s="104"/>
      <c r="Q24" s="220"/>
      <c r="R24" s="220"/>
      <c r="S24" s="220"/>
      <c r="T24" s="220"/>
      <c r="U24" s="112"/>
    </row>
    <row r="25" spans="2:21" ht="15.75" thickBot="1">
      <c r="C25" s="126" t="s">
        <v>116</v>
      </c>
      <c r="D25" s="126"/>
      <c r="E25" s="125"/>
      <c r="F25" s="97"/>
      <c r="G25" s="685"/>
      <c r="H25" s="219"/>
      <c r="I25" s="219"/>
      <c r="J25" s="686"/>
      <c r="K25" s="98"/>
      <c r="L25" s="219"/>
      <c r="M25" s="219"/>
      <c r="N25" s="219"/>
      <c r="O25" s="219"/>
      <c r="P25" s="104"/>
      <c r="Q25" s="220"/>
      <c r="R25" s="220"/>
      <c r="S25" s="220"/>
      <c r="T25" s="220"/>
      <c r="U25" s="112"/>
    </row>
    <row r="26" spans="2:21" ht="45">
      <c r="B26" s="127"/>
      <c r="C26" s="109" t="s">
        <v>531</v>
      </c>
      <c r="D26" s="179"/>
      <c r="E26" s="179" t="s">
        <v>542</v>
      </c>
      <c r="F26" s="97"/>
      <c r="G26" s="717"/>
      <c r="H26" s="327" t="s">
        <v>86</v>
      </c>
      <c r="I26" s="328">
        <v>1</v>
      </c>
      <c r="J26" s="389">
        <f t="shared" ref="J26:J32" si="5">I26*G26</f>
        <v>0</v>
      </c>
      <c r="K26" s="98"/>
      <c r="L26" s="741"/>
      <c r="M26" s="390">
        <v>120</v>
      </c>
      <c r="N26" s="328">
        <v>2</v>
      </c>
      <c r="O26" s="325">
        <f t="shared" ref="O26:O32" si="6">(N26*M26)-(L26*N26)</f>
        <v>240</v>
      </c>
      <c r="P26" s="104"/>
      <c r="Q26" s="333"/>
      <c r="R26" s="334"/>
      <c r="S26" s="334"/>
      <c r="T26" s="335"/>
      <c r="U26" s="112"/>
    </row>
    <row r="27" spans="2:21">
      <c r="B27" s="132"/>
      <c r="C27" s="133" t="s">
        <v>119</v>
      </c>
      <c r="D27" s="137" t="s">
        <v>25</v>
      </c>
      <c r="E27" s="137" t="s">
        <v>529</v>
      </c>
      <c r="F27" s="97"/>
      <c r="G27" s="718"/>
      <c r="H27" s="329" t="s">
        <v>86</v>
      </c>
      <c r="I27" s="330">
        <v>1</v>
      </c>
      <c r="J27" s="700">
        <f t="shared" si="5"/>
        <v>0</v>
      </c>
      <c r="K27" s="98"/>
      <c r="L27" s="743"/>
      <c r="M27" s="391">
        <v>48</v>
      </c>
      <c r="N27" s="339">
        <v>2</v>
      </c>
      <c r="O27" s="340">
        <f t="shared" si="6"/>
        <v>96</v>
      </c>
      <c r="P27" s="104"/>
      <c r="Q27" s="336"/>
      <c r="R27" s="337"/>
      <c r="S27" s="337"/>
      <c r="T27" s="338"/>
      <c r="U27" s="112"/>
    </row>
    <row r="28" spans="2:21">
      <c r="B28" s="132"/>
      <c r="C28" s="133" t="s">
        <v>530</v>
      </c>
      <c r="D28" s="137" t="s">
        <v>25</v>
      </c>
      <c r="E28" s="137" t="s">
        <v>529</v>
      </c>
      <c r="F28" s="97"/>
      <c r="G28" s="718"/>
      <c r="H28" s="329" t="s">
        <v>86</v>
      </c>
      <c r="I28" s="330">
        <v>1</v>
      </c>
      <c r="J28" s="700">
        <f t="shared" ref="J28:J29" si="7">I28*G28</f>
        <v>0</v>
      </c>
      <c r="K28" s="98"/>
      <c r="L28" s="743"/>
      <c r="M28" s="391">
        <v>24</v>
      </c>
      <c r="N28" s="339">
        <v>2</v>
      </c>
      <c r="O28" s="340">
        <f t="shared" si="6"/>
        <v>48</v>
      </c>
      <c r="P28" s="104"/>
      <c r="Q28" s="336"/>
      <c r="R28" s="337"/>
      <c r="S28" s="337"/>
      <c r="T28" s="338"/>
      <c r="U28" s="112"/>
    </row>
    <row r="29" spans="2:21">
      <c r="B29" s="132"/>
      <c r="C29" s="133" t="s">
        <v>532</v>
      </c>
      <c r="D29" s="137" t="s">
        <v>25</v>
      </c>
      <c r="E29" s="137" t="s">
        <v>533</v>
      </c>
      <c r="F29" s="97"/>
      <c r="G29" s="718"/>
      <c r="H29" s="329" t="s">
        <v>86</v>
      </c>
      <c r="I29" s="330">
        <v>1</v>
      </c>
      <c r="J29" s="700">
        <f t="shared" si="7"/>
        <v>0</v>
      </c>
      <c r="K29" s="98"/>
      <c r="L29" s="743"/>
      <c r="M29" s="391">
        <v>48</v>
      </c>
      <c r="N29" s="339">
        <v>2</v>
      </c>
      <c r="O29" s="340">
        <f t="shared" si="6"/>
        <v>96</v>
      </c>
      <c r="P29" s="104"/>
      <c r="Q29" s="336"/>
      <c r="R29" s="337"/>
      <c r="S29" s="337"/>
      <c r="T29" s="338"/>
      <c r="U29" s="112"/>
    </row>
    <row r="30" spans="2:21">
      <c r="B30" s="132"/>
      <c r="C30" s="133" t="s">
        <v>118</v>
      </c>
      <c r="D30" s="137"/>
      <c r="E30" s="137" t="s">
        <v>558</v>
      </c>
      <c r="F30" s="97"/>
      <c r="G30" s="718"/>
      <c r="H30" s="329" t="s">
        <v>559</v>
      </c>
      <c r="I30" s="330">
        <v>1</v>
      </c>
      <c r="J30" s="700">
        <f t="shared" si="5"/>
        <v>0</v>
      </c>
      <c r="K30" s="98"/>
      <c r="L30" s="743"/>
      <c r="M30" s="391">
        <v>48</v>
      </c>
      <c r="N30" s="339">
        <v>1</v>
      </c>
      <c r="O30" s="340">
        <f t="shared" si="6"/>
        <v>48</v>
      </c>
      <c r="P30" s="104"/>
      <c r="Q30" s="336"/>
      <c r="R30" s="337"/>
      <c r="S30" s="337"/>
      <c r="T30" s="338"/>
      <c r="U30" s="112"/>
    </row>
    <row r="31" spans="2:21" ht="30">
      <c r="B31" s="132"/>
      <c r="C31" s="133" t="s">
        <v>540</v>
      </c>
      <c r="D31" s="137" t="s">
        <v>185</v>
      </c>
      <c r="E31" s="137" t="s">
        <v>543</v>
      </c>
      <c r="F31" s="97"/>
      <c r="G31" s="722"/>
      <c r="H31" s="329" t="s">
        <v>123</v>
      </c>
      <c r="I31" s="339">
        <v>1</v>
      </c>
      <c r="J31" s="716">
        <f t="shared" si="5"/>
        <v>0</v>
      </c>
      <c r="K31" s="98"/>
      <c r="L31" s="743"/>
      <c r="M31" s="391">
        <v>48</v>
      </c>
      <c r="N31" s="339">
        <v>1</v>
      </c>
      <c r="O31" s="340">
        <f t="shared" si="6"/>
        <v>48</v>
      </c>
      <c r="P31" s="104"/>
      <c r="Q31" s="395"/>
      <c r="R31" s="396"/>
      <c r="S31" s="396"/>
      <c r="T31" s="397"/>
      <c r="U31" s="112"/>
    </row>
    <row r="32" spans="2:21" ht="60.75" thickBot="1">
      <c r="B32" s="385"/>
      <c r="C32" s="386" t="s">
        <v>184</v>
      </c>
      <c r="D32" s="387" t="s">
        <v>185</v>
      </c>
      <c r="E32" s="387" t="s">
        <v>544</v>
      </c>
      <c r="F32" s="97"/>
      <c r="G32" s="719"/>
      <c r="H32" s="398" t="s">
        <v>541</v>
      </c>
      <c r="I32" s="392">
        <v>1</v>
      </c>
      <c r="J32" s="724">
        <f t="shared" si="5"/>
        <v>0</v>
      </c>
      <c r="K32" s="98"/>
      <c r="L32" s="744"/>
      <c r="M32" s="290">
        <v>24</v>
      </c>
      <c r="N32" s="278">
        <v>1</v>
      </c>
      <c r="O32" s="284">
        <f t="shared" si="6"/>
        <v>24</v>
      </c>
      <c r="P32" s="104"/>
      <c r="Q32" s="341"/>
      <c r="R32" s="342"/>
      <c r="S32" s="342"/>
      <c r="T32" s="343"/>
      <c r="U32" s="112"/>
    </row>
    <row r="33" spans="1:21">
      <c r="C33" s="173"/>
      <c r="D33" s="173"/>
      <c r="E33" s="125"/>
      <c r="F33" s="97"/>
      <c r="G33" s="685"/>
      <c r="H33" s="219"/>
      <c r="I33" s="219"/>
      <c r="J33" s="686"/>
      <c r="K33" s="98"/>
      <c r="L33" s="219"/>
      <c r="M33" s="219"/>
      <c r="N33" s="219"/>
      <c r="O33" s="219"/>
      <c r="P33" s="104"/>
      <c r="Q33" s="220"/>
      <c r="R33" s="220"/>
      <c r="S33" s="220"/>
      <c r="T33" s="220"/>
      <c r="U33" s="112"/>
    </row>
    <row r="34" spans="1:21" ht="15.75" thickBot="1">
      <c r="C34" s="126" t="s">
        <v>125</v>
      </c>
      <c r="D34" s="126"/>
      <c r="E34" s="125"/>
      <c r="F34" s="97"/>
      <c r="G34" s="685"/>
      <c r="H34" s="219"/>
      <c r="I34" s="219"/>
      <c r="J34" s="686"/>
      <c r="K34" s="98"/>
      <c r="L34" s="219"/>
      <c r="M34" s="219"/>
      <c r="N34" s="219"/>
      <c r="O34" s="219"/>
      <c r="P34" s="104"/>
      <c r="Q34" s="220"/>
      <c r="R34" s="220"/>
      <c r="S34" s="220"/>
      <c r="T34" s="220"/>
      <c r="U34" s="112"/>
    </row>
    <row r="35" spans="1:21">
      <c r="B35" s="127"/>
      <c r="C35" s="109" t="s">
        <v>562</v>
      </c>
      <c r="D35" s="179" t="s">
        <v>25</v>
      </c>
      <c r="E35" s="179" t="s">
        <v>529</v>
      </c>
      <c r="F35" s="97"/>
      <c r="G35" s="717"/>
      <c r="H35" s="327" t="s">
        <v>126</v>
      </c>
      <c r="I35" s="328">
        <v>1</v>
      </c>
      <c r="J35" s="389">
        <f t="shared" ref="J35:J40" si="8">I35*G35</f>
        <v>0</v>
      </c>
      <c r="K35" s="98"/>
      <c r="L35" s="741"/>
      <c r="M35" s="390">
        <v>24</v>
      </c>
      <c r="N35" s="328">
        <v>2</v>
      </c>
      <c r="O35" s="325">
        <f t="shared" ref="O35:O40" si="9">(N35*M35)-(L35*N35)</f>
        <v>48</v>
      </c>
      <c r="P35" s="104"/>
      <c r="Q35" s="333"/>
      <c r="R35" s="334"/>
      <c r="S35" s="334"/>
      <c r="T35" s="335"/>
      <c r="U35" s="112"/>
    </row>
    <row r="36" spans="1:21">
      <c r="B36" s="132"/>
      <c r="C36" s="133" t="s">
        <v>534</v>
      </c>
      <c r="D36" s="137" t="s">
        <v>25</v>
      </c>
      <c r="E36" s="137" t="s">
        <v>529</v>
      </c>
      <c r="F36" s="97"/>
      <c r="G36" s="718"/>
      <c r="H36" s="329" t="s">
        <v>527</v>
      </c>
      <c r="I36" s="330">
        <v>1</v>
      </c>
      <c r="J36" s="700">
        <f t="shared" ref="J36:J38" si="10">I36*G36</f>
        <v>0</v>
      </c>
      <c r="K36" s="98"/>
      <c r="L36" s="743"/>
      <c r="M36" s="391">
        <v>72</v>
      </c>
      <c r="N36" s="339">
        <v>1</v>
      </c>
      <c r="O36" s="340">
        <f t="shared" si="9"/>
        <v>72</v>
      </c>
      <c r="P36" s="104"/>
      <c r="Q36" s="336"/>
      <c r="R36" s="337"/>
      <c r="S36" s="337"/>
      <c r="T36" s="338"/>
      <c r="U36" s="112"/>
    </row>
    <row r="37" spans="1:21">
      <c r="B37" s="132"/>
      <c r="C37" s="133" t="s">
        <v>280</v>
      </c>
      <c r="D37" s="137" t="s">
        <v>25</v>
      </c>
      <c r="E37" s="137" t="s">
        <v>560</v>
      </c>
      <c r="F37" s="97"/>
      <c r="G37" s="718"/>
      <c r="H37" s="329" t="s">
        <v>527</v>
      </c>
      <c r="I37" s="330">
        <v>1</v>
      </c>
      <c r="J37" s="700">
        <f t="shared" si="10"/>
        <v>0</v>
      </c>
      <c r="K37" s="98"/>
      <c r="L37" s="743"/>
      <c r="M37" s="391">
        <v>72</v>
      </c>
      <c r="N37" s="339">
        <v>1</v>
      </c>
      <c r="O37" s="340">
        <f t="shared" si="9"/>
        <v>72</v>
      </c>
      <c r="P37" s="104"/>
      <c r="Q37" s="336"/>
      <c r="R37" s="337"/>
      <c r="S37" s="337"/>
      <c r="T37" s="338"/>
      <c r="U37" s="112"/>
    </row>
    <row r="38" spans="1:21">
      <c r="B38" s="132"/>
      <c r="C38" s="133" t="s">
        <v>561</v>
      </c>
      <c r="D38" s="137" t="s">
        <v>25</v>
      </c>
      <c r="E38" s="137" t="s">
        <v>529</v>
      </c>
      <c r="F38" s="97"/>
      <c r="G38" s="718"/>
      <c r="H38" s="329" t="s">
        <v>527</v>
      </c>
      <c r="I38" s="330">
        <v>1</v>
      </c>
      <c r="J38" s="700">
        <f t="shared" si="10"/>
        <v>0</v>
      </c>
      <c r="K38" s="98"/>
      <c r="L38" s="743"/>
      <c r="M38" s="391">
        <v>72</v>
      </c>
      <c r="N38" s="339">
        <v>1</v>
      </c>
      <c r="O38" s="340">
        <f t="shared" si="9"/>
        <v>72</v>
      </c>
      <c r="P38" s="104"/>
      <c r="Q38" s="336"/>
      <c r="R38" s="337"/>
      <c r="S38" s="337"/>
      <c r="T38" s="338"/>
      <c r="U38" s="112"/>
    </row>
    <row r="39" spans="1:21">
      <c r="B39" s="132"/>
      <c r="C39" s="133" t="s">
        <v>214</v>
      </c>
      <c r="D39" s="137" t="s">
        <v>25</v>
      </c>
      <c r="E39" s="137" t="s">
        <v>131</v>
      </c>
      <c r="F39" s="97"/>
      <c r="G39" s="718"/>
      <c r="H39" s="329" t="s">
        <v>527</v>
      </c>
      <c r="I39" s="330">
        <v>1</v>
      </c>
      <c r="J39" s="700">
        <f t="shared" si="8"/>
        <v>0</v>
      </c>
      <c r="K39" s="98"/>
      <c r="L39" s="743"/>
      <c r="M39" s="391">
        <v>24</v>
      </c>
      <c r="N39" s="339">
        <v>1</v>
      </c>
      <c r="O39" s="340">
        <f t="shared" si="9"/>
        <v>24</v>
      </c>
      <c r="P39" s="104"/>
      <c r="Q39" s="336"/>
      <c r="R39" s="337"/>
      <c r="S39" s="337"/>
      <c r="T39" s="338"/>
      <c r="U39" s="112"/>
    </row>
    <row r="40" spans="1:21" ht="15.75" thickBot="1">
      <c r="B40" s="145"/>
      <c r="C40" s="146" t="s">
        <v>132</v>
      </c>
      <c r="D40" s="175" t="s">
        <v>25</v>
      </c>
      <c r="E40" s="175" t="s">
        <v>132</v>
      </c>
      <c r="F40" s="97"/>
      <c r="G40" s="723"/>
      <c r="H40" s="291" t="s">
        <v>527</v>
      </c>
      <c r="I40" s="278">
        <v>1</v>
      </c>
      <c r="J40" s="713">
        <f t="shared" si="8"/>
        <v>0</v>
      </c>
      <c r="K40" s="98"/>
      <c r="L40" s="744"/>
      <c r="M40" s="290">
        <v>24</v>
      </c>
      <c r="N40" s="278">
        <v>1</v>
      </c>
      <c r="O40" s="284">
        <f t="shared" si="9"/>
        <v>24</v>
      </c>
      <c r="P40" s="104"/>
      <c r="Q40" s="281"/>
      <c r="R40" s="400"/>
      <c r="S40" s="400"/>
      <c r="T40" s="283"/>
      <c r="U40" s="112"/>
    </row>
    <row r="41" spans="1:21">
      <c r="E41" s="125"/>
      <c r="F41" s="97"/>
      <c r="G41" s="685"/>
      <c r="H41" s="219"/>
      <c r="I41" s="219"/>
      <c r="J41" s="686"/>
      <c r="K41" s="98"/>
      <c r="L41" s="219"/>
      <c r="M41" s="219"/>
      <c r="N41" s="219"/>
      <c r="O41" s="219"/>
      <c r="P41" s="104"/>
      <c r="Q41" s="220"/>
      <c r="R41" s="220"/>
      <c r="S41" s="220"/>
      <c r="T41" s="220"/>
      <c r="U41" s="112"/>
    </row>
    <row r="42" spans="1:21" ht="15.75" thickBot="1">
      <c r="B42" s="105"/>
      <c r="C42" s="176" t="s">
        <v>135</v>
      </c>
      <c r="D42" s="176"/>
      <c r="E42" s="177"/>
      <c r="F42" s="97"/>
      <c r="G42" s="685"/>
      <c r="H42" s="219"/>
      <c r="I42" s="219"/>
      <c r="J42" s="686"/>
      <c r="K42" s="98"/>
      <c r="L42" s="219"/>
      <c r="M42" s="219"/>
      <c r="N42" s="219"/>
      <c r="O42" s="219"/>
      <c r="P42" s="104"/>
      <c r="Q42" s="220"/>
      <c r="R42" s="220"/>
      <c r="S42" s="220"/>
      <c r="T42" s="220"/>
      <c r="U42" s="112"/>
    </row>
    <row r="43" spans="1:21" s="160" customFormat="1">
      <c r="A43" s="97"/>
      <c r="B43" s="108"/>
      <c r="C43" s="156" t="s">
        <v>136</v>
      </c>
      <c r="D43" s="675" t="s">
        <v>25</v>
      </c>
      <c r="E43" s="179"/>
      <c r="F43" s="461"/>
      <c r="G43" s="717"/>
      <c r="H43" s="671" t="s">
        <v>86</v>
      </c>
      <c r="I43" s="328">
        <v>1</v>
      </c>
      <c r="J43" s="389">
        <f t="shared" ref="J43:J51" si="11">I43*G43</f>
        <v>0</v>
      </c>
      <c r="K43" s="793"/>
      <c r="L43" s="741"/>
      <c r="M43" s="390">
        <v>24</v>
      </c>
      <c r="N43" s="328">
        <v>1</v>
      </c>
      <c r="O43" s="325">
        <f t="shared" ref="O43:O51" si="12">(N43*M43)-(L43*N43)</f>
        <v>24</v>
      </c>
      <c r="P43" s="399"/>
      <c r="Q43" s="333"/>
      <c r="R43" s="334"/>
      <c r="S43" s="334"/>
      <c r="T43" s="335"/>
      <c r="U43" s="159"/>
    </row>
    <row r="44" spans="1:21" s="160" customFormat="1">
      <c r="A44" s="97"/>
      <c r="B44" s="117"/>
      <c r="C44" s="118" t="s">
        <v>137</v>
      </c>
      <c r="D44" s="161" t="s">
        <v>25</v>
      </c>
      <c r="E44" s="137"/>
      <c r="F44" s="461"/>
      <c r="G44" s="718"/>
      <c r="H44" s="672" t="s">
        <v>86</v>
      </c>
      <c r="I44" s="330">
        <v>1</v>
      </c>
      <c r="J44" s="700">
        <f t="shared" si="11"/>
        <v>0</v>
      </c>
      <c r="K44" s="793"/>
      <c r="L44" s="743"/>
      <c r="M44" s="391">
        <v>24</v>
      </c>
      <c r="N44" s="339">
        <v>1</v>
      </c>
      <c r="O44" s="340">
        <f t="shared" si="12"/>
        <v>24</v>
      </c>
      <c r="P44" s="399"/>
      <c r="Q44" s="336"/>
      <c r="R44" s="337"/>
      <c r="S44" s="337"/>
      <c r="T44" s="338"/>
      <c r="U44" s="159"/>
    </row>
    <row r="45" spans="1:21" s="160" customFormat="1">
      <c r="A45" s="97"/>
      <c r="B45" s="117"/>
      <c r="C45" s="118" t="s">
        <v>139</v>
      </c>
      <c r="D45" s="161" t="s">
        <v>25</v>
      </c>
      <c r="E45" s="137" t="s">
        <v>140</v>
      </c>
      <c r="F45" s="461"/>
      <c r="G45" s="718"/>
      <c r="H45" s="672" t="s">
        <v>86</v>
      </c>
      <c r="I45" s="330">
        <v>1</v>
      </c>
      <c r="J45" s="700">
        <f t="shared" ref="J45:J46" si="13">I45*G45</f>
        <v>0</v>
      </c>
      <c r="K45" s="793"/>
      <c r="L45" s="743"/>
      <c r="M45" s="391">
        <v>24</v>
      </c>
      <c r="N45" s="339">
        <v>1</v>
      </c>
      <c r="O45" s="340">
        <f t="shared" si="12"/>
        <v>24</v>
      </c>
      <c r="P45" s="399"/>
      <c r="Q45" s="336"/>
      <c r="R45" s="337"/>
      <c r="S45" s="337"/>
      <c r="T45" s="338"/>
      <c r="U45" s="159"/>
    </row>
    <row r="46" spans="1:21" s="160" customFormat="1">
      <c r="A46" s="97"/>
      <c r="B46" s="117"/>
      <c r="C46" s="118" t="s">
        <v>141</v>
      </c>
      <c r="D46" s="161"/>
      <c r="E46" s="137" t="s">
        <v>142</v>
      </c>
      <c r="F46" s="461"/>
      <c r="G46" s="718"/>
      <c r="H46" s="672" t="s">
        <v>86</v>
      </c>
      <c r="I46" s="330">
        <v>1</v>
      </c>
      <c r="J46" s="700">
        <f t="shared" si="13"/>
        <v>0</v>
      </c>
      <c r="K46" s="793"/>
      <c r="L46" s="743"/>
      <c r="M46" s="391">
        <v>24</v>
      </c>
      <c r="N46" s="339">
        <v>1</v>
      </c>
      <c r="O46" s="340">
        <f t="shared" si="12"/>
        <v>24</v>
      </c>
      <c r="P46" s="399"/>
      <c r="Q46" s="336"/>
      <c r="R46" s="337"/>
      <c r="S46" s="337"/>
      <c r="T46" s="338"/>
      <c r="U46" s="159"/>
    </row>
    <row r="47" spans="1:21" s="160" customFormat="1">
      <c r="A47" s="97"/>
      <c r="B47" s="117"/>
      <c r="C47" s="118" t="s">
        <v>256</v>
      </c>
      <c r="D47" s="161" t="s">
        <v>25</v>
      </c>
      <c r="E47" s="137" t="s">
        <v>256</v>
      </c>
      <c r="F47" s="461"/>
      <c r="G47" s="718"/>
      <c r="H47" s="672" t="s">
        <v>86</v>
      </c>
      <c r="I47" s="330">
        <v>1</v>
      </c>
      <c r="J47" s="700">
        <f t="shared" si="11"/>
        <v>0</v>
      </c>
      <c r="K47" s="793"/>
      <c r="L47" s="743"/>
      <c r="M47" s="391">
        <v>24</v>
      </c>
      <c r="N47" s="339">
        <v>1</v>
      </c>
      <c r="O47" s="340">
        <f t="shared" si="12"/>
        <v>24</v>
      </c>
      <c r="P47" s="399"/>
      <c r="Q47" s="336"/>
      <c r="R47" s="337"/>
      <c r="S47" s="337"/>
      <c r="T47" s="338"/>
      <c r="U47" s="159"/>
    </row>
    <row r="48" spans="1:21" s="160" customFormat="1">
      <c r="A48" s="97"/>
      <c r="B48" s="117"/>
      <c r="C48" s="118" t="s">
        <v>145</v>
      </c>
      <c r="D48" s="161" t="s">
        <v>25</v>
      </c>
      <c r="E48" s="137" t="s">
        <v>145</v>
      </c>
      <c r="F48" s="461"/>
      <c r="G48" s="718"/>
      <c r="H48" s="672" t="s">
        <v>86</v>
      </c>
      <c r="I48" s="330">
        <v>1</v>
      </c>
      <c r="J48" s="700">
        <f t="shared" si="11"/>
        <v>0</v>
      </c>
      <c r="K48" s="793"/>
      <c r="L48" s="743"/>
      <c r="M48" s="391">
        <v>48</v>
      </c>
      <c r="N48" s="339">
        <v>1</v>
      </c>
      <c r="O48" s="340">
        <f t="shared" si="12"/>
        <v>48</v>
      </c>
      <c r="P48" s="399"/>
      <c r="Q48" s="336"/>
      <c r="R48" s="337"/>
      <c r="S48" s="337"/>
      <c r="T48" s="338"/>
      <c r="U48" s="159"/>
    </row>
    <row r="49" spans="1:21" s="160" customFormat="1" ht="45">
      <c r="A49" s="97"/>
      <c r="B49" s="117"/>
      <c r="C49" s="118" t="s">
        <v>535</v>
      </c>
      <c r="D49" s="161" t="s">
        <v>536</v>
      </c>
      <c r="E49" s="137" t="s">
        <v>537</v>
      </c>
      <c r="F49" s="461"/>
      <c r="G49" s="718"/>
      <c r="H49" s="672"/>
      <c r="I49" s="330">
        <v>1</v>
      </c>
      <c r="J49" s="700">
        <f t="shared" si="11"/>
        <v>0</v>
      </c>
      <c r="K49" s="793"/>
      <c r="L49" s="743"/>
      <c r="M49" s="391">
        <v>48</v>
      </c>
      <c r="N49" s="339">
        <v>1</v>
      </c>
      <c r="O49" s="340">
        <f t="shared" si="12"/>
        <v>48</v>
      </c>
      <c r="P49" s="399"/>
      <c r="Q49" s="336"/>
      <c r="R49" s="337"/>
      <c r="S49" s="337"/>
      <c r="T49" s="338"/>
      <c r="U49" s="159"/>
    </row>
    <row r="50" spans="1:21" ht="30">
      <c r="B50" s="117"/>
      <c r="C50" s="118" t="s">
        <v>538</v>
      </c>
      <c r="D50" s="161" t="s">
        <v>521</v>
      </c>
      <c r="E50" s="137" t="s">
        <v>545</v>
      </c>
      <c r="F50" s="97"/>
      <c r="G50" s="718"/>
      <c r="H50" s="672" t="s">
        <v>86</v>
      </c>
      <c r="I50" s="330">
        <v>1</v>
      </c>
      <c r="J50" s="700">
        <f t="shared" si="11"/>
        <v>0</v>
      </c>
      <c r="K50" s="98"/>
      <c r="L50" s="743"/>
      <c r="M50" s="391">
        <v>48</v>
      </c>
      <c r="N50" s="339">
        <v>1</v>
      </c>
      <c r="O50" s="340">
        <f t="shared" si="12"/>
        <v>48</v>
      </c>
      <c r="P50" s="104"/>
      <c r="Q50" s="336"/>
      <c r="R50" s="337"/>
      <c r="S50" s="337"/>
      <c r="T50" s="338"/>
      <c r="U50" s="112"/>
    </row>
    <row r="51" spans="1:21" s="160" customFormat="1" ht="30.75" thickBot="1">
      <c r="A51" s="97"/>
      <c r="B51" s="166"/>
      <c r="C51" s="167" t="s">
        <v>539</v>
      </c>
      <c r="D51" s="168" t="s">
        <v>521</v>
      </c>
      <c r="E51" s="175" t="s">
        <v>546</v>
      </c>
      <c r="F51" s="461"/>
      <c r="G51" s="719"/>
      <c r="H51" s="673" t="s">
        <v>86</v>
      </c>
      <c r="I51" s="392">
        <v>1</v>
      </c>
      <c r="J51" s="724">
        <f t="shared" si="11"/>
        <v>0</v>
      </c>
      <c r="K51" s="793"/>
      <c r="L51" s="744"/>
      <c r="M51" s="290">
        <v>24</v>
      </c>
      <c r="N51" s="278">
        <v>2</v>
      </c>
      <c r="O51" s="284">
        <f t="shared" si="12"/>
        <v>48</v>
      </c>
      <c r="P51" s="399"/>
      <c r="Q51" s="341"/>
      <c r="R51" s="342"/>
      <c r="S51" s="342"/>
      <c r="T51" s="343"/>
      <c r="U51" s="159"/>
    </row>
    <row r="52" spans="1:21" ht="15.75" thickBot="1">
      <c r="F52" s="97"/>
      <c r="G52" s="685"/>
      <c r="K52" s="98"/>
      <c r="P52" s="104"/>
      <c r="Q52" s="268"/>
      <c r="R52" s="268"/>
      <c r="S52" s="268"/>
      <c r="T52" s="268"/>
      <c r="U52" s="112"/>
    </row>
    <row r="53" spans="1:21">
      <c r="B53" s="918" t="s">
        <v>302</v>
      </c>
      <c r="C53" s="919"/>
      <c r="D53" s="919"/>
      <c r="E53" s="316">
        <f>SUM(J3:J51)</f>
        <v>0</v>
      </c>
      <c r="F53" s="97"/>
      <c r="G53" s="685"/>
      <c r="K53" s="98"/>
      <c r="P53" s="104"/>
      <c r="Q53" s="268"/>
      <c r="R53" s="268"/>
      <c r="S53" s="268"/>
      <c r="T53" s="268"/>
      <c r="U53" s="112"/>
    </row>
    <row r="54" spans="1:21" ht="15.75" thickBot="1">
      <c r="B54" s="920" t="s">
        <v>303</v>
      </c>
      <c r="C54" s="921"/>
      <c r="D54" s="921"/>
      <c r="E54" s="830">
        <f>((1-(O54/N54))-1)*-1</f>
        <v>1</v>
      </c>
      <c r="F54" s="97"/>
      <c r="G54" s="685"/>
      <c r="K54" s="98"/>
      <c r="N54" s="886">
        <v>2176</v>
      </c>
      <c r="O54" s="885">
        <f>SUM(O3:O51)</f>
        <v>2176</v>
      </c>
      <c r="P54" s="104"/>
      <c r="Q54" s="268"/>
      <c r="R54" s="268"/>
      <c r="S54" s="268"/>
      <c r="T54" s="268"/>
      <c r="U54" s="112"/>
    </row>
    <row r="55" spans="1:21">
      <c r="F55" s="97"/>
      <c r="G55" s="685"/>
      <c r="K55" s="98"/>
      <c r="P55" s="104"/>
      <c r="Q55" s="268"/>
      <c r="R55" s="268"/>
      <c r="S55" s="268"/>
      <c r="T55" s="268"/>
      <c r="U55" s="112"/>
    </row>
    <row r="56" spans="1:21">
      <c r="F56" s="97"/>
      <c r="G56" s="685"/>
      <c r="K56" s="98"/>
      <c r="P56" s="104"/>
      <c r="Q56" s="268"/>
      <c r="R56" s="268"/>
      <c r="S56" s="268"/>
      <c r="T56" s="268"/>
      <c r="U56" s="112"/>
    </row>
    <row r="57" spans="1:21">
      <c r="F57" s="97"/>
      <c r="G57" s="685"/>
      <c r="K57" s="98"/>
      <c r="P57" s="104"/>
      <c r="Q57" s="268"/>
      <c r="R57" s="268"/>
      <c r="S57" s="268"/>
      <c r="T57" s="268"/>
      <c r="U57" s="112"/>
    </row>
    <row r="58" spans="1:21">
      <c r="B58" s="170" t="s">
        <v>156</v>
      </c>
      <c r="C58" s="170" t="s">
        <v>157</v>
      </c>
      <c r="D58" s="479"/>
      <c r="E58" s="480"/>
      <c r="F58" s="482"/>
      <c r="G58" s="690"/>
      <c r="J58" s="706"/>
      <c r="K58" s="192"/>
      <c r="P58" s="104"/>
      <c r="Q58" s="268"/>
      <c r="R58" s="268"/>
      <c r="S58" s="268"/>
      <c r="T58" s="268"/>
      <c r="U58" s="112"/>
    </row>
    <row r="59" spans="1:21">
      <c r="B59" s="170"/>
      <c r="C59" s="922" t="s">
        <v>343</v>
      </c>
      <c r="D59" s="922"/>
      <c r="E59" s="922"/>
      <c r="F59" s="922"/>
      <c r="G59" s="922"/>
      <c r="H59" s="922"/>
      <c r="I59" s="922"/>
      <c r="J59" s="922"/>
      <c r="K59" s="269"/>
      <c r="L59" s="269"/>
      <c r="M59" s="269"/>
      <c r="N59" s="269"/>
      <c r="O59" s="269"/>
      <c r="P59" s="104"/>
    </row>
    <row r="60" spans="1:21" ht="15" customHeight="1">
      <c r="C60" s="922" t="s">
        <v>439</v>
      </c>
      <c r="D60" s="922"/>
      <c r="E60" s="922"/>
      <c r="F60" s="922"/>
      <c r="G60" s="922"/>
      <c r="H60" s="922"/>
      <c r="I60" s="922"/>
      <c r="J60" s="922"/>
      <c r="K60" s="192"/>
      <c r="N60" s="884"/>
      <c r="O60" s="843" t="s">
        <v>564</v>
      </c>
      <c r="P60" s="887"/>
      <c r="Q60" s="888"/>
      <c r="R60" s="888"/>
      <c r="S60" s="887"/>
      <c r="T60" s="887"/>
    </row>
  </sheetData>
  <sheetProtection password="CFBF" sheet="1" objects="1" scenarios="1"/>
  <mergeCells count="5">
    <mergeCell ref="Q2:S2"/>
    <mergeCell ref="B53:D53"/>
    <mergeCell ref="B54:D54"/>
    <mergeCell ref="C59:J59"/>
    <mergeCell ref="C60:J60"/>
  </mergeCells>
  <pageMargins left="0.23622047244094491" right="0.23622047244094491" top="0.74803149606299213" bottom="0.74803149606299213" header="0.31496062992125984" footer="0.31496062992125984"/>
  <pageSetup paperSize="8" scale="67" orientation="landscape" r:id="rId1"/>
  <headerFooter alignWithMargins="0">
    <oddFooter>&amp;L&amp;F/&amp;A&amp;Cpagina &amp;P van &amp;N</oddFooter>
  </headerFooter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13</vt:i4>
      </vt:variant>
      <vt:variant>
        <vt:lpstr>Benoemde bereiken</vt:lpstr>
      </vt:variant>
      <vt:variant>
        <vt:i4>10</vt:i4>
      </vt:variant>
    </vt:vector>
  </HeadingPairs>
  <TitlesOfParts>
    <vt:vector size="23" baseType="lpstr">
      <vt:lpstr>Inschrijfblad P2-Kone</vt:lpstr>
      <vt:lpstr>PR2 preventief</vt:lpstr>
      <vt:lpstr>PL2 Preventief</vt:lpstr>
      <vt:lpstr>P2 Tarieven</vt:lpstr>
      <vt:lpstr>P2R Kone corr RT Bijlmer</vt:lpstr>
      <vt:lpstr>P2R Kone corr RT Ringlijn</vt:lpstr>
      <vt:lpstr>P2R Kone corr RT Kraaiennest</vt:lpstr>
      <vt:lpstr>P2R Schindler corr RT Ganzenh</vt:lpstr>
      <vt:lpstr>P2R corr. Otis RLP</vt:lpstr>
      <vt:lpstr>P2L Kone corr Lift Strawinsky</vt:lpstr>
      <vt:lpstr>P2L Kone corr tractie lift</vt:lpstr>
      <vt:lpstr>P2L Correctief lift Hutter</vt:lpstr>
      <vt:lpstr>Blad1</vt:lpstr>
      <vt:lpstr>'Inschrijfblad P2-Kone'!Afdrukbereik</vt:lpstr>
      <vt:lpstr>'P2L Correctief lift Hutter'!Afdrukbereik</vt:lpstr>
      <vt:lpstr>'P2L Kone corr Lift Strawinsky'!Afdrukbereik</vt:lpstr>
      <vt:lpstr>'P2L Kone corr tractie lift'!Afdrukbereik</vt:lpstr>
      <vt:lpstr>'P2R corr. Otis RLP'!Afdrukbereik</vt:lpstr>
      <vt:lpstr>'P2R Kone corr RT Bijlmer'!Afdrukbereik</vt:lpstr>
      <vt:lpstr>'P2R Kone corr RT Kraaiennest'!Afdrukbereik</vt:lpstr>
      <vt:lpstr>'P2R Kone corr RT Ringlijn'!Afdrukbereik</vt:lpstr>
      <vt:lpstr>'P2R Schindler corr RT Ganzenh'!Afdrukbereik</vt:lpstr>
      <vt:lpstr>'PR2 preventief'!Afdruktitels</vt:lpstr>
    </vt:vector>
  </TitlesOfParts>
  <Company>GVB Exploitatie bv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Vinne, TH van der</dc:creator>
  <cp:lastModifiedBy>Vinne, Dirk van der</cp:lastModifiedBy>
  <cp:lastPrinted>2019-05-22T21:17:29Z</cp:lastPrinted>
  <dcterms:created xsi:type="dcterms:W3CDTF">2015-12-11T11:35:38Z</dcterms:created>
  <dcterms:modified xsi:type="dcterms:W3CDTF">2019-05-22T21:30:40Z</dcterms:modified>
</cp:coreProperties>
</file>