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rvo\IUC\02 Inkoop boven EU\14. Cat afval\202103022 Afvalverwerking Rijksbreed\2 Aanbestedingsdocument\Bijlagen\"/>
    </mc:Choice>
  </mc:AlternateContent>
  <xr:revisionPtr revIDLastSave="0" documentId="13_ncr:1_{6083449D-CDF0-4E5E-8DFE-30D5EB108CA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2A. Perceel 1" sheetId="1" r:id="rId1"/>
    <sheet name="2B. Perceel 2" sheetId="6" r:id="rId2"/>
    <sheet name="2C. Perceel 3" sheetId="3" r:id="rId3"/>
    <sheet name="2D. Perceel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8" i="4" l="1"/>
  <c r="D18" i="4"/>
  <c r="D22" i="4"/>
  <c r="D13" i="4" l="1"/>
  <c r="D14" i="4"/>
  <c r="D15" i="4"/>
  <c r="D16" i="4"/>
  <c r="D17" i="4"/>
  <c r="D19" i="4"/>
  <c r="D20" i="4"/>
  <c r="D21" i="4"/>
  <c r="D23" i="4"/>
  <c r="D24" i="4"/>
  <c r="D25" i="4"/>
  <c r="D26" i="4"/>
  <c r="D27" i="4"/>
  <c r="D29" i="4"/>
  <c r="D25" i="3" l="1"/>
  <c r="D23" i="3"/>
  <c r="D22" i="3"/>
  <c r="D13" i="1" l="1"/>
  <c r="D14" i="1"/>
  <c r="D15" i="1"/>
  <c r="D16" i="1"/>
  <c r="D17" i="1"/>
  <c r="D18" i="1"/>
  <c r="D19" i="1"/>
  <c r="D20" i="1"/>
  <c r="D21" i="1"/>
  <c r="D31" i="4" l="1"/>
  <c r="B30" i="6" l="1"/>
  <c r="D24" i="6"/>
  <c r="D23" i="6"/>
  <c r="D13" i="6"/>
  <c r="D14" i="6"/>
  <c r="D15" i="6"/>
  <c r="D16" i="6"/>
  <c r="D17" i="6"/>
  <c r="D18" i="6"/>
  <c r="D19" i="6"/>
  <c r="D20" i="6"/>
  <c r="D21" i="6"/>
  <c r="D12" i="6" l="1"/>
  <c r="D25" i="6" s="1"/>
  <c r="D12" i="4"/>
  <c r="D32" i="4" s="1"/>
  <c r="D20" i="3"/>
  <c r="D19" i="3"/>
  <c r="D18" i="3"/>
  <c r="D17" i="3"/>
  <c r="D16" i="3"/>
  <c r="D15" i="3"/>
  <c r="D21" i="3"/>
  <c r="D14" i="3"/>
  <c r="D13" i="3"/>
  <c r="D12" i="3"/>
  <c r="D12" i="1"/>
  <c r="D22" i="1" s="1"/>
  <c r="D26" i="3" l="1"/>
</calcChain>
</file>

<file path=xl/sharedStrings.xml><?xml version="1.0" encoding="utf-8"?>
<sst xmlns="http://schemas.openxmlformats.org/spreadsheetml/2006/main" count="311" uniqueCount="186">
  <si>
    <t>Totaalprijs</t>
  </si>
  <si>
    <t>Hoeveelheid in kilogram per jaar</t>
  </si>
  <si>
    <t>Matrassen</t>
  </si>
  <si>
    <t>Subtotaal</t>
  </si>
  <si>
    <t>Afval-/reststroom</t>
  </si>
  <si>
    <t>Glas</t>
  </si>
  <si>
    <t>Grond</t>
  </si>
  <si>
    <t>Hout</t>
  </si>
  <si>
    <t>Schroot</t>
  </si>
  <si>
    <t>Swill</t>
  </si>
  <si>
    <t>Prijs per kilogram 
(excl. btw)</t>
  </si>
  <si>
    <t>Straalgrit</t>
  </si>
  <si>
    <t>Puin</t>
  </si>
  <si>
    <t>Veegvuil</t>
  </si>
  <si>
    <t>Banden/rubber</t>
  </si>
  <si>
    <t>Kartonnen bekers</t>
  </si>
  <si>
    <t>Bijlage 2 Prijzenblad EU aanbesteding Rijksbrede afvalverwerking - 2A. Perceel 1</t>
  </si>
  <si>
    <t>Bijlage 2 Prijzenblad EU aanbesteding Rijksbrede afvalverwerking - 2B. Perceel 2</t>
  </si>
  <si>
    <t>Bijlage 2 Prijzenblad EU aanbesteding Rijksbrede afvalverwerking - 2C. Perceel 3</t>
  </si>
  <si>
    <t>Bijlage 2 Prijzenblad EU aanbesteding Rijksbrede afvalverwerking - 2D. Perceel 4</t>
  </si>
  <si>
    <t>Deelnemende dienst: Dienst Justitiele Inrichtingen</t>
  </si>
  <si>
    <t>Deelnemende dienst: Ministerie van Defensie</t>
  </si>
  <si>
    <t>Deelnemende diensten: Tweede Kamer, NVWA, Openbaar Ministerie, Raad voor de Kinderbescherming, Raad voor de Rechtspraak</t>
  </si>
  <si>
    <t>Deelnemende dienst: Belastingdienst</t>
  </si>
  <si>
    <t>Afvalstroom</t>
  </si>
  <si>
    <t>Restafval</t>
  </si>
  <si>
    <t>Folie</t>
  </si>
  <si>
    <t>Gevaarlijke stoffen (niet zijnde kantoorafval) DRZ</t>
  </si>
  <si>
    <t>Straatkolken</t>
  </si>
  <si>
    <t>Trottoirkolken</t>
  </si>
  <si>
    <t xml:space="preserve">Lijngoten </t>
  </si>
  <si>
    <t>Molsgoten</t>
  </si>
  <si>
    <t>Slibvangers</t>
  </si>
  <si>
    <t>Leveren slot en ketting</t>
  </si>
  <si>
    <t>Kantoorgevaarlijk afval</t>
  </si>
  <si>
    <t>Opbrengsten</t>
  </si>
  <si>
    <t>Laboratoriumafval</t>
  </si>
  <si>
    <t>TL-buizen</t>
  </si>
  <si>
    <t>GFT / Swill</t>
  </si>
  <si>
    <t>Kartonnen bekers / papieren handdoekjes</t>
  </si>
  <si>
    <t>EPS/Piepschuim</t>
  </si>
  <si>
    <t>Lampen ter vernietiging conform protocool Secure</t>
  </si>
  <si>
    <t xml:space="preserve">Aanvullende diensten </t>
  </si>
  <si>
    <t>Eenheid</t>
  </si>
  <si>
    <t xml:space="preserve">Aanleveren uitsluitend lege emballage buitenlocaties </t>
  </si>
  <si>
    <t>Per transport</t>
  </si>
  <si>
    <t>Transportkosten inzameling buitenloctie &lt; dan 200 KG</t>
  </si>
  <si>
    <t>Uurtarief MilieuTechnisch Adviseur ( MTA)</t>
  </si>
  <si>
    <t>Per uur</t>
  </si>
  <si>
    <t>Voorrijkosten MilieuTechnisch Adviseur ( MTA)</t>
  </si>
  <si>
    <t>Per kilometer</t>
  </si>
  <si>
    <t>Per airbag</t>
  </si>
  <si>
    <t>Transportkosten per opdracht inzameling airbags maximaal 10 stuks</t>
  </si>
  <si>
    <t>Behandelingskosten opdracht airbags</t>
  </si>
  <si>
    <t>Per opdracht</t>
  </si>
  <si>
    <t>Per artikel</t>
  </si>
  <si>
    <t>Per maand per 2 palletplaatsen</t>
  </si>
  <si>
    <t>Verwerkingskosten per stuk</t>
  </si>
  <si>
    <t>Per stuk</t>
  </si>
  <si>
    <t>Transportkosten inzameling gasflessen</t>
  </si>
  <si>
    <t>Vernietigingsverklaring</t>
  </si>
  <si>
    <t>Maand</t>
  </si>
  <si>
    <t>Ton</t>
  </si>
  <si>
    <t>Tarief (excl. btw)</t>
  </si>
  <si>
    <t>Dienst</t>
  </si>
  <si>
    <t>per m3 incl. verwerking</t>
  </si>
  <si>
    <t>per 20 liter incl. verwerking</t>
  </si>
  <si>
    <t>per meter incl. verwerking</t>
  </si>
  <si>
    <t>per container</t>
  </si>
  <si>
    <t>Vetvangput</t>
  </si>
  <si>
    <t>Zandvangers</t>
  </si>
  <si>
    <t>Kostenstromen</t>
  </si>
  <si>
    <t>Kostenstromen (optioneel)</t>
  </si>
  <si>
    <t>Huurkosten</t>
  </si>
  <si>
    <t>In en uitslagkosten</t>
  </si>
  <si>
    <t>Transportkosten per spoedopdracht inzameling airbags maximaal 10 stuks</t>
  </si>
  <si>
    <t>Vernietigings en verwerkingskosten</t>
  </si>
  <si>
    <r>
      <t xml:space="preserve">Onderstaande kosten wegen </t>
    </r>
    <r>
      <rPr>
        <b/>
        <u/>
        <sz val="9"/>
        <color rgb="FF000000"/>
        <rFont val="Verdana"/>
        <family val="2"/>
      </rPr>
      <t>NIET</t>
    </r>
    <r>
      <rPr>
        <u/>
        <sz val="9"/>
        <color indexed="8"/>
        <rFont val="Verdana"/>
        <family val="2"/>
      </rPr>
      <t xml:space="preserve"> mee in de prijsbeoordeling</t>
    </r>
  </si>
  <si>
    <r>
      <t xml:space="preserve">Onderstaande kosten wegen </t>
    </r>
    <r>
      <rPr>
        <b/>
        <u/>
        <sz val="9"/>
        <color theme="1"/>
        <rFont val="Verdana"/>
        <family val="2"/>
      </rPr>
      <t>NIET</t>
    </r>
    <r>
      <rPr>
        <u/>
        <sz val="9"/>
        <color theme="1"/>
        <rFont val="Verdana"/>
        <family val="2"/>
      </rPr>
      <t xml:space="preserve"> mee in de prijsbeoordeling</t>
    </r>
  </si>
  <si>
    <t>Metalen*</t>
  </si>
  <si>
    <t>*Inschrijver dient een verwerkingstarief voor metalen op te geven. Opbrengsten worden voor wat betreft metalen verrekend n.a.v. de aangeboden hoeveelheid per metaalsoort en de actuele dagprijs/dagkoers, zie Aanbestedingsdocument; eisen met betrekking tot prijzen/tarieven.</t>
  </si>
  <si>
    <t>De vermelde hoeveelheden kilo's zijn een aanname en dienen slechts ter indicatie. Inschrijver dient uit te gaan van de vermelde kilogrammen in de tabel. De (kilogram)prijs dient een 'all-in' prijs te zijn (excl. btw).</t>
  </si>
  <si>
    <t>Huur perscontainers</t>
  </si>
  <si>
    <t>Verwerking perscontainers</t>
  </si>
  <si>
    <t>Plastic/Kunststof</t>
  </si>
  <si>
    <t>Wit- en bruingoed</t>
  </si>
  <si>
    <t>Elektronisch afval (E-waste)</t>
  </si>
  <si>
    <t>Frituurvet</t>
  </si>
  <si>
    <t>Ziekenhuisafval/Tandartsafval/Medicijnen</t>
  </si>
  <si>
    <t>Schroot en metaal*</t>
  </si>
  <si>
    <t>Kostenstroom (optioneel)</t>
  </si>
  <si>
    <t>Huur magazijn container t.b.v. opslag</t>
  </si>
  <si>
    <t>per dag</t>
  </si>
  <si>
    <t>Extra reiniging van containers</t>
  </si>
  <si>
    <t>Klein gevaarlijk afval (o.a. batterijen, loodaccu's, verf, tl-buizen)</t>
  </si>
  <si>
    <t>Bouw- en sloopafval incl. beton en puin</t>
  </si>
  <si>
    <t>Metaal en schroot*</t>
  </si>
  <si>
    <t>Textiel (kleding ter vertrouwelijke verwerking)</t>
  </si>
  <si>
    <t>per stuk</t>
  </si>
  <si>
    <t>Verwerking indien zacht verpakt in bv zakjes per ton</t>
  </si>
  <si>
    <t>Verwerking indien verpakt in blik per ton</t>
  </si>
  <si>
    <t>Transport per palletplaats (NL excl. Waddeneilanden)</t>
  </si>
  <si>
    <t>ODP inzameling op pallets</t>
  </si>
  <si>
    <t>ODP inzameling per 240 liter containers</t>
  </si>
  <si>
    <t>Lediging 1 container 1x per week</t>
  </si>
  <si>
    <t>Lediging 2-4 containers 1x per week</t>
  </si>
  <si>
    <t>Lediging 5 of meer containers 1x per week</t>
  </si>
  <si>
    <t>Extra lediging</t>
  </si>
  <si>
    <t>Lediging 1 container 2x per week</t>
  </si>
  <si>
    <t>Lediging 2-4 containers 2x per week</t>
  </si>
  <si>
    <t>Lediging 5 of meer containers 2x per week</t>
  </si>
  <si>
    <t>Reinigingsploeg</t>
  </si>
  <si>
    <t>per uur</t>
  </si>
  <si>
    <t>Leegzuigen zandfilters Marineschepen - 14B03-A Steiger 16 t/m 24</t>
  </si>
  <si>
    <t>per keer</t>
  </si>
  <si>
    <t>Reiniging vacuumwagen</t>
  </si>
  <si>
    <t>Vacuumwagen (incl. machinist)</t>
  </si>
  <si>
    <t>Verwerking zandvangresten</t>
  </si>
  <si>
    <t>per ton</t>
  </si>
  <si>
    <t>Analyse en afvalstroomadministratie</t>
  </si>
  <si>
    <t>-</t>
  </si>
  <si>
    <t>12D05 Johan Willem Frisokazerne - Assen</t>
  </si>
  <si>
    <t>16G02 Johannes Postkazerne - Darp</t>
  </si>
  <si>
    <t>30G80 Koningin Beatrix Kazerne - Den Haag</t>
  </si>
  <si>
    <t>32C35 Camp New Amsterdam - Huis ter Heide UT</t>
  </si>
  <si>
    <t>32D10 Inst. Bedrijf Landsystemen - Leusden</t>
  </si>
  <si>
    <t>32H02 MC Harskamp - Harskamp</t>
  </si>
  <si>
    <t>33C10 Legerplaats Harskamp (GWK) - Harskamp</t>
  </si>
  <si>
    <t>39B01 MRC Aardenburg - Doorn</t>
  </si>
  <si>
    <t>40A06 Oranjekazerne - Arnhem</t>
  </si>
  <si>
    <t>40B18 Complex Groot Heidekamp - Arnhem</t>
  </si>
  <si>
    <t>40B21 Tentenkamp - Arnhem</t>
  </si>
  <si>
    <t>Diverse locatie 30 m3 magazijn tbv opslag</t>
  </si>
  <si>
    <t>Vlak glas</t>
  </si>
  <si>
    <t>Huurtarieven perscontainers per locatie</t>
  </si>
  <si>
    <t>per maand</t>
  </si>
  <si>
    <t>Vetvangput per m3 incl. verwerking</t>
  </si>
  <si>
    <t>Vetput Plein</t>
  </si>
  <si>
    <t>Vetput Hofplaats</t>
  </si>
  <si>
    <t>Hout/Pallets</t>
  </si>
  <si>
    <t>Vetvangput incl. verwerking</t>
  </si>
  <si>
    <t>per m3</t>
  </si>
  <si>
    <t>t/m 3m3</t>
  </si>
  <si>
    <t>t/m 4m3</t>
  </si>
  <si>
    <t>t/m 5m3</t>
  </si>
  <si>
    <t>Ledigen swilltank</t>
  </si>
  <si>
    <t>Witgoed (koelkasten, vriezers, etc.)</t>
  </si>
  <si>
    <t>Ledigen frituurtank**</t>
  </si>
  <si>
    <t>** Ledigingsaanvraag bij max. 800 liter in frituurtank. Gelijktijdige lediging swilltank dient mogelijk te zijn</t>
  </si>
  <si>
    <t>Biobased materials (o.a. kartonnen koffiebekers)</t>
  </si>
  <si>
    <t>Waterige pindasaus (pindaslurrie)</t>
  </si>
  <si>
    <t>per zak</t>
  </si>
  <si>
    <t>verwerking RKG</t>
  </si>
  <si>
    <t>Verwerking OWS (tbv TPG Fred Roeskestraat)</t>
  </si>
  <si>
    <t>Specifiek Ziekenhuisafval (o.a. laboratorium en microbiologisch afval)</t>
  </si>
  <si>
    <t>Tweede Kamer specifieke diensten</t>
  </si>
  <si>
    <t xml:space="preserve">Ledigen swilltank </t>
  </si>
  <si>
    <t>Raad voor de Rechtspraak specifieke diensten</t>
  </si>
  <si>
    <t>1400 liter foliezak</t>
  </si>
  <si>
    <t>Kolkenzuigers incl. 2 medewerkers</t>
  </si>
  <si>
    <t>OWS aan- en afrijden</t>
  </si>
  <si>
    <t>Algemeen</t>
  </si>
  <si>
    <t>NVWA Wageningen specifieke diensten</t>
  </si>
  <si>
    <t>Afvoer slib uit zandvangput</t>
  </si>
  <si>
    <t>Afvoer verontreinigd afvalwater ex put stoomsterilisator</t>
  </si>
  <si>
    <t>Verwerking verontreinigd slib (minimum afname 9 ton)</t>
  </si>
  <si>
    <t>ASN registratiekosten</t>
  </si>
  <si>
    <t>eenmalig</t>
  </si>
  <si>
    <t>Tankwagen</t>
  </si>
  <si>
    <t>Schoonmaakkosten vacuumwagen (indien van toepassing)</t>
  </si>
  <si>
    <t>Verwerking verontreinigd afvalwater</t>
  </si>
  <si>
    <t>*Opbrengsten worden voor wat betreft metalen verrekend n.a.v. de aangeboden hoeveelheid per metaalsoort en de actuele dagprijs/dagkoers, zie Aanbestedingsdocument; eisen met betrekking tot prijzen/tarieven.</t>
  </si>
  <si>
    <t>In dit invulblad dient Inschrijver een prijs (in Euro's) per kilogram of eenheid in te vullen voor de verwerking van afval- en reststromen. Inshrijver gaat akkoord met de tarieven zoals opgenomen in dit prijzenblad. Reeds door de Aanbestende dienst opgenomen kosten wegen niet mee in de beoordeling van de (totaal)prijs.</t>
  </si>
  <si>
    <t>Extra reiniging (meer dan 2x per jaar)</t>
  </si>
  <si>
    <t xml:space="preserve">Inschrijver vult alleen de geel gearceerde cellen onder 'Prijs per kilogram' in. De prijzen worden afgerond op 4 decimalen. Het prijzenblad wordt digitaal ingevuld zodat de totaalprijs automatisch wordt uitgerekend. Prijzenbladen waarin de totaalprijs (in cel D22) niet is berekend, kunnen niet verwerkt worden in de beoordeling. </t>
  </si>
  <si>
    <t xml:space="preserve">Inschrijver vult alleen de geel gearceerde cellen onder 'Prijs per kilogram' in. De prijzen worden afgerond op 4 decimalen. Het prijzenblad wordt digitaal ingevuld zodat de totaalprijs automatisch wordt uitgerekend. Prijzenbladen waarin de totaalprijs (in cel D25) niet is berekend, kunnen niet verwerkt worden in de beoordeling. </t>
  </si>
  <si>
    <t>Banden</t>
  </si>
  <si>
    <t>Frituurvet (per liter)</t>
  </si>
  <si>
    <t xml:space="preserve">Inschrijver vult alleen de geel gearceerde cellen onder 'Prijs per kilogram' in. De prijzen worden afgerond op 4 decimalen. Het prijzenblad wordt digitaal ingevuld zodat de totaalprijs automatisch wordt uitgerekend. Prijzenbladen waarin de totaalprijs (in cel D26) niet is berekend, kunnen niet verwerkt worden in de beoordeling. </t>
  </si>
  <si>
    <t>Swillputten (2) en vetput (1) ter lediging</t>
  </si>
  <si>
    <t>EPS / Piepschuim</t>
  </si>
  <si>
    <t>Houtmot</t>
  </si>
  <si>
    <t>Kunststof/plastic</t>
  </si>
  <si>
    <t xml:space="preserve">Inschrijver vult alleen de geel gearceerde cellen onder 'Prijs per kilogram' in. De prijzen worden afgerond op 4 decimalen. Het prijzenblad wordt digitaal ingevuld zodat de totaalprijs automatisch wordt uitgerekend. Prijzenbladen waarin de totaalprijs (in cel D32) niet is berekend, kunnen niet verwerkt worden in de beoordeling. </t>
  </si>
  <si>
    <t>Over datum producten (ODP)</t>
  </si>
  <si>
    <t>Kartonnen koffiebekers (PLA coating)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</si>
</sst>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€&quot;\ * #,##0.00_ ;_ &quot;€&quot;\ * \-#,##0.00_ ;_ &quot;€&quot;\ * &quot;-&quot;??_ ;_ @_ "/>
    <numFmt numFmtId="164" formatCode="&quot;€&quot;\ #,##0.0000"/>
    <numFmt numFmtId="165" formatCode="_ &quot;€&quot;\ * #,##0.0000_ ;_ &quot;€&quot;\ * \-#,##0.0000_ ;_ &quot;€&quot;\ * &quot;-&quot;??_ ;_ @_ "/>
    <numFmt numFmtId="166" formatCode="#,##0.00\ [$€-1];[Red]\-#,##0.00\ [$€-1]"/>
    <numFmt numFmtId="167" formatCode="&quot;€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9"/>
      <color theme="1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  <font>
      <b/>
      <sz val="11"/>
      <color theme="1"/>
      <name val="Verdana"/>
      <family val="2"/>
    </font>
    <font>
      <sz val="10"/>
      <color indexed="8"/>
      <name val="Arial"/>
      <family val="2"/>
    </font>
    <font>
      <sz val="9"/>
      <color indexed="8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sz val="9"/>
      <color rgb="FFFF0000"/>
      <name val="Verdana"/>
      <family val="2"/>
    </font>
    <font>
      <u/>
      <sz val="9"/>
      <color indexed="8"/>
      <name val="Verdana"/>
      <family val="2"/>
    </font>
    <font>
      <b/>
      <u/>
      <sz val="9"/>
      <color rgb="FF000000"/>
      <name val="Verdana"/>
      <family val="2"/>
    </font>
    <font>
      <u/>
      <sz val="9"/>
      <color theme="1"/>
      <name val="Verdana"/>
      <family val="2"/>
    </font>
    <font>
      <b/>
      <u/>
      <sz val="9"/>
      <color theme="1"/>
      <name val="Verdana"/>
      <family val="2"/>
    </font>
    <font>
      <b/>
      <i/>
      <sz val="9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125">
    <xf numFmtId="0" fontId="0" fillId="0" borderId="0" xfId="0"/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/>
    </xf>
    <xf numFmtId="0" fontId="9" fillId="6" borderId="1" xfId="2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>
      <alignment vertical="center"/>
    </xf>
    <xf numFmtId="165" fontId="5" fillId="5" borderId="1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165" fontId="5" fillId="0" borderId="0" xfId="1" applyNumberFormat="1" applyFont="1" applyFill="1" applyBorder="1" applyAlignment="1">
      <alignment vertical="center"/>
    </xf>
    <xf numFmtId="16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9" fillId="0" borderId="6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>
      <alignment horizontal="center" vertical="center"/>
    </xf>
    <xf numFmtId="0" fontId="9" fillId="6" borderId="3" xfId="2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10" fillId="7" borderId="7" xfId="0" applyFont="1" applyFill="1" applyBorder="1" applyAlignment="1">
      <alignment vertical="center"/>
    </xf>
    <xf numFmtId="0" fontId="11" fillId="7" borderId="6" xfId="0" applyFont="1" applyFill="1" applyBorder="1" applyAlignment="1">
      <alignment vertical="center"/>
    </xf>
    <xf numFmtId="0" fontId="11" fillId="7" borderId="3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6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3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10" fillId="7" borderId="6" xfId="0" applyFont="1" applyFill="1" applyBorder="1" applyAlignment="1" applyProtection="1">
      <alignment vertical="center"/>
    </xf>
    <xf numFmtId="0" fontId="10" fillId="7" borderId="7" xfId="0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9" fillId="6" borderId="3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9" fillId="0" borderId="6" xfId="2" applyFont="1" applyFill="1" applyBorder="1" applyAlignment="1" applyProtection="1">
      <alignment vertical="center"/>
    </xf>
    <xf numFmtId="0" fontId="11" fillId="7" borderId="3" xfId="0" applyFont="1" applyFill="1" applyBorder="1" applyAlignment="1" applyProtection="1">
      <alignment vertical="center"/>
    </xf>
    <xf numFmtId="0" fontId="11" fillId="7" borderId="4" xfId="0" applyFont="1" applyFill="1" applyBorder="1" applyAlignment="1" applyProtection="1">
      <alignment vertical="center"/>
    </xf>
    <xf numFmtId="0" fontId="11" fillId="7" borderId="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6" fillId="3" borderId="1" xfId="0" applyFont="1" applyFill="1" applyBorder="1" applyAlignment="1" applyProtection="1">
      <alignment horizontal="right" vertical="center"/>
    </xf>
    <xf numFmtId="0" fontId="9" fillId="6" borderId="1" xfId="2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11" fillId="7" borderId="3" xfId="0" applyFont="1" applyFill="1" applyBorder="1" applyAlignment="1">
      <alignment horizontal="left" vertical="center"/>
    </xf>
    <xf numFmtId="0" fontId="11" fillId="7" borderId="4" xfId="0" applyFont="1" applyFill="1" applyBorder="1" applyAlignment="1">
      <alignment horizontal="left" vertical="center"/>
    </xf>
    <xf numFmtId="0" fontId="11" fillId="7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right" vertical="center"/>
    </xf>
    <xf numFmtId="0" fontId="5" fillId="5" borderId="4" xfId="0" applyFont="1" applyFill="1" applyBorder="1" applyAlignment="1">
      <alignment horizontal="right" vertical="center"/>
    </xf>
    <xf numFmtId="0" fontId="5" fillId="5" borderId="2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6" borderId="1" xfId="0" applyFont="1" applyFill="1" applyBorder="1" applyAlignment="1">
      <alignment horizontal="left" vertical="center"/>
    </xf>
    <xf numFmtId="0" fontId="9" fillId="6" borderId="3" xfId="2" applyFont="1" applyFill="1" applyBorder="1" applyAlignment="1">
      <alignment horizontal="left" vertical="center"/>
    </xf>
    <xf numFmtId="0" fontId="9" fillId="6" borderId="2" xfId="2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right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0" fillId="7" borderId="3" xfId="0" applyFont="1" applyFill="1" applyBorder="1" applyAlignment="1">
      <alignment horizontal="left" vertical="center"/>
    </xf>
    <xf numFmtId="0" fontId="10" fillId="7" borderId="4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left" vertical="center"/>
    </xf>
    <xf numFmtId="0" fontId="9" fillId="6" borderId="1" xfId="2" applyFont="1" applyFill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left"/>
    </xf>
    <xf numFmtId="0" fontId="3" fillId="0" borderId="0" xfId="0" applyFont="1" applyProtection="1"/>
    <xf numFmtId="0" fontId="17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left"/>
    </xf>
    <xf numFmtId="0" fontId="11" fillId="7" borderId="3" xfId="0" applyFont="1" applyFill="1" applyBorder="1" applyAlignment="1" applyProtection="1">
      <alignment horizontal="left" vertical="center"/>
    </xf>
    <xf numFmtId="0" fontId="11" fillId="7" borderId="4" xfId="0" applyFont="1" applyFill="1" applyBorder="1" applyAlignment="1" applyProtection="1">
      <alignment horizontal="left" vertical="center"/>
    </xf>
    <xf numFmtId="0" fontId="11" fillId="7" borderId="2" xfId="0" applyFont="1" applyFill="1" applyBorder="1" applyAlignment="1" applyProtection="1">
      <alignment horizontal="left" vertical="center"/>
    </xf>
    <xf numFmtId="3" fontId="3" fillId="4" borderId="1" xfId="0" applyNumberFormat="1" applyFont="1" applyFill="1" applyBorder="1" applyAlignment="1" applyProtection="1">
      <alignment horizontal="center" vertical="center"/>
    </xf>
    <xf numFmtId="164" fontId="3" fillId="4" borderId="1" xfId="0" applyNumberFormat="1" applyFont="1" applyFill="1" applyBorder="1" applyAlignment="1" applyProtection="1">
      <alignment vertical="center"/>
    </xf>
    <xf numFmtId="0" fontId="3" fillId="6" borderId="1" xfId="0" applyFont="1" applyFill="1" applyBorder="1" applyAlignment="1" applyProtection="1">
      <alignment vertical="center"/>
    </xf>
    <xf numFmtId="0" fontId="5" fillId="5" borderId="3" xfId="0" applyFont="1" applyFill="1" applyBorder="1" applyAlignment="1" applyProtection="1">
      <alignment horizontal="right" vertical="center"/>
    </xf>
    <xf numFmtId="0" fontId="5" fillId="5" borderId="4" xfId="0" applyFont="1" applyFill="1" applyBorder="1" applyAlignment="1" applyProtection="1">
      <alignment horizontal="right" vertical="center"/>
    </xf>
    <xf numFmtId="0" fontId="5" fillId="5" borderId="2" xfId="0" applyFont="1" applyFill="1" applyBorder="1" applyAlignment="1" applyProtection="1">
      <alignment horizontal="right" vertical="center"/>
    </xf>
    <xf numFmtId="165" fontId="5" fillId="5" borderId="1" xfId="1" applyNumberFormat="1" applyFont="1" applyFill="1" applyBorder="1" applyAlignment="1" applyProtection="1">
      <alignment vertical="center"/>
    </xf>
    <xf numFmtId="0" fontId="3" fillId="0" borderId="5" xfId="0" applyFont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vertical="center"/>
    </xf>
    <xf numFmtId="0" fontId="11" fillId="7" borderId="1" xfId="0" applyFont="1" applyFill="1" applyBorder="1" applyAlignment="1" applyProtection="1">
      <alignment vertical="center"/>
    </xf>
    <xf numFmtId="0" fontId="2" fillId="0" borderId="0" xfId="0" applyFont="1" applyProtection="1"/>
    <xf numFmtId="0" fontId="3" fillId="0" borderId="0" xfId="0" applyFont="1" applyAlignment="1" applyProtection="1">
      <alignment horizontal="left" wrapText="1"/>
    </xf>
    <xf numFmtId="0" fontId="6" fillId="11" borderId="1" xfId="0" applyFont="1" applyFill="1" applyBorder="1" applyAlignment="1" applyProtection="1">
      <alignment horizontal="left" vertical="center"/>
    </xf>
    <xf numFmtId="0" fontId="6" fillId="10" borderId="1" xfId="0" applyFont="1" applyFill="1" applyBorder="1" applyAlignment="1" applyProtection="1">
      <alignment horizontal="left" vertical="center"/>
    </xf>
    <xf numFmtId="0" fontId="6" fillId="9" borderId="1" xfId="0" applyFont="1" applyFill="1" applyBorder="1" applyAlignment="1" applyProtection="1">
      <alignment horizontal="left" vertical="center"/>
    </xf>
    <xf numFmtId="0" fontId="6" fillId="3" borderId="3" xfId="0" applyFont="1" applyFill="1" applyBorder="1" applyAlignment="1" applyProtection="1">
      <alignment horizontal="left" vertical="center"/>
    </xf>
    <xf numFmtId="0" fontId="6" fillId="3" borderId="4" xfId="0" applyFont="1" applyFill="1" applyBorder="1" applyAlignment="1" applyProtection="1">
      <alignment horizontal="left" vertical="center"/>
    </xf>
    <xf numFmtId="0" fontId="6" fillId="3" borderId="2" xfId="0" applyFont="1" applyFill="1" applyBorder="1" applyAlignment="1" applyProtection="1">
      <alignment horizontal="left" vertical="center"/>
    </xf>
    <xf numFmtId="167" fontId="3" fillId="8" borderId="1" xfId="0" applyNumberFormat="1" applyFont="1" applyFill="1" applyBorder="1" applyAlignment="1" applyProtection="1">
      <alignment horizontal="center" vertical="center"/>
    </xf>
  </cellXfs>
  <cellStyles count="3">
    <cellStyle name="Standaard" xfId="0" builtinId="0"/>
    <cellStyle name="Standaard_Blad1_1" xfId="2" xr:uid="{0DAF81C4-ADB6-4730-8EAC-5C35330938E8}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5"/>
  <sheetViews>
    <sheetView tabSelected="1" zoomScale="110" zoomScaleNormal="110" zoomScaleSheetLayoutView="100" workbookViewId="0">
      <selection sqref="A1:D1"/>
    </sheetView>
  </sheetViews>
  <sheetFormatPr defaultRowHeight="11.25" x14ac:dyDescent="0.15"/>
  <cols>
    <col min="1" max="1" width="63.140625" style="94" customWidth="1"/>
    <col min="2" max="2" width="22.7109375" style="94" customWidth="1"/>
    <col min="3" max="4" width="25.7109375" style="94" customWidth="1"/>
    <col min="5" max="16384" width="9.140625" style="94"/>
  </cols>
  <sheetData>
    <row r="1" spans="1:4" ht="14.25" x14ac:dyDescent="0.2">
      <c r="A1" s="93" t="s">
        <v>16</v>
      </c>
      <c r="B1" s="93"/>
      <c r="C1" s="93"/>
      <c r="D1" s="93"/>
    </row>
    <row r="2" spans="1:4" ht="14.25" x14ac:dyDescent="0.2">
      <c r="A2" s="95" t="s">
        <v>22</v>
      </c>
      <c r="B2" s="96"/>
      <c r="C2" s="96"/>
      <c r="D2" s="96"/>
    </row>
    <row r="3" spans="1:4" x14ac:dyDescent="0.15">
      <c r="A3" s="97"/>
      <c r="B3" s="97"/>
      <c r="C3" s="97"/>
      <c r="D3" s="97"/>
    </row>
    <row r="4" spans="1:4" ht="36" customHeight="1" x14ac:dyDescent="0.15">
      <c r="A4" s="98" t="s">
        <v>172</v>
      </c>
      <c r="B4" s="98"/>
      <c r="C4" s="98"/>
      <c r="D4" s="98"/>
    </row>
    <row r="5" spans="1:4" x14ac:dyDescent="0.15">
      <c r="A5" s="99"/>
      <c r="B5" s="99"/>
      <c r="C5" s="99"/>
      <c r="D5" s="99"/>
    </row>
    <row r="6" spans="1:4" ht="36" customHeight="1" x14ac:dyDescent="0.15">
      <c r="A6" s="100" t="s">
        <v>174</v>
      </c>
      <c r="B6" s="100"/>
      <c r="C6" s="100"/>
      <c r="D6" s="100"/>
    </row>
    <row r="7" spans="1:4" x14ac:dyDescent="0.15">
      <c r="A7" s="101"/>
      <c r="B7" s="101"/>
      <c r="C7" s="101"/>
      <c r="D7" s="101"/>
    </row>
    <row r="8" spans="1:4" ht="26.25" customHeight="1" x14ac:dyDescent="0.15">
      <c r="A8" s="98" t="s">
        <v>81</v>
      </c>
      <c r="B8" s="98"/>
      <c r="C8" s="98"/>
      <c r="D8" s="98"/>
    </row>
    <row r="9" spans="1:4" x14ac:dyDescent="0.15">
      <c r="A9" s="102"/>
      <c r="B9" s="102"/>
      <c r="C9" s="102"/>
      <c r="D9" s="102"/>
    </row>
    <row r="10" spans="1:4" ht="22.5" x14ac:dyDescent="0.15">
      <c r="A10" s="52" t="s">
        <v>4</v>
      </c>
      <c r="B10" s="53" t="s">
        <v>1</v>
      </c>
      <c r="C10" s="53" t="s">
        <v>10</v>
      </c>
      <c r="D10" s="65" t="s">
        <v>3</v>
      </c>
    </row>
    <row r="11" spans="1:4" x14ac:dyDescent="0.15">
      <c r="A11" s="103" t="s">
        <v>71</v>
      </c>
      <c r="B11" s="104"/>
      <c r="C11" s="104"/>
      <c r="D11" s="105"/>
    </row>
    <row r="12" spans="1:4" x14ac:dyDescent="0.15">
      <c r="A12" s="66" t="s">
        <v>25</v>
      </c>
      <c r="B12" s="106">
        <v>736443.87899999926</v>
      </c>
      <c r="C12" s="6">
        <v>0</v>
      </c>
      <c r="D12" s="107">
        <f t="shared" ref="D12:D21" si="0">B12*C12</f>
        <v>0</v>
      </c>
    </row>
    <row r="13" spans="1:4" x14ac:dyDescent="0.15">
      <c r="A13" s="66" t="s">
        <v>9</v>
      </c>
      <c r="B13" s="106">
        <v>168546.60855263157</v>
      </c>
      <c r="C13" s="6">
        <v>0</v>
      </c>
      <c r="D13" s="107">
        <f t="shared" si="0"/>
        <v>0</v>
      </c>
    </row>
    <row r="14" spans="1:4" x14ac:dyDescent="0.15">
      <c r="A14" s="66" t="s">
        <v>150</v>
      </c>
      <c r="B14" s="106">
        <v>89750</v>
      </c>
      <c r="C14" s="6">
        <v>0</v>
      </c>
      <c r="D14" s="107">
        <f t="shared" si="0"/>
        <v>0</v>
      </c>
    </row>
    <row r="15" spans="1:4" x14ac:dyDescent="0.15">
      <c r="A15" s="66" t="s">
        <v>154</v>
      </c>
      <c r="B15" s="106">
        <v>35335</v>
      </c>
      <c r="C15" s="6">
        <v>0</v>
      </c>
      <c r="D15" s="107">
        <f t="shared" si="0"/>
        <v>0</v>
      </c>
    </row>
    <row r="16" spans="1:4" x14ac:dyDescent="0.15">
      <c r="A16" s="66" t="s">
        <v>84</v>
      </c>
      <c r="B16" s="106">
        <v>34346.288157894727</v>
      </c>
      <c r="C16" s="6">
        <v>0</v>
      </c>
      <c r="D16" s="107">
        <f t="shared" si="0"/>
        <v>0</v>
      </c>
    </row>
    <row r="17" spans="1:4" x14ac:dyDescent="0.15">
      <c r="A17" s="66" t="s">
        <v>5</v>
      </c>
      <c r="B17" s="106">
        <v>16053.500000000002</v>
      </c>
      <c r="C17" s="6">
        <v>0</v>
      </c>
      <c r="D17" s="107">
        <f t="shared" si="0"/>
        <v>0</v>
      </c>
    </row>
    <row r="18" spans="1:4" x14ac:dyDescent="0.15">
      <c r="A18" s="66" t="s">
        <v>15</v>
      </c>
      <c r="B18" s="106">
        <v>14718</v>
      </c>
      <c r="C18" s="6">
        <v>0</v>
      </c>
      <c r="D18" s="107">
        <f t="shared" si="0"/>
        <v>0</v>
      </c>
    </row>
    <row r="19" spans="1:4" x14ac:dyDescent="0.15">
      <c r="A19" s="108" t="s">
        <v>94</v>
      </c>
      <c r="B19" s="106">
        <v>9774</v>
      </c>
      <c r="C19" s="6">
        <v>0</v>
      </c>
      <c r="D19" s="107">
        <f t="shared" si="0"/>
        <v>0</v>
      </c>
    </row>
    <row r="20" spans="1:4" x14ac:dyDescent="0.15">
      <c r="A20" s="66" t="s">
        <v>95</v>
      </c>
      <c r="B20" s="106">
        <v>8680</v>
      </c>
      <c r="C20" s="6">
        <v>0</v>
      </c>
      <c r="D20" s="107">
        <f t="shared" si="0"/>
        <v>0</v>
      </c>
    </row>
    <row r="21" spans="1:4" x14ac:dyDescent="0.15">
      <c r="A21" s="66" t="s">
        <v>139</v>
      </c>
      <c r="B21" s="106">
        <v>5579</v>
      </c>
      <c r="C21" s="6">
        <v>0</v>
      </c>
      <c r="D21" s="107">
        <f t="shared" si="0"/>
        <v>0</v>
      </c>
    </row>
    <row r="22" spans="1:4" x14ac:dyDescent="0.15">
      <c r="A22" s="109" t="s">
        <v>0</v>
      </c>
      <c r="B22" s="110"/>
      <c r="C22" s="111"/>
      <c r="D22" s="112">
        <f>SUM(D12:D21)</f>
        <v>0</v>
      </c>
    </row>
    <row r="23" spans="1:4" x14ac:dyDescent="0.15">
      <c r="A23" s="113"/>
      <c r="B23" s="113"/>
      <c r="C23" s="113"/>
      <c r="D23" s="113"/>
    </row>
    <row r="24" spans="1:4" x14ac:dyDescent="0.15">
      <c r="A24" s="51" t="s">
        <v>78</v>
      </c>
      <c r="B24" s="114"/>
    </row>
    <row r="25" spans="1:4" x14ac:dyDescent="0.15">
      <c r="A25" s="114"/>
      <c r="B25" s="114"/>
    </row>
    <row r="26" spans="1:4" ht="22.5" x14ac:dyDescent="0.15">
      <c r="A26" s="52" t="s">
        <v>24</v>
      </c>
      <c r="B26" s="53" t="s">
        <v>10</v>
      </c>
    </row>
    <row r="27" spans="1:4" x14ac:dyDescent="0.15">
      <c r="A27" s="115" t="s">
        <v>72</v>
      </c>
      <c r="B27" s="115"/>
      <c r="C27" s="116"/>
      <c r="D27" s="116"/>
    </row>
    <row r="28" spans="1:4" s="116" customFormat="1" x14ac:dyDescent="0.15">
      <c r="A28" s="57" t="s">
        <v>7</v>
      </c>
      <c r="B28" s="124">
        <v>0.1</v>
      </c>
      <c r="C28" s="94"/>
      <c r="D28" s="94"/>
    </row>
    <row r="29" spans="1:4" x14ac:dyDescent="0.15">
      <c r="A29" s="57" t="s">
        <v>86</v>
      </c>
      <c r="B29" s="124">
        <v>1</v>
      </c>
    </row>
    <row r="30" spans="1:4" x14ac:dyDescent="0.15">
      <c r="A30" s="57" t="s">
        <v>146</v>
      </c>
      <c r="B30" s="124">
        <v>0.45</v>
      </c>
    </row>
    <row r="31" spans="1:4" x14ac:dyDescent="0.15">
      <c r="A31" s="57" t="s">
        <v>87</v>
      </c>
      <c r="B31" s="124">
        <v>-0.1</v>
      </c>
    </row>
    <row r="32" spans="1:4" x14ac:dyDescent="0.15">
      <c r="A32" s="57" t="s">
        <v>149</v>
      </c>
      <c r="B32" s="124">
        <v>1.4</v>
      </c>
    </row>
    <row r="33" spans="1:4" x14ac:dyDescent="0.15">
      <c r="A33" s="57" t="s">
        <v>26</v>
      </c>
      <c r="B33" s="124">
        <v>0.15</v>
      </c>
    </row>
    <row r="34" spans="1:4" x14ac:dyDescent="0.15">
      <c r="A34" s="57" t="s">
        <v>89</v>
      </c>
      <c r="B34" s="124">
        <v>0.11</v>
      </c>
    </row>
    <row r="35" spans="1:4" ht="24" customHeight="1" x14ac:dyDescent="0.15">
      <c r="A35" s="117" t="s">
        <v>171</v>
      </c>
      <c r="B35" s="117"/>
      <c r="C35" s="117"/>
      <c r="D35" s="117"/>
    </row>
    <row r="37" spans="1:4" x14ac:dyDescent="0.15">
      <c r="A37" s="58" t="s">
        <v>77</v>
      </c>
      <c r="B37" s="14"/>
      <c r="C37" s="59"/>
      <c r="D37" s="48"/>
    </row>
    <row r="38" spans="1:4" x14ac:dyDescent="0.15">
      <c r="A38" s="60"/>
      <c r="B38" s="11"/>
      <c r="C38" s="11"/>
      <c r="D38" s="14"/>
    </row>
    <row r="39" spans="1:4" x14ac:dyDescent="0.15">
      <c r="A39" s="115" t="s">
        <v>42</v>
      </c>
      <c r="B39" s="115"/>
      <c r="C39" s="115"/>
    </row>
    <row r="40" spans="1:4" x14ac:dyDescent="0.15">
      <c r="A40" s="52" t="s">
        <v>161</v>
      </c>
      <c r="B40" s="53" t="s">
        <v>43</v>
      </c>
      <c r="C40" s="65" t="s">
        <v>63</v>
      </c>
    </row>
    <row r="41" spans="1:4" x14ac:dyDescent="0.15">
      <c r="A41" s="66" t="s">
        <v>140</v>
      </c>
      <c r="B41" s="67" t="s">
        <v>141</v>
      </c>
      <c r="C41" s="124">
        <v>100</v>
      </c>
    </row>
    <row r="42" spans="1:4" x14ac:dyDescent="0.15">
      <c r="A42" s="118" t="s">
        <v>155</v>
      </c>
      <c r="B42" s="118"/>
      <c r="C42" s="118"/>
    </row>
    <row r="43" spans="1:4" x14ac:dyDescent="0.15">
      <c r="A43" s="66" t="s">
        <v>147</v>
      </c>
      <c r="B43" s="67" t="s">
        <v>98</v>
      </c>
      <c r="C43" s="124">
        <v>144</v>
      </c>
    </row>
    <row r="44" spans="1:4" x14ac:dyDescent="0.15">
      <c r="A44" s="66" t="s">
        <v>145</v>
      </c>
      <c r="B44" s="67" t="s">
        <v>142</v>
      </c>
      <c r="C44" s="124">
        <v>220</v>
      </c>
    </row>
    <row r="45" spans="1:4" x14ac:dyDescent="0.15">
      <c r="A45" s="66" t="s">
        <v>156</v>
      </c>
      <c r="B45" s="67" t="s">
        <v>143</v>
      </c>
      <c r="C45" s="124">
        <v>277</v>
      </c>
    </row>
    <row r="46" spans="1:4" x14ac:dyDescent="0.15">
      <c r="A46" s="66" t="s">
        <v>145</v>
      </c>
      <c r="B46" s="67" t="s">
        <v>144</v>
      </c>
      <c r="C46" s="124">
        <v>233</v>
      </c>
    </row>
    <row r="47" spans="1:4" x14ac:dyDescent="0.15">
      <c r="A47" s="66" t="s">
        <v>137</v>
      </c>
      <c r="B47" s="67" t="s">
        <v>98</v>
      </c>
      <c r="C47" s="124">
        <v>283</v>
      </c>
    </row>
    <row r="48" spans="1:4" x14ac:dyDescent="0.15">
      <c r="A48" s="66" t="s">
        <v>138</v>
      </c>
      <c r="B48" s="67" t="s">
        <v>98</v>
      </c>
      <c r="C48" s="124">
        <v>95</v>
      </c>
    </row>
    <row r="49" spans="1:3" x14ac:dyDescent="0.15">
      <c r="A49" s="119" t="s">
        <v>157</v>
      </c>
      <c r="B49" s="119"/>
      <c r="C49" s="119"/>
    </row>
    <row r="50" spans="1:3" x14ac:dyDescent="0.15">
      <c r="A50" s="66" t="s">
        <v>93</v>
      </c>
      <c r="B50" s="67" t="s">
        <v>68</v>
      </c>
      <c r="C50" s="124">
        <v>44</v>
      </c>
    </row>
    <row r="51" spans="1:3" x14ac:dyDescent="0.15">
      <c r="A51" s="66" t="s">
        <v>158</v>
      </c>
      <c r="B51" s="67" t="s">
        <v>151</v>
      </c>
      <c r="C51" s="124">
        <v>2.25</v>
      </c>
    </row>
    <row r="52" spans="1:3" x14ac:dyDescent="0.15">
      <c r="A52" s="66" t="s">
        <v>159</v>
      </c>
      <c r="B52" s="67" t="s">
        <v>112</v>
      </c>
      <c r="C52" s="124">
        <v>180</v>
      </c>
    </row>
    <row r="53" spans="1:3" x14ac:dyDescent="0.15">
      <c r="A53" s="66" t="s">
        <v>152</v>
      </c>
      <c r="B53" s="67" t="s">
        <v>118</v>
      </c>
      <c r="C53" s="124">
        <v>79</v>
      </c>
    </row>
    <row r="54" spans="1:3" x14ac:dyDescent="0.15">
      <c r="A54" s="66" t="s">
        <v>153</v>
      </c>
      <c r="B54" s="67" t="s">
        <v>118</v>
      </c>
      <c r="C54" s="124">
        <v>186</v>
      </c>
    </row>
    <row r="55" spans="1:3" x14ac:dyDescent="0.15">
      <c r="A55" s="66" t="s">
        <v>160</v>
      </c>
      <c r="B55" s="67" t="s">
        <v>112</v>
      </c>
      <c r="C55" s="124">
        <v>58</v>
      </c>
    </row>
    <row r="56" spans="1:3" x14ac:dyDescent="0.15">
      <c r="A56" s="120" t="s">
        <v>162</v>
      </c>
      <c r="B56" s="120"/>
      <c r="C56" s="120"/>
    </row>
    <row r="57" spans="1:3" x14ac:dyDescent="0.15">
      <c r="A57" s="121" t="s">
        <v>163</v>
      </c>
      <c r="B57" s="122"/>
      <c r="C57" s="123"/>
    </row>
    <row r="58" spans="1:3" x14ac:dyDescent="0.15">
      <c r="A58" s="57" t="s">
        <v>165</v>
      </c>
      <c r="B58" s="67" t="s">
        <v>118</v>
      </c>
      <c r="C58" s="124">
        <v>82</v>
      </c>
    </row>
    <row r="59" spans="1:3" x14ac:dyDescent="0.15">
      <c r="A59" s="57" t="s">
        <v>166</v>
      </c>
      <c r="B59" s="67" t="s">
        <v>167</v>
      </c>
      <c r="C59" s="124">
        <v>157</v>
      </c>
    </row>
    <row r="60" spans="1:3" x14ac:dyDescent="0.15">
      <c r="A60" s="57" t="s">
        <v>168</v>
      </c>
      <c r="B60" s="67" t="s">
        <v>112</v>
      </c>
      <c r="C60" s="124">
        <v>159</v>
      </c>
    </row>
    <row r="61" spans="1:3" x14ac:dyDescent="0.15">
      <c r="A61" s="57" t="s">
        <v>169</v>
      </c>
      <c r="B61" s="67" t="s">
        <v>114</v>
      </c>
      <c r="C61" s="124">
        <v>445</v>
      </c>
    </row>
    <row r="62" spans="1:3" x14ac:dyDescent="0.15">
      <c r="A62" s="121" t="s">
        <v>164</v>
      </c>
      <c r="B62" s="122"/>
      <c r="C62" s="123"/>
    </row>
    <row r="63" spans="1:3" x14ac:dyDescent="0.15">
      <c r="A63" s="66" t="s">
        <v>170</v>
      </c>
      <c r="B63" s="67" t="s">
        <v>118</v>
      </c>
      <c r="C63" s="124">
        <v>165</v>
      </c>
    </row>
    <row r="64" spans="1:3" x14ac:dyDescent="0.15">
      <c r="A64" s="66" t="s">
        <v>168</v>
      </c>
      <c r="B64" s="67" t="s">
        <v>112</v>
      </c>
      <c r="C64" s="124">
        <v>159</v>
      </c>
    </row>
    <row r="65" spans="1:1" x14ac:dyDescent="0.15">
      <c r="A65" s="116" t="s">
        <v>148</v>
      </c>
    </row>
  </sheetData>
  <sheetProtection algorithmName="SHA-512" hashValue="ZepZ0pJFQsopIcQiUH+uUlQK2yFaw7UAfGzkmKENfozyrMafvQ2S6Eg+Is91Y/wveC8pBdFYsDfZr3FoQEI6gw==" saltValue="QHyQW2V3/nRDyoRxLLt8Hg==" spinCount="100000" sheet="1" objects="1" scenarios="1"/>
  <mergeCells count="14">
    <mergeCell ref="A23:D23"/>
    <mergeCell ref="A35:D35"/>
    <mergeCell ref="A11:D11"/>
    <mergeCell ref="A22:C22"/>
    <mergeCell ref="A1:D1"/>
    <mergeCell ref="A4:D4"/>
    <mergeCell ref="A6:D6"/>
    <mergeCell ref="A8:D8"/>
    <mergeCell ref="A9:D9"/>
    <mergeCell ref="A62:C62"/>
    <mergeCell ref="A42:C42"/>
    <mergeCell ref="A49:C49"/>
    <mergeCell ref="A56:C56"/>
    <mergeCell ref="A57:C5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6EC8D-791B-4412-9499-87880511A06E}">
  <dimension ref="A1:E69"/>
  <sheetViews>
    <sheetView zoomScale="110" zoomScaleNormal="110" workbookViewId="0">
      <selection sqref="A1:D1"/>
    </sheetView>
  </sheetViews>
  <sheetFormatPr defaultRowHeight="11.25" x14ac:dyDescent="0.25"/>
  <cols>
    <col min="1" max="1" width="47.140625" style="28" bestFit="1" customWidth="1"/>
    <col min="2" max="2" width="19.28515625" style="28" customWidth="1"/>
    <col min="3" max="3" width="30.7109375" style="28" customWidth="1"/>
    <col min="4" max="4" width="19.42578125" style="28" customWidth="1"/>
    <col min="5" max="5" width="12.28515625" style="28" customWidth="1"/>
    <col min="6" max="16384" width="9.140625" style="28"/>
  </cols>
  <sheetData>
    <row r="1" spans="1:5" ht="14.25" x14ac:dyDescent="0.25">
      <c r="A1" s="81" t="s">
        <v>17</v>
      </c>
      <c r="B1" s="81"/>
      <c r="C1" s="81"/>
      <c r="D1" s="81"/>
    </row>
    <row r="2" spans="1:5" s="31" customFormat="1" x14ac:dyDescent="0.25">
      <c r="A2" s="29" t="s">
        <v>23</v>
      </c>
      <c r="B2" s="30"/>
      <c r="C2" s="30"/>
      <c r="D2" s="30"/>
    </row>
    <row r="3" spans="1:5" x14ac:dyDescent="0.25">
      <c r="A3" s="32"/>
      <c r="B3" s="32"/>
      <c r="C3" s="32"/>
      <c r="D3" s="32"/>
    </row>
    <row r="4" spans="1:5" ht="36" customHeight="1" x14ac:dyDescent="0.25">
      <c r="A4" s="76" t="s">
        <v>172</v>
      </c>
      <c r="B4" s="76"/>
      <c r="C4" s="76"/>
      <c r="D4" s="76"/>
    </row>
    <row r="5" spans="1:5" x14ac:dyDescent="0.25">
      <c r="A5" s="33"/>
      <c r="B5" s="33"/>
      <c r="C5" s="33"/>
      <c r="D5" s="33"/>
    </row>
    <row r="6" spans="1:5" ht="37.5" customHeight="1" x14ac:dyDescent="0.25">
      <c r="A6" s="77" t="s">
        <v>175</v>
      </c>
      <c r="B6" s="77"/>
      <c r="C6" s="77"/>
      <c r="D6" s="77"/>
    </row>
    <row r="7" spans="1:5" x14ac:dyDescent="0.25">
      <c r="A7" s="34"/>
      <c r="B7" s="34"/>
      <c r="C7" s="34"/>
      <c r="D7" s="34"/>
    </row>
    <row r="8" spans="1:5" ht="25.5" customHeight="1" x14ac:dyDescent="0.25">
      <c r="A8" s="76" t="s">
        <v>81</v>
      </c>
      <c r="B8" s="76"/>
      <c r="C8" s="76"/>
      <c r="D8" s="76"/>
    </row>
    <row r="9" spans="1:5" x14ac:dyDescent="0.25">
      <c r="A9" s="82"/>
      <c r="B9" s="82"/>
      <c r="C9" s="82"/>
      <c r="D9" s="82"/>
    </row>
    <row r="10" spans="1:5" ht="22.5" x14ac:dyDescent="0.25">
      <c r="A10" s="1" t="s">
        <v>24</v>
      </c>
      <c r="B10" s="2" t="s">
        <v>1</v>
      </c>
      <c r="C10" s="2" t="s">
        <v>10</v>
      </c>
      <c r="D10" s="3" t="s">
        <v>3</v>
      </c>
    </row>
    <row r="11" spans="1:5" x14ac:dyDescent="0.25">
      <c r="A11" s="70" t="s">
        <v>71</v>
      </c>
      <c r="B11" s="71"/>
      <c r="C11" s="71"/>
      <c r="D11" s="72"/>
    </row>
    <row r="12" spans="1:5" x14ac:dyDescent="0.25">
      <c r="A12" s="4" t="s">
        <v>25</v>
      </c>
      <c r="B12" s="5">
        <v>925582.72</v>
      </c>
      <c r="C12" s="6">
        <v>0</v>
      </c>
      <c r="D12" s="7">
        <f t="shared" ref="D12:D21" si="0">B12*C12</f>
        <v>0</v>
      </c>
    </row>
    <row r="13" spans="1:5" x14ac:dyDescent="0.25">
      <c r="A13" s="4" t="s">
        <v>39</v>
      </c>
      <c r="B13" s="5">
        <v>378241.40000000014</v>
      </c>
      <c r="C13" s="6">
        <v>0</v>
      </c>
      <c r="D13" s="7">
        <f t="shared" si="0"/>
        <v>0</v>
      </c>
      <c r="E13" s="40"/>
    </row>
    <row r="14" spans="1:5" x14ac:dyDescent="0.25">
      <c r="A14" s="4" t="s">
        <v>79</v>
      </c>
      <c r="B14" s="5">
        <v>266395</v>
      </c>
      <c r="C14" s="6">
        <v>0</v>
      </c>
      <c r="D14" s="7">
        <f t="shared" si="0"/>
        <v>0</v>
      </c>
      <c r="E14" s="40"/>
    </row>
    <row r="15" spans="1:5" x14ac:dyDescent="0.25">
      <c r="A15" s="4" t="s">
        <v>38</v>
      </c>
      <c r="B15" s="5">
        <v>168760.39999999994</v>
      </c>
      <c r="C15" s="6">
        <v>0</v>
      </c>
      <c r="D15" s="7">
        <f t="shared" si="0"/>
        <v>0</v>
      </c>
      <c r="E15" s="40"/>
    </row>
    <row r="16" spans="1:5" x14ac:dyDescent="0.25">
      <c r="A16" s="4" t="s">
        <v>84</v>
      </c>
      <c r="B16" s="5">
        <v>111281.5</v>
      </c>
      <c r="C16" s="6">
        <v>0</v>
      </c>
      <c r="D16" s="7">
        <f t="shared" si="0"/>
        <v>0</v>
      </c>
      <c r="E16" s="40"/>
    </row>
    <row r="17" spans="1:5" x14ac:dyDescent="0.25">
      <c r="A17" s="4" t="s">
        <v>7</v>
      </c>
      <c r="B17" s="5">
        <v>105350</v>
      </c>
      <c r="C17" s="6">
        <v>0</v>
      </c>
      <c r="D17" s="7">
        <f t="shared" si="0"/>
        <v>0</v>
      </c>
      <c r="E17" s="40"/>
    </row>
    <row r="18" spans="1:5" x14ac:dyDescent="0.25">
      <c r="A18" s="4" t="s">
        <v>86</v>
      </c>
      <c r="B18" s="5">
        <v>91660</v>
      </c>
      <c r="C18" s="6">
        <v>0</v>
      </c>
      <c r="D18" s="7">
        <f t="shared" si="0"/>
        <v>0</v>
      </c>
      <c r="E18" s="40"/>
    </row>
    <row r="19" spans="1:5" x14ac:dyDescent="0.25">
      <c r="A19" s="4" t="s">
        <v>34</v>
      </c>
      <c r="B19" s="5">
        <v>63532</v>
      </c>
      <c r="C19" s="6">
        <v>0</v>
      </c>
      <c r="D19" s="7">
        <f t="shared" si="0"/>
        <v>0</v>
      </c>
      <c r="E19" s="40"/>
    </row>
    <row r="20" spans="1:5" x14ac:dyDescent="0.25">
      <c r="A20" s="4" t="s">
        <v>27</v>
      </c>
      <c r="B20" s="19">
        <v>27159</v>
      </c>
      <c r="C20" s="6">
        <v>0</v>
      </c>
      <c r="D20" s="7">
        <f t="shared" si="0"/>
        <v>0</v>
      </c>
      <c r="E20" s="40"/>
    </row>
    <row r="21" spans="1:5" x14ac:dyDescent="0.25">
      <c r="A21" s="4" t="s">
        <v>5</v>
      </c>
      <c r="B21" s="5">
        <v>11820.2</v>
      </c>
      <c r="C21" s="6">
        <v>0</v>
      </c>
      <c r="D21" s="7">
        <f t="shared" si="0"/>
        <v>0</v>
      </c>
      <c r="E21" s="40"/>
    </row>
    <row r="22" spans="1:5" x14ac:dyDescent="0.25">
      <c r="A22" s="70" t="s">
        <v>35</v>
      </c>
      <c r="B22" s="71"/>
      <c r="C22" s="71"/>
      <c r="D22" s="72"/>
      <c r="E22" s="40"/>
    </row>
    <row r="23" spans="1:5" x14ac:dyDescent="0.25">
      <c r="A23" s="4" t="s">
        <v>26</v>
      </c>
      <c r="B23" s="19">
        <v>13605</v>
      </c>
      <c r="C23" s="6">
        <v>0</v>
      </c>
      <c r="D23" s="7">
        <f>B23*C23</f>
        <v>0</v>
      </c>
      <c r="E23" s="40"/>
    </row>
    <row r="24" spans="1:5" x14ac:dyDescent="0.25">
      <c r="A24" s="4" t="s">
        <v>177</v>
      </c>
      <c r="B24" s="19">
        <v>479</v>
      </c>
      <c r="C24" s="6">
        <v>0</v>
      </c>
      <c r="D24" s="7">
        <f>B24*C24</f>
        <v>0</v>
      </c>
      <c r="E24" s="40"/>
    </row>
    <row r="25" spans="1:5" x14ac:dyDescent="0.25">
      <c r="A25" s="73" t="s">
        <v>0</v>
      </c>
      <c r="B25" s="74"/>
      <c r="C25" s="75"/>
      <c r="D25" s="8">
        <f>SUM(D12:D21)-SUM(D23:D24)</f>
        <v>0</v>
      </c>
    </row>
    <row r="26" spans="1:5" s="42" customFormat="1" ht="36.75" customHeight="1" x14ac:dyDescent="0.25">
      <c r="A26" s="83" t="s">
        <v>80</v>
      </c>
      <c r="B26" s="83"/>
      <c r="C26" s="83"/>
      <c r="D26" s="83"/>
    </row>
    <row r="27" spans="1:5" s="42" customFormat="1" x14ac:dyDescent="0.25">
      <c r="A27" s="9"/>
      <c r="B27" s="9"/>
      <c r="C27" s="9"/>
      <c r="D27" s="10"/>
    </row>
    <row r="28" spans="1:5" s="42" customFormat="1" x14ac:dyDescent="0.25">
      <c r="A28" s="17" t="s">
        <v>78</v>
      </c>
      <c r="B28" s="9"/>
      <c r="C28" s="18"/>
      <c r="D28" s="10"/>
    </row>
    <row r="29" spans="1:5" s="42" customFormat="1" x14ac:dyDescent="0.25">
      <c r="A29" s="9"/>
      <c r="B29" s="9"/>
      <c r="C29" s="9"/>
      <c r="D29" s="10"/>
    </row>
    <row r="30" spans="1:5" s="42" customFormat="1" ht="22.5" x14ac:dyDescent="0.25">
      <c r="A30" s="1" t="s">
        <v>24</v>
      </c>
      <c r="B30" s="2" t="str">
        <f>C10</f>
        <v>Prijs per kilogram 
(excl. btw)</v>
      </c>
    </row>
    <row r="31" spans="1:5" x14ac:dyDescent="0.25">
      <c r="A31" s="15" t="s">
        <v>72</v>
      </c>
      <c r="B31" s="15"/>
    </row>
    <row r="32" spans="1:5" x14ac:dyDescent="0.25">
      <c r="A32" s="4" t="s">
        <v>95</v>
      </c>
      <c r="B32" s="124">
        <v>0.14000000000000001</v>
      </c>
    </row>
    <row r="33" spans="1:5" x14ac:dyDescent="0.25">
      <c r="A33" s="4" t="s">
        <v>85</v>
      </c>
      <c r="B33" s="124">
        <v>0.72</v>
      </c>
    </row>
    <row r="34" spans="1:5" x14ac:dyDescent="0.25">
      <c r="A34" s="4" t="s">
        <v>36</v>
      </c>
      <c r="B34" s="124">
        <v>3.05</v>
      </c>
    </row>
    <row r="35" spans="1:5" x14ac:dyDescent="0.25">
      <c r="A35" s="4" t="s">
        <v>37</v>
      </c>
      <c r="B35" s="124">
        <v>7.0000000000000007E-2</v>
      </c>
    </row>
    <row r="36" spans="1:5" x14ac:dyDescent="0.25">
      <c r="A36" s="4" t="s">
        <v>40</v>
      </c>
      <c r="B36" s="124">
        <v>1.43</v>
      </c>
    </row>
    <row r="37" spans="1:5" x14ac:dyDescent="0.25">
      <c r="A37" s="4" t="s">
        <v>41</v>
      </c>
      <c r="B37" s="124">
        <v>0.32</v>
      </c>
    </row>
    <row r="38" spans="1:5" s="36" customFormat="1" x14ac:dyDescent="0.25">
      <c r="A38" s="13"/>
      <c r="B38" s="14"/>
    </row>
    <row r="39" spans="1:5" s="36" customFormat="1" x14ac:dyDescent="0.25">
      <c r="A39" s="16" t="s">
        <v>77</v>
      </c>
      <c r="B39" s="14"/>
      <c r="C39" s="37"/>
    </row>
    <row r="40" spans="1:5" s="42" customFormat="1" x14ac:dyDescent="0.25">
      <c r="A40" s="12"/>
      <c r="B40" s="11"/>
      <c r="C40" s="11"/>
      <c r="D40" s="11"/>
      <c r="E40" s="36"/>
    </row>
    <row r="41" spans="1:5" s="42" customFormat="1" x14ac:dyDescent="0.25">
      <c r="A41" s="70" t="s">
        <v>42</v>
      </c>
      <c r="B41" s="71"/>
      <c r="C41" s="71"/>
      <c r="D41" s="72"/>
    </row>
    <row r="42" spans="1:5" s="42" customFormat="1" x14ac:dyDescent="0.25">
      <c r="A42" s="68" t="s">
        <v>64</v>
      </c>
      <c r="B42" s="69"/>
      <c r="C42" s="2" t="s">
        <v>43</v>
      </c>
      <c r="D42" s="3" t="s">
        <v>63</v>
      </c>
    </row>
    <row r="43" spans="1:5" s="42" customFormat="1" x14ac:dyDescent="0.25">
      <c r="A43" s="79" t="s">
        <v>173</v>
      </c>
      <c r="B43" s="80"/>
      <c r="C43" s="38" t="s">
        <v>68</v>
      </c>
      <c r="D43" s="124">
        <v>17</v>
      </c>
    </row>
    <row r="44" spans="1:5" s="42" customFormat="1" x14ac:dyDescent="0.25">
      <c r="A44" s="79" t="s">
        <v>69</v>
      </c>
      <c r="B44" s="80"/>
      <c r="C44" s="38" t="s">
        <v>65</v>
      </c>
      <c r="D44" s="124">
        <v>98.5</v>
      </c>
    </row>
    <row r="45" spans="1:5" s="42" customFormat="1" x14ac:dyDescent="0.25">
      <c r="A45" s="79" t="s">
        <v>28</v>
      </c>
      <c r="B45" s="80"/>
      <c r="C45" s="38" t="s">
        <v>66</v>
      </c>
      <c r="D45" s="124">
        <v>9.3000000000000007</v>
      </c>
    </row>
    <row r="46" spans="1:5" s="42" customFormat="1" x14ac:dyDescent="0.25">
      <c r="A46" s="79" t="s">
        <v>29</v>
      </c>
      <c r="B46" s="80"/>
      <c r="C46" s="38" t="s">
        <v>66</v>
      </c>
      <c r="D46" s="124">
        <v>9.3000000000000007</v>
      </c>
    </row>
    <row r="47" spans="1:5" s="42" customFormat="1" x14ac:dyDescent="0.25">
      <c r="A47" s="79" t="s">
        <v>30</v>
      </c>
      <c r="B47" s="80"/>
      <c r="C47" s="38" t="s">
        <v>67</v>
      </c>
      <c r="D47" s="124">
        <v>5.8</v>
      </c>
    </row>
    <row r="48" spans="1:5" s="42" customFormat="1" x14ac:dyDescent="0.25">
      <c r="A48" s="79" t="s">
        <v>31</v>
      </c>
      <c r="B48" s="80"/>
      <c r="C48" s="38" t="s">
        <v>67</v>
      </c>
      <c r="D48" s="124">
        <v>5.8</v>
      </c>
    </row>
    <row r="49" spans="1:5" s="42" customFormat="1" x14ac:dyDescent="0.25">
      <c r="A49" s="79" t="s">
        <v>70</v>
      </c>
      <c r="B49" s="80"/>
      <c r="C49" s="38" t="s">
        <v>67</v>
      </c>
      <c r="D49" s="124">
        <v>91</v>
      </c>
    </row>
    <row r="50" spans="1:5" s="42" customFormat="1" x14ac:dyDescent="0.25">
      <c r="A50" s="79" t="s">
        <v>32</v>
      </c>
      <c r="B50" s="80"/>
      <c r="C50" s="38" t="s">
        <v>67</v>
      </c>
      <c r="D50" s="124">
        <v>91</v>
      </c>
    </row>
    <row r="51" spans="1:5" s="42" customFormat="1" x14ac:dyDescent="0.25">
      <c r="A51" s="79" t="s">
        <v>33</v>
      </c>
      <c r="B51" s="80"/>
      <c r="C51" s="38" t="s">
        <v>68</v>
      </c>
      <c r="D51" s="124">
        <v>42</v>
      </c>
    </row>
    <row r="52" spans="1:5" s="42" customFormat="1" x14ac:dyDescent="0.25">
      <c r="A52" s="78" t="s">
        <v>44</v>
      </c>
      <c r="B52" s="78"/>
      <c r="C52" s="43" t="s">
        <v>45</v>
      </c>
      <c r="D52" s="124">
        <v>102</v>
      </c>
    </row>
    <row r="53" spans="1:5" s="44" customFormat="1" x14ac:dyDescent="0.25">
      <c r="A53" s="78" t="s">
        <v>46</v>
      </c>
      <c r="B53" s="78"/>
      <c r="C53" s="43" t="s">
        <v>45</v>
      </c>
      <c r="D53" s="124">
        <v>47</v>
      </c>
      <c r="E53" s="42"/>
    </row>
    <row r="54" spans="1:5" s="42" customFormat="1" x14ac:dyDescent="0.25">
      <c r="A54" s="78" t="s">
        <v>47</v>
      </c>
      <c r="B54" s="78"/>
      <c r="C54" s="43" t="s">
        <v>48</v>
      </c>
      <c r="D54" s="124">
        <v>88.5</v>
      </c>
    </row>
    <row r="55" spans="1:5" s="42" customFormat="1" x14ac:dyDescent="0.25">
      <c r="A55" s="78" t="s">
        <v>49</v>
      </c>
      <c r="B55" s="78"/>
      <c r="C55" s="43" t="s">
        <v>50</v>
      </c>
      <c r="D55" s="124">
        <v>0.55000000000000004</v>
      </c>
    </row>
    <row r="56" spans="1:5" s="42" customFormat="1" x14ac:dyDescent="0.25">
      <c r="A56" s="78" t="s">
        <v>76</v>
      </c>
      <c r="B56" s="78"/>
      <c r="C56" s="43" t="s">
        <v>51</v>
      </c>
      <c r="D56" s="124">
        <v>8.1</v>
      </c>
    </row>
    <row r="57" spans="1:5" s="42" customFormat="1" x14ac:dyDescent="0.25">
      <c r="A57" s="78" t="s">
        <v>52</v>
      </c>
      <c r="B57" s="78"/>
      <c r="C57" s="43" t="s">
        <v>45</v>
      </c>
      <c r="D57" s="124">
        <v>110</v>
      </c>
    </row>
    <row r="58" spans="1:5" s="42" customFormat="1" x14ac:dyDescent="0.25">
      <c r="A58" s="78" t="s">
        <v>75</v>
      </c>
      <c r="B58" s="78"/>
      <c r="C58" s="43" t="s">
        <v>45</v>
      </c>
      <c r="D58" s="124">
        <v>551</v>
      </c>
    </row>
    <row r="59" spans="1:5" s="42" customFormat="1" x14ac:dyDescent="0.25">
      <c r="A59" s="78" t="s">
        <v>53</v>
      </c>
      <c r="B59" s="78"/>
      <c r="C59" s="43" t="s">
        <v>54</v>
      </c>
      <c r="D59" s="124">
        <v>108</v>
      </c>
    </row>
    <row r="60" spans="1:5" s="42" customFormat="1" x14ac:dyDescent="0.25">
      <c r="A60" s="78" t="s">
        <v>74</v>
      </c>
      <c r="B60" s="78"/>
      <c r="C60" s="43" t="s">
        <v>55</v>
      </c>
      <c r="D60" s="124">
        <v>11</v>
      </c>
    </row>
    <row r="61" spans="1:5" s="42" customFormat="1" x14ac:dyDescent="0.25">
      <c r="A61" s="78" t="s">
        <v>73</v>
      </c>
      <c r="B61" s="78"/>
      <c r="C61" s="45" t="s">
        <v>56</v>
      </c>
      <c r="D61" s="124">
        <v>188.5</v>
      </c>
    </row>
    <row r="62" spans="1:5" s="42" customFormat="1" x14ac:dyDescent="0.25">
      <c r="A62" s="78" t="s">
        <v>57</v>
      </c>
      <c r="B62" s="78"/>
      <c r="C62" s="43" t="s">
        <v>58</v>
      </c>
      <c r="D62" s="124">
        <v>108.5</v>
      </c>
    </row>
    <row r="63" spans="1:5" s="42" customFormat="1" x14ac:dyDescent="0.25">
      <c r="A63" s="78" t="s">
        <v>59</v>
      </c>
      <c r="B63" s="78"/>
      <c r="C63" s="43" t="s">
        <v>45</v>
      </c>
      <c r="D63" s="124">
        <v>168.5</v>
      </c>
    </row>
    <row r="64" spans="1:5" s="42" customFormat="1" x14ac:dyDescent="0.25">
      <c r="A64" s="78" t="s">
        <v>60</v>
      </c>
      <c r="B64" s="78"/>
      <c r="C64" s="43" t="s">
        <v>58</v>
      </c>
      <c r="D64" s="124">
        <v>98.5</v>
      </c>
    </row>
    <row r="65" spans="1:5" s="42" customFormat="1" x14ac:dyDescent="0.25">
      <c r="A65" s="78" t="s">
        <v>82</v>
      </c>
      <c r="B65" s="78"/>
      <c r="C65" s="43" t="s">
        <v>61</v>
      </c>
      <c r="D65" s="124">
        <v>210</v>
      </c>
      <c r="E65" s="46"/>
    </row>
    <row r="66" spans="1:5" s="42" customFormat="1" x14ac:dyDescent="0.25">
      <c r="A66" s="78" t="s">
        <v>83</v>
      </c>
      <c r="B66" s="78"/>
      <c r="C66" s="43" t="s">
        <v>62</v>
      </c>
      <c r="D66" s="124">
        <v>317</v>
      </c>
      <c r="E66" s="46"/>
    </row>
    <row r="67" spans="1:5" s="42" customFormat="1" x14ac:dyDescent="0.25"/>
    <row r="68" spans="1:5" s="42" customFormat="1" x14ac:dyDescent="0.25"/>
    <row r="69" spans="1:5" x14ac:dyDescent="0.25">
      <c r="A69" s="44"/>
      <c r="B69" s="44"/>
      <c r="C69" s="44"/>
      <c r="D69" s="44"/>
    </row>
  </sheetData>
  <sheetProtection algorithmName="SHA-512" hashValue="4LvvmN09aXOlabhCFw7A1uLyVJvq+FCu+s6W1AuFZ4cjJzG8yiPjl2137XSY35RtdcslHx4iEt0JW6LdsfYYsA==" saltValue="Yx2DQ7lm3y0BRyWNgwB6ZA==" spinCount="100000" sheet="1" objects="1" scenarios="1"/>
  <mergeCells count="35">
    <mergeCell ref="A22:D22"/>
    <mergeCell ref="A11:D11"/>
    <mergeCell ref="A25:C25"/>
    <mergeCell ref="A26:D26"/>
    <mergeCell ref="A47:B47"/>
    <mergeCell ref="A42:B42"/>
    <mergeCell ref="A41:D41"/>
    <mergeCell ref="A44:B44"/>
    <mergeCell ref="A45:B45"/>
    <mergeCell ref="A46:B46"/>
    <mergeCell ref="A43:B43"/>
    <mergeCell ref="A1:D1"/>
    <mergeCell ref="A4:D4"/>
    <mergeCell ref="A6:D6"/>
    <mergeCell ref="A8:D8"/>
    <mergeCell ref="A9:D9"/>
    <mergeCell ref="A60:B60"/>
    <mergeCell ref="A55:B55"/>
    <mergeCell ref="A56:B56"/>
    <mergeCell ref="A57:B57"/>
    <mergeCell ref="A58:B58"/>
    <mergeCell ref="A59:B59"/>
    <mergeCell ref="A52:B52"/>
    <mergeCell ref="A53:B53"/>
    <mergeCell ref="A54:B54"/>
    <mergeCell ref="A48:B48"/>
    <mergeCell ref="A49:B49"/>
    <mergeCell ref="A51:B51"/>
    <mergeCell ref="A50:B50"/>
    <mergeCell ref="A65:B65"/>
    <mergeCell ref="A66:B66"/>
    <mergeCell ref="A61:B61"/>
    <mergeCell ref="A62:B62"/>
    <mergeCell ref="A63:B63"/>
    <mergeCell ref="A64:B6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4"/>
  <sheetViews>
    <sheetView zoomScale="110" zoomScaleNormal="110" workbookViewId="0">
      <selection sqref="A1:D1"/>
    </sheetView>
  </sheetViews>
  <sheetFormatPr defaultRowHeight="11.25" x14ac:dyDescent="0.25"/>
  <cols>
    <col min="1" max="1" width="58.28515625" style="28" customWidth="1"/>
    <col min="2" max="2" width="20.42578125" style="28" customWidth="1"/>
    <col min="3" max="3" width="18.5703125" style="28" bestFit="1" customWidth="1"/>
    <col min="4" max="4" width="20.140625" style="28" customWidth="1"/>
    <col min="5" max="16384" width="9.140625" style="28"/>
  </cols>
  <sheetData>
    <row r="1" spans="1:4" ht="14.25" x14ac:dyDescent="0.25">
      <c r="A1" s="81" t="s">
        <v>18</v>
      </c>
      <c r="B1" s="81"/>
      <c r="C1" s="81"/>
      <c r="D1" s="81"/>
    </row>
    <row r="2" spans="1:4" x14ac:dyDescent="0.25">
      <c r="A2" s="29" t="s">
        <v>20</v>
      </c>
      <c r="B2" s="32"/>
      <c r="C2" s="32"/>
      <c r="D2" s="32"/>
    </row>
    <row r="3" spans="1:4" x14ac:dyDescent="0.25">
      <c r="A3" s="32"/>
      <c r="B3" s="32"/>
      <c r="C3" s="32"/>
      <c r="D3" s="32"/>
    </row>
    <row r="4" spans="1:4" ht="36" customHeight="1" x14ac:dyDescent="0.25">
      <c r="A4" s="76" t="s">
        <v>172</v>
      </c>
      <c r="B4" s="76"/>
      <c r="C4" s="76"/>
      <c r="D4" s="76"/>
    </row>
    <row r="5" spans="1:4" x14ac:dyDescent="0.25">
      <c r="A5" s="33"/>
      <c r="B5" s="33"/>
      <c r="C5" s="33"/>
      <c r="D5" s="33"/>
    </row>
    <row r="6" spans="1:4" ht="36.75" customHeight="1" x14ac:dyDescent="0.25">
      <c r="A6" s="77" t="s">
        <v>178</v>
      </c>
      <c r="B6" s="77"/>
      <c r="C6" s="77"/>
      <c r="D6" s="77"/>
    </row>
    <row r="7" spans="1:4" x14ac:dyDescent="0.25">
      <c r="A7" s="34"/>
      <c r="B7" s="34"/>
      <c r="C7" s="34"/>
      <c r="D7" s="34"/>
    </row>
    <row r="8" spans="1:4" ht="25.5" customHeight="1" x14ac:dyDescent="0.25">
      <c r="A8" s="76" t="s">
        <v>81</v>
      </c>
      <c r="B8" s="76"/>
      <c r="C8" s="76"/>
      <c r="D8" s="76"/>
    </row>
    <row r="9" spans="1:4" x14ac:dyDescent="0.25">
      <c r="A9" s="82"/>
      <c r="B9" s="82"/>
      <c r="C9" s="82"/>
      <c r="D9" s="82"/>
    </row>
    <row r="10" spans="1:4" ht="22.5" x14ac:dyDescent="0.25">
      <c r="A10" s="1" t="s">
        <v>4</v>
      </c>
      <c r="B10" s="2" t="s">
        <v>1</v>
      </c>
      <c r="C10" s="2" t="s">
        <v>10</v>
      </c>
      <c r="D10" s="3" t="s">
        <v>3</v>
      </c>
    </row>
    <row r="11" spans="1:4" x14ac:dyDescent="0.25">
      <c r="A11" s="70" t="s">
        <v>71</v>
      </c>
      <c r="B11" s="71"/>
      <c r="C11" s="71"/>
      <c r="D11" s="72"/>
    </row>
    <row r="12" spans="1:4" x14ac:dyDescent="0.25">
      <c r="A12" s="35" t="s">
        <v>25</v>
      </c>
      <c r="B12" s="5">
        <v>4887157.9000000041</v>
      </c>
      <c r="C12" s="6">
        <v>0</v>
      </c>
      <c r="D12" s="7">
        <f t="shared" ref="D12:D20" si="0">B12*C12</f>
        <v>0</v>
      </c>
    </row>
    <row r="13" spans="1:4" x14ac:dyDescent="0.25">
      <c r="A13" s="35" t="s">
        <v>2</v>
      </c>
      <c r="B13" s="5">
        <v>547620</v>
      </c>
      <c r="C13" s="6">
        <v>0</v>
      </c>
      <c r="D13" s="7">
        <f t="shared" si="0"/>
        <v>0</v>
      </c>
    </row>
    <row r="14" spans="1:4" x14ac:dyDescent="0.25">
      <c r="A14" s="35" t="s">
        <v>7</v>
      </c>
      <c r="B14" s="5">
        <v>542075</v>
      </c>
      <c r="C14" s="6">
        <v>0</v>
      </c>
      <c r="D14" s="7">
        <f t="shared" si="0"/>
        <v>0</v>
      </c>
    </row>
    <row r="15" spans="1:4" x14ac:dyDescent="0.25">
      <c r="A15" s="35" t="s">
        <v>9</v>
      </c>
      <c r="B15" s="5">
        <v>299999</v>
      </c>
      <c r="C15" s="6">
        <v>0</v>
      </c>
      <c r="D15" s="7">
        <f t="shared" si="0"/>
        <v>0</v>
      </c>
    </row>
    <row r="16" spans="1:4" x14ac:dyDescent="0.25">
      <c r="A16" s="35" t="s">
        <v>89</v>
      </c>
      <c r="B16" s="5">
        <v>211447</v>
      </c>
      <c r="C16" s="6">
        <v>0</v>
      </c>
      <c r="D16" s="7">
        <f t="shared" si="0"/>
        <v>0</v>
      </c>
    </row>
    <row r="17" spans="1:5" x14ac:dyDescent="0.25">
      <c r="A17" s="35" t="s">
        <v>84</v>
      </c>
      <c r="B17" s="5">
        <v>50175</v>
      </c>
      <c r="C17" s="6">
        <v>0</v>
      </c>
      <c r="D17" s="7">
        <f t="shared" si="0"/>
        <v>0</v>
      </c>
    </row>
    <row r="18" spans="1:5" x14ac:dyDescent="0.25">
      <c r="A18" s="35" t="s">
        <v>95</v>
      </c>
      <c r="B18" s="5">
        <v>31410</v>
      </c>
      <c r="C18" s="6">
        <v>0</v>
      </c>
      <c r="D18" s="7">
        <f t="shared" si="0"/>
        <v>0</v>
      </c>
    </row>
    <row r="19" spans="1:5" x14ac:dyDescent="0.25">
      <c r="A19" s="35" t="s">
        <v>94</v>
      </c>
      <c r="B19" s="5">
        <v>29286</v>
      </c>
      <c r="C19" s="6">
        <v>0</v>
      </c>
      <c r="D19" s="7">
        <f t="shared" si="0"/>
        <v>0</v>
      </c>
    </row>
    <row r="20" spans="1:5" x14ac:dyDescent="0.25">
      <c r="A20" s="35" t="s">
        <v>6</v>
      </c>
      <c r="B20" s="5">
        <v>25520</v>
      </c>
      <c r="C20" s="6">
        <v>0</v>
      </c>
      <c r="D20" s="7">
        <f t="shared" si="0"/>
        <v>0</v>
      </c>
    </row>
    <row r="21" spans="1:5" x14ac:dyDescent="0.25">
      <c r="A21" s="35" t="s">
        <v>11</v>
      </c>
      <c r="B21" s="5">
        <v>12100</v>
      </c>
      <c r="C21" s="6">
        <v>0</v>
      </c>
      <c r="D21" s="7">
        <f>B21*C21</f>
        <v>0</v>
      </c>
    </row>
    <row r="22" spans="1:5" x14ac:dyDescent="0.25">
      <c r="A22" s="35" t="s">
        <v>5</v>
      </c>
      <c r="B22" s="5">
        <v>7464</v>
      </c>
      <c r="C22" s="6">
        <v>0</v>
      </c>
      <c r="D22" s="7">
        <f>B22*C22</f>
        <v>0</v>
      </c>
    </row>
    <row r="23" spans="1:5" x14ac:dyDescent="0.25">
      <c r="A23" s="35" t="s">
        <v>87</v>
      </c>
      <c r="B23" s="5">
        <v>6916</v>
      </c>
      <c r="C23" s="6">
        <v>0</v>
      </c>
      <c r="D23" s="7">
        <f>B23*C23</f>
        <v>0</v>
      </c>
    </row>
    <row r="24" spans="1:5" x14ac:dyDescent="0.25">
      <c r="A24" s="70" t="s">
        <v>35</v>
      </c>
      <c r="B24" s="71"/>
      <c r="C24" s="71"/>
      <c r="D24" s="72"/>
    </row>
    <row r="25" spans="1:5" x14ac:dyDescent="0.25">
      <c r="A25" s="35" t="s">
        <v>177</v>
      </c>
      <c r="B25" s="5">
        <v>6916</v>
      </c>
      <c r="C25" s="6">
        <v>0</v>
      </c>
      <c r="D25" s="7">
        <f>B25*C25</f>
        <v>0</v>
      </c>
      <c r="E25" s="40"/>
    </row>
    <row r="26" spans="1:5" x14ac:dyDescent="0.25">
      <c r="A26" s="73" t="s">
        <v>0</v>
      </c>
      <c r="B26" s="74"/>
      <c r="C26" s="75"/>
      <c r="D26" s="8">
        <f>SUM(D12:D23)-SUM(D25:D25)</f>
        <v>0</v>
      </c>
    </row>
    <row r="27" spans="1:5" ht="35.25" customHeight="1" x14ac:dyDescent="0.25">
      <c r="A27" s="84" t="s">
        <v>80</v>
      </c>
      <c r="B27" s="84"/>
      <c r="C27" s="84"/>
      <c r="D27" s="84"/>
    </row>
    <row r="28" spans="1:5" x14ac:dyDescent="0.25">
      <c r="A28" s="41"/>
      <c r="B28" s="41"/>
      <c r="C28" s="41"/>
      <c r="D28" s="41"/>
    </row>
    <row r="29" spans="1:5" x14ac:dyDescent="0.25">
      <c r="A29" s="17" t="s">
        <v>78</v>
      </c>
      <c r="B29" s="41"/>
      <c r="C29" s="41"/>
      <c r="D29" s="41"/>
    </row>
    <row r="30" spans="1:5" x14ac:dyDescent="0.25">
      <c r="A30" s="41"/>
      <c r="B30" s="41"/>
      <c r="C30" s="41"/>
      <c r="D30" s="41"/>
    </row>
    <row r="31" spans="1:5" ht="22.5" x14ac:dyDescent="0.25">
      <c r="A31" s="1" t="s">
        <v>24</v>
      </c>
      <c r="B31" s="2" t="s">
        <v>10</v>
      </c>
      <c r="C31" s="21"/>
    </row>
    <row r="32" spans="1:5" x14ac:dyDescent="0.25">
      <c r="A32" s="23" t="s">
        <v>90</v>
      </c>
      <c r="B32" s="22"/>
    </row>
    <row r="33" spans="1:4" x14ac:dyDescent="0.25">
      <c r="A33" s="4" t="s">
        <v>86</v>
      </c>
      <c r="B33" s="124">
        <v>0.1</v>
      </c>
    </row>
    <row r="34" spans="1:4" x14ac:dyDescent="0.25">
      <c r="A34" s="4" t="s">
        <v>176</v>
      </c>
      <c r="B34" s="124">
        <v>0.45</v>
      </c>
    </row>
    <row r="35" spans="1:4" x14ac:dyDescent="0.25">
      <c r="A35" s="4" t="s">
        <v>88</v>
      </c>
      <c r="B35" s="124">
        <v>0.7</v>
      </c>
    </row>
    <row r="36" spans="1:4" x14ac:dyDescent="0.25">
      <c r="A36" s="4" t="s">
        <v>26</v>
      </c>
      <c r="B36" s="124">
        <v>0.95</v>
      </c>
    </row>
    <row r="38" spans="1:4" x14ac:dyDescent="0.25">
      <c r="A38" s="16" t="s">
        <v>77</v>
      </c>
      <c r="B38" s="14"/>
      <c r="C38" s="37"/>
      <c r="D38" s="36"/>
    </row>
    <row r="39" spans="1:4" x14ac:dyDescent="0.25">
      <c r="A39" s="12"/>
      <c r="B39" s="11"/>
      <c r="C39" s="11"/>
      <c r="D39" s="14"/>
    </row>
    <row r="40" spans="1:4" s="31" customFormat="1" x14ac:dyDescent="0.25">
      <c r="A40" s="24" t="s">
        <v>42</v>
      </c>
      <c r="B40" s="25"/>
      <c r="C40" s="26"/>
    </row>
    <row r="41" spans="1:4" x14ac:dyDescent="0.25">
      <c r="A41" s="27" t="s">
        <v>64</v>
      </c>
      <c r="B41" s="2" t="s">
        <v>43</v>
      </c>
      <c r="C41" s="3" t="s">
        <v>63</v>
      </c>
    </row>
    <row r="42" spans="1:4" x14ac:dyDescent="0.25">
      <c r="A42" s="20" t="s">
        <v>136</v>
      </c>
      <c r="B42" s="47" t="s">
        <v>98</v>
      </c>
      <c r="C42" s="124">
        <v>102</v>
      </c>
    </row>
    <row r="43" spans="1:4" x14ac:dyDescent="0.25">
      <c r="A43" s="20" t="s">
        <v>91</v>
      </c>
      <c r="B43" s="47" t="s">
        <v>92</v>
      </c>
      <c r="C43" s="124">
        <v>2.1</v>
      </c>
    </row>
    <row r="44" spans="1:4" x14ac:dyDescent="0.25">
      <c r="A44" s="20" t="s">
        <v>93</v>
      </c>
      <c r="B44" s="47" t="s">
        <v>68</v>
      </c>
      <c r="C44" s="124">
        <v>88</v>
      </c>
    </row>
  </sheetData>
  <sheetProtection algorithmName="SHA-512" hashValue="Qg+l5GPKyrgUgYphYQkqGMYJl3cCJBggw7BLBAyKVz7Ww9wcMJ3MM5J7nRGRqfUkQH+Wi10KD5MoOzsJn/RpZA==" saltValue="58eGUxEUcK+ea11ZvM23Wg==" spinCount="100000" sheet="1" objects="1" scenarios="1"/>
  <mergeCells count="9">
    <mergeCell ref="A11:D11"/>
    <mergeCell ref="A24:D24"/>
    <mergeCell ref="A27:D27"/>
    <mergeCell ref="A26:C26"/>
    <mergeCell ref="A1:D1"/>
    <mergeCell ref="A4:D4"/>
    <mergeCell ref="A6:D6"/>
    <mergeCell ref="A8:D8"/>
    <mergeCell ref="A9:D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58ACE-F89A-4BFA-92A6-72EADF703044}">
  <dimension ref="A1:E96"/>
  <sheetViews>
    <sheetView zoomScale="110" zoomScaleNormal="110" workbookViewId="0">
      <selection sqref="A1:D1"/>
    </sheetView>
  </sheetViews>
  <sheetFormatPr defaultRowHeight="11.25" x14ac:dyDescent="0.25"/>
  <cols>
    <col min="1" max="1" width="45.7109375" style="28" customWidth="1"/>
    <col min="2" max="2" width="17.7109375" style="28" customWidth="1"/>
    <col min="3" max="3" width="21" style="28" customWidth="1"/>
    <col min="4" max="4" width="21.7109375" style="28" customWidth="1"/>
    <col min="5" max="5" width="34.85546875" style="28" bestFit="1" customWidth="1"/>
    <col min="6" max="16384" width="9.140625" style="28"/>
  </cols>
  <sheetData>
    <row r="1" spans="1:4" ht="14.25" x14ac:dyDescent="0.25">
      <c r="A1" s="81" t="s">
        <v>19</v>
      </c>
      <c r="B1" s="81"/>
      <c r="C1" s="81"/>
      <c r="D1" s="81"/>
    </row>
    <row r="2" spans="1:4" s="31" customFormat="1" x14ac:dyDescent="0.25">
      <c r="A2" s="29" t="s">
        <v>21</v>
      </c>
      <c r="B2" s="30"/>
      <c r="C2" s="30"/>
      <c r="D2" s="30"/>
    </row>
    <row r="3" spans="1:4" x14ac:dyDescent="0.25">
      <c r="A3" s="32"/>
      <c r="B3" s="32"/>
      <c r="C3" s="32"/>
      <c r="D3" s="32"/>
    </row>
    <row r="4" spans="1:4" ht="36" customHeight="1" x14ac:dyDescent="0.25">
      <c r="A4" s="76" t="s">
        <v>172</v>
      </c>
      <c r="B4" s="76"/>
      <c r="C4" s="76"/>
      <c r="D4" s="76"/>
    </row>
    <row r="5" spans="1:4" x14ac:dyDescent="0.25">
      <c r="A5" s="33"/>
      <c r="B5" s="33"/>
      <c r="C5" s="33"/>
      <c r="D5" s="33"/>
    </row>
    <row r="6" spans="1:4" ht="36.75" customHeight="1" x14ac:dyDescent="0.25">
      <c r="A6" s="77" t="s">
        <v>183</v>
      </c>
      <c r="B6" s="77"/>
      <c r="C6" s="77"/>
      <c r="D6" s="77"/>
    </row>
    <row r="7" spans="1:4" x14ac:dyDescent="0.25">
      <c r="A7" s="34"/>
      <c r="B7" s="34"/>
      <c r="C7" s="34"/>
      <c r="D7" s="34"/>
    </row>
    <row r="8" spans="1:4" ht="22.5" customHeight="1" x14ac:dyDescent="0.25">
      <c r="A8" s="76" t="s">
        <v>81</v>
      </c>
      <c r="B8" s="76"/>
      <c r="C8" s="76"/>
      <c r="D8" s="76"/>
    </row>
    <row r="9" spans="1:4" x14ac:dyDescent="0.25">
      <c r="A9" s="82"/>
      <c r="B9" s="82"/>
      <c r="C9" s="82"/>
      <c r="D9" s="82"/>
    </row>
    <row r="10" spans="1:4" ht="33.75" x14ac:dyDescent="0.25">
      <c r="A10" s="1" t="s">
        <v>4</v>
      </c>
      <c r="B10" s="2" t="s">
        <v>1</v>
      </c>
      <c r="C10" s="2" t="s">
        <v>10</v>
      </c>
      <c r="D10" s="3" t="s">
        <v>3</v>
      </c>
    </row>
    <row r="11" spans="1:4" x14ac:dyDescent="0.25">
      <c r="A11" s="88" t="s">
        <v>71</v>
      </c>
      <c r="B11" s="89"/>
      <c r="C11" s="89"/>
      <c r="D11" s="90"/>
    </row>
    <row r="12" spans="1:4" x14ac:dyDescent="0.25">
      <c r="A12" s="35" t="s">
        <v>25</v>
      </c>
      <c r="B12" s="5">
        <v>8338341.1399999997</v>
      </c>
      <c r="C12" s="6">
        <v>0</v>
      </c>
      <c r="D12" s="7">
        <f>B12*C12</f>
        <v>0</v>
      </c>
    </row>
    <row r="13" spans="1:4" x14ac:dyDescent="0.25">
      <c r="A13" s="35" t="s">
        <v>8</v>
      </c>
      <c r="B13" s="5">
        <v>1789640</v>
      </c>
      <c r="C13" s="6">
        <v>0</v>
      </c>
      <c r="D13" s="7">
        <f t="shared" ref="D13:D29" si="0">B13*C13</f>
        <v>0</v>
      </c>
    </row>
    <row r="14" spans="1:4" x14ac:dyDescent="0.25">
      <c r="A14" s="35" t="s">
        <v>7</v>
      </c>
      <c r="B14" s="5">
        <v>1480350</v>
      </c>
      <c r="C14" s="6">
        <v>0</v>
      </c>
      <c r="D14" s="7">
        <f t="shared" si="0"/>
        <v>0</v>
      </c>
    </row>
    <row r="15" spans="1:4" x14ac:dyDescent="0.25">
      <c r="A15" s="35" t="s">
        <v>9</v>
      </c>
      <c r="B15" s="5">
        <v>871482</v>
      </c>
      <c r="C15" s="6">
        <v>0</v>
      </c>
      <c r="D15" s="7">
        <f t="shared" si="0"/>
        <v>0</v>
      </c>
    </row>
    <row r="16" spans="1:4" x14ac:dyDescent="0.25">
      <c r="A16" s="35" t="s">
        <v>95</v>
      </c>
      <c r="B16" s="5">
        <v>732970</v>
      </c>
      <c r="C16" s="6">
        <v>0</v>
      </c>
      <c r="D16" s="7">
        <f t="shared" si="0"/>
        <v>0</v>
      </c>
    </row>
    <row r="17" spans="1:4" x14ac:dyDescent="0.25">
      <c r="A17" s="35" t="s">
        <v>12</v>
      </c>
      <c r="B17" s="5">
        <v>387780</v>
      </c>
      <c r="C17" s="6">
        <v>0</v>
      </c>
      <c r="D17" s="7">
        <f t="shared" si="0"/>
        <v>0</v>
      </c>
    </row>
    <row r="18" spans="1:4" x14ac:dyDescent="0.25">
      <c r="A18" s="35" t="s">
        <v>182</v>
      </c>
      <c r="B18" s="5">
        <v>294996</v>
      </c>
      <c r="C18" s="6">
        <v>0</v>
      </c>
      <c r="D18" s="7">
        <f t="shared" si="0"/>
        <v>0</v>
      </c>
    </row>
    <row r="19" spans="1:4" x14ac:dyDescent="0.25">
      <c r="A19" s="35" t="s">
        <v>86</v>
      </c>
      <c r="B19" s="5">
        <v>216805</v>
      </c>
      <c r="C19" s="6">
        <v>0</v>
      </c>
      <c r="D19" s="7">
        <f t="shared" si="0"/>
        <v>0</v>
      </c>
    </row>
    <row r="20" spans="1:4" x14ac:dyDescent="0.25">
      <c r="A20" s="35" t="s">
        <v>14</v>
      </c>
      <c r="B20" s="5">
        <v>162662</v>
      </c>
      <c r="C20" s="6">
        <v>0</v>
      </c>
      <c r="D20" s="7">
        <f t="shared" si="0"/>
        <v>0</v>
      </c>
    </row>
    <row r="21" spans="1:4" x14ac:dyDescent="0.25">
      <c r="A21" s="35" t="s">
        <v>97</v>
      </c>
      <c r="B21" s="5">
        <v>112460</v>
      </c>
      <c r="C21" s="6">
        <v>0</v>
      </c>
      <c r="D21" s="7">
        <f t="shared" si="0"/>
        <v>0</v>
      </c>
    </row>
    <row r="22" spans="1:4" x14ac:dyDescent="0.25">
      <c r="A22" s="35" t="s">
        <v>85</v>
      </c>
      <c r="B22" s="5">
        <v>94083</v>
      </c>
      <c r="C22" s="6">
        <v>0</v>
      </c>
      <c r="D22" s="7">
        <f t="shared" si="0"/>
        <v>0</v>
      </c>
    </row>
    <row r="23" spans="1:4" x14ac:dyDescent="0.25">
      <c r="A23" s="35" t="s">
        <v>13</v>
      </c>
      <c r="B23" s="5">
        <v>68400</v>
      </c>
      <c r="C23" s="6">
        <v>0</v>
      </c>
      <c r="D23" s="7">
        <f t="shared" si="0"/>
        <v>0</v>
      </c>
    </row>
    <row r="24" spans="1:4" x14ac:dyDescent="0.25">
      <c r="A24" s="35" t="s">
        <v>5</v>
      </c>
      <c r="B24" s="5">
        <v>64770.500000000007</v>
      </c>
      <c r="C24" s="6">
        <v>0</v>
      </c>
      <c r="D24" s="7">
        <f t="shared" si="0"/>
        <v>0</v>
      </c>
    </row>
    <row r="25" spans="1:4" x14ac:dyDescent="0.25">
      <c r="A25" s="35" t="s">
        <v>184</v>
      </c>
      <c r="B25" s="5">
        <v>58536.59</v>
      </c>
      <c r="C25" s="6">
        <v>0</v>
      </c>
      <c r="D25" s="7">
        <f t="shared" si="0"/>
        <v>0</v>
      </c>
    </row>
    <row r="26" spans="1:4" x14ac:dyDescent="0.25">
      <c r="A26" s="35" t="s">
        <v>2</v>
      </c>
      <c r="B26" s="5">
        <v>49350</v>
      </c>
      <c r="C26" s="6">
        <v>0</v>
      </c>
      <c r="D26" s="7">
        <f t="shared" si="0"/>
        <v>0</v>
      </c>
    </row>
    <row r="27" spans="1:4" x14ac:dyDescent="0.25">
      <c r="A27" s="35" t="s">
        <v>96</v>
      </c>
      <c r="B27" s="5">
        <v>22760</v>
      </c>
      <c r="C27" s="6">
        <v>0</v>
      </c>
      <c r="D27" s="7">
        <f t="shared" si="0"/>
        <v>0</v>
      </c>
    </row>
    <row r="28" spans="1:4" x14ac:dyDescent="0.25">
      <c r="A28" s="35" t="s">
        <v>185</v>
      </c>
      <c r="B28" s="5">
        <v>20000</v>
      </c>
      <c r="C28" s="6">
        <v>0</v>
      </c>
      <c r="D28" s="7">
        <f>B28*C28</f>
        <v>0</v>
      </c>
    </row>
    <row r="29" spans="1:4" x14ac:dyDescent="0.25">
      <c r="A29" s="35" t="s">
        <v>181</v>
      </c>
      <c r="B29" s="5">
        <v>4800</v>
      </c>
      <c r="C29" s="6">
        <v>0</v>
      </c>
      <c r="D29" s="7">
        <f t="shared" si="0"/>
        <v>0</v>
      </c>
    </row>
    <row r="30" spans="1:4" x14ac:dyDescent="0.25">
      <c r="A30" s="85" t="s">
        <v>35</v>
      </c>
      <c r="B30" s="85"/>
      <c r="C30" s="85"/>
      <c r="D30" s="85"/>
    </row>
    <row r="31" spans="1:4" x14ac:dyDescent="0.25">
      <c r="A31" s="35" t="s">
        <v>177</v>
      </c>
      <c r="B31" s="5">
        <v>45709</v>
      </c>
      <c r="C31" s="6">
        <v>0</v>
      </c>
      <c r="D31" s="7">
        <f>B31*C31</f>
        <v>0</v>
      </c>
    </row>
    <row r="32" spans="1:4" x14ac:dyDescent="0.25">
      <c r="A32" s="86" t="s">
        <v>0</v>
      </c>
      <c r="B32" s="86"/>
      <c r="C32" s="86"/>
      <c r="D32" s="8">
        <f>SUM(D12:D29)-SUM(D31:D31)</f>
        <v>0</v>
      </c>
    </row>
    <row r="33" spans="1:4" ht="35.25" customHeight="1" x14ac:dyDescent="0.25">
      <c r="A33" s="87" t="s">
        <v>80</v>
      </c>
      <c r="B33" s="87"/>
      <c r="C33" s="87"/>
      <c r="D33" s="87"/>
    </row>
    <row r="34" spans="1:4" x14ac:dyDescent="0.25">
      <c r="A34" s="48"/>
      <c r="B34" s="49"/>
      <c r="C34" s="14"/>
      <c r="D34" s="50"/>
    </row>
    <row r="35" spans="1:4" x14ac:dyDescent="0.25">
      <c r="A35" s="51" t="s">
        <v>78</v>
      </c>
      <c r="B35" s="49"/>
      <c r="C35" s="14"/>
      <c r="D35" s="50"/>
    </row>
    <row r="36" spans="1:4" x14ac:dyDescent="0.25">
      <c r="A36" s="48"/>
      <c r="B36" s="49"/>
      <c r="C36" s="14"/>
      <c r="D36" s="50"/>
    </row>
    <row r="37" spans="1:4" ht="33.75" x14ac:dyDescent="0.25">
      <c r="A37" s="52" t="s">
        <v>24</v>
      </c>
      <c r="B37" s="53" t="s">
        <v>10</v>
      </c>
      <c r="C37" s="14"/>
      <c r="D37" s="50"/>
    </row>
    <row r="38" spans="1:4" x14ac:dyDescent="0.25">
      <c r="A38" s="54" t="s">
        <v>90</v>
      </c>
      <c r="B38" s="55"/>
      <c r="C38" s="56"/>
      <c r="D38" s="56"/>
    </row>
    <row r="39" spans="1:4" x14ac:dyDescent="0.25">
      <c r="A39" s="57" t="s">
        <v>26</v>
      </c>
      <c r="B39" s="124">
        <v>0.95</v>
      </c>
      <c r="C39" s="56"/>
      <c r="D39" s="56"/>
    </row>
    <row r="40" spans="1:4" x14ac:dyDescent="0.25">
      <c r="A40" s="57" t="s">
        <v>180</v>
      </c>
      <c r="B40" s="124">
        <v>1.1399999999999999</v>
      </c>
      <c r="C40" s="56"/>
      <c r="D40" s="56"/>
    </row>
    <row r="41" spans="1:4" x14ac:dyDescent="0.25">
      <c r="A41" s="57" t="s">
        <v>133</v>
      </c>
      <c r="B41" s="124">
        <v>0.44</v>
      </c>
      <c r="C41" s="56"/>
      <c r="D41" s="56"/>
    </row>
    <row r="42" spans="1:4" x14ac:dyDescent="0.25">
      <c r="A42" s="56"/>
      <c r="B42" s="56"/>
      <c r="C42" s="56"/>
      <c r="D42" s="56"/>
    </row>
    <row r="43" spans="1:4" x14ac:dyDescent="0.25">
      <c r="A43" s="58" t="s">
        <v>77</v>
      </c>
      <c r="B43" s="14"/>
      <c r="C43" s="59"/>
      <c r="D43" s="56"/>
    </row>
    <row r="44" spans="1:4" x14ac:dyDescent="0.25">
      <c r="A44" s="60"/>
      <c r="B44" s="11"/>
      <c r="C44" s="11"/>
      <c r="D44" s="56"/>
    </row>
    <row r="45" spans="1:4" s="31" customFormat="1" x14ac:dyDescent="0.25">
      <c r="A45" s="61" t="s">
        <v>42</v>
      </c>
      <c r="B45" s="62"/>
      <c r="C45" s="63"/>
      <c r="D45" s="64"/>
    </row>
    <row r="46" spans="1:4" x14ac:dyDescent="0.25">
      <c r="A46" s="52" t="s">
        <v>64</v>
      </c>
      <c r="B46" s="53" t="s">
        <v>43</v>
      </c>
      <c r="C46" s="65" t="s">
        <v>63</v>
      </c>
      <c r="D46" s="56"/>
    </row>
    <row r="47" spans="1:4" x14ac:dyDescent="0.25">
      <c r="A47" s="66" t="s">
        <v>179</v>
      </c>
      <c r="B47" s="67" t="s">
        <v>98</v>
      </c>
      <c r="C47" s="124">
        <v>295</v>
      </c>
      <c r="D47" s="56"/>
    </row>
    <row r="48" spans="1:4" x14ac:dyDescent="0.25">
      <c r="A48" s="92" t="s">
        <v>134</v>
      </c>
      <c r="B48" s="92"/>
      <c r="C48" s="92"/>
      <c r="D48" s="56"/>
    </row>
    <row r="49" spans="1:5" x14ac:dyDescent="0.25">
      <c r="A49" s="66" t="s">
        <v>121</v>
      </c>
      <c r="B49" s="67" t="s">
        <v>135</v>
      </c>
      <c r="C49" s="124">
        <v>458</v>
      </c>
      <c r="D49" s="56"/>
    </row>
    <row r="50" spans="1:5" x14ac:dyDescent="0.25">
      <c r="A50" s="66" t="s">
        <v>122</v>
      </c>
      <c r="B50" s="67" t="s">
        <v>135</v>
      </c>
      <c r="C50" s="124">
        <v>223</v>
      </c>
      <c r="D50" s="56"/>
    </row>
    <row r="51" spans="1:5" x14ac:dyDescent="0.25">
      <c r="A51" s="66" t="s">
        <v>123</v>
      </c>
      <c r="B51" s="67" t="s">
        <v>135</v>
      </c>
      <c r="C51" s="124">
        <v>185</v>
      </c>
      <c r="D51" s="56"/>
    </row>
    <row r="52" spans="1:5" x14ac:dyDescent="0.25">
      <c r="A52" s="66" t="s">
        <v>124</v>
      </c>
      <c r="B52" s="67" t="s">
        <v>135</v>
      </c>
      <c r="C52" s="124">
        <v>185</v>
      </c>
      <c r="D52" s="56"/>
    </row>
    <row r="53" spans="1:5" x14ac:dyDescent="0.25">
      <c r="A53" s="66" t="s">
        <v>125</v>
      </c>
      <c r="B53" s="67" t="s">
        <v>135</v>
      </c>
      <c r="C53" s="124">
        <v>296</v>
      </c>
      <c r="D53" s="56"/>
    </row>
    <row r="54" spans="1:5" x14ac:dyDescent="0.25">
      <c r="A54" s="66" t="s">
        <v>126</v>
      </c>
      <c r="B54" s="67" t="s">
        <v>135</v>
      </c>
      <c r="C54" s="124">
        <v>185</v>
      </c>
      <c r="D54" s="56"/>
    </row>
    <row r="55" spans="1:5" x14ac:dyDescent="0.25">
      <c r="A55" s="66" t="s">
        <v>127</v>
      </c>
      <c r="B55" s="67" t="s">
        <v>135</v>
      </c>
      <c r="C55" s="124">
        <v>185</v>
      </c>
      <c r="D55" s="56"/>
    </row>
    <row r="56" spans="1:5" x14ac:dyDescent="0.25">
      <c r="A56" s="66" t="s">
        <v>127</v>
      </c>
      <c r="B56" s="67" t="s">
        <v>135</v>
      </c>
      <c r="C56" s="124">
        <v>370</v>
      </c>
      <c r="D56" s="56"/>
    </row>
    <row r="57" spans="1:5" x14ac:dyDescent="0.25">
      <c r="A57" s="66" t="s">
        <v>128</v>
      </c>
      <c r="B57" s="67" t="s">
        <v>135</v>
      </c>
      <c r="C57" s="124">
        <v>370</v>
      </c>
      <c r="D57" s="56"/>
    </row>
    <row r="58" spans="1:5" x14ac:dyDescent="0.25">
      <c r="A58" s="66" t="s">
        <v>129</v>
      </c>
      <c r="B58" s="67" t="s">
        <v>135</v>
      </c>
      <c r="C58" s="124">
        <v>185</v>
      </c>
      <c r="D58" s="56"/>
    </row>
    <row r="59" spans="1:5" x14ac:dyDescent="0.25">
      <c r="A59" s="66" t="s">
        <v>130</v>
      </c>
      <c r="B59" s="67" t="s">
        <v>135</v>
      </c>
      <c r="C59" s="124">
        <v>370</v>
      </c>
      <c r="D59" s="56"/>
    </row>
    <row r="60" spans="1:5" x14ac:dyDescent="0.25">
      <c r="A60" s="66" t="s">
        <v>131</v>
      </c>
      <c r="B60" s="67" t="s">
        <v>135</v>
      </c>
      <c r="C60" s="124">
        <v>185</v>
      </c>
      <c r="D60" s="56"/>
    </row>
    <row r="61" spans="1:5" x14ac:dyDescent="0.25">
      <c r="A61" s="66" t="s">
        <v>132</v>
      </c>
      <c r="B61" s="67" t="s">
        <v>92</v>
      </c>
      <c r="C61" s="124">
        <v>2.5499999999999998</v>
      </c>
      <c r="D61" s="56"/>
    </row>
    <row r="62" spans="1:5" x14ac:dyDescent="0.25">
      <c r="A62" s="92" t="s">
        <v>113</v>
      </c>
      <c r="B62" s="92"/>
      <c r="C62" s="92"/>
      <c r="D62" s="56"/>
    </row>
    <row r="63" spans="1:5" x14ac:dyDescent="0.25">
      <c r="A63" s="66" t="s">
        <v>111</v>
      </c>
      <c r="B63" s="67" t="s">
        <v>112</v>
      </c>
      <c r="C63" s="124">
        <v>340</v>
      </c>
      <c r="D63" s="56"/>
      <c r="E63" s="39"/>
    </row>
    <row r="64" spans="1:5" x14ac:dyDescent="0.25">
      <c r="A64" s="66" t="s">
        <v>115</v>
      </c>
      <c r="B64" s="67" t="s">
        <v>114</v>
      </c>
      <c r="C64" s="124">
        <v>140</v>
      </c>
      <c r="D64" s="56"/>
    </row>
    <row r="65" spans="1:5" x14ac:dyDescent="0.25">
      <c r="A65" s="66" t="s">
        <v>116</v>
      </c>
      <c r="B65" s="67" t="s">
        <v>112</v>
      </c>
      <c r="C65" s="124">
        <v>254</v>
      </c>
      <c r="D65" s="56"/>
    </row>
    <row r="66" spans="1:5" x14ac:dyDescent="0.25">
      <c r="A66" s="66" t="s">
        <v>117</v>
      </c>
      <c r="B66" s="67" t="s">
        <v>118</v>
      </c>
      <c r="C66" s="124">
        <v>106</v>
      </c>
      <c r="D66" s="56"/>
      <c r="E66" s="39"/>
    </row>
    <row r="67" spans="1:5" x14ac:dyDescent="0.25">
      <c r="A67" s="66" t="s">
        <v>119</v>
      </c>
      <c r="B67" s="67" t="s">
        <v>120</v>
      </c>
      <c r="C67" s="124">
        <v>325</v>
      </c>
      <c r="D67" s="56"/>
    </row>
    <row r="68" spans="1:5" x14ac:dyDescent="0.25">
      <c r="A68" s="92" t="s">
        <v>102</v>
      </c>
      <c r="B68" s="92"/>
      <c r="C68" s="92"/>
      <c r="D68" s="56"/>
    </row>
    <row r="69" spans="1:5" x14ac:dyDescent="0.25">
      <c r="A69" s="91" t="s">
        <v>99</v>
      </c>
      <c r="B69" s="91"/>
      <c r="C69" s="124">
        <v>85</v>
      </c>
      <c r="D69" s="56"/>
      <c r="E69" s="39"/>
    </row>
    <row r="70" spans="1:5" x14ac:dyDescent="0.25">
      <c r="A70" s="91" t="s">
        <v>100</v>
      </c>
      <c r="B70" s="91"/>
      <c r="C70" s="124">
        <v>108</v>
      </c>
      <c r="D70" s="56"/>
    </row>
    <row r="71" spans="1:5" x14ac:dyDescent="0.25">
      <c r="A71" s="91" t="s">
        <v>101</v>
      </c>
      <c r="B71" s="91"/>
      <c r="C71" s="124">
        <v>64</v>
      </c>
      <c r="D71" s="56"/>
    </row>
    <row r="72" spans="1:5" x14ac:dyDescent="0.25">
      <c r="A72" s="92" t="s">
        <v>103</v>
      </c>
      <c r="B72" s="92"/>
      <c r="C72" s="92"/>
      <c r="D72" s="56"/>
      <c r="E72" s="39"/>
    </row>
    <row r="73" spans="1:5" x14ac:dyDescent="0.25">
      <c r="A73" s="91" t="s">
        <v>104</v>
      </c>
      <c r="B73" s="91"/>
      <c r="C73" s="124">
        <v>80.599999999999994</v>
      </c>
      <c r="D73" s="56"/>
    </row>
    <row r="74" spans="1:5" x14ac:dyDescent="0.25">
      <c r="A74" s="91" t="s">
        <v>105</v>
      </c>
      <c r="B74" s="91"/>
      <c r="C74" s="124">
        <v>75.5</v>
      </c>
      <c r="D74" s="56"/>
    </row>
    <row r="75" spans="1:5" x14ac:dyDescent="0.25">
      <c r="A75" s="91" t="s">
        <v>106</v>
      </c>
      <c r="B75" s="91"/>
      <c r="C75" s="124">
        <v>70.5</v>
      </c>
      <c r="D75" s="56"/>
      <c r="E75" s="39"/>
    </row>
    <row r="76" spans="1:5" x14ac:dyDescent="0.25">
      <c r="A76" s="91" t="s">
        <v>108</v>
      </c>
      <c r="B76" s="91"/>
      <c r="C76" s="124">
        <v>161</v>
      </c>
      <c r="D76" s="56"/>
    </row>
    <row r="77" spans="1:5" x14ac:dyDescent="0.25">
      <c r="A77" s="91" t="s">
        <v>109</v>
      </c>
      <c r="B77" s="91"/>
      <c r="C77" s="124">
        <v>151</v>
      </c>
      <c r="D77" s="56"/>
    </row>
    <row r="78" spans="1:5" x14ac:dyDescent="0.25">
      <c r="A78" s="91" t="s">
        <v>110</v>
      </c>
      <c r="B78" s="91"/>
      <c r="C78" s="124">
        <v>141</v>
      </c>
      <c r="D78" s="56"/>
      <c r="E78" s="39"/>
    </row>
    <row r="79" spans="1:5" x14ac:dyDescent="0.25">
      <c r="A79" s="66" t="s">
        <v>107</v>
      </c>
      <c r="B79" s="67" t="s">
        <v>68</v>
      </c>
      <c r="C79" s="124">
        <v>23</v>
      </c>
      <c r="D79" s="56"/>
    </row>
    <row r="81" spans="5:5" x14ac:dyDescent="0.25">
      <c r="E81" s="39"/>
    </row>
    <row r="84" spans="5:5" x14ac:dyDescent="0.25">
      <c r="E84" s="39"/>
    </row>
    <row r="87" spans="5:5" x14ac:dyDescent="0.25">
      <c r="E87" s="39"/>
    </row>
    <row r="90" spans="5:5" x14ac:dyDescent="0.25">
      <c r="E90" s="39"/>
    </row>
    <row r="93" spans="5:5" x14ac:dyDescent="0.25">
      <c r="E93" s="39"/>
    </row>
    <row r="96" spans="5:5" x14ac:dyDescent="0.25">
      <c r="E96" s="39"/>
    </row>
  </sheetData>
  <sheetProtection algorithmName="SHA-512" hashValue="qACLHUwAdXd+fELXAf6AUETcclXf7Wh0w4a/38MazDgXUsA15tHk0LCIFxxI3K5fhAbm5r0WUk3E3vLZKZlL3A==" saltValue="SqTePbI1MJ3JfcpeX6lnBA==" spinCount="100000" sheet="1" objects="1" scenarios="1"/>
  <mergeCells count="22">
    <mergeCell ref="A77:B77"/>
    <mergeCell ref="A78:B78"/>
    <mergeCell ref="A62:C62"/>
    <mergeCell ref="A48:C48"/>
    <mergeCell ref="A73:B73"/>
    <mergeCell ref="A72:C72"/>
    <mergeCell ref="A74:B74"/>
    <mergeCell ref="A75:B75"/>
    <mergeCell ref="A76:B76"/>
    <mergeCell ref="A68:C68"/>
    <mergeCell ref="A69:B69"/>
    <mergeCell ref="A70:B70"/>
    <mergeCell ref="A71:B71"/>
    <mergeCell ref="A30:D30"/>
    <mergeCell ref="A32:C32"/>
    <mergeCell ref="A33:D33"/>
    <mergeCell ref="A11:D11"/>
    <mergeCell ref="A1:D1"/>
    <mergeCell ref="A4:D4"/>
    <mergeCell ref="A6:D6"/>
    <mergeCell ref="A8:D8"/>
    <mergeCell ref="A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2A. Perceel 1</vt:lpstr>
      <vt:lpstr>2B. Perceel 2</vt:lpstr>
      <vt:lpstr>2C. Perceel 3</vt:lpstr>
      <vt:lpstr>2D. Perceel 4</vt:lpstr>
    </vt:vector>
  </TitlesOfParts>
  <Company>Ministerie van 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Albers, J. (Jaap)</dc:creator>
  <cp:lastModifiedBy>Kerkhoff, T. van den (Thomas)</cp:lastModifiedBy>
  <cp:lastPrinted>2020-11-09T08:03:03Z</cp:lastPrinted>
  <dcterms:created xsi:type="dcterms:W3CDTF">2015-06-02T08:07:03Z</dcterms:created>
  <dcterms:modified xsi:type="dcterms:W3CDTF">2021-03-23T14:29:49Z</dcterms:modified>
</cp:coreProperties>
</file>