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0" windowHeight="9450"/>
  </bookViews>
  <sheets>
    <sheet name="Loonsomopbouw" sheetId="1" r:id="rId1"/>
    <sheet name="Voorbeeld" sheetId="3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4" i="3" l="1"/>
  <c r="H13" i="3"/>
  <c r="F23" i="3" l="1"/>
  <c r="F22" i="3"/>
  <c r="F21" i="3"/>
  <c r="F20" i="3"/>
  <c r="J21" i="3"/>
  <c r="J22" i="3"/>
  <c r="J23" i="3"/>
  <c r="J20" i="3"/>
  <c r="J10" i="3"/>
  <c r="J11" i="3"/>
  <c r="J12" i="3"/>
  <c r="J13" i="3"/>
  <c r="J14" i="3"/>
  <c r="J15" i="3"/>
  <c r="J9" i="3"/>
  <c r="J7" i="3"/>
  <c r="F10" i="3"/>
  <c r="F11" i="3"/>
  <c r="F12" i="3"/>
  <c r="F13" i="3"/>
  <c r="F14" i="3"/>
  <c r="F15" i="3"/>
  <c r="F9" i="3"/>
  <c r="F7" i="3"/>
  <c r="F6" i="3"/>
  <c r="J20" i="1"/>
  <c r="J21" i="1"/>
  <c r="J22" i="1"/>
  <c r="J19" i="1"/>
  <c r="F20" i="1"/>
  <c r="F21" i="1"/>
  <c r="F22" i="1"/>
  <c r="F19" i="1"/>
  <c r="J10" i="1"/>
  <c r="J11" i="1"/>
  <c r="J12" i="1"/>
  <c r="J13" i="1"/>
  <c r="J14" i="1"/>
  <c r="J15" i="1"/>
  <c r="J9" i="1"/>
  <c r="J7" i="1"/>
  <c r="F7" i="1"/>
  <c r="F9" i="1"/>
  <c r="F10" i="1"/>
  <c r="F11" i="1"/>
  <c r="F12" i="1"/>
  <c r="F13" i="1"/>
  <c r="F14" i="1"/>
  <c r="F15" i="1"/>
  <c r="F6" i="1"/>
  <c r="F17" i="1" l="1"/>
  <c r="H6" i="1"/>
  <c r="J6" i="1" s="1"/>
  <c r="J17" i="1" s="1"/>
  <c r="J25" i="1" s="1"/>
  <c r="J27" i="1" s="1"/>
  <c r="F30" i="1" s="1"/>
  <c r="D17" i="3"/>
  <c r="H6" i="3"/>
  <c r="H17" i="3" l="1"/>
  <c r="J6" i="3"/>
  <c r="J17" i="3" s="1"/>
  <c r="J25" i="3" s="1"/>
  <c r="J27" i="3" s="1"/>
  <c r="F30" i="3" s="1"/>
  <c r="F17" i="3"/>
  <c r="F25" i="3" s="1"/>
  <c r="F27" i="3" s="1"/>
  <c r="F29" i="3" s="1"/>
  <c r="F31" i="3" l="1"/>
  <c r="D17" i="1"/>
  <c r="F25" i="1" l="1"/>
  <c r="F27" i="1" s="1"/>
  <c r="F29" i="1" s="1"/>
  <c r="F31" i="1" s="1"/>
  <c r="H17" i="1"/>
</calcChain>
</file>

<file path=xl/sharedStrings.xml><?xml version="1.0" encoding="utf-8"?>
<sst xmlns="http://schemas.openxmlformats.org/spreadsheetml/2006/main" count="123" uniqueCount="63">
  <si>
    <t>IKB</t>
  </si>
  <si>
    <t>soc lasten</t>
  </si>
  <si>
    <t>WW</t>
  </si>
  <si>
    <t>Resultaat</t>
  </si>
  <si>
    <t xml:space="preserve">Omrekenfactor uren 2021 </t>
  </si>
  <si>
    <t>ZKV</t>
  </si>
  <si>
    <t>ABP pensioen werkgever</t>
  </si>
  <si>
    <t>ZVW inkomensafhankelijke premie</t>
  </si>
  <si>
    <t>Contract voor bepaalde tijd en opzegbaar</t>
  </si>
  <si>
    <t>Contract voor onbepaalde tijd en opzegbaar</t>
  </si>
  <si>
    <t>Overige indirectie kosten (specificeren)</t>
  </si>
  <si>
    <t>Rechtsgeldige ondertekening Inschrijver:</t>
  </si>
  <si>
    <t>In te vullen door Inschrijver:</t>
  </si>
  <si>
    <t xml:space="preserve">Bedrijfsnaam Inschrijver
</t>
  </si>
  <si>
    <t>Naam rechtsgeldige vertegenwoordiger</t>
  </si>
  <si>
    <t>Functie</t>
  </si>
  <si>
    <t>Handtekening rechtsgeldige vertegenwoordiger</t>
  </si>
  <si>
    <t>Loonsomfactor regulier uren 2021</t>
  </si>
  <si>
    <t>IKB: 17,05%</t>
  </si>
  <si>
    <t xml:space="preserve">ZKV- cao behorende bij bovenstaand salaris </t>
  </si>
  <si>
    <t xml:space="preserve">8/11 schaal ancieniteit fulltime </t>
  </si>
  <si>
    <t>1/12 van 168</t>
  </si>
  <si>
    <t>Inkoop Voorwaardelijk Pensioen WG</t>
  </si>
  <si>
    <t>Arbeidsongeschikheidspensioen WG</t>
  </si>
  <si>
    <t xml:space="preserve">WAO/WIA basispremie </t>
  </si>
  <si>
    <t>Whk</t>
  </si>
  <si>
    <t>5,34%</t>
  </si>
  <si>
    <t>7,53%</t>
  </si>
  <si>
    <t>1,36%</t>
  </si>
  <si>
    <t>0,34%</t>
  </si>
  <si>
    <t>Componenten</t>
  </si>
  <si>
    <t>Bedrag</t>
  </si>
  <si>
    <t>Toelichting</t>
  </si>
  <si>
    <t>Percentage</t>
  </si>
  <si>
    <t>I.N. Schrijfer</t>
  </si>
  <si>
    <t>Plaats, datum</t>
  </si>
  <si>
    <t>Directeur</t>
  </si>
  <si>
    <t>zie pdf</t>
  </si>
  <si>
    <t>Payroll Perfect</t>
  </si>
  <si>
    <t>binnen dit voorbeeld is uitgegaan van:</t>
  </si>
  <si>
    <t>van een WAO/WIA basispremie van 7,53%</t>
  </si>
  <si>
    <t>pensioen eigen bijdrage wn € 241,26</t>
  </si>
  <si>
    <t>van een Whk premie van 1,36%</t>
  </si>
  <si>
    <t>7,00%</t>
  </si>
  <si>
    <t xml:space="preserve">Door in te schrijven conformeert Inschrijver zich onvoorwaardelijk aan alle eisen en voorwaarden </t>
  </si>
  <si>
    <t>Tussentelling</t>
  </si>
  <si>
    <t>Bruto marge</t>
  </si>
  <si>
    <t>zoals gesteld in de Offerteaanvraag Payroll dienstverlening met bijlagen en de definitieve Nota van Inlichtingen.</t>
  </si>
  <si>
    <t>zoals gesteld in de  Offerteaanvraag Payroll dienstverlening met bijlagen en de definitieve Nota van Inlichtingen.</t>
  </si>
  <si>
    <t xml:space="preserve">Inschrijver dient de lichtblauwe velden verplicht in te vullen, de lichtgroene velden zijn optioneel. Inschrijver dient het excel-formulier bij inschrijving  aan te leveren in xlsx-formaat (ongetekend) en in PDF-formaat (getekend met natte handtekening) </t>
  </si>
  <si>
    <t>Brutoloon</t>
  </si>
  <si>
    <t>Pensioen</t>
  </si>
  <si>
    <t>Pensioen premie grondslag</t>
  </si>
  <si>
    <t>Loon voor loonheffing</t>
  </si>
  <si>
    <t>Aan dit voorbeeld kunnen geen rechten worden ontleend !</t>
  </si>
  <si>
    <t>Bedrijfsnaam Inschrijver</t>
  </si>
  <si>
    <t>bepaalde tijd</t>
  </si>
  <si>
    <t>onbepaald tijd</t>
  </si>
  <si>
    <t>Factor voor beoordeling</t>
  </si>
  <si>
    <t>(twee decimalen in procenten)</t>
  </si>
  <si>
    <t>Eindscore</t>
  </si>
  <si>
    <t xml:space="preserve">Nb. De 'Bruto marge' dient opgegeven te worden in een percentage wat afgerond is op twee decimalen  </t>
  </si>
  <si>
    <t xml:space="preserve">Europese aanbesteding payroll dienstverlening voor de regiogemeenten Gooi en Vechtstreek en Regio Gooi en Vechtstreek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</si>
</sst>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 &quot;€&quot;\ * #,##0.00_ ;_ &quot;€&quot;\ * \-#,##0.00_ ;_ &quot;€&quot;\ * &quot;-&quot;??_ ;_ @_ "/>
    <numFmt numFmtId="164" formatCode="0.0000"/>
    <numFmt numFmtId="165" formatCode="_ [$€-2]\ * #,##0.00_ ;_ [$€-2]\ * \-#,##0.00_ ;_ [$€-2]\ * &quot;-&quot;??_ ;_ @_ "/>
  </numFmts>
  <fonts count="14" x14ac:knownFonts="1">
    <font>
      <sz val="9"/>
      <color theme="1"/>
      <name val="Verdana"/>
      <family val="2"/>
    </font>
    <font>
      <sz val="11"/>
      <color theme="1"/>
      <name val="Calibri"/>
      <family val="2"/>
      <scheme val="minor"/>
    </font>
    <font>
      <b/>
      <sz val="9"/>
      <color theme="1"/>
      <name val="Verdana"/>
      <family val="2"/>
    </font>
    <font>
      <u/>
      <sz val="9"/>
      <color theme="1"/>
      <name val="Verdana"/>
      <family val="2"/>
    </font>
    <font>
      <sz val="9"/>
      <color theme="1"/>
      <name val="Verdana"/>
      <family val="2"/>
    </font>
    <font>
      <b/>
      <sz val="9"/>
      <color rgb="FFFF0000"/>
      <name val="Verdana"/>
      <family val="2"/>
    </font>
    <font>
      <b/>
      <sz val="9"/>
      <name val="Verdana"/>
      <family val="2"/>
    </font>
    <font>
      <sz val="9"/>
      <name val="Verdana"/>
      <family val="2"/>
    </font>
    <font>
      <b/>
      <sz val="18"/>
      <color theme="1"/>
      <name val="Verdana"/>
      <family val="2"/>
    </font>
    <font>
      <b/>
      <sz val="12"/>
      <color rgb="FFC00000"/>
      <name val="Verdana"/>
      <family val="2"/>
    </font>
    <font>
      <sz val="12"/>
      <color rgb="FFC00000"/>
      <name val="Verdana"/>
      <family val="2"/>
    </font>
    <font>
      <sz val="9"/>
      <color theme="0"/>
      <name val="Verdana"/>
      <family val="2"/>
    </font>
    <font>
      <b/>
      <sz val="12"/>
      <color theme="5" tint="-0.499984740745262"/>
      <name val="Verdana"/>
      <family val="2"/>
    </font>
    <font>
      <sz val="12"/>
      <color theme="5" tint="-0.499984740745262"/>
      <name val="Verdana"/>
      <family val="2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2" tint="-9.9978637043366805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4" fillId="0" borderId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52">
    <xf numFmtId="0" fontId="0" fillId="0" borderId="0" xfId="0"/>
    <xf numFmtId="0" fontId="2" fillId="0" borderId="0" xfId="0" applyFont="1"/>
    <xf numFmtId="2" fontId="0" fillId="0" borderId="0" xfId="0" applyNumberFormat="1" applyAlignment="1">
      <alignment horizontal="center"/>
    </xf>
    <xf numFmtId="49" fontId="0" fillId="0" borderId="0" xfId="0" applyNumberFormat="1"/>
    <xf numFmtId="0" fontId="0" fillId="3" borderId="1" xfId="0" applyFill="1" applyBorder="1"/>
    <xf numFmtId="0" fontId="0" fillId="0" borderId="0" xfId="0" applyFill="1"/>
    <xf numFmtId="2" fontId="0" fillId="0" borderId="0" xfId="0" applyNumberFormat="1"/>
    <xf numFmtId="49" fontId="0" fillId="0" borderId="0" xfId="0" applyNumberFormat="1" applyBorder="1" applyAlignment="1">
      <alignment horizontal="left"/>
    </xf>
    <xf numFmtId="49" fontId="0" fillId="0" borderId="0" xfId="0" applyNumberFormat="1" applyAlignment="1">
      <alignment horizontal="left"/>
    </xf>
    <xf numFmtId="49" fontId="0" fillId="0" borderId="0" xfId="0" applyNumberFormat="1" applyFill="1" applyBorder="1" applyAlignment="1">
      <alignment horizontal="left"/>
    </xf>
    <xf numFmtId="49" fontId="0" fillId="0" borderId="1" xfId="0" applyNumberFormat="1" applyBorder="1" applyAlignment="1">
      <alignment horizontal="left"/>
    </xf>
    <xf numFmtId="0" fontId="0" fillId="0" borderId="0" xfId="0" applyAlignment="1">
      <alignment horizontal="left"/>
    </xf>
    <xf numFmtId="2" fontId="0" fillId="0" borderId="0" xfId="0" applyNumberFormat="1" applyAlignment="1">
      <alignment horizontal="left"/>
    </xf>
    <xf numFmtId="0" fontId="0" fillId="0" borderId="0" xfId="0" applyFill="1" applyAlignment="1">
      <alignment horizontal="left"/>
    </xf>
    <xf numFmtId="2" fontId="0" fillId="0" borderId="0" xfId="0" applyNumberFormat="1" applyAlignment="1"/>
    <xf numFmtId="2" fontId="0" fillId="0" borderId="0" xfId="0" applyNumberFormat="1" applyFill="1" applyAlignment="1"/>
    <xf numFmtId="49" fontId="0" fillId="0" borderId="1" xfId="0" applyNumberFormat="1" applyFill="1" applyBorder="1" applyAlignment="1">
      <alignment horizontal="left"/>
    </xf>
    <xf numFmtId="165" fontId="2" fillId="0" borderId="1" xfId="0" applyNumberFormat="1" applyFont="1" applyFill="1" applyBorder="1" applyAlignment="1">
      <alignment horizontal="center"/>
    </xf>
    <xf numFmtId="2" fontId="0" fillId="5" borderId="1" xfId="0" applyNumberFormat="1" applyFill="1" applyBorder="1" applyAlignment="1"/>
    <xf numFmtId="165" fontId="0" fillId="4" borderId="1" xfId="0" applyNumberFormat="1" applyFill="1" applyBorder="1" applyAlignment="1">
      <alignment horizontal="center"/>
    </xf>
    <xf numFmtId="49" fontId="0" fillId="4" borderId="1" xfId="0" applyNumberFormat="1" applyFill="1" applyBorder="1" applyAlignment="1">
      <alignment horizontal="left"/>
    </xf>
    <xf numFmtId="165" fontId="0" fillId="4" borderId="1" xfId="0" applyNumberFormat="1" applyFont="1" applyFill="1" applyBorder="1" applyAlignment="1">
      <alignment horizontal="center"/>
    </xf>
    <xf numFmtId="2" fontId="0" fillId="0" borderId="0" xfId="0" applyNumberFormat="1" applyProtection="1"/>
    <xf numFmtId="49" fontId="0" fillId="0" borderId="0" xfId="0" applyNumberFormat="1" applyAlignment="1" applyProtection="1">
      <alignment horizontal="left"/>
    </xf>
    <xf numFmtId="2" fontId="0" fillId="0" borderId="0" xfId="0" applyNumberFormat="1" applyAlignment="1" applyProtection="1"/>
    <xf numFmtId="49" fontId="0" fillId="0" borderId="0" xfId="0" applyNumberFormat="1" applyFill="1" applyAlignment="1" applyProtection="1">
      <alignment horizontal="left"/>
    </xf>
    <xf numFmtId="0" fontId="0" fillId="0" borderId="0" xfId="0" applyAlignment="1" applyProtection="1">
      <alignment horizontal="left"/>
    </xf>
    <xf numFmtId="49" fontId="0" fillId="0" borderId="0" xfId="0" applyNumberFormat="1" applyProtection="1"/>
    <xf numFmtId="0" fontId="0" fillId="0" borderId="0" xfId="0" applyProtection="1"/>
    <xf numFmtId="0" fontId="2" fillId="0" borderId="0" xfId="0" applyFont="1" applyAlignment="1" applyProtection="1">
      <alignment vertical="top"/>
    </xf>
    <xf numFmtId="0" fontId="2" fillId="0" borderId="0" xfId="0" applyFont="1" applyBorder="1" applyAlignment="1" applyProtection="1">
      <alignment vertical="top" wrapText="1"/>
    </xf>
    <xf numFmtId="49" fontId="0" fillId="0" borderId="0" xfId="0" applyNumberFormat="1" applyBorder="1" applyAlignment="1" applyProtection="1">
      <alignment horizontal="left"/>
    </xf>
    <xf numFmtId="2" fontId="0" fillId="0" borderId="0" xfId="0" applyNumberFormat="1" applyBorder="1" applyAlignment="1" applyProtection="1"/>
    <xf numFmtId="49" fontId="0" fillId="0" borderId="0" xfId="0" applyNumberFormat="1" applyFill="1" applyBorder="1" applyAlignment="1" applyProtection="1">
      <alignment horizontal="left"/>
    </xf>
    <xf numFmtId="2" fontId="2" fillId="0" borderId="0" xfId="0" applyNumberFormat="1" applyFont="1" applyFill="1" applyAlignment="1" applyProtection="1">
      <alignment wrapText="1"/>
    </xf>
    <xf numFmtId="0" fontId="2" fillId="0" borderId="0" xfId="0" applyFont="1" applyFill="1" applyAlignment="1" applyProtection="1">
      <alignment horizontal="left" vertical="top" wrapText="1"/>
    </xf>
    <xf numFmtId="0" fontId="0" fillId="0" borderId="0" xfId="0" applyBorder="1" applyProtection="1"/>
    <xf numFmtId="2" fontId="0" fillId="0" borderId="0" xfId="0" applyNumberFormat="1" applyBorder="1" applyProtection="1"/>
    <xf numFmtId="165" fontId="2" fillId="0" borderId="1" xfId="0" applyNumberFormat="1" applyFont="1" applyFill="1" applyBorder="1" applyAlignment="1" applyProtection="1">
      <alignment horizontal="center"/>
    </xf>
    <xf numFmtId="165" fontId="0" fillId="4" borderId="1" xfId="0" applyNumberFormat="1" applyFill="1" applyBorder="1" applyAlignment="1" applyProtection="1">
      <alignment horizontal="center"/>
    </xf>
    <xf numFmtId="2" fontId="0" fillId="5" borderId="1" xfId="0" applyNumberFormat="1" applyFill="1" applyBorder="1" applyAlignment="1" applyProtection="1"/>
    <xf numFmtId="165" fontId="0" fillId="4" borderId="1" xfId="0" applyNumberFormat="1" applyFont="1" applyFill="1" applyBorder="1" applyAlignment="1" applyProtection="1">
      <alignment horizontal="center"/>
    </xf>
    <xf numFmtId="0" fontId="2" fillId="0" borderId="0" xfId="0" applyFont="1" applyProtection="1"/>
    <xf numFmtId="2" fontId="0" fillId="0" borderId="0" xfId="0" applyNumberFormat="1" applyAlignment="1" applyProtection="1">
      <alignment horizontal="center"/>
    </xf>
    <xf numFmtId="2" fontId="0" fillId="0" borderId="0" xfId="0" applyNumberFormat="1" applyAlignment="1" applyProtection="1">
      <alignment horizontal="left"/>
    </xf>
    <xf numFmtId="0" fontId="0" fillId="6" borderId="1" xfId="0" applyFill="1" applyBorder="1" applyProtection="1"/>
    <xf numFmtId="0" fontId="0" fillId="0" borderId="0" xfId="0" applyFill="1" applyProtection="1"/>
    <xf numFmtId="0" fontId="0" fillId="0" borderId="0" xfId="0" applyFill="1" applyBorder="1" applyProtection="1"/>
    <xf numFmtId="2" fontId="3" fillId="0" borderId="0" xfId="0" applyNumberFormat="1" applyFont="1" applyFill="1" applyAlignment="1" applyProtection="1">
      <alignment horizontal="center"/>
    </xf>
    <xf numFmtId="49" fontId="3" fillId="0" borderId="0" xfId="0" applyNumberFormat="1" applyFont="1" applyFill="1" applyBorder="1" applyAlignment="1" applyProtection="1">
      <alignment horizontal="left"/>
    </xf>
    <xf numFmtId="2" fontId="0" fillId="0" borderId="0" xfId="0" applyNumberFormat="1" applyFill="1" applyBorder="1" applyAlignment="1" applyProtection="1"/>
    <xf numFmtId="2" fontId="3" fillId="0" borderId="0" xfId="0" applyNumberFormat="1" applyFont="1" applyFill="1" applyAlignment="1" applyProtection="1">
      <alignment horizontal="left"/>
    </xf>
    <xf numFmtId="2" fontId="0" fillId="0" borderId="0" xfId="0" applyNumberFormat="1" applyFill="1" applyBorder="1" applyProtection="1"/>
    <xf numFmtId="2" fontId="0" fillId="0" borderId="0" xfId="0" applyNumberFormat="1" applyFill="1" applyAlignment="1" applyProtection="1"/>
    <xf numFmtId="164" fontId="0" fillId="0" borderId="0" xfId="0" applyNumberFormat="1" applyProtection="1"/>
    <xf numFmtId="2" fontId="0" fillId="0" borderId="0" xfId="0" applyNumberFormat="1" applyFill="1" applyProtection="1"/>
    <xf numFmtId="0" fontId="0" fillId="0" borderId="0" xfId="0" applyFill="1" applyAlignment="1" applyProtection="1">
      <alignment horizontal="left"/>
    </xf>
    <xf numFmtId="44" fontId="0" fillId="0" borderId="0" xfId="3" applyFont="1"/>
    <xf numFmtId="44" fontId="0" fillId="0" borderId="0" xfId="3" applyFont="1" applyAlignment="1">
      <alignment horizontal="center"/>
    </xf>
    <xf numFmtId="44" fontId="0" fillId="0" borderId="0" xfId="3" applyFont="1" applyFill="1"/>
    <xf numFmtId="165" fontId="0" fillId="0" borderId="1" xfId="0" applyNumberFormat="1" applyBorder="1" applyAlignment="1">
      <alignment horizontal="center"/>
    </xf>
    <xf numFmtId="165" fontId="2" fillId="0" borderId="1" xfId="0" applyNumberFormat="1" applyFont="1" applyBorder="1" applyAlignment="1" applyProtection="1">
      <alignment horizontal="center"/>
    </xf>
    <xf numFmtId="10" fontId="0" fillId="2" borderId="1" xfId="4" applyNumberFormat="1" applyFont="1" applyFill="1" applyBorder="1" applyAlignment="1" applyProtection="1"/>
    <xf numFmtId="1" fontId="0" fillId="0" borderId="0" xfId="0" applyNumberFormat="1" applyAlignment="1" applyProtection="1"/>
    <xf numFmtId="165" fontId="2" fillId="0" borderId="1" xfId="0" applyNumberFormat="1" applyFont="1" applyBorder="1" applyAlignment="1" applyProtection="1">
      <alignment horizontal="left"/>
    </xf>
    <xf numFmtId="165" fontId="0" fillId="4" borderId="1" xfId="0" applyNumberFormat="1" applyFill="1" applyBorder="1" applyAlignment="1" applyProtection="1">
      <alignment horizontal="left"/>
    </xf>
    <xf numFmtId="165" fontId="0" fillId="4" borderId="1" xfId="0" applyNumberFormat="1" applyFont="1" applyFill="1" applyBorder="1" applyAlignment="1" applyProtection="1">
      <alignment horizontal="left"/>
    </xf>
    <xf numFmtId="0" fontId="0" fillId="4" borderId="3" xfId="1" applyFont="1" applyFill="1" applyBorder="1" applyAlignment="1" applyProtection="1">
      <alignment vertical="center" wrapText="1"/>
    </xf>
    <xf numFmtId="0" fontId="0" fillId="4" borderId="3" xfId="1" applyFont="1" applyFill="1" applyBorder="1" applyAlignment="1" applyProtection="1">
      <alignment wrapText="1"/>
    </xf>
    <xf numFmtId="0" fontId="4" fillId="4" borderId="3" xfId="1" applyFont="1" applyFill="1" applyBorder="1" applyAlignment="1" applyProtection="1">
      <alignment wrapText="1"/>
    </xf>
    <xf numFmtId="0" fontId="4" fillId="4" borderId="3" xfId="1" applyFont="1" applyFill="1" applyBorder="1" applyAlignment="1" applyProtection="1"/>
    <xf numFmtId="10" fontId="0" fillId="2" borderId="1" xfId="4" applyNumberFormat="1" applyFont="1" applyFill="1" applyBorder="1" applyAlignment="1"/>
    <xf numFmtId="0" fontId="8" fillId="0" borderId="0" xfId="0" applyFont="1"/>
    <xf numFmtId="165" fontId="0" fillId="7" borderId="1" xfId="3" applyNumberFormat="1" applyFont="1" applyFill="1" applyBorder="1" applyAlignment="1" applyProtection="1">
      <alignment horizontal="left"/>
      <protection locked="0"/>
    </xf>
    <xf numFmtId="165" fontId="0" fillId="7" borderId="1" xfId="0" applyNumberFormat="1" applyFill="1" applyBorder="1" applyAlignment="1" applyProtection="1">
      <alignment horizontal="left"/>
      <protection locked="0"/>
    </xf>
    <xf numFmtId="0" fontId="0" fillId="8" borderId="1" xfId="0" applyFill="1" applyBorder="1" applyAlignment="1" applyProtection="1">
      <alignment horizontal="left"/>
      <protection locked="0"/>
    </xf>
    <xf numFmtId="165" fontId="3" fillId="8" borderId="1" xfId="3" applyNumberFormat="1" applyFont="1" applyFill="1" applyBorder="1" applyAlignment="1" applyProtection="1">
      <alignment horizontal="left"/>
      <protection locked="0"/>
    </xf>
    <xf numFmtId="49" fontId="3" fillId="8" borderId="1" xfId="0" applyNumberFormat="1" applyFont="1" applyFill="1" applyBorder="1" applyAlignment="1" applyProtection="1">
      <alignment horizontal="left"/>
      <protection locked="0"/>
    </xf>
    <xf numFmtId="10" fontId="0" fillId="7" borderId="1" xfId="4" applyNumberFormat="1" applyFont="1" applyFill="1" applyBorder="1" applyAlignment="1" applyProtection="1">
      <protection locked="0"/>
    </xf>
    <xf numFmtId="10" fontId="0" fillId="7" borderId="1" xfId="4" applyNumberFormat="1" applyFont="1" applyFill="1" applyBorder="1" applyAlignment="1"/>
    <xf numFmtId="165" fontId="0" fillId="7" borderId="1" xfId="0" applyNumberFormat="1" applyFill="1" applyBorder="1" applyAlignment="1">
      <alignment horizontal="center"/>
    </xf>
    <xf numFmtId="0" fontId="0" fillId="8" borderId="1" xfId="0" applyFill="1" applyBorder="1"/>
    <xf numFmtId="2" fontId="3" fillId="8" borderId="1" xfId="0" applyNumberFormat="1" applyFont="1" applyFill="1" applyBorder="1" applyAlignment="1">
      <alignment horizontal="center"/>
    </xf>
    <xf numFmtId="49" fontId="3" fillId="8" borderId="1" xfId="0" applyNumberFormat="1" applyFont="1" applyFill="1" applyBorder="1" applyAlignment="1">
      <alignment horizontal="left"/>
    </xf>
    <xf numFmtId="2" fontId="2" fillId="0" borderId="0" xfId="0" applyNumberFormat="1" applyFont="1" applyFill="1" applyBorder="1" applyAlignment="1" applyProtection="1">
      <alignment vertical="top" wrapText="1"/>
    </xf>
    <xf numFmtId="0" fontId="2" fillId="0" borderId="0" xfId="1" applyFont="1" applyFill="1" applyAlignment="1" applyProtection="1">
      <alignment horizontal="left" vertical="top"/>
    </xf>
    <xf numFmtId="0" fontId="2" fillId="0" borderId="0" xfId="2" applyFont="1" applyFill="1" applyAlignment="1" applyProtection="1">
      <alignment horizontal="left" vertical="top"/>
    </xf>
    <xf numFmtId="2" fontId="0" fillId="0" borderId="0" xfId="0" applyNumberFormat="1" applyFill="1"/>
    <xf numFmtId="9" fontId="0" fillId="5" borderId="1" xfId="4" applyFont="1" applyFill="1" applyBorder="1" applyAlignment="1"/>
    <xf numFmtId="165" fontId="3" fillId="0" borderId="1" xfId="3" applyNumberFormat="1" applyFont="1" applyFill="1" applyBorder="1" applyAlignment="1" applyProtection="1">
      <alignment horizontal="center"/>
    </xf>
    <xf numFmtId="165" fontId="3" fillId="0" borderId="1" xfId="0" applyNumberFormat="1" applyFont="1" applyFill="1" applyBorder="1" applyAlignment="1" applyProtection="1">
      <alignment horizontal="left"/>
    </xf>
    <xf numFmtId="165" fontId="3" fillId="0" borderId="1" xfId="0" applyNumberFormat="1" applyFont="1" applyFill="1" applyBorder="1" applyAlignment="1">
      <alignment horizontal="center"/>
    </xf>
    <xf numFmtId="44" fontId="0" fillId="4" borderId="1" xfId="3" applyFont="1" applyFill="1" applyBorder="1" applyAlignment="1">
      <alignment horizontal="center"/>
    </xf>
    <xf numFmtId="44" fontId="0" fillId="7" borderId="1" xfId="3" applyFont="1" applyFill="1" applyBorder="1" applyAlignment="1">
      <alignment horizontal="center"/>
    </xf>
    <xf numFmtId="44" fontId="3" fillId="7" borderId="1" xfId="3" applyFont="1" applyFill="1" applyBorder="1" applyAlignment="1">
      <alignment horizontal="center"/>
    </xf>
    <xf numFmtId="44" fontId="0" fillId="0" borderId="1" xfId="3" applyFont="1" applyBorder="1" applyAlignment="1">
      <alignment horizontal="center"/>
    </xf>
    <xf numFmtId="44" fontId="2" fillId="0" borderId="1" xfId="3" applyFont="1" applyBorder="1" applyAlignment="1">
      <alignment horizontal="left"/>
    </xf>
    <xf numFmtId="49" fontId="7" fillId="4" borderId="1" xfId="0" applyNumberFormat="1" applyFont="1" applyFill="1" applyBorder="1" applyAlignment="1">
      <alignment horizontal="right"/>
    </xf>
    <xf numFmtId="165" fontId="0" fillId="4" borderId="1" xfId="0" applyNumberFormat="1" applyFill="1" applyBorder="1" applyAlignment="1">
      <alignment horizontal="right"/>
    </xf>
    <xf numFmtId="49" fontId="0" fillId="4" borderId="1" xfId="0" applyNumberFormat="1" applyFill="1" applyBorder="1" applyAlignment="1">
      <alignment horizontal="right"/>
    </xf>
    <xf numFmtId="49" fontId="0" fillId="7" borderId="1" xfId="0" applyNumberFormat="1" applyFill="1" applyBorder="1" applyAlignment="1">
      <alignment horizontal="right"/>
    </xf>
    <xf numFmtId="49" fontId="0" fillId="4" borderId="1" xfId="0" applyNumberFormat="1" applyFont="1" applyFill="1" applyBorder="1" applyAlignment="1">
      <alignment horizontal="right"/>
    </xf>
    <xf numFmtId="165" fontId="0" fillId="7" borderId="1" xfId="0" applyNumberFormat="1" applyFont="1" applyFill="1" applyBorder="1" applyAlignment="1">
      <alignment horizontal="right"/>
    </xf>
    <xf numFmtId="2" fontId="0" fillId="0" borderId="5" xfId="0" applyNumberFormat="1" applyBorder="1" applyAlignment="1">
      <alignment horizontal="right"/>
    </xf>
    <xf numFmtId="2" fontId="0" fillId="4" borderId="5" xfId="0" applyNumberFormat="1" applyFill="1" applyBorder="1" applyAlignment="1">
      <alignment horizontal="right"/>
    </xf>
    <xf numFmtId="165" fontId="0" fillId="4" borderId="5" xfId="0" applyNumberFormat="1" applyFill="1" applyBorder="1" applyAlignment="1">
      <alignment horizontal="right"/>
    </xf>
    <xf numFmtId="49" fontId="0" fillId="4" borderId="5" xfId="0" applyNumberFormat="1" applyFill="1" applyBorder="1" applyAlignment="1">
      <alignment horizontal="right"/>
    </xf>
    <xf numFmtId="49" fontId="0" fillId="7" borderId="5" xfId="0" applyNumberFormat="1" applyFill="1" applyBorder="1" applyAlignment="1">
      <alignment horizontal="right"/>
    </xf>
    <xf numFmtId="49" fontId="0" fillId="4" borderId="5" xfId="0" applyNumberFormat="1" applyFont="1" applyFill="1" applyBorder="1" applyAlignment="1">
      <alignment horizontal="right"/>
    </xf>
    <xf numFmtId="165" fontId="0" fillId="7" borderId="5" xfId="0" applyNumberFormat="1" applyFont="1" applyFill="1" applyBorder="1" applyAlignment="1">
      <alignment horizontal="right"/>
    </xf>
    <xf numFmtId="49" fontId="0" fillId="0" borderId="1" xfId="0" applyNumberFormat="1" applyFill="1" applyBorder="1" applyAlignment="1" applyProtection="1">
      <alignment horizontal="right"/>
    </xf>
    <xf numFmtId="49" fontId="0" fillId="4" borderId="1" xfId="0" applyNumberFormat="1" applyFill="1" applyBorder="1" applyAlignment="1" applyProtection="1">
      <alignment horizontal="right"/>
    </xf>
    <xf numFmtId="49" fontId="7" fillId="4" borderId="1" xfId="0" applyNumberFormat="1" applyFont="1" applyFill="1" applyBorder="1" applyAlignment="1" applyProtection="1">
      <alignment horizontal="right"/>
    </xf>
    <xf numFmtId="49" fontId="0" fillId="7" borderId="1" xfId="0" applyNumberFormat="1" applyFill="1" applyBorder="1" applyAlignment="1" applyProtection="1">
      <alignment horizontal="right"/>
      <protection locked="0"/>
    </xf>
    <xf numFmtId="49" fontId="0" fillId="4" borderId="1" xfId="0" applyNumberFormat="1" applyFont="1" applyFill="1" applyBorder="1" applyAlignment="1" applyProtection="1">
      <alignment horizontal="right"/>
    </xf>
    <xf numFmtId="165" fontId="0" fillId="7" borderId="1" xfId="0" applyNumberFormat="1" applyFont="1" applyFill="1" applyBorder="1" applyAlignment="1" applyProtection="1">
      <alignment horizontal="right"/>
      <protection locked="0"/>
    </xf>
    <xf numFmtId="165" fontId="2" fillId="0" borderId="1" xfId="0" applyNumberFormat="1" applyFont="1" applyBorder="1" applyAlignment="1" applyProtection="1">
      <alignment horizontal="right"/>
    </xf>
    <xf numFmtId="2" fontId="0" fillId="0" borderId="1" xfId="0" applyNumberFormat="1" applyBorder="1" applyAlignment="1" applyProtection="1">
      <alignment horizontal="right"/>
    </xf>
    <xf numFmtId="2" fontId="0" fillId="4" borderId="1" xfId="0" applyNumberFormat="1" applyFill="1" applyBorder="1" applyAlignment="1" applyProtection="1">
      <alignment horizontal="right"/>
    </xf>
    <xf numFmtId="165" fontId="0" fillId="4" borderId="1" xfId="0" applyNumberFormat="1" applyFill="1" applyBorder="1" applyAlignment="1" applyProtection="1">
      <alignment horizontal="right"/>
    </xf>
    <xf numFmtId="2" fontId="2" fillId="0" borderId="0" xfId="0" applyNumberFormat="1" applyFont="1" applyProtection="1"/>
    <xf numFmtId="49" fontId="2" fillId="0" borderId="0" xfId="0" applyNumberFormat="1" applyFont="1" applyAlignment="1" applyProtection="1">
      <alignment horizontal="left"/>
    </xf>
    <xf numFmtId="2" fontId="2" fillId="0" borderId="0" xfId="0" applyNumberFormat="1" applyFont="1" applyAlignment="1" applyProtection="1"/>
    <xf numFmtId="2" fontId="2" fillId="0" borderId="0" xfId="0" applyNumberFormat="1" applyFont="1" applyBorder="1" applyAlignment="1" applyProtection="1"/>
    <xf numFmtId="49" fontId="2" fillId="0" borderId="0" xfId="0" applyNumberFormat="1" applyFont="1" applyFill="1" applyBorder="1" applyAlignment="1" applyProtection="1">
      <alignment horizontal="left"/>
    </xf>
    <xf numFmtId="2" fontId="0" fillId="9" borderId="1" xfId="4" applyNumberFormat="1" applyFont="1" applyFill="1" applyBorder="1" applyAlignment="1" applyProtection="1"/>
    <xf numFmtId="9" fontId="0" fillId="0" borderId="1" xfId="4" applyFont="1" applyBorder="1" applyProtection="1"/>
    <xf numFmtId="49" fontId="0" fillId="0" borderId="1" xfId="0" applyNumberFormat="1" applyBorder="1" applyAlignment="1" applyProtection="1">
      <alignment horizontal="left"/>
    </xf>
    <xf numFmtId="2" fontId="0" fillId="9" borderId="1" xfId="0" applyNumberFormat="1" applyFill="1" applyBorder="1" applyAlignment="1" applyProtection="1"/>
    <xf numFmtId="2" fontId="11" fillId="10" borderId="0" xfId="0" applyNumberFormat="1" applyFont="1" applyFill="1" applyAlignment="1" applyProtection="1"/>
    <xf numFmtId="0" fontId="2" fillId="0" borderId="0" xfId="0" applyFont="1" applyFill="1" applyBorder="1" applyProtection="1"/>
    <xf numFmtId="0" fontId="0" fillId="3" borderId="1" xfId="0" applyFill="1" applyBorder="1" applyProtection="1"/>
    <xf numFmtId="2" fontId="0" fillId="11" borderId="1" xfId="0" applyNumberFormat="1" applyFill="1" applyBorder="1" applyAlignment="1"/>
    <xf numFmtId="0" fontId="2" fillId="0" borderId="2" xfId="1" applyFont="1" applyFill="1" applyBorder="1" applyAlignment="1" applyProtection="1">
      <alignment horizontal="left" vertical="top" wrapText="1"/>
    </xf>
    <xf numFmtId="44" fontId="3" fillId="8" borderId="1" xfId="3" applyFont="1" applyFill="1" applyBorder="1" applyAlignment="1">
      <alignment horizontal="center"/>
    </xf>
    <xf numFmtId="2" fontId="2" fillId="0" borderId="0" xfId="0" applyNumberFormat="1" applyFont="1" applyBorder="1" applyProtection="1"/>
    <xf numFmtId="0" fontId="0" fillId="4" borderId="3" xfId="0" applyFill="1" applyBorder="1" applyAlignment="1" applyProtection="1">
      <alignment horizontal="left"/>
    </xf>
    <xf numFmtId="2" fontId="0" fillId="4" borderId="5" xfId="0" applyNumberFormat="1" applyFill="1" applyBorder="1" applyProtection="1"/>
    <xf numFmtId="2" fontId="9" fillId="0" borderId="0" xfId="0" applyNumberFormat="1" applyFont="1" applyAlignment="1" applyProtection="1">
      <alignment horizontal="left" vertical="top" wrapText="1"/>
    </xf>
    <xf numFmtId="0" fontId="10" fillId="0" borderId="0" xfId="0" applyFont="1" applyAlignment="1">
      <alignment horizontal="left" vertical="top" wrapText="1"/>
    </xf>
    <xf numFmtId="0" fontId="2" fillId="0" borderId="0" xfId="0" applyFont="1" applyBorder="1" applyAlignment="1" applyProtection="1">
      <alignment horizontal="left" vertical="top" wrapText="1"/>
    </xf>
    <xf numFmtId="0" fontId="2" fillId="7" borderId="3" xfId="0" applyFont="1" applyFill="1" applyBorder="1" applyAlignment="1" applyProtection="1">
      <alignment horizontal="left" vertical="top"/>
      <protection locked="0"/>
    </xf>
    <xf numFmtId="0" fontId="2" fillId="7" borderId="4" xfId="0" applyFont="1" applyFill="1" applyBorder="1" applyAlignment="1" applyProtection="1">
      <alignment horizontal="left" vertical="top"/>
      <protection locked="0"/>
    </xf>
    <xf numFmtId="0" fontId="2" fillId="7" borderId="5" xfId="0" applyFont="1" applyFill="1" applyBorder="1" applyAlignment="1" applyProtection="1">
      <alignment horizontal="left" vertical="top"/>
      <protection locked="0"/>
    </xf>
    <xf numFmtId="0" fontId="6" fillId="0" borderId="2" xfId="2" applyNumberFormat="1" applyFont="1" applyFill="1" applyBorder="1" applyAlignment="1" applyProtection="1">
      <alignment horizontal="center" vertical="top" wrapText="1"/>
    </xf>
    <xf numFmtId="0" fontId="5" fillId="0" borderId="2" xfId="2" applyNumberFormat="1" applyFont="1" applyFill="1" applyBorder="1" applyAlignment="1" applyProtection="1">
      <alignment horizontal="center" vertical="top" wrapText="1"/>
    </xf>
    <xf numFmtId="2" fontId="12" fillId="0" borderId="0" xfId="0" applyNumberFormat="1" applyFont="1" applyAlignment="1" applyProtection="1">
      <alignment horizontal="left" vertical="top" wrapText="1"/>
    </xf>
    <xf numFmtId="0" fontId="13" fillId="0" borderId="0" xfId="0" applyFont="1" applyAlignment="1">
      <alignment horizontal="left" vertical="top" wrapText="1"/>
    </xf>
    <xf numFmtId="0" fontId="2" fillId="7" borderId="3" xfId="0" applyFont="1" applyFill="1" applyBorder="1" applyAlignment="1" applyProtection="1">
      <alignment horizontal="left"/>
      <protection locked="0"/>
    </xf>
    <xf numFmtId="0" fontId="2" fillId="7" borderId="4" xfId="0" applyFont="1" applyFill="1" applyBorder="1" applyAlignment="1" applyProtection="1">
      <alignment horizontal="left"/>
      <protection locked="0"/>
    </xf>
    <xf numFmtId="0" fontId="2" fillId="7" borderId="5" xfId="0" applyFont="1" applyFill="1" applyBorder="1" applyAlignment="1" applyProtection="1">
      <alignment horizontal="left"/>
      <protection locked="0"/>
    </xf>
    <xf numFmtId="14" fontId="2" fillId="7" borderId="3" xfId="0" applyNumberFormat="1" applyFont="1" applyFill="1" applyBorder="1" applyAlignment="1" applyProtection="1">
      <alignment horizontal="left"/>
      <protection locked="0"/>
    </xf>
  </cellXfs>
  <cellStyles count="5">
    <cellStyle name="Procent" xfId="4" builtinId="5"/>
    <cellStyle name="Standaard" xfId="0" builtinId="0"/>
    <cellStyle name="Standaard 2" xfId="2"/>
    <cellStyle name="Standaard 3" xfId="1"/>
    <cellStyle name="Valuta" xfId="3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27152</xdr:colOff>
      <xdr:row>0</xdr:row>
      <xdr:rowOff>95250</xdr:rowOff>
    </xdr:from>
    <xdr:to>
      <xdr:col>9</xdr:col>
      <xdr:colOff>950988</xdr:colOff>
      <xdr:row>0</xdr:row>
      <xdr:rowOff>600075</xdr:rowOff>
    </xdr:to>
    <xdr:pic>
      <xdr:nvPicPr>
        <xdr:cNvPr id="2" name="Afbeelding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62027" y="95250"/>
          <a:ext cx="2028736" cy="5048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1465462</xdr:colOff>
      <xdr:row>28</xdr:row>
      <xdr:rowOff>80159</xdr:rowOff>
    </xdr:from>
    <xdr:ext cx="12971874" cy="2455948"/>
    <xdr:sp macro="" textlink="">
      <xdr:nvSpPr>
        <xdr:cNvPr id="2" name="Rechthoek 1"/>
        <xdr:cNvSpPr/>
      </xdr:nvSpPr>
      <xdr:spPr>
        <a:xfrm rot="20460060">
          <a:off x="2151262" y="4909334"/>
          <a:ext cx="12971874" cy="2455948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nl-NL" sz="15000" b="1" cap="none" spc="50">
              <a:ln w="13500">
                <a:solidFill>
                  <a:schemeClr val="accent1">
                    <a:shade val="2500"/>
                    <a:alpha val="6500"/>
                  </a:schemeClr>
                </a:solidFill>
                <a:prstDash val="solid"/>
              </a:ln>
              <a:solidFill>
                <a:schemeClr val="accent5">
                  <a:lumMod val="60000"/>
                  <a:lumOff val="40000"/>
                  <a:alpha val="95000"/>
                </a:schemeClr>
              </a:solidFill>
              <a:effectLst>
                <a:innerShdw blurRad="50900" dist="38500" dir="13500000">
                  <a:srgbClr val="000000">
                    <a:alpha val="60000"/>
                  </a:srgbClr>
                </a:innerShdw>
              </a:effectLst>
            </a:rPr>
            <a:t>voorbeeld</a:t>
          </a:r>
        </a:p>
      </xdr:txBody>
    </xdr:sp>
    <xdr:clientData/>
  </xdr:oneCellAnchor>
  <xdr:twoCellAnchor editAs="oneCell">
    <xdr:from>
      <xdr:col>8</xdr:col>
      <xdr:colOff>83767</xdr:colOff>
      <xdr:row>0</xdr:row>
      <xdr:rowOff>152400</xdr:rowOff>
    </xdr:from>
    <xdr:to>
      <xdr:col>9</xdr:col>
      <xdr:colOff>970037</xdr:colOff>
      <xdr:row>1</xdr:row>
      <xdr:rowOff>9525</xdr:rowOff>
    </xdr:to>
    <xdr:pic>
      <xdr:nvPicPr>
        <xdr:cNvPr id="3" name="Afbeelding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504367" y="152400"/>
          <a:ext cx="2143570" cy="533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56"/>
  <sheetViews>
    <sheetView tabSelected="1" topLeftCell="A7" zoomScaleNormal="100" workbookViewId="0">
      <selection activeCell="C37" sqref="C37:F37"/>
    </sheetView>
  </sheetViews>
  <sheetFormatPr defaultRowHeight="11.25" x14ac:dyDescent="0.15"/>
  <cols>
    <col min="1" max="1" width="9" style="28"/>
    <col min="2" max="2" width="25.625" style="28" customWidth="1"/>
    <col min="3" max="3" width="42.5" style="28" customWidth="1"/>
    <col min="4" max="4" width="22.25" style="22" customWidth="1"/>
    <col min="5" max="5" width="14.375" style="23" customWidth="1"/>
    <col min="6" max="7" width="13.25" style="24" customWidth="1"/>
    <col min="8" max="8" width="21.625" style="22" customWidth="1"/>
    <col min="9" max="9" width="14.5" style="26" customWidth="1"/>
    <col min="10" max="10" width="13.25" style="22" customWidth="1"/>
    <col min="11" max="11" width="55.375" style="28" customWidth="1"/>
    <col min="12" max="16384" width="9" style="28"/>
  </cols>
  <sheetData>
    <row r="1" spans="2:10" ht="48" customHeight="1" x14ac:dyDescent="0.15">
      <c r="B1" s="140" t="s">
        <v>62</v>
      </c>
      <c r="C1" s="140"/>
      <c r="I1" s="136"/>
      <c r="J1" s="137"/>
    </row>
    <row r="2" spans="2:10" ht="33.75" x14ac:dyDescent="0.15">
      <c r="B2" s="29"/>
      <c r="C2" s="30"/>
      <c r="D2" s="84" t="s">
        <v>8</v>
      </c>
      <c r="E2" s="31"/>
      <c r="F2" s="32"/>
      <c r="G2" s="32"/>
      <c r="H2" s="34" t="s">
        <v>9</v>
      </c>
      <c r="I2" s="35"/>
    </row>
    <row r="3" spans="2:10" x14ac:dyDescent="0.15">
      <c r="C3" s="36"/>
      <c r="D3" s="37"/>
      <c r="E3" s="31"/>
      <c r="F3" s="32"/>
      <c r="G3" s="32"/>
    </row>
    <row r="4" spans="2:10" x14ac:dyDescent="0.15">
      <c r="B4" s="42" t="s">
        <v>30</v>
      </c>
      <c r="C4" s="42"/>
      <c r="D4" s="120" t="s">
        <v>31</v>
      </c>
      <c r="E4" s="121" t="s">
        <v>32</v>
      </c>
      <c r="F4" s="122" t="s">
        <v>33</v>
      </c>
      <c r="G4" s="123"/>
      <c r="H4" s="120" t="s">
        <v>31</v>
      </c>
      <c r="I4" s="121" t="s">
        <v>32</v>
      </c>
      <c r="J4" s="122" t="s">
        <v>33</v>
      </c>
    </row>
    <row r="5" spans="2:10" x14ac:dyDescent="0.15">
      <c r="B5" s="28" t="s">
        <v>50</v>
      </c>
      <c r="C5" s="45" t="s">
        <v>20</v>
      </c>
      <c r="D5" s="38">
        <v>3591</v>
      </c>
      <c r="E5" s="110"/>
      <c r="F5" s="62">
        <v>1</v>
      </c>
      <c r="G5" s="32"/>
      <c r="H5" s="64">
        <v>3591</v>
      </c>
      <c r="I5" s="117"/>
      <c r="J5" s="62">
        <v>1</v>
      </c>
    </row>
    <row r="6" spans="2:10" x14ac:dyDescent="0.15">
      <c r="B6" s="28" t="s">
        <v>0</v>
      </c>
      <c r="C6" s="45" t="s">
        <v>18</v>
      </c>
      <c r="D6" s="39">
        <v>612.27</v>
      </c>
      <c r="E6" s="111"/>
      <c r="F6" s="62">
        <f>D6/$D$5</f>
        <v>0.17050125313283207</v>
      </c>
      <c r="G6" s="32"/>
      <c r="H6" s="65">
        <f>H5/100*17.05</f>
        <v>612.26549999999997</v>
      </c>
      <c r="I6" s="118"/>
      <c r="J6" s="62">
        <f>H6/$D$5</f>
        <v>0.17049999999999998</v>
      </c>
    </row>
    <row r="7" spans="2:10" x14ac:dyDescent="0.15">
      <c r="B7" s="28" t="s">
        <v>5</v>
      </c>
      <c r="C7" s="45" t="s">
        <v>19</v>
      </c>
      <c r="D7" s="39">
        <v>14</v>
      </c>
      <c r="E7" s="112" t="s">
        <v>21</v>
      </c>
      <c r="F7" s="62">
        <f t="shared" ref="F7:F15" si="0">D7/$D$5</f>
        <v>3.8986354775828458E-3</v>
      </c>
      <c r="G7" s="32"/>
      <c r="H7" s="65">
        <v>14</v>
      </c>
      <c r="I7" s="118" t="s">
        <v>21</v>
      </c>
      <c r="J7" s="62">
        <f>H7/$D$5</f>
        <v>3.8986354775828458E-3</v>
      </c>
    </row>
    <row r="8" spans="2:10" x14ac:dyDescent="0.15">
      <c r="B8" s="28" t="s">
        <v>51</v>
      </c>
      <c r="C8" s="45" t="s">
        <v>52</v>
      </c>
      <c r="D8" s="39"/>
      <c r="E8" s="119">
        <v>50094.51</v>
      </c>
      <c r="F8" s="40"/>
      <c r="G8" s="32"/>
      <c r="H8" s="65"/>
      <c r="I8" s="119">
        <v>50094.51</v>
      </c>
      <c r="J8" s="40"/>
    </row>
    <row r="9" spans="2:10" x14ac:dyDescent="0.15">
      <c r="C9" s="45" t="s">
        <v>6</v>
      </c>
      <c r="D9" s="39">
        <v>532.28</v>
      </c>
      <c r="E9" s="111"/>
      <c r="F9" s="62">
        <f t="shared" si="0"/>
        <v>0.14822612085769979</v>
      </c>
      <c r="G9" s="32"/>
      <c r="H9" s="65">
        <v>532.28</v>
      </c>
      <c r="I9" s="118"/>
      <c r="J9" s="62">
        <f t="shared" ref="J9:J15" si="1">H9/$D$5</f>
        <v>0.14822612085769979</v>
      </c>
    </row>
    <row r="10" spans="2:10" x14ac:dyDescent="0.15">
      <c r="C10" s="45" t="s">
        <v>22</v>
      </c>
      <c r="D10" s="39">
        <v>125.24</v>
      </c>
      <c r="E10" s="111"/>
      <c r="F10" s="62">
        <f t="shared" si="0"/>
        <v>3.4876079086605401E-2</v>
      </c>
      <c r="G10" s="32"/>
      <c r="H10" s="65">
        <v>125.24</v>
      </c>
      <c r="I10" s="118"/>
      <c r="J10" s="62">
        <f t="shared" si="1"/>
        <v>3.4876079086605401E-2</v>
      </c>
    </row>
    <row r="11" spans="2:10" x14ac:dyDescent="0.15">
      <c r="C11" s="45" t="s">
        <v>23</v>
      </c>
      <c r="D11" s="39">
        <v>14.85</v>
      </c>
      <c r="E11" s="111"/>
      <c r="F11" s="62">
        <f t="shared" si="0"/>
        <v>4.1353383458646613E-3</v>
      </c>
      <c r="G11" s="32"/>
      <c r="H11" s="65">
        <v>14.85</v>
      </c>
      <c r="I11" s="118"/>
      <c r="J11" s="62">
        <f t="shared" si="1"/>
        <v>4.1353383458646613E-3</v>
      </c>
    </row>
    <row r="12" spans="2:10" x14ac:dyDescent="0.15">
      <c r="B12" s="28" t="s">
        <v>1</v>
      </c>
      <c r="C12" s="45" t="s">
        <v>2</v>
      </c>
      <c r="D12" s="39">
        <v>212.32</v>
      </c>
      <c r="E12" s="111" t="s">
        <v>26</v>
      </c>
      <c r="F12" s="62">
        <f t="shared" si="0"/>
        <v>5.9125591757170699E-2</v>
      </c>
      <c r="G12" s="32"/>
      <c r="H12" s="65">
        <v>13.51</v>
      </c>
      <c r="I12" s="111" t="s">
        <v>29</v>
      </c>
      <c r="J12" s="62">
        <f t="shared" si="1"/>
        <v>3.7621832358674463E-3</v>
      </c>
    </row>
    <row r="13" spans="2:10" x14ac:dyDescent="0.15">
      <c r="C13" s="45" t="s">
        <v>24</v>
      </c>
      <c r="D13" s="73"/>
      <c r="E13" s="113"/>
      <c r="F13" s="62">
        <f t="shared" si="0"/>
        <v>0</v>
      </c>
      <c r="G13" s="32"/>
      <c r="H13" s="74"/>
      <c r="I13" s="113"/>
      <c r="J13" s="62">
        <f t="shared" si="1"/>
        <v>0</v>
      </c>
    </row>
    <row r="14" spans="2:10" x14ac:dyDescent="0.15">
      <c r="C14" s="45" t="s">
        <v>25</v>
      </c>
      <c r="D14" s="73"/>
      <c r="E14" s="113"/>
      <c r="F14" s="62">
        <f t="shared" si="0"/>
        <v>0</v>
      </c>
      <c r="G14" s="32"/>
      <c r="H14" s="74"/>
      <c r="I14" s="113"/>
      <c r="J14" s="62">
        <f t="shared" si="1"/>
        <v>0</v>
      </c>
    </row>
    <row r="15" spans="2:10" x14ac:dyDescent="0.15">
      <c r="C15" s="45" t="s">
        <v>7</v>
      </c>
      <c r="D15" s="41">
        <v>278.32</v>
      </c>
      <c r="E15" s="114" t="s">
        <v>43</v>
      </c>
      <c r="F15" s="62">
        <f t="shared" si="0"/>
        <v>7.7504873294346979E-2</v>
      </c>
      <c r="G15" s="32"/>
      <c r="H15" s="66">
        <v>278.32</v>
      </c>
      <c r="I15" s="114" t="s">
        <v>43</v>
      </c>
      <c r="J15" s="62">
        <f t="shared" si="1"/>
        <v>7.7504873294346979E-2</v>
      </c>
    </row>
    <row r="16" spans="2:10" x14ac:dyDescent="0.15">
      <c r="C16" s="45" t="s">
        <v>53</v>
      </c>
      <c r="D16" s="89"/>
      <c r="E16" s="115"/>
      <c r="F16" s="40"/>
      <c r="G16" s="32"/>
      <c r="H16" s="90"/>
      <c r="I16" s="115"/>
      <c r="J16" s="40"/>
    </row>
    <row r="17" spans="2:11" x14ac:dyDescent="0.15">
      <c r="B17" s="42" t="s">
        <v>45</v>
      </c>
      <c r="D17" s="61">
        <f>SUM(D5:D15)</f>
        <v>5380.28</v>
      </c>
      <c r="E17" s="116"/>
      <c r="F17" s="62">
        <f>SUM(F5:F16)</f>
        <v>1.4982678919521024</v>
      </c>
      <c r="G17" s="32"/>
      <c r="H17" s="64">
        <f>SUM(H5:H15)</f>
        <v>5181.4654999999993</v>
      </c>
      <c r="I17" s="117"/>
      <c r="J17" s="62">
        <f>SUM(J5:J16)</f>
        <v>1.4429032302979674</v>
      </c>
      <c r="K17" s="27"/>
    </row>
    <row r="18" spans="2:11" x14ac:dyDescent="0.15">
      <c r="C18" s="45" t="s">
        <v>10</v>
      </c>
      <c r="D18" s="43"/>
      <c r="F18" s="23"/>
      <c r="G18" s="32"/>
      <c r="H18" s="43"/>
      <c r="I18" s="44"/>
    </row>
    <row r="19" spans="2:11" x14ac:dyDescent="0.15">
      <c r="C19" s="75"/>
      <c r="D19" s="76"/>
      <c r="E19" s="77"/>
      <c r="F19" s="62">
        <f>D19/$D$5</f>
        <v>0</v>
      </c>
      <c r="G19" s="32"/>
      <c r="H19" s="76"/>
      <c r="I19" s="77"/>
      <c r="J19" s="62">
        <f>H19/$D$5</f>
        <v>0</v>
      </c>
    </row>
    <row r="20" spans="2:11" x14ac:dyDescent="0.15">
      <c r="C20" s="75"/>
      <c r="D20" s="76"/>
      <c r="E20" s="77"/>
      <c r="F20" s="62">
        <f t="shared" ref="F20:F22" si="2">D20/$D$5</f>
        <v>0</v>
      </c>
      <c r="G20" s="32"/>
      <c r="H20" s="76"/>
      <c r="I20" s="77"/>
      <c r="J20" s="62">
        <f t="shared" ref="J20:J22" si="3">H20/$D$5</f>
        <v>0</v>
      </c>
    </row>
    <row r="21" spans="2:11" x14ac:dyDescent="0.15">
      <c r="C21" s="75"/>
      <c r="D21" s="76"/>
      <c r="E21" s="77"/>
      <c r="F21" s="62">
        <f t="shared" si="2"/>
        <v>0</v>
      </c>
      <c r="G21" s="32"/>
      <c r="H21" s="76"/>
      <c r="I21" s="77"/>
      <c r="J21" s="62">
        <f t="shared" si="3"/>
        <v>0</v>
      </c>
    </row>
    <row r="22" spans="2:11" x14ac:dyDescent="0.15">
      <c r="C22" s="75"/>
      <c r="D22" s="76"/>
      <c r="E22" s="77"/>
      <c r="F22" s="62">
        <f t="shared" si="2"/>
        <v>0</v>
      </c>
      <c r="G22" s="32"/>
      <c r="H22" s="76"/>
      <c r="I22" s="77"/>
      <c r="J22" s="62">
        <f t="shared" si="3"/>
        <v>0</v>
      </c>
    </row>
    <row r="23" spans="2:11" s="46" customFormat="1" x14ac:dyDescent="0.15">
      <c r="C23" s="47"/>
      <c r="D23" s="48"/>
      <c r="E23" s="49"/>
      <c r="F23" s="50"/>
      <c r="G23" s="32"/>
      <c r="H23" s="48"/>
      <c r="I23" s="51"/>
      <c r="J23" s="52"/>
    </row>
    <row r="24" spans="2:11" x14ac:dyDescent="0.15">
      <c r="B24" s="42" t="s">
        <v>3</v>
      </c>
      <c r="C24" s="42"/>
      <c r="D24" s="43"/>
      <c r="E24" s="31"/>
      <c r="F24" s="53"/>
      <c r="G24" s="32"/>
      <c r="H24" s="43"/>
      <c r="I24" s="44"/>
    </row>
    <row r="25" spans="2:11" x14ac:dyDescent="0.15">
      <c r="B25" s="28" t="s">
        <v>17</v>
      </c>
      <c r="E25" s="31"/>
      <c r="F25" s="62">
        <f>F17+F20+F19+F21+F22</f>
        <v>1.4982678919521024</v>
      </c>
      <c r="G25" s="32"/>
      <c r="J25" s="62">
        <f>J17+J20+J19+J21+J22</f>
        <v>1.4429032302979674</v>
      </c>
    </row>
    <row r="26" spans="2:11" x14ac:dyDescent="0.15">
      <c r="B26" s="42" t="s">
        <v>46</v>
      </c>
      <c r="C26" s="45" t="s">
        <v>59</v>
      </c>
      <c r="E26" s="31"/>
      <c r="F26" s="78"/>
      <c r="G26" s="32"/>
      <c r="J26" s="78"/>
    </row>
    <row r="27" spans="2:11" x14ac:dyDescent="0.15">
      <c r="B27" s="42" t="s">
        <v>4</v>
      </c>
      <c r="E27" s="31"/>
      <c r="F27" s="125">
        <f>((F25*F26)+F25)</f>
        <v>1.4982678919521024</v>
      </c>
      <c r="G27" s="32"/>
      <c r="I27" s="44"/>
      <c r="J27" s="125">
        <f>((J25*J26)+J25)</f>
        <v>1.4429032302979674</v>
      </c>
    </row>
    <row r="28" spans="2:11" x14ac:dyDescent="0.15">
      <c r="E28" s="31"/>
      <c r="F28" s="63"/>
      <c r="G28" s="32"/>
    </row>
    <row r="29" spans="2:11" x14ac:dyDescent="0.15">
      <c r="B29" s="42" t="s">
        <v>58</v>
      </c>
      <c r="C29" s="45" t="s">
        <v>56</v>
      </c>
      <c r="D29" s="126">
        <v>0.9</v>
      </c>
      <c r="E29" s="127"/>
      <c r="F29" s="128">
        <f>F27*D29</f>
        <v>1.3484411027568921</v>
      </c>
      <c r="G29" s="32"/>
    </row>
    <row r="30" spans="2:11" x14ac:dyDescent="0.15">
      <c r="C30" s="45" t="s">
        <v>57</v>
      </c>
      <c r="D30" s="126">
        <v>0.1</v>
      </c>
      <c r="E30" s="127"/>
      <c r="F30" s="128">
        <f>J27*D30</f>
        <v>0.14429032302979675</v>
      </c>
      <c r="G30" s="32"/>
    </row>
    <row r="31" spans="2:11" x14ac:dyDescent="0.15">
      <c r="B31" s="130" t="s">
        <v>60</v>
      </c>
      <c r="E31" s="31"/>
      <c r="F31" s="129">
        <f>F29+F30</f>
        <v>1.4927314257866888</v>
      </c>
      <c r="G31" s="32"/>
    </row>
    <row r="32" spans="2:11" x14ac:dyDescent="0.15">
      <c r="E32" s="31"/>
      <c r="G32" s="32"/>
    </row>
    <row r="33" spans="2:10" x14ac:dyDescent="0.15">
      <c r="B33" s="85" t="s">
        <v>44</v>
      </c>
      <c r="C33" s="46"/>
      <c r="D33" s="55"/>
      <c r="E33" s="33"/>
      <c r="F33" s="53"/>
      <c r="G33" s="32"/>
      <c r="H33" s="54"/>
    </row>
    <row r="34" spans="2:10" x14ac:dyDescent="0.15">
      <c r="B34" s="86" t="s">
        <v>47</v>
      </c>
      <c r="C34" s="46"/>
      <c r="D34" s="55"/>
      <c r="E34" s="25"/>
      <c r="F34" s="53"/>
      <c r="G34" s="32"/>
    </row>
    <row r="35" spans="2:10" x14ac:dyDescent="0.15">
      <c r="B35" s="46"/>
      <c r="C35" s="46"/>
      <c r="D35" s="55"/>
      <c r="E35" s="25"/>
      <c r="F35" s="53"/>
      <c r="G35" s="32"/>
      <c r="I35" s="22"/>
    </row>
    <row r="36" spans="2:10" ht="22.5" x14ac:dyDescent="0.15">
      <c r="B36" s="133" t="s">
        <v>11</v>
      </c>
      <c r="C36" s="144" t="s">
        <v>12</v>
      </c>
      <c r="D36" s="145"/>
      <c r="E36" s="145"/>
      <c r="F36" s="145"/>
      <c r="G36" s="32"/>
    </row>
    <row r="37" spans="2:10" ht="32.25" customHeight="1" x14ac:dyDescent="0.15">
      <c r="B37" s="68" t="s">
        <v>55</v>
      </c>
      <c r="C37" s="141"/>
      <c r="D37" s="142"/>
      <c r="E37" s="142"/>
      <c r="F37" s="143"/>
      <c r="G37" s="32"/>
      <c r="H37" s="138" t="s">
        <v>49</v>
      </c>
      <c r="I37" s="139"/>
      <c r="J37" s="139"/>
    </row>
    <row r="38" spans="2:10" ht="30" customHeight="1" x14ac:dyDescent="0.15">
      <c r="B38" s="69" t="s">
        <v>14</v>
      </c>
      <c r="C38" s="141"/>
      <c r="D38" s="142"/>
      <c r="E38" s="142"/>
      <c r="F38" s="143"/>
      <c r="G38" s="32"/>
      <c r="H38" s="139"/>
      <c r="I38" s="139"/>
      <c r="J38" s="139"/>
    </row>
    <row r="39" spans="2:10" ht="48.75" customHeight="1" x14ac:dyDescent="0.15">
      <c r="B39" s="70" t="s">
        <v>15</v>
      </c>
      <c r="C39" s="141"/>
      <c r="D39" s="142"/>
      <c r="E39" s="142"/>
      <c r="F39" s="143"/>
      <c r="G39" s="32"/>
      <c r="H39" s="139"/>
      <c r="I39" s="139"/>
      <c r="J39" s="139"/>
    </row>
    <row r="40" spans="2:10" ht="29.25" customHeight="1" x14ac:dyDescent="0.15">
      <c r="B40" s="69" t="s">
        <v>16</v>
      </c>
      <c r="C40" s="141"/>
      <c r="D40" s="142"/>
      <c r="E40" s="142"/>
      <c r="F40" s="143"/>
      <c r="G40" s="32"/>
      <c r="H40" s="146" t="s">
        <v>61</v>
      </c>
      <c r="I40" s="147"/>
      <c r="J40" s="147"/>
    </row>
    <row r="41" spans="2:10" ht="31.5" customHeight="1" x14ac:dyDescent="0.15">
      <c r="B41" s="68" t="s">
        <v>35</v>
      </c>
      <c r="C41" s="141"/>
      <c r="D41" s="142"/>
      <c r="E41" s="142"/>
      <c r="F41" s="143"/>
      <c r="G41" s="32"/>
      <c r="H41" s="147"/>
      <c r="I41" s="147"/>
      <c r="J41" s="147"/>
    </row>
    <row r="42" spans="2:10" x14ac:dyDescent="0.15">
      <c r="G42" s="32"/>
      <c r="H42" s="147"/>
      <c r="I42" s="147"/>
      <c r="J42" s="147"/>
    </row>
    <row r="43" spans="2:10" x14ac:dyDescent="0.15">
      <c r="G43" s="32"/>
      <c r="H43" s="55"/>
      <c r="I43" s="56"/>
    </row>
    <row r="44" spans="2:10" x14ac:dyDescent="0.15">
      <c r="G44" s="32"/>
      <c r="H44" s="55"/>
      <c r="I44" s="56"/>
    </row>
    <row r="45" spans="2:10" x14ac:dyDescent="0.15">
      <c r="H45" s="55"/>
      <c r="I45" s="56"/>
    </row>
    <row r="46" spans="2:10" x14ac:dyDescent="0.15">
      <c r="H46" s="55"/>
      <c r="I46" s="56"/>
    </row>
    <row r="47" spans="2:10" x14ac:dyDescent="0.15">
      <c r="H47" s="55"/>
      <c r="I47" s="56"/>
    </row>
    <row r="48" spans="2:10" x14ac:dyDescent="0.15">
      <c r="H48" s="55"/>
      <c r="I48" s="56"/>
    </row>
    <row r="49" spans="8:9" x14ac:dyDescent="0.15">
      <c r="H49" s="55"/>
      <c r="I49" s="56"/>
    </row>
    <row r="50" spans="8:9" x14ac:dyDescent="0.15">
      <c r="H50" s="55"/>
      <c r="I50" s="56"/>
    </row>
    <row r="51" spans="8:9" x14ac:dyDescent="0.15">
      <c r="H51" s="55"/>
      <c r="I51" s="56"/>
    </row>
    <row r="52" spans="8:9" x14ac:dyDescent="0.15">
      <c r="H52" s="55"/>
      <c r="I52" s="56"/>
    </row>
    <row r="53" spans="8:9" x14ac:dyDescent="0.15">
      <c r="H53" s="55"/>
      <c r="I53" s="56"/>
    </row>
    <row r="54" spans="8:9" x14ac:dyDescent="0.15">
      <c r="H54" s="55"/>
      <c r="I54" s="56"/>
    </row>
    <row r="55" spans="8:9" x14ac:dyDescent="0.15">
      <c r="H55" s="55"/>
      <c r="I55" s="56"/>
    </row>
    <row r="56" spans="8:9" x14ac:dyDescent="0.15">
      <c r="H56" s="55"/>
      <c r="I56" s="56"/>
    </row>
  </sheetData>
  <sheetProtection password="D34A" sheet="1" objects="1" scenarios="1" selectLockedCells="1"/>
  <mergeCells count="9">
    <mergeCell ref="H37:J39"/>
    <mergeCell ref="B1:C1"/>
    <mergeCell ref="C41:F41"/>
    <mergeCell ref="C36:F36"/>
    <mergeCell ref="C37:F37"/>
    <mergeCell ref="C38:F38"/>
    <mergeCell ref="C39:F39"/>
    <mergeCell ref="C40:F40"/>
    <mergeCell ref="H40:J42"/>
  </mergeCells>
  <pageMargins left="0.70866141732283472" right="0.70866141732283472" top="0.74803149606299213" bottom="0.74803149606299213" header="0.31496062992125984" footer="0.31496062992125984"/>
  <pageSetup paperSize="9" scale="53" orientation="landscape" horizontalDpi="300" verticalDpi="300" r:id="rId1"/>
  <ignoredErrors>
    <ignoredError sqref="E12 I12 E15 I15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4"/>
  <sheetViews>
    <sheetView zoomScaleNormal="100" workbookViewId="0">
      <selection activeCell="L16" sqref="L16"/>
    </sheetView>
  </sheetViews>
  <sheetFormatPr defaultRowHeight="11.25" x14ac:dyDescent="0.15"/>
  <cols>
    <col min="2" max="2" width="25.625" customWidth="1"/>
    <col min="3" max="3" width="42.5" customWidth="1"/>
    <col min="4" max="4" width="22.25" style="6" customWidth="1"/>
    <col min="5" max="5" width="15.5" style="8" customWidth="1"/>
    <col min="6" max="6" width="13.25" style="14" customWidth="1"/>
    <col min="7" max="7" width="13.25" style="9" customWidth="1"/>
    <col min="8" max="8" width="21.625" style="57" customWidth="1"/>
    <col min="9" max="9" width="16.5" style="11" customWidth="1"/>
    <col min="10" max="10" width="13.25" style="6" customWidth="1"/>
    <col min="11" max="11" width="3" style="3" customWidth="1"/>
    <col min="12" max="12" width="55.375" customWidth="1"/>
  </cols>
  <sheetData>
    <row r="1" spans="1:10" ht="53.25" customHeight="1" x14ac:dyDescent="0.15">
      <c r="A1" s="28"/>
      <c r="B1" s="140" t="s">
        <v>62</v>
      </c>
      <c r="C1" s="140"/>
      <c r="D1" s="22"/>
      <c r="E1" s="23"/>
      <c r="F1" s="24"/>
      <c r="G1" s="33"/>
      <c r="H1" s="22"/>
      <c r="I1" s="136"/>
      <c r="J1" s="137"/>
    </row>
    <row r="2" spans="1:10" ht="33.75" x14ac:dyDescent="0.15">
      <c r="A2" s="28"/>
      <c r="B2" s="29"/>
      <c r="C2" s="30"/>
      <c r="D2" s="84" t="s">
        <v>8</v>
      </c>
      <c r="E2" s="31"/>
      <c r="F2" s="32"/>
      <c r="G2" s="33"/>
      <c r="H2" s="34" t="s">
        <v>9</v>
      </c>
      <c r="I2" s="35"/>
      <c r="J2" s="22"/>
    </row>
    <row r="3" spans="1:10" ht="12" customHeight="1" x14ac:dyDescent="0.15">
      <c r="A3" s="28"/>
      <c r="B3" s="28"/>
      <c r="C3" s="36"/>
      <c r="D3" s="37"/>
      <c r="E3" s="31"/>
      <c r="F3" s="32"/>
      <c r="G3" s="33"/>
      <c r="H3" s="22"/>
      <c r="I3" s="26"/>
      <c r="J3" s="22"/>
    </row>
    <row r="4" spans="1:10" x14ac:dyDescent="0.15">
      <c r="A4" s="28"/>
      <c r="B4" s="42" t="s">
        <v>30</v>
      </c>
      <c r="C4" s="42"/>
      <c r="D4" s="120" t="s">
        <v>31</v>
      </c>
      <c r="E4" s="121" t="s">
        <v>32</v>
      </c>
      <c r="F4" s="122" t="s">
        <v>33</v>
      </c>
      <c r="G4" s="124"/>
      <c r="H4" s="135" t="s">
        <v>31</v>
      </c>
      <c r="I4" s="121" t="s">
        <v>32</v>
      </c>
      <c r="J4" s="122" t="s">
        <v>33</v>
      </c>
    </row>
    <row r="5" spans="1:10" x14ac:dyDescent="0.15">
      <c r="B5" s="28" t="s">
        <v>50</v>
      </c>
      <c r="C5" s="4" t="s">
        <v>20</v>
      </c>
      <c r="D5" s="17">
        <v>3591</v>
      </c>
      <c r="E5" s="16"/>
      <c r="F5" s="71">
        <v>1</v>
      </c>
      <c r="H5" s="96">
        <v>3591</v>
      </c>
      <c r="I5" s="103"/>
      <c r="J5" s="71">
        <v>1</v>
      </c>
    </row>
    <row r="6" spans="1:10" x14ac:dyDescent="0.15">
      <c r="B6" s="28" t="s">
        <v>0</v>
      </c>
      <c r="C6" s="4" t="s">
        <v>18</v>
      </c>
      <c r="D6" s="19">
        <v>612.27</v>
      </c>
      <c r="E6" s="20"/>
      <c r="F6" s="71">
        <f>D6/$D$5</f>
        <v>0.17050125313283207</v>
      </c>
      <c r="H6" s="92">
        <f>H5/100*17.05</f>
        <v>612.26549999999997</v>
      </c>
      <c r="I6" s="104"/>
      <c r="J6" s="71">
        <f>H6/$D$5</f>
        <v>0.17049999999999998</v>
      </c>
    </row>
    <row r="7" spans="1:10" x14ac:dyDescent="0.15">
      <c r="B7" s="28" t="s">
        <v>5</v>
      </c>
      <c r="C7" s="4" t="s">
        <v>19</v>
      </c>
      <c r="D7" s="19">
        <v>14</v>
      </c>
      <c r="E7" s="97" t="s">
        <v>21</v>
      </c>
      <c r="F7" s="71">
        <f>D7/$D$5</f>
        <v>3.8986354775828458E-3</v>
      </c>
      <c r="H7" s="92">
        <v>14</v>
      </c>
      <c r="I7" s="104" t="s">
        <v>21</v>
      </c>
      <c r="J7" s="71">
        <f>H7/$D$5</f>
        <v>3.8986354775828458E-3</v>
      </c>
    </row>
    <row r="8" spans="1:10" x14ac:dyDescent="0.15">
      <c r="B8" s="28" t="s">
        <v>51</v>
      </c>
      <c r="C8" s="4" t="s">
        <v>52</v>
      </c>
      <c r="D8" s="19"/>
      <c r="E8" s="98">
        <v>50094.51</v>
      </c>
      <c r="F8" s="88"/>
      <c r="H8" s="92"/>
      <c r="I8" s="105">
        <v>50094.51</v>
      </c>
      <c r="J8" s="18"/>
    </row>
    <row r="9" spans="1:10" x14ac:dyDescent="0.15">
      <c r="C9" s="4" t="s">
        <v>6</v>
      </c>
      <c r="D9" s="19">
        <v>532.28</v>
      </c>
      <c r="E9" s="99"/>
      <c r="F9" s="71">
        <f>D9/$D$5</f>
        <v>0.14822612085769979</v>
      </c>
      <c r="H9" s="92">
        <v>532.28</v>
      </c>
      <c r="I9" s="104"/>
      <c r="J9" s="71">
        <f>H9/$D$5</f>
        <v>0.14822612085769979</v>
      </c>
    </row>
    <row r="10" spans="1:10" x14ac:dyDescent="0.15">
      <c r="C10" s="4" t="s">
        <v>22</v>
      </c>
      <c r="D10" s="19">
        <v>125.24</v>
      </c>
      <c r="E10" s="99"/>
      <c r="F10" s="71">
        <f t="shared" ref="F10:F15" si="0">D10/$D$5</f>
        <v>3.4876079086605401E-2</v>
      </c>
      <c r="H10" s="92">
        <v>125.24</v>
      </c>
      <c r="I10" s="104"/>
      <c r="J10" s="71">
        <f t="shared" ref="J10:J15" si="1">H10/$D$5</f>
        <v>3.4876079086605401E-2</v>
      </c>
    </row>
    <row r="11" spans="1:10" x14ac:dyDescent="0.15">
      <c r="C11" s="4" t="s">
        <v>23</v>
      </c>
      <c r="D11" s="19">
        <v>14.85</v>
      </c>
      <c r="E11" s="99"/>
      <c r="F11" s="71">
        <f t="shared" si="0"/>
        <v>4.1353383458646613E-3</v>
      </c>
      <c r="H11" s="92">
        <v>14.85</v>
      </c>
      <c r="I11" s="104"/>
      <c r="J11" s="71">
        <f t="shared" si="1"/>
        <v>4.1353383458646613E-3</v>
      </c>
    </row>
    <row r="12" spans="1:10" x14ac:dyDescent="0.15">
      <c r="B12" t="s">
        <v>1</v>
      </c>
      <c r="C12" s="4" t="s">
        <v>2</v>
      </c>
      <c r="D12" s="19">
        <v>212.32</v>
      </c>
      <c r="E12" s="99" t="s">
        <v>26</v>
      </c>
      <c r="F12" s="71">
        <f t="shared" si="0"/>
        <v>5.9125591757170699E-2</v>
      </c>
      <c r="H12" s="92">
        <v>13.51</v>
      </c>
      <c r="I12" s="106" t="s">
        <v>29</v>
      </c>
      <c r="J12" s="71">
        <f t="shared" si="1"/>
        <v>3.7621832358674463E-3</v>
      </c>
    </row>
    <row r="13" spans="1:10" x14ac:dyDescent="0.15">
      <c r="C13" s="4" t="s">
        <v>24</v>
      </c>
      <c r="D13" s="80">
        <v>299.39</v>
      </c>
      <c r="E13" s="100" t="s">
        <v>27</v>
      </c>
      <c r="F13" s="71">
        <f t="shared" si="0"/>
        <v>8.3372319688109153E-2</v>
      </c>
      <c r="H13" s="93">
        <f>D13</f>
        <v>299.39</v>
      </c>
      <c r="I13" s="107" t="s">
        <v>27</v>
      </c>
      <c r="J13" s="71">
        <f t="shared" si="1"/>
        <v>8.3372319688109153E-2</v>
      </c>
    </row>
    <row r="14" spans="1:10" x14ac:dyDescent="0.15">
      <c r="C14" s="4" t="s">
        <v>25</v>
      </c>
      <c r="D14" s="80">
        <v>54.07</v>
      </c>
      <c r="E14" s="100" t="s">
        <v>28</v>
      </c>
      <c r="F14" s="71">
        <f t="shared" si="0"/>
        <v>1.5057087162350321E-2</v>
      </c>
      <c r="H14" s="93">
        <f>D14</f>
        <v>54.07</v>
      </c>
      <c r="I14" s="107" t="s">
        <v>28</v>
      </c>
      <c r="J14" s="71">
        <f t="shared" si="1"/>
        <v>1.5057087162350321E-2</v>
      </c>
    </row>
    <row r="15" spans="1:10" x14ac:dyDescent="0.15">
      <c r="C15" s="4" t="s">
        <v>7</v>
      </c>
      <c r="D15" s="21">
        <v>278.32</v>
      </c>
      <c r="E15" s="101" t="s">
        <v>43</v>
      </c>
      <c r="F15" s="71">
        <f t="shared" si="0"/>
        <v>7.7504873294346979E-2</v>
      </c>
      <c r="H15" s="92">
        <v>278.32</v>
      </c>
      <c r="I15" s="108" t="s">
        <v>43</v>
      </c>
      <c r="J15" s="71">
        <f t="shared" si="1"/>
        <v>7.7504873294346979E-2</v>
      </c>
    </row>
    <row r="16" spans="1:10" x14ac:dyDescent="0.15">
      <c r="C16" s="4" t="s">
        <v>53</v>
      </c>
      <c r="D16" s="91"/>
      <c r="E16" s="102">
        <v>3976.01</v>
      </c>
      <c r="F16" s="18"/>
      <c r="H16" s="94"/>
      <c r="I16" s="109">
        <v>3976.01</v>
      </c>
      <c r="J16" s="18"/>
    </row>
    <row r="17" spans="2:12" x14ac:dyDescent="0.15">
      <c r="B17" s="1" t="s">
        <v>45</v>
      </c>
      <c r="D17" s="60">
        <f>SUM(D5:D15)</f>
        <v>5733.74</v>
      </c>
      <c r="E17" s="10"/>
      <c r="F17" s="71">
        <f>SUM(F5:F16)</f>
        <v>1.5966972988025618</v>
      </c>
      <c r="G17" s="7"/>
      <c r="H17" s="95">
        <f>SUM(H5:H15)</f>
        <v>5534.9254999999994</v>
      </c>
      <c r="I17" s="103"/>
      <c r="J17" s="71">
        <f>SUM(J5:J16)</f>
        <v>1.5413326371484268</v>
      </c>
      <c r="L17" s="3"/>
    </row>
    <row r="18" spans="2:12" x14ac:dyDescent="0.15">
      <c r="B18" s="1"/>
      <c r="D18" s="2"/>
      <c r="H18" s="58"/>
      <c r="I18" s="12"/>
    </row>
    <row r="19" spans="2:12" x14ac:dyDescent="0.15">
      <c r="C19" s="4" t="s">
        <v>10</v>
      </c>
      <c r="D19" s="2"/>
      <c r="F19" s="8"/>
      <c r="G19" s="7"/>
      <c r="H19" s="58"/>
      <c r="I19" s="12"/>
    </row>
    <row r="20" spans="2:12" x14ac:dyDescent="0.15">
      <c r="C20" s="81"/>
      <c r="D20" s="82"/>
      <c r="E20" s="83"/>
      <c r="F20" s="71">
        <f t="shared" ref="F20:F23" si="2">D20/$D$5</f>
        <v>0</v>
      </c>
      <c r="H20" s="134"/>
      <c r="I20" s="83"/>
      <c r="J20" s="71">
        <f t="shared" ref="J20:J23" si="3">H20/$D$5</f>
        <v>0</v>
      </c>
    </row>
    <row r="21" spans="2:12" x14ac:dyDescent="0.15">
      <c r="C21" s="81"/>
      <c r="D21" s="82"/>
      <c r="E21" s="83"/>
      <c r="F21" s="71">
        <f t="shared" si="2"/>
        <v>0</v>
      </c>
      <c r="H21" s="134"/>
      <c r="I21" s="83"/>
      <c r="J21" s="71">
        <f t="shared" si="3"/>
        <v>0</v>
      </c>
    </row>
    <row r="22" spans="2:12" x14ac:dyDescent="0.15">
      <c r="C22" s="81"/>
      <c r="D22" s="82"/>
      <c r="E22" s="83"/>
      <c r="F22" s="71">
        <f t="shared" si="2"/>
        <v>0</v>
      </c>
      <c r="H22" s="134"/>
      <c r="I22" s="83"/>
      <c r="J22" s="71">
        <f t="shared" si="3"/>
        <v>0</v>
      </c>
    </row>
    <row r="23" spans="2:12" x14ac:dyDescent="0.15">
      <c r="C23" s="81"/>
      <c r="D23" s="82"/>
      <c r="E23" s="83"/>
      <c r="F23" s="71">
        <f t="shared" si="2"/>
        <v>0</v>
      </c>
      <c r="H23" s="134"/>
      <c r="I23" s="83"/>
      <c r="J23" s="71">
        <f t="shared" si="3"/>
        <v>0</v>
      </c>
    </row>
    <row r="24" spans="2:12" x14ac:dyDescent="0.15">
      <c r="B24" s="1" t="s">
        <v>3</v>
      </c>
      <c r="C24" s="1"/>
      <c r="D24" s="2"/>
      <c r="E24" s="7"/>
      <c r="F24" s="15"/>
      <c r="H24" s="58"/>
      <c r="I24" s="12"/>
    </row>
    <row r="25" spans="2:12" x14ac:dyDescent="0.15">
      <c r="B25" t="s">
        <v>17</v>
      </c>
      <c r="E25" s="7"/>
      <c r="F25" s="71">
        <f>F17+F21+F20+F22+F23</f>
        <v>1.5966972988025618</v>
      </c>
      <c r="J25" s="71">
        <f>J17+J21+J20+J22+J23</f>
        <v>1.5413326371484268</v>
      </c>
    </row>
    <row r="26" spans="2:12" x14ac:dyDescent="0.15">
      <c r="B26" s="1" t="s">
        <v>46</v>
      </c>
      <c r="C26" s="131" t="s">
        <v>59</v>
      </c>
      <c r="E26" s="7"/>
      <c r="F26" s="79">
        <v>0.04</v>
      </c>
      <c r="J26" s="79">
        <v>0.04</v>
      </c>
    </row>
    <row r="27" spans="2:12" x14ac:dyDescent="0.15">
      <c r="B27" s="1" t="s">
        <v>4</v>
      </c>
      <c r="E27" s="7"/>
      <c r="F27" s="132">
        <f>((F25*F26)+F25)</f>
        <v>1.6605651907546644</v>
      </c>
      <c r="I27" s="12"/>
      <c r="J27" s="132">
        <f>((J25*J26)+J25)</f>
        <v>1.602985942634364</v>
      </c>
    </row>
    <row r="28" spans="2:12" x14ac:dyDescent="0.15">
      <c r="E28" s="7"/>
    </row>
    <row r="29" spans="2:12" s="28" customFormat="1" x14ac:dyDescent="0.15">
      <c r="B29" s="42" t="s">
        <v>58</v>
      </c>
      <c r="C29" s="131" t="s">
        <v>56</v>
      </c>
      <c r="D29" s="126">
        <v>0.9</v>
      </c>
      <c r="E29" s="127"/>
      <c r="F29" s="128">
        <f>F27*D29</f>
        <v>1.494508671679198</v>
      </c>
      <c r="G29" s="32"/>
      <c r="H29" s="22"/>
      <c r="I29" s="26"/>
      <c r="J29" s="22"/>
    </row>
    <row r="30" spans="2:12" s="28" customFormat="1" x14ac:dyDescent="0.15">
      <c r="C30" s="131" t="s">
        <v>57</v>
      </c>
      <c r="D30" s="126">
        <v>0.1</v>
      </c>
      <c r="E30" s="127"/>
      <c r="F30" s="128">
        <f>J27*D30</f>
        <v>0.1602985942634364</v>
      </c>
      <c r="G30" s="32"/>
      <c r="H30" s="22"/>
      <c r="I30" s="26"/>
      <c r="J30" s="22"/>
    </row>
    <row r="31" spans="2:12" s="28" customFormat="1" x14ac:dyDescent="0.15">
      <c r="B31" s="130" t="s">
        <v>60</v>
      </c>
      <c r="D31" s="22"/>
      <c r="E31" s="31"/>
      <c r="F31" s="129">
        <f>F29+F30</f>
        <v>1.6548072659426345</v>
      </c>
      <c r="G31" s="32"/>
      <c r="H31" s="22"/>
      <c r="I31" s="26"/>
      <c r="J31" s="22"/>
    </row>
    <row r="32" spans="2:12" x14ac:dyDescent="0.15">
      <c r="B32" s="5"/>
      <c r="C32" s="5"/>
      <c r="D32" s="87"/>
      <c r="E32" s="9"/>
      <c r="F32" s="15"/>
    </row>
    <row r="33" spans="2:12" x14ac:dyDescent="0.15">
      <c r="B33" s="85" t="s">
        <v>44</v>
      </c>
      <c r="C33" s="46"/>
      <c r="D33" s="55"/>
      <c r="E33" s="33"/>
      <c r="F33" s="53"/>
    </row>
    <row r="34" spans="2:12" x14ac:dyDescent="0.15">
      <c r="B34" s="86" t="s">
        <v>48</v>
      </c>
      <c r="C34" s="46"/>
      <c r="D34" s="55"/>
      <c r="E34" s="25"/>
      <c r="F34" s="53"/>
    </row>
    <row r="35" spans="2:12" s="6" customFormat="1" x14ac:dyDescent="0.15">
      <c r="B35" s="46"/>
      <c r="C35" s="46"/>
      <c r="D35" s="55"/>
      <c r="E35" s="25"/>
      <c r="F35" s="53"/>
      <c r="G35" s="9"/>
      <c r="H35" s="57"/>
      <c r="K35" s="3"/>
      <c r="L35"/>
    </row>
    <row r="36" spans="2:12" s="6" customFormat="1" ht="22.5" x14ac:dyDescent="0.15">
      <c r="B36" s="133" t="s">
        <v>11</v>
      </c>
      <c r="C36" s="144" t="s">
        <v>12</v>
      </c>
      <c r="D36" s="145"/>
      <c r="E36" s="145"/>
      <c r="F36" s="145"/>
      <c r="G36" s="9"/>
      <c r="H36" s="57"/>
      <c r="I36" s="11"/>
      <c r="K36" s="3"/>
      <c r="L36"/>
    </row>
    <row r="37" spans="2:12" s="6" customFormat="1" ht="31.5" customHeight="1" x14ac:dyDescent="0.15">
      <c r="B37" s="67" t="s">
        <v>13</v>
      </c>
      <c r="C37" s="148" t="s">
        <v>38</v>
      </c>
      <c r="D37" s="149"/>
      <c r="E37" s="149"/>
      <c r="F37" s="150"/>
      <c r="G37" s="9"/>
      <c r="H37" s="138" t="s">
        <v>49</v>
      </c>
      <c r="I37" s="139"/>
      <c r="J37" s="139"/>
      <c r="K37" s="3"/>
      <c r="L37"/>
    </row>
    <row r="38" spans="2:12" s="6" customFormat="1" ht="31.5" customHeight="1" x14ac:dyDescent="0.15">
      <c r="B38" s="69" t="s">
        <v>14</v>
      </c>
      <c r="C38" s="148" t="s">
        <v>34</v>
      </c>
      <c r="D38" s="149"/>
      <c r="E38" s="149"/>
      <c r="F38" s="150"/>
      <c r="G38" s="9"/>
      <c r="H38" s="139"/>
      <c r="I38" s="139"/>
      <c r="J38" s="139"/>
      <c r="K38" s="3"/>
      <c r="L38"/>
    </row>
    <row r="39" spans="2:12" s="6" customFormat="1" ht="33.75" customHeight="1" x14ac:dyDescent="0.15">
      <c r="B39" s="70" t="s">
        <v>15</v>
      </c>
      <c r="C39" s="148" t="s">
        <v>36</v>
      </c>
      <c r="D39" s="149"/>
      <c r="E39" s="149"/>
      <c r="F39" s="150"/>
      <c r="G39" s="9"/>
      <c r="H39" s="139"/>
      <c r="I39" s="139"/>
      <c r="J39" s="139"/>
      <c r="K39" s="3"/>
      <c r="L39"/>
    </row>
    <row r="40" spans="2:12" s="6" customFormat="1" ht="31.5" customHeight="1" x14ac:dyDescent="0.15">
      <c r="B40" s="69" t="s">
        <v>16</v>
      </c>
      <c r="C40" s="148" t="s">
        <v>37</v>
      </c>
      <c r="D40" s="149"/>
      <c r="E40" s="149"/>
      <c r="F40" s="150"/>
      <c r="G40" s="9"/>
      <c r="H40" s="146" t="s">
        <v>61</v>
      </c>
      <c r="I40" s="147"/>
      <c r="J40" s="147"/>
      <c r="K40" s="3"/>
      <c r="L40"/>
    </row>
    <row r="41" spans="2:12" s="6" customFormat="1" ht="24" customHeight="1" x14ac:dyDescent="0.15">
      <c r="B41" s="68" t="s">
        <v>35</v>
      </c>
      <c r="C41" s="151">
        <v>44405</v>
      </c>
      <c r="D41" s="149"/>
      <c r="E41" s="149"/>
      <c r="F41" s="150"/>
      <c r="G41" s="9"/>
      <c r="H41" s="147"/>
      <c r="I41" s="147"/>
      <c r="J41" s="147"/>
      <c r="K41" s="3"/>
      <c r="L41"/>
    </row>
    <row r="42" spans="2:12" s="6" customFormat="1" x14ac:dyDescent="0.15">
      <c r="B42"/>
      <c r="C42"/>
      <c r="E42" s="8"/>
      <c r="F42" s="14"/>
      <c r="G42" s="9"/>
      <c r="H42" s="147"/>
      <c r="I42" s="147"/>
      <c r="J42" s="147"/>
      <c r="K42" s="3"/>
      <c r="L42"/>
    </row>
    <row r="43" spans="2:12" s="6" customFormat="1" ht="22.5" x14ac:dyDescent="0.3">
      <c r="B43"/>
      <c r="C43" s="72" t="s">
        <v>54</v>
      </c>
      <c r="E43" s="8"/>
      <c r="F43" s="14"/>
      <c r="G43" s="9"/>
      <c r="H43" s="59"/>
      <c r="I43" s="13"/>
      <c r="K43" s="3"/>
      <c r="L43"/>
    </row>
    <row r="44" spans="2:12" s="6" customFormat="1" x14ac:dyDescent="0.15">
      <c r="B44"/>
      <c r="C44" t="s">
        <v>39</v>
      </c>
      <c r="E44" s="8"/>
      <c r="F44" s="14"/>
      <c r="G44" s="9"/>
      <c r="H44" s="59"/>
      <c r="I44" s="13"/>
      <c r="K44" s="3"/>
      <c r="L44"/>
    </row>
    <row r="45" spans="2:12" s="6" customFormat="1" x14ac:dyDescent="0.15">
      <c r="B45"/>
      <c r="C45" s="11" t="s">
        <v>41</v>
      </c>
      <c r="E45" s="8"/>
      <c r="F45" s="14"/>
      <c r="G45" s="9"/>
      <c r="H45" s="59"/>
      <c r="I45" s="13"/>
      <c r="K45" s="3"/>
      <c r="L45"/>
    </row>
    <row r="46" spans="2:12" s="6" customFormat="1" x14ac:dyDescent="0.15">
      <c r="B46"/>
      <c r="C46" t="s">
        <v>42</v>
      </c>
      <c r="E46" s="8"/>
      <c r="F46" s="14"/>
      <c r="G46" s="9"/>
      <c r="H46" s="59"/>
      <c r="I46" s="13"/>
      <c r="K46" s="3"/>
      <c r="L46"/>
    </row>
    <row r="47" spans="2:12" s="6" customFormat="1" x14ac:dyDescent="0.15">
      <c r="B47"/>
      <c r="C47" t="s">
        <v>40</v>
      </c>
      <c r="E47" s="8"/>
      <c r="F47" s="14"/>
      <c r="G47" s="9"/>
      <c r="H47" s="59"/>
      <c r="I47" s="13"/>
      <c r="K47" s="3"/>
      <c r="L47"/>
    </row>
    <row r="48" spans="2:12" s="6" customFormat="1" x14ac:dyDescent="0.15">
      <c r="B48"/>
      <c r="C48"/>
      <c r="E48" s="8"/>
      <c r="F48" s="14"/>
      <c r="G48" s="9"/>
      <c r="H48" s="59"/>
      <c r="I48" s="13"/>
      <c r="K48" s="3"/>
      <c r="L48"/>
    </row>
    <row r="49" spans="2:12" s="6" customFormat="1" x14ac:dyDescent="0.15">
      <c r="B49"/>
      <c r="C49"/>
      <c r="E49" s="8"/>
      <c r="F49" s="14"/>
      <c r="G49" s="9"/>
      <c r="H49" s="59"/>
      <c r="I49" s="13"/>
      <c r="K49" s="3"/>
      <c r="L49"/>
    </row>
    <row r="50" spans="2:12" s="6" customFormat="1" x14ac:dyDescent="0.15">
      <c r="B50"/>
      <c r="C50"/>
      <c r="E50" s="8"/>
      <c r="F50" s="14"/>
      <c r="G50" s="9"/>
      <c r="H50" s="59"/>
      <c r="I50" s="13"/>
      <c r="K50" s="3"/>
      <c r="L50"/>
    </row>
    <row r="51" spans="2:12" s="6" customFormat="1" x14ac:dyDescent="0.15">
      <c r="B51"/>
      <c r="C51"/>
      <c r="E51" s="8"/>
      <c r="F51" s="14"/>
      <c r="G51" s="9"/>
      <c r="H51" s="59"/>
      <c r="I51" s="13"/>
      <c r="K51" s="3"/>
      <c r="L51"/>
    </row>
    <row r="52" spans="2:12" s="6" customFormat="1" x14ac:dyDescent="0.15">
      <c r="B52"/>
      <c r="C52"/>
      <c r="E52" s="8"/>
      <c r="F52" s="14"/>
      <c r="G52" s="9"/>
      <c r="H52" s="59"/>
      <c r="I52" s="13"/>
      <c r="K52" s="3"/>
      <c r="L52"/>
    </row>
    <row r="53" spans="2:12" s="6" customFormat="1" x14ac:dyDescent="0.15">
      <c r="B53"/>
      <c r="C53"/>
      <c r="E53" s="8"/>
      <c r="F53" s="14"/>
      <c r="G53" s="9"/>
      <c r="H53" s="59"/>
      <c r="I53" s="13"/>
      <c r="K53" s="3"/>
      <c r="L53"/>
    </row>
    <row r="54" spans="2:12" s="6" customFormat="1" x14ac:dyDescent="0.15">
      <c r="B54"/>
      <c r="C54"/>
      <c r="E54" s="8"/>
      <c r="F54" s="14"/>
      <c r="G54" s="9"/>
      <c r="H54" s="59"/>
      <c r="I54" s="13"/>
      <c r="K54" s="3"/>
      <c r="L54"/>
    </row>
  </sheetData>
  <sheetProtection password="D34A" sheet="1" objects="1" scenarios="1"/>
  <mergeCells count="9">
    <mergeCell ref="H37:J39"/>
    <mergeCell ref="C40:F40"/>
    <mergeCell ref="C41:F41"/>
    <mergeCell ref="B1:C1"/>
    <mergeCell ref="C36:F36"/>
    <mergeCell ref="C37:F37"/>
    <mergeCell ref="C38:F38"/>
    <mergeCell ref="C39:F39"/>
    <mergeCell ref="H40:J42"/>
  </mergeCells>
  <pageMargins left="0.70866141732283472" right="0.70866141732283472" top="0.74803149606299213" bottom="0.74803149606299213" header="0.31496062992125984" footer="0.31496062992125984"/>
  <pageSetup paperSize="9" scale="53" orientation="landscape" horizontalDpi="300" verticalDpi="300" r:id="rId1"/>
  <ignoredErrors>
    <ignoredError sqref="E12:E14 I12:I14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Loonsomopbouw</vt:lpstr>
      <vt:lpstr>Voorbeeld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Franck Helmonds</dc:creator>
  <cp:lastModifiedBy>Muska Hesam</cp:lastModifiedBy>
  <cp:lastPrinted>2021-07-28T07:44:41Z</cp:lastPrinted>
  <dcterms:created xsi:type="dcterms:W3CDTF">2020-07-17T07:58:11Z</dcterms:created>
  <dcterms:modified xsi:type="dcterms:W3CDTF">2021-08-09T09:52:23Z</dcterms:modified>
</cp:coreProperties>
</file>