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telschool-my.sharepoint.com/personal/v_bakker_hotelschool_nl/Documents/Hotelschool PC/Desktop/EA Afval/NvI/NVI 2/"/>
    </mc:Choice>
  </mc:AlternateContent>
  <xr:revisionPtr revIDLastSave="11" documentId="114_{70247B10-C671-4A4E-B685-E622FC2D43C1}" xr6:coauthVersionLast="45" xr6:coauthVersionMax="46" xr10:uidLastSave="{AEAF7DE9-B28F-4A56-95A8-1D5C09D67CFB}"/>
  <bookViews>
    <workbookView xWindow="-98" yWindow="-98" windowWidth="20715" windowHeight="13276" activeTab="1" xr2:uid="{C7D580A6-E214-4B86-A72A-F8F6CCE4B17C}"/>
  </bookViews>
  <sheets>
    <sheet name="Voorblad" sheetId="3" r:id="rId1"/>
    <sheet name="Kosten" sheetId="1" r:id="rId2"/>
    <sheet name="Optioneel en Opbrengsten" sheetId="2" r:id="rId3"/>
  </sheets>
  <definedNames>
    <definedName name="_xlnm.Print_Area" localSheetId="1">Kosten!$A$1:$L$52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H43" i="1"/>
  <c r="H51" i="1" l="1"/>
  <c r="D16" i="3" s="1"/>
  <c r="D17" i="3" s="1"/>
  <c r="H45" i="1"/>
  <c r="K31" i="1"/>
  <c r="K38" i="1"/>
  <c r="K37" i="1"/>
  <c r="K36" i="1"/>
  <c r="K35" i="1"/>
  <c r="K34" i="1"/>
  <c r="K33" i="1"/>
  <c r="K32" i="1"/>
  <c r="K26" i="1"/>
  <c r="K25" i="1"/>
  <c r="K24" i="1"/>
  <c r="K23" i="1"/>
  <c r="K22" i="1"/>
  <c r="K21" i="1"/>
  <c r="K20" i="1"/>
  <c r="K19" i="1"/>
  <c r="K8" i="1" l="1"/>
  <c r="K7" i="1"/>
  <c r="K12" i="1"/>
  <c r="K9" i="1" l="1"/>
  <c r="K15" i="1" s="1"/>
  <c r="K10" i="1"/>
  <c r="K11" i="1"/>
  <c r="K13" i="1"/>
  <c r="K14" i="1"/>
  <c r="H47" i="1" l="1"/>
  <c r="H48" i="1"/>
  <c r="H49" i="1"/>
  <c r="H50" i="1"/>
  <c r="K39" i="1" l="1"/>
  <c r="D15" i="3" s="1"/>
  <c r="K27" i="1"/>
  <c r="D14" i="3" s="1"/>
  <c r="D13" i="3" l="1"/>
</calcChain>
</file>

<file path=xl/sharedStrings.xml><?xml version="1.0" encoding="utf-8"?>
<sst xmlns="http://schemas.openxmlformats.org/spreadsheetml/2006/main" count="288" uniqueCount="139">
  <si>
    <t>BTW tarief</t>
  </si>
  <si>
    <t>OPTIONEEL</t>
  </si>
  <si>
    <t>Extra capaciteit inzamelmiddelen minipers op afroep</t>
  </si>
  <si>
    <t>Extra capaciteit inzamelmiddelen (20m3) op afroep</t>
  </si>
  <si>
    <t>Extra capaciteit inzamelmiddelen (40m3) op afroep</t>
  </si>
  <si>
    <t>Extra capaciteit inzamelmiddelen 120 literbakken op afroep</t>
  </si>
  <si>
    <t>Extra capaciteit inzamelmiddelen 240 literbakken op afroep</t>
  </si>
  <si>
    <t>Extra capaciteit inzamelmiddelen 660 literbakken op afroep</t>
  </si>
  <si>
    <t>Extra reiniging van (pers)containers</t>
  </si>
  <si>
    <t>Extra lediging van een minipers op afroep</t>
  </si>
  <si>
    <t>Extra lediging van een 20m3 perscontainer op afroep</t>
  </si>
  <si>
    <t>Extra lediging van een 40m3 perscontainer op afroep</t>
  </si>
  <si>
    <t>Extra lediging van 120 literbakken op afroep</t>
  </si>
  <si>
    <t>Extra lediging van 240 literbakken op afroep</t>
  </si>
  <si>
    <t>Extra lediging van 660 literbakken op afroep</t>
  </si>
  <si>
    <t>liter</t>
  </si>
  <si>
    <t xml:space="preserve">Batterijen                                                                               </t>
  </si>
  <si>
    <t xml:space="preserve">Folie                                                                                       </t>
  </si>
  <si>
    <t xml:space="preserve">Frituurvet                                                                             </t>
  </si>
  <si>
    <t xml:space="preserve">Hout                                                                                       </t>
  </si>
  <si>
    <t xml:space="preserve">Koper                                                                                      </t>
  </si>
  <si>
    <t xml:space="preserve">Lood                                                                                       </t>
  </si>
  <si>
    <t xml:space="preserve">Roestvrij staal                                                                      </t>
  </si>
  <si>
    <t xml:space="preserve">Zink                                                                                        </t>
  </si>
  <si>
    <t>Eenheid</t>
  </si>
  <si>
    <t xml:space="preserve">Restafval </t>
  </si>
  <si>
    <t>Afvalsoort</t>
  </si>
  <si>
    <t>4 x 240 liter, 1 x per week gewisseld</t>
  </si>
  <si>
    <t>Huidige afval / type container/freqeuntie</t>
  </si>
  <si>
    <t>Beschrijving</t>
  </si>
  <si>
    <t>5 x 240 liter, 1 x per week geleegd</t>
  </si>
  <si>
    <t>2 x vetput (inhoud 1 x 2m3 &amp;  1 x 2,5 m3</t>
  </si>
  <si>
    <t>2 x 200 liter, op afroep gewisseld</t>
  </si>
  <si>
    <t>Plastic petflessen</t>
  </si>
  <si>
    <t>10 x 120 liter, 2 x per week gewisseld</t>
  </si>
  <si>
    <t>10 x 120 liter, 2 x per week gewisseld. (halen en terugzetten inpandige containerruimte kelder, let op: hellingbaan)</t>
  </si>
  <si>
    <t xml:space="preserve">3 x 240 liter, 1 x per week geleegd. (halen en terugzetten inpandige containerruimte kelder, let op: hellingbaan) </t>
  </si>
  <si>
    <t xml:space="preserve">2 x 240 liter, 1 x per week geleegd. (halen en terugzetten inpandige containerruimte kelder, let op: hellingbaan) </t>
  </si>
  <si>
    <t>2 x vetput (inhoud 5m3 )</t>
  </si>
  <si>
    <t>14 x 660 liter, 2 x per week geleegd</t>
  </si>
  <si>
    <t>4 x 120 liter, 2 x per week gewisseld</t>
  </si>
  <si>
    <t>2 x 660 liter, 2 x per week geleegd</t>
  </si>
  <si>
    <t xml:space="preserve">2 x 240 liter, 1 x per week geleegd.  </t>
  </si>
  <si>
    <t>2 x vetput (inhoud 2m3 )</t>
  </si>
  <si>
    <t xml:space="preserve">1 x 200 liter, op afroep gewisseld. </t>
  </si>
  <si>
    <t>nvt</t>
  </si>
  <si>
    <t>Totaal All-in *per jaar</t>
  </si>
  <si>
    <t>Gevaarlijk afval / klein chemisch afval</t>
  </si>
  <si>
    <t>Bouw en sloopafval</t>
  </si>
  <si>
    <t>Archief 240 liter op afroep gelevert en geleegd</t>
  </si>
  <si>
    <t>Archief 660 liter op afroep gelevert en geleegd</t>
  </si>
  <si>
    <t>Archief secure 240 liter op afroep inclusief certificaat van vernietiging</t>
  </si>
  <si>
    <t>Archief secure 660 liter op afroep inclusief certificaat van vernietiging</t>
  </si>
  <si>
    <t>….%</t>
  </si>
  <si>
    <t>Bont glas</t>
  </si>
  <si>
    <t>7 x 660 liter, 2 x per week geleegd.(halen en terugzetten inpandige containerruimte kelder, let op: hellingbaan)</t>
  </si>
  <si>
    <t>U dient hier de groene vlakken in te vullen!</t>
  </si>
  <si>
    <t>Vul hier uw NAW gegevens in:</t>
  </si>
  <si>
    <t>Naam Rechtspersoon:
Datum:
Rechtsgeldige handtekening:</t>
  </si>
  <si>
    <t>Afvalstromen Brusselselaan 2 Den Haag</t>
  </si>
  <si>
    <t>Totaal Brusselselaan</t>
  </si>
  <si>
    <t>Totaal Jan Evertsenstraat</t>
  </si>
  <si>
    <t>Totaal Zwolsestraat Den Haag</t>
  </si>
  <si>
    <t>Locaties</t>
  </si>
  <si>
    <t>Totaal Zwolsestraat</t>
  </si>
  <si>
    <t>Totaal alle locaties</t>
  </si>
  <si>
    <t>Totaal Incidentiële kosten</t>
  </si>
  <si>
    <t>Incidentiële kosten</t>
  </si>
  <si>
    <t>Opbrengsten:</t>
  </si>
  <si>
    <t>Kilogram</t>
  </si>
  <si>
    <t>30 x 660 liter, op afroep, 2 x per jaar per locatie .</t>
  </si>
  <si>
    <r>
      <t xml:space="preserve">Bijlage 2 Prijsinvulformulier Europese openbare aanbesteding                         </t>
    </r>
    <r>
      <rPr>
        <b/>
        <sz val="14"/>
        <color rgb="FFFF0000"/>
        <rFont val="Calibri"/>
        <family val="2"/>
        <scheme val="minor"/>
      </rPr>
      <t>"Afvalverwerking 2021 - 2025"</t>
    </r>
  </si>
  <si>
    <t>1 x 20 m3 zelfpersende container, met elektrisch hydraulische hef/kantel-inrichting voor 2 x 2-wiel op kam of 1 x 4-wiel op DIN-adaptie . Ca. 1 x per maand gewisseld</t>
  </si>
  <si>
    <t>1 x 2 m3 zelfpersende miniperscon-tainer (halen en terugzetten inpandige containerruimte kelder, let op: hellingbaan) ca. 1x per week gewisseld</t>
  </si>
  <si>
    <t>Check -out
Zwolsestraat &amp; Jan Evertsenstraat</t>
  </si>
  <si>
    <t>Verwachte hoeveelheid in kg of ltr per jaar</t>
  </si>
  <si>
    <t>Prijs per kilogram/liter restafval</t>
  </si>
  <si>
    <t>Swill/gft</t>
  </si>
  <si>
    <t>Vetput</t>
  </si>
  <si>
    <t>Spijsolie /vet</t>
  </si>
  <si>
    <t>Swill</t>
  </si>
  <si>
    <r>
      <rPr>
        <b/>
        <sz val="12"/>
        <rFont val="Calibri"/>
        <family val="2"/>
        <scheme val="minor"/>
      </rPr>
      <t>Totale</t>
    </r>
    <r>
      <rPr>
        <b/>
        <sz val="12"/>
        <color theme="1"/>
        <rFont val="Calibri"/>
        <family val="2"/>
        <scheme val="minor"/>
      </rPr>
      <t xml:space="preserve"> All-in* kosten per jaar</t>
    </r>
  </si>
  <si>
    <t>Bijlage 2 Prijsinvulformulier Europese openbare aanbesteding "Afvalverwerking 2021 - 2025"</t>
  </si>
  <si>
    <t>All-In prijs per kg of ltr</t>
  </si>
  <si>
    <t>Aangeboden All-In prijs per container/(mini)pers</t>
  </si>
  <si>
    <t xml:space="preserve">IJzer                                                                                       </t>
  </si>
  <si>
    <t>Totaal Brusselselaan Den Haag</t>
  </si>
  <si>
    <t>Afvalstromen Jan Evertsenstraat 171-173 Amsterdam</t>
  </si>
  <si>
    <t>Afvalstromen Zwolsestraat 189 Den Haag</t>
  </si>
  <si>
    <t>Totaal Jan Evertsenstraat Amsterdam</t>
  </si>
  <si>
    <t xml:space="preserve">Overige bijkomende kosten </t>
  </si>
  <si>
    <t xml:space="preserve">Op afroep leveren van eenmalig fust, transportkosten en aankoopprijs per verpakking. Op afroep inzamelen en verwerken van vol fust, transportposten inname en verwerkingskosten per kilogram kca. </t>
  </si>
  <si>
    <t>Type container/freqeuntie</t>
  </si>
  <si>
    <t>Locatie/ afvalsoort</t>
  </si>
  <si>
    <t>Totaal All-in per jaar*</t>
  </si>
  <si>
    <t>Eventuele toelichting overige kosten**</t>
  </si>
  <si>
    <t>40 m3</t>
  </si>
  <si>
    <t>20 m3</t>
  </si>
  <si>
    <t>10 m3</t>
  </si>
  <si>
    <t>3 m3</t>
  </si>
  <si>
    <t>n.vt.</t>
  </si>
  <si>
    <t>PMD</t>
  </si>
  <si>
    <t>afvalstromen o.b.v. peildatum 01-03-2021</t>
  </si>
  <si>
    <t>Papier</t>
  </si>
  <si>
    <t xml:space="preserve">Prijs per type aanvraag kolom C. </t>
  </si>
  <si>
    <r>
      <t xml:space="preserve">Het indien nodig binnen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werkdag op afroep leveren van open en/of gesloten afzetcontainer (3m3 tot en met 40m3) gefactureerd op basis van transportkosten (voor het plaatsen en afvoeren samen) en de verwerkings-kosten per aangeboden kilo, per afval-soort. Soorten afval: ongesorteerd bouw/sloopafval</t>
    </r>
  </si>
  <si>
    <t>Gecorrigeerde Bijlage 2 Prijsinvulformulier Europese openbare aanbesteding "Afvalverwerking 2021 - 2025"</t>
  </si>
  <si>
    <t>kilogram</t>
  </si>
  <si>
    <t>Verwachte hoeveelheid in kg/liter per jaar</t>
  </si>
  <si>
    <t>Kosten transport per lediging</t>
  </si>
  <si>
    <t>Prijs per eenheid restafval all-in</t>
  </si>
  <si>
    <t xml:space="preserve">Huur per maand per  type container / vat / put ect. </t>
  </si>
  <si>
    <t>Papier/ karton</t>
  </si>
  <si>
    <t>Aantal  containers</t>
  </si>
  <si>
    <t xml:space="preserve">Afvalverwer- kingskosten  per eenheid </t>
  </si>
  <si>
    <t xml:space="preserve"> Hoeveelheid in kg/liter per jaar</t>
  </si>
  <si>
    <t>Huur per maand per type container.Transport-kosten per leging en afvalverwerkings-kosten per kilogram bont glas</t>
  </si>
  <si>
    <t>Huur per maand per type container.Transport-kosten per leging en afvalverwerkings-kosten per kilogram</t>
  </si>
  <si>
    <r>
      <rPr>
        <sz val="11"/>
        <rFont val="Calibri"/>
        <family val="2"/>
        <scheme val="minor"/>
      </rPr>
      <t xml:space="preserve">Huur per container ,per maand. Prijs </t>
    </r>
    <r>
      <rPr>
        <sz val="11"/>
        <color theme="1"/>
        <rFont val="Calibri"/>
        <family val="2"/>
        <scheme val="minor"/>
      </rPr>
      <t>per keer wisselen, per vetton handling, reinigings-kosten en afvalverwerkings-kosten per liter.</t>
    </r>
  </si>
  <si>
    <t>Huur pers, op afroep binnen halve werkdag op afroep geleegd. Transport-kosten per leging en afvalverwerkings-kosten per kilogram bont papier/karton.</t>
  </si>
  <si>
    <t>4 x 240 liter, 2 x per week gewisseld. (halen en terugzetten inpandige containerruimte kelder, let op: hellingbaan)</t>
  </si>
  <si>
    <t>3 x 200 liter, op afroep gewisseld. (halen en terugzetten inpandige containerruimte kelder, let op: hellingbaan)</t>
  </si>
  <si>
    <t xml:space="preserve">Huur per maand per type container.Transport-kosten per leging en afvalverwerkings-kosten per kilogram </t>
  </si>
  <si>
    <t>Perscontainer 20m3</t>
  </si>
  <si>
    <t>3 x 660 liter, 2 x per week geleegd</t>
  </si>
  <si>
    <t>Eigendomspers, op afroep binnen halve werkdag op afroep geleegd. Transport-kosten per leging en afvalverwerkings-kosten per kilogram restafval.</t>
  </si>
  <si>
    <r>
      <rPr>
        <sz val="11"/>
        <rFont val="Calibri"/>
        <family val="2"/>
        <scheme val="minor"/>
      </rPr>
      <t>Prijs</t>
    </r>
    <r>
      <rPr>
        <sz val="11"/>
        <color theme="1"/>
        <rFont val="Calibri"/>
        <family val="2"/>
        <scheme val="minor"/>
      </rPr>
      <t xml:space="preserve"> per reiniging/leging, per vetput, per liter</t>
    </r>
  </si>
  <si>
    <t>Eigendomspers, op afroep binnen halve werkdag op afroep geleegd. Transport-kosten per leging en afvalverwerkings- kosten per kilogram/liter restafval.</t>
  </si>
  <si>
    <t>Éénmalig transportkosten plaatsen en afvoeren van 30 rolcontainers,inclusief huur rolcontainers, per werkdag.</t>
  </si>
  <si>
    <t>Huur kraakperswagen per uur incl. personeelskosten op zaterdag.</t>
  </si>
  <si>
    <t>Transportkosten levering eenmalig fust, transportkosten afroep inzameling</t>
  </si>
  <si>
    <t xml:space="preserve">All-in transportkosten vice versa per container, per inhouds-maat, verwerkingskosten per ingezamelde kg. afval, per afvalsoort. </t>
  </si>
  <si>
    <t>* Totaal per jaar wordt als volgt berekend: ( aantal containers*huur per container per maand)*12) + (Frequentie van aantal aaname ledigingen per jaar * ledigingskosten) + (prijs per eenheid afval * verwachte hoeveelheid)
** Licht hier uw overige kosten toe</t>
  </si>
  <si>
    <t>Aanname Aantal ledigingen per jaar obv 48 weken en Bijlage 8</t>
  </si>
  <si>
    <r>
      <t xml:space="preserve">Invulinstructie: 
</t>
    </r>
    <r>
      <rPr>
        <sz val="11"/>
        <rFont val="Calibri"/>
        <family val="2"/>
        <scheme val="minor"/>
      </rPr>
      <t>- U dient</t>
    </r>
    <r>
      <rPr>
        <b/>
        <sz val="11"/>
        <rFont val="Calibri"/>
        <family val="2"/>
        <scheme val="minor"/>
      </rPr>
      <t xml:space="preserve"> in de groene regels</t>
    </r>
    <r>
      <rPr>
        <sz val="11"/>
        <rFont val="Calibri"/>
        <family val="2"/>
        <scheme val="minor"/>
      </rPr>
      <t xml:space="preserve"> een prijs (in Euro's) in te vullen voor de genoemde kostensoorten
- In kolom  "D" vult u de kosten per type container per maand in.
- In kolom "E" de kosten per lediging, dit word vermedigvuldigd met de ophaalfrequentie uit bijlage 8.
- In kolom "I" vult u de afvalverwerkingskosten per eenheid in.
- De vermelde hoeveelheden (containers, transportbewegingen etc) zijn </t>
    </r>
    <r>
      <rPr>
        <b/>
        <sz val="11"/>
        <rFont val="Calibri"/>
        <family val="2"/>
        <scheme val="minor"/>
      </rPr>
      <t>indicatief</t>
    </r>
    <r>
      <rPr>
        <sz val="11"/>
        <rFont val="Calibri"/>
        <family val="2"/>
        <scheme val="minor"/>
      </rPr>
      <t xml:space="preserve">,en dienen uitsluitend om een transparant beeld van de prijzen te krijgen. </t>
    </r>
    <r>
      <rPr>
        <b/>
        <sz val="11"/>
        <rFont val="Calibri"/>
        <family val="2"/>
        <scheme val="minor"/>
      </rPr>
      <t>Hier kunnen geen rechten aan ontleend worden.</t>
    </r>
    <r>
      <rPr>
        <sz val="11"/>
        <rFont val="Calibri"/>
        <family val="2"/>
        <scheme val="minor"/>
      </rPr>
      <t xml:space="preserve">
- De kilogram- of literprijs dient een all-in* prijs te zijn (</t>
    </r>
    <r>
      <rPr>
        <b/>
        <sz val="11"/>
        <rFont val="Calibri"/>
        <family val="2"/>
        <scheme val="minor"/>
      </rPr>
      <t>excl. btw, lediging- en huurkosten</t>
    </r>
    <r>
      <rPr>
        <sz val="11"/>
        <rFont val="Calibri"/>
        <family val="2"/>
        <scheme val="minor"/>
      </rPr>
      <t>), incl. alle overige kosten zoals benoemd in het Beschrijvend document Hoofdstuk 7 - paragraaf 7.2.
- De prijzen in tabblad "Optioneel en Opbrengsten" zijn puur informatief bedoeld en worden niet meegenomen in de prijsbeoordeling.</t>
    </r>
  </si>
  <si>
    <t>Afvalver-werkings- kosten per kilogram.</t>
  </si>
  <si>
    <t>Perswagen tbv wegpersen huishoudelijk afval van 660 liter rolcontainers op afroep, 2 x per jaar op zaterdag  per locatie.</t>
  </si>
  <si>
    <t>De vermelde hoeveelheden zijn indicatief en dienen uitsluitend om een transparant beeld van de prijzen te krijgen. Hier kunnen geen rechten aan ontleend worden.</t>
  </si>
  <si>
    <t>Huidige afval / type container/frequentie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</si>
</sst>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Verdana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3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/>
    <xf numFmtId="165" fontId="0" fillId="0" borderId="0" xfId="0" applyNumberForma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6" fillId="0" borderId="0" xfId="0" applyFont="1"/>
    <xf numFmtId="0" fontId="7" fillId="0" borderId="0" xfId="0" applyFont="1" applyAlignment="1">
      <alignment vertical="top"/>
    </xf>
    <xf numFmtId="0" fontId="0" fillId="0" borderId="0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left" vertical="center" wrapText="1"/>
    </xf>
    <xf numFmtId="0" fontId="0" fillId="2" borderId="15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165" fontId="0" fillId="3" borderId="1" xfId="0" applyNumberForma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2" borderId="5" xfId="0" applyFill="1" applyBorder="1"/>
    <xf numFmtId="0" fontId="0" fillId="0" borderId="22" xfId="0" applyBorder="1" applyAlignment="1">
      <alignment horizontal="left" vertical="top" wrapText="1"/>
    </xf>
    <xf numFmtId="0" fontId="0" fillId="0" borderId="22" xfId="0" applyBorder="1" applyAlignment="1">
      <alignment horizontal="left" vertical="center"/>
    </xf>
    <xf numFmtId="165" fontId="0" fillId="3" borderId="22" xfId="0" applyNumberFormat="1" applyFill="1" applyBorder="1" applyAlignment="1">
      <alignment horizontal="left" vertical="center" wrapText="1"/>
    </xf>
    <xf numFmtId="3" fontId="0" fillId="0" borderId="22" xfId="0" applyNumberFormat="1" applyBorder="1" applyAlignment="1">
      <alignment horizontal="left" vertical="center" wrapText="1"/>
    </xf>
    <xf numFmtId="165" fontId="0" fillId="0" borderId="22" xfId="0" applyNumberFormat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/>
    <xf numFmtId="165" fontId="6" fillId="2" borderId="5" xfId="0" applyNumberFormat="1" applyFont="1" applyFill="1" applyBorder="1" applyAlignment="1">
      <alignment horizontal="left" vertical="center"/>
    </xf>
    <xf numFmtId="0" fontId="6" fillId="2" borderId="5" xfId="0" applyFont="1" applyFill="1" applyBorder="1"/>
    <xf numFmtId="0" fontId="12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top"/>
    </xf>
    <xf numFmtId="0" fontId="6" fillId="2" borderId="5" xfId="0" applyFont="1" applyFill="1" applyBorder="1"/>
    <xf numFmtId="0" fontId="2" fillId="0" borderId="9" xfId="0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left" vertical="top" wrapText="1"/>
    </xf>
    <xf numFmtId="0" fontId="0" fillId="0" borderId="24" xfId="0" applyBorder="1"/>
    <xf numFmtId="165" fontId="6" fillId="2" borderId="6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0" fontId="3" fillId="0" borderId="0" xfId="0" applyFont="1"/>
    <xf numFmtId="0" fontId="0" fillId="2" borderId="26" xfId="0" applyFill="1" applyBorder="1"/>
    <xf numFmtId="0" fontId="2" fillId="0" borderId="25" xfId="0" applyFont="1" applyBorder="1" applyAlignment="1">
      <alignment horizontal="left" vertical="top" wrapText="1"/>
    </xf>
    <xf numFmtId="165" fontId="0" fillId="3" borderId="21" xfId="0" applyNumberForma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3" fontId="0" fillId="0" borderId="21" xfId="0" applyNumberFormat="1" applyBorder="1" applyAlignment="1">
      <alignment horizontal="left" vertical="center" wrapText="1"/>
    </xf>
    <xf numFmtId="165" fontId="0" fillId="0" borderId="21" xfId="0" applyNumberFormat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1" xfId="0" applyFont="1" applyBorder="1" applyAlignment="1">
      <alignment vertical="top" wrapText="1"/>
    </xf>
    <xf numFmtId="0" fontId="12" fillId="3" borderId="21" xfId="0" applyFont="1" applyFill="1" applyBorder="1"/>
    <xf numFmtId="0" fontId="6" fillId="4" borderId="0" xfId="0" applyFont="1" applyFill="1" applyBorder="1"/>
    <xf numFmtId="0" fontId="0" fillId="4" borderId="0" xfId="0" applyFill="1" applyBorder="1" applyAlignment="1">
      <alignment wrapText="1"/>
    </xf>
    <xf numFmtId="0" fontId="0" fillId="4" borderId="0" xfId="0" applyFill="1" applyBorder="1" applyAlignment="1">
      <alignment horizontal="left" vertical="center" wrapText="1"/>
    </xf>
    <xf numFmtId="165" fontId="6" fillId="4" borderId="0" xfId="0" applyNumberFormat="1" applyFont="1" applyFill="1" applyBorder="1" applyAlignment="1">
      <alignment horizontal="left" vertical="center"/>
    </xf>
    <xf numFmtId="0" fontId="0" fillId="4" borderId="0" xfId="0" applyFill="1" applyBorder="1"/>
    <xf numFmtId="0" fontId="0" fillId="4" borderId="0" xfId="0" applyFill="1"/>
    <xf numFmtId="0" fontId="6" fillId="4" borderId="8" xfId="0" applyFont="1" applyFill="1" applyBorder="1"/>
    <xf numFmtId="165" fontId="0" fillId="4" borderId="21" xfId="0" applyNumberFormat="1" applyFill="1" applyBorder="1" applyAlignment="1">
      <alignment horizontal="left" vertical="center" wrapText="1"/>
    </xf>
    <xf numFmtId="165" fontId="0" fillId="4" borderId="21" xfId="0" applyNumberFormat="1" applyFont="1" applyFill="1" applyBorder="1" applyAlignment="1">
      <alignment horizontal="left" vertical="center"/>
    </xf>
    <xf numFmtId="165" fontId="0" fillId="4" borderId="21" xfId="0" applyNumberFormat="1" applyFont="1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/>
    </xf>
    <xf numFmtId="0" fontId="0" fillId="4" borderId="21" xfId="0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5" xfId="0" applyFont="1" applyFill="1" applyBorder="1"/>
    <xf numFmtId="0" fontId="16" fillId="2" borderId="5" xfId="0" applyFont="1" applyFill="1" applyBorder="1"/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18" fillId="0" borderId="5" xfId="0" applyFont="1" applyBorder="1" applyAlignment="1"/>
    <xf numFmtId="0" fontId="18" fillId="0" borderId="0" xfId="0" applyFont="1" applyBorder="1" applyAlignment="1"/>
    <xf numFmtId="0" fontId="6" fillId="2" borderId="6" xfId="0" applyFont="1" applyFill="1" applyBorder="1"/>
    <xf numFmtId="0" fontId="16" fillId="2" borderId="5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1" xfId="0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3" fillId="4" borderId="21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165" fontId="16" fillId="2" borderId="5" xfId="0" applyNumberFormat="1" applyFont="1" applyFill="1" applyBorder="1" applyAlignment="1">
      <alignment horizontal="left" vertical="center"/>
    </xf>
    <xf numFmtId="0" fontId="3" fillId="2" borderId="5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4" borderId="22" xfId="0" applyNumberFormat="1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3" borderId="21" xfId="0" applyFill="1" applyBorder="1"/>
    <xf numFmtId="0" fontId="2" fillId="0" borderId="3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 wrapText="1"/>
    </xf>
    <xf numFmtId="165" fontId="6" fillId="2" borderId="21" xfId="0" applyNumberFormat="1" applyFont="1" applyFill="1" applyBorder="1"/>
    <xf numFmtId="0" fontId="11" fillId="0" borderId="1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9" fillId="0" borderId="1" xfId="0" applyFont="1" applyBorder="1"/>
    <xf numFmtId="44" fontId="10" fillId="0" borderId="2" xfId="0" applyNumberFormat="1" applyFont="1" applyBorder="1"/>
    <xf numFmtId="44" fontId="10" fillId="0" borderId="4" xfId="0" applyNumberFormat="1" applyFont="1" applyBorder="1"/>
    <xf numFmtId="44" fontId="10" fillId="0" borderId="3" xfId="0" applyNumberFormat="1" applyFont="1" applyBorder="1"/>
    <xf numFmtId="44" fontId="9" fillId="2" borderId="2" xfId="0" applyNumberFormat="1" applyFont="1" applyFill="1" applyBorder="1"/>
    <xf numFmtId="44" fontId="9" fillId="2" borderId="4" xfId="0" applyNumberFormat="1" applyFont="1" applyFill="1" applyBorder="1"/>
    <xf numFmtId="44" fontId="9" fillId="2" borderId="3" xfId="0" applyNumberFormat="1" applyFont="1" applyFill="1" applyBorder="1"/>
    <xf numFmtId="0" fontId="9" fillId="2" borderId="1" xfId="0" applyFont="1" applyFill="1" applyBorder="1"/>
    <xf numFmtId="0" fontId="10" fillId="0" borderId="1" xfId="0" applyFont="1" applyBorder="1"/>
    <xf numFmtId="0" fontId="10" fillId="0" borderId="1" xfId="0" applyFont="1" applyFill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 wrapText="1"/>
    </xf>
    <xf numFmtId="0" fontId="0" fillId="3" borderId="21" xfId="0" applyFill="1" applyBorder="1" applyAlignment="1">
      <alignment horizontal="center"/>
    </xf>
    <xf numFmtId="0" fontId="6" fillId="2" borderId="12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0" borderId="0" xfId="0" applyFont="1" applyAlignment="1">
      <alignment horizontal="left"/>
    </xf>
    <xf numFmtId="0" fontId="6" fillId="2" borderId="15" xfId="0" applyFont="1" applyFill="1" applyBorder="1"/>
    <xf numFmtId="0" fontId="6" fillId="2" borderId="5" xfId="0" applyFont="1" applyFill="1" applyBorder="1"/>
    <xf numFmtId="0" fontId="6" fillId="3" borderId="12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16" fillId="0" borderId="2" xfId="0" applyFont="1" applyBorder="1"/>
    <xf numFmtId="0" fontId="16" fillId="0" borderId="4" xfId="0" applyFont="1" applyBorder="1"/>
    <xf numFmtId="0" fontId="7" fillId="0" borderId="2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6" fillId="2" borderId="15" xfId="0" applyFont="1" applyFill="1" applyBorder="1"/>
    <xf numFmtId="0" fontId="16" fillId="2" borderId="5" xfId="0" applyFont="1" applyFill="1" applyBorder="1"/>
    <xf numFmtId="0" fontId="16" fillId="2" borderId="11" xfId="0" applyFont="1" applyFill="1" applyBorder="1"/>
    <xf numFmtId="0" fontId="18" fillId="0" borderId="0" xfId="0" applyFont="1" applyBorder="1" applyAlignment="1"/>
    <xf numFmtId="0" fontId="0" fillId="0" borderId="0" xfId="0" applyAlignment="1"/>
    <xf numFmtId="0" fontId="2" fillId="0" borderId="0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4" borderId="17" xfId="0" applyFill="1" applyBorder="1"/>
    <xf numFmtId="0" fontId="0" fillId="4" borderId="18" xfId="0" applyFill="1" applyBorder="1"/>
    <xf numFmtId="0" fontId="2" fillId="2" borderId="12" xfId="0" applyFont="1" applyFill="1" applyBorder="1"/>
    <xf numFmtId="0" fontId="2" fillId="2" borderId="6" xfId="0" applyFont="1" applyFill="1" applyBorder="1"/>
    <xf numFmtId="0" fontId="8" fillId="2" borderId="12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0" fillId="4" borderId="22" xfId="0" applyFill="1" applyBorder="1"/>
    <xf numFmtId="0" fontId="0" fillId="4" borderId="16" xfId="0" applyFill="1" applyBorder="1"/>
    <xf numFmtId="0" fontId="0" fillId="4" borderId="1" xfId="0" applyFill="1" applyBorder="1"/>
    <xf numFmtId="0" fontId="0" fillId="4" borderId="2" xfId="0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16" fillId="0" borderId="0" xfId="0" applyFont="1" applyBorder="1"/>
    <xf numFmtId="0" fontId="7" fillId="0" borderId="0" xfId="0" applyFont="1" applyBorder="1" applyAlignment="1">
      <alignment vertical="top"/>
    </xf>
    <xf numFmtId="0" fontId="2" fillId="2" borderId="13" xfId="0" applyFont="1" applyFill="1" applyBorder="1"/>
    <xf numFmtId="0" fontId="2" fillId="2" borderId="9" xfId="0" applyFont="1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4" xfId="0" applyFill="1" applyBorder="1"/>
    <xf numFmtId="0" fontId="0" fillId="4" borderId="3" xfId="0" applyFill="1" applyBorder="1"/>
    <xf numFmtId="0" fontId="0" fillId="0" borderId="38" xfId="0" applyBorder="1" applyAlignment="1">
      <alignment horizontal="left" vertical="top"/>
    </xf>
    <xf numFmtId="0" fontId="0" fillId="0" borderId="38" xfId="0" applyBorder="1" applyAlignment="1">
      <alignment horizontal="left" vertical="top" wrapText="1"/>
    </xf>
    <xf numFmtId="0" fontId="3" fillId="0" borderId="38" xfId="0" applyFont="1" applyBorder="1" applyAlignment="1">
      <alignment horizontal="center" vertical="center" wrapText="1"/>
    </xf>
    <xf numFmtId="165" fontId="0" fillId="3" borderId="38" xfId="0" applyNumberFormat="1" applyFill="1" applyBorder="1" applyAlignment="1">
      <alignment horizontal="left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left" vertical="center"/>
    </xf>
    <xf numFmtId="3" fontId="0" fillId="0" borderId="38" xfId="0" applyNumberFormat="1" applyBorder="1" applyAlignment="1">
      <alignment horizontal="left" vertical="center" wrapText="1"/>
    </xf>
    <xf numFmtId="165" fontId="0" fillId="0" borderId="38" xfId="0" applyNumberFormat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</cellXfs>
  <cellStyles count="2">
    <cellStyle name="Currency 2" xfId="1" xr:uid="{F850A98D-97F9-46AE-9942-80F160C631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D4BF-344F-4D34-ABFC-888A87667648}">
  <dimension ref="A1:J24"/>
  <sheetViews>
    <sheetView topLeftCell="A16" workbookViewId="0">
      <selection activeCell="I13" sqref="I13"/>
    </sheetView>
  </sheetViews>
  <sheetFormatPr defaultRowHeight="14.25" x14ac:dyDescent="0.45"/>
  <cols>
    <col min="6" max="6" width="11" customWidth="1"/>
    <col min="9" max="9" width="12.86328125" customWidth="1"/>
    <col min="10" max="10" width="8.86328125" hidden="1" customWidth="1"/>
  </cols>
  <sheetData>
    <row r="1" spans="1:10" ht="48" customHeight="1" x14ac:dyDescent="0.55000000000000004">
      <c r="A1" s="149" t="s">
        <v>71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34.35" customHeight="1" x14ac:dyDescent="0.45">
      <c r="A2" s="150" t="s">
        <v>57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x14ac:dyDescent="0.45">
      <c r="A3" s="151" t="s">
        <v>134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0" x14ac:dyDescent="0.45">
      <c r="A4" s="151"/>
      <c r="B4" s="151"/>
      <c r="C4" s="151"/>
      <c r="D4" s="151"/>
      <c r="E4" s="151"/>
      <c r="F4" s="151"/>
      <c r="G4" s="151"/>
      <c r="H4" s="151"/>
      <c r="I4" s="151"/>
      <c r="J4" s="151"/>
    </row>
    <row r="5" spans="1:10" x14ac:dyDescent="0.45">
      <c r="A5" s="151"/>
      <c r="B5" s="151"/>
      <c r="C5" s="151"/>
      <c r="D5" s="151"/>
      <c r="E5" s="151"/>
      <c r="F5" s="151"/>
      <c r="G5" s="151"/>
      <c r="H5" s="151"/>
      <c r="I5" s="151"/>
      <c r="J5" s="151"/>
    </row>
    <row r="6" spans="1:10" x14ac:dyDescent="0.45">
      <c r="A6" s="151"/>
      <c r="B6" s="151"/>
      <c r="C6" s="151"/>
      <c r="D6" s="151"/>
      <c r="E6" s="151"/>
      <c r="F6" s="151"/>
      <c r="G6" s="151"/>
      <c r="H6" s="151"/>
      <c r="I6" s="151"/>
      <c r="J6" s="151"/>
    </row>
    <row r="7" spans="1:10" x14ac:dyDescent="0.45">
      <c r="A7" s="151"/>
      <c r="B7" s="151"/>
      <c r="C7" s="151"/>
      <c r="D7" s="151"/>
      <c r="E7" s="151"/>
      <c r="F7" s="151"/>
      <c r="G7" s="151"/>
      <c r="H7" s="151"/>
      <c r="I7" s="151"/>
      <c r="J7" s="151"/>
    </row>
    <row r="8" spans="1:10" x14ac:dyDescent="0.45">
      <c r="A8" s="151"/>
      <c r="B8" s="151"/>
      <c r="C8" s="151"/>
      <c r="D8" s="151"/>
      <c r="E8" s="151"/>
      <c r="F8" s="151"/>
      <c r="G8" s="151"/>
      <c r="H8" s="151"/>
      <c r="I8" s="151"/>
      <c r="J8" s="151"/>
    </row>
    <row r="9" spans="1:10" x14ac:dyDescent="0.45">
      <c r="A9" s="151"/>
      <c r="B9" s="151"/>
      <c r="C9" s="151"/>
      <c r="D9" s="151"/>
      <c r="E9" s="151"/>
      <c r="F9" s="151"/>
      <c r="G9" s="151"/>
      <c r="H9" s="151"/>
      <c r="I9" s="151"/>
      <c r="J9" s="151"/>
    </row>
    <row r="10" spans="1:10" ht="63.75" customHeight="1" x14ac:dyDescent="0.45">
      <c r="A10" s="151"/>
      <c r="B10" s="151"/>
      <c r="C10" s="151"/>
      <c r="D10" s="151"/>
      <c r="E10" s="151"/>
      <c r="F10" s="151"/>
      <c r="G10" s="151"/>
      <c r="H10" s="151"/>
      <c r="I10" s="151"/>
      <c r="J10" s="151"/>
    </row>
    <row r="11" spans="1:10" ht="31.5" customHeight="1" x14ac:dyDescent="0.4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.75" x14ac:dyDescent="0.5">
      <c r="A12" s="139" t="s">
        <v>63</v>
      </c>
      <c r="B12" s="139"/>
      <c r="C12" s="139"/>
      <c r="D12" s="139" t="s">
        <v>81</v>
      </c>
      <c r="E12" s="139"/>
      <c r="F12" s="139"/>
    </row>
    <row r="13" spans="1:10" ht="15.75" x14ac:dyDescent="0.5">
      <c r="A13" s="147" t="s">
        <v>60</v>
      </c>
      <c r="B13" s="147"/>
      <c r="C13" s="147"/>
      <c r="D13" s="140">
        <f>Kosten!K15</f>
        <v>0</v>
      </c>
      <c r="E13" s="141"/>
      <c r="F13" s="142"/>
    </row>
    <row r="14" spans="1:10" ht="15.75" x14ac:dyDescent="0.5">
      <c r="A14" s="147" t="s">
        <v>61</v>
      </c>
      <c r="B14" s="147"/>
      <c r="C14" s="147"/>
      <c r="D14" s="140">
        <f>Kosten!K27</f>
        <v>0</v>
      </c>
      <c r="E14" s="141"/>
      <c r="F14" s="142"/>
    </row>
    <row r="15" spans="1:10" ht="15.75" x14ac:dyDescent="0.5">
      <c r="A15" s="148" t="s">
        <v>64</v>
      </c>
      <c r="B15" s="148"/>
      <c r="C15" s="148"/>
      <c r="D15" s="140">
        <f>Kosten!K39</f>
        <v>0</v>
      </c>
      <c r="E15" s="141"/>
      <c r="F15" s="142"/>
    </row>
    <row r="16" spans="1:10" s="16" customFormat="1" ht="15.75" x14ac:dyDescent="0.5">
      <c r="A16" s="148" t="s">
        <v>66</v>
      </c>
      <c r="B16" s="148"/>
      <c r="C16" s="148"/>
      <c r="D16" s="140">
        <f>Kosten!H51</f>
        <v>0</v>
      </c>
      <c r="E16" s="141"/>
      <c r="F16" s="142"/>
    </row>
    <row r="17" spans="1:6" ht="15.75" x14ac:dyDescent="0.5">
      <c r="A17" s="146" t="s">
        <v>65</v>
      </c>
      <c r="B17" s="146"/>
      <c r="C17" s="146"/>
      <c r="D17" s="143">
        <f>SUM(D13:F16)</f>
        <v>0</v>
      </c>
      <c r="E17" s="144"/>
      <c r="F17" s="145"/>
    </row>
    <row r="19" spans="1:6" ht="14.65" thickBot="1" x14ac:dyDescent="0.5"/>
    <row r="20" spans="1:6" x14ac:dyDescent="0.45">
      <c r="A20" s="130" t="s">
        <v>58</v>
      </c>
      <c r="B20" s="131"/>
      <c r="C20" s="131"/>
      <c r="D20" s="131"/>
      <c r="E20" s="131"/>
      <c r="F20" s="132"/>
    </row>
    <row r="21" spans="1:6" x14ac:dyDescent="0.45">
      <c r="A21" s="133"/>
      <c r="B21" s="134"/>
      <c r="C21" s="134"/>
      <c r="D21" s="134"/>
      <c r="E21" s="134"/>
      <c r="F21" s="135"/>
    </row>
    <row r="22" spans="1:6" x14ac:dyDescent="0.45">
      <c r="A22" s="133"/>
      <c r="B22" s="134"/>
      <c r="C22" s="134"/>
      <c r="D22" s="134"/>
      <c r="E22" s="134"/>
      <c r="F22" s="135"/>
    </row>
    <row r="23" spans="1:6" x14ac:dyDescent="0.45">
      <c r="A23" s="133"/>
      <c r="B23" s="134"/>
      <c r="C23" s="134"/>
      <c r="D23" s="134"/>
      <c r="E23" s="134"/>
      <c r="F23" s="135"/>
    </row>
    <row r="24" spans="1:6" ht="14.65" thickBot="1" x14ac:dyDescent="0.5">
      <c r="A24" s="136"/>
      <c r="B24" s="137"/>
      <c r="C24" s="137"/>
      <c r="D24" s="137"/>
      <c r="E24" s="137"/>
      <c r="F24" s="138"/>
    </row>
  </sheetData>
  <mergeCells count="16">
    <mergeCell ref="A1:J1"/>
    <mergeCell ref="A2:J2"/>
    <mergeCell ref="A3:J10"/>
    <mergeCell ref="A12:C12"/>
    <mergeCell ref="A13:C13"/>
    <mergeCell ref="A20:F24"/>
    <mergeCell ref="D12:F12"/>
    <mergeCell ref="D13:F13"/>
    <mergeCell ref="D14:F14"/>
    <mergeCell ref="D15:F15"/>
    <mergeCell ref="D17:F17"/>
    <mergeCell ref="A17:C17"/>
    <mergeCell ref="A14:C14"/>
    <mergeCell ref="A15:C15"/>
    <mergeCell ref="A16:C16"/>
    <mergeCell ref="D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A497-71F4-4614-93F3-8811DD9517CE}">
  <sheetPr>
    <pageSetUpPr fitToPage="1"/>
  </sheetPr>
  <dimension ref="A1:P55"/>
  <sheetViews>
    <sheetView tabSelected="1" topLeftCell="A25" zoomScale="99" zoomScaleNormal="103" workbookViewId="0">
      <selection activeCell="C37" sqref="C37"/>
    </sheetView>
  </sheetViews>
  <sheetFormatPr defaultRowHeight="14.25" x14ac:dyDescent="0.45"/>
  <cols>
    <col min="1" max="1" width="9.265625" style="16" customWidth="1"/>
    <col min="2" max="2" width="31.53125" style="3" customWidth="1"/>
    <col min="3" max="3" width="33.73046875" style="9" customWidth="1"/>
    <col min="4" max="4" width="10.19921875" style="9" customWidth="1"/>
    <col min="5" max="7" width="12" style="3" customWidth="1"/>
    <col min="8" max="8" width="11.06640625" style="3" customWidth="1"/>
    <col min="9" max="9" width="12.19921875" style="3" customWidth="1"/>
    <col min="10" max="10" width="12.3984375" style="3" customWidth="1"/>
    <col min="11" max="11" width="12.1328125" style="16" customWidth="1"/>
    <col min="12" max="12" width="5.86328125" style="16" customWidth="1"/>
    <col min="13" max="13" width="9.86328125" customWidth="1"/>
  </cols>
  <sheetData>
    <row r="1" spans="1:13" ht="18" x14ac:dyDescent="0.55000000000000004">
      <c r="A1" s="161" t="s">
        <v>106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x14ac:dyDescent="0.45">
      <c r="A2" s="163" t="s">
        <v>57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3" ht="14.65" thickBot="1" x14ac:dyDescent="0.5"/>
    <row r="4" spans="1:13" ht="14.25" customHeight="1" thickBot="1" x14ac:dyDescent="0.6">
      <c r="A4" s="159" t="s">
        <v>56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3" ht="23.65" thickBot="1" x14ac:dyDescent="0.75">
      <c r="A5" s="13" t="s">
        <v>59</v>
      </c>
    </row>
    <row r="6" spans="1:13" ht="86.25" customHeight="1" thickBot="1" x14ac:dyDescent="0.5">
      <c r="A6" s="117" t="s">
        <v>26</v>
      </c>
      <c r="B6" s="118" t="s">
        <v>138</v>
      </c>
      <c r="C6" s="119" t="s">
        <v>29</v>
      </c>
      <c r="D6" s="37" t="s">
        <v>113</v>
      </c>
      <c r="E6" s="119" t="s">
        <v>111</v>
      </c>
      <c r="F6" s="120" t="s">
        <v>133</v>
      </c>
      <c r="G6" s="116" t="s">
        <v>109</v>
      </c>
      <c r="H6" s="121" t="s">
        <v>24</v>
      </c>
      <c r="I6" s="116" t="s">
        <v>114</v>
      </c>
      <c r="J6" s="119" t="s">
        <v>115</v>
      </c>
      <c r="K6" s="116" t="s">
        <v>46</v>
      </c>
      <c r="L6" s="122" t="s">
        <v>0</v>
      </c>
    </row>
    <row r="7" spans="1:13" ht="78.400000000000006" customHeight="1" x14ac:dyDescent="0.45">
      <c r="A7" s="28" t="s">
        <v>25</v>
      </c>
      <c r="B7" s="28" t="s">
        <v>72</v>
      </c>
      <c r="C7" s="28" t="s">
        <v>125</v>
      </c>
      <c r="D7" s="114">
        <v>1</v>
      </c>
      <c r="E7" s="30" t="s">
        <v>45</v>
      </c>
      <c r="F7" s="115">
        <v>12</v>
      </c>
      <c r="G7" s="30">
        <v>0</v>
      </c>
      <c r="H7" s="29" t="s">
        <v>69</v>
      </c>
      <c r="I7" s="30">
        <v>0</v>
      </c>
      <c r="J7" s="31">
        <v>82500</v>
      </c>
      <c r="K7" s="32">
        <f>(F7*G7)+(I7*J7)</f>
        <v>0</v>
      </c>
      <c r="L7" s="33" t="s">
        <v>53</v>
      </c>
    </row>
    <row r="8" spans="1:13" ht="66.75" customHeight="1" x14ac:dyDescent="0.45">
      <c r="A8" s="23" t="s">
        <v>54</v>
      </c>
      <c r="B8" s="23" t="s">
        <v>27</v>
      </c>
      <c r="C8" s="23" t="s">
        <v>116</v>
      </c>
      <c r="D8" s="111">
        <v>4</v>
      </c>
      <c r="E8" s="24">
        <v>0</v>
      </c>
      <c r="F8" s="112">
        <v>48</v>
      </c>
      <c r="G8" s="24">
        <v>0</v>
      </c>
      <c r="H8" s="113" t="s">
        <v>69</v>
      </c>
      <c r="I8" s="24">
        <v>0</v>
      </c>
      <c r="J8" s="25">
        <v>24000</v>
      </c>
      <c r="K8" s="101">
        <f>((D8*E8)*12)+(F8*G8)+(I8*J8)</f>
        <v>0</v>
      </c>
      <c r="L8" s="46" t="s">
        <v>53</v>
      </c>
      <c r="M8" s="3"/>
    </row>
    <row r="9" spans="1:13" ht="61.5" customHeight="1" x14ac:dyDescent="0.45">
      <c r="A9" s="23" t="s">
        <v>77</v>
      </c>
      <c r="B9" s="23" t="s">
        <v>34</v>
      </c>
      <c r="C9" s="23" t="s">
        <v>117</v>
      </c>
      <c r="D9" s="111">
        <v>10</v>
      </c>
      <c r="E9" s="24">
        <v>0</v>
      </c>
      <c r="F9" s="112">
        <v>96</v>
      </c>
      <c r="G9" s="24">
        <v>0</v>
      </c>
      <c r="H9" s="113" t="s">
        <v>69</v>
      </c>
      <c r="I9" s="24">
        <v>0</v>
      </c>
      <c r="J9" s="25">
        <v>120000</v>
      </c>
      <c r="K9" s="101">
        <f t="shared" ref="K9:K14" si="0">((D9*E9)*12)+(F9*G9)+(I9*J9)</f>
        <v>0</v>
      </c>
      <c r="L9" s="46" t="s">
        <v>53</v>
      </c>
    </row>
    <row r="10" spans="1:13" ht="63.75" customHeight="1" x14ac:dyDescent="0.45">
      <c r="A10" s="23" t="s">
        <v>101</v>
      </c>
      <c r="B10" s="23" t="s">
        <v>30</v>
      </c>
      <c r="C10" s="23" t="s">
        <v>117</v>
      </c>
      <c r="D10" s="111">
        <v>5</v>
      </c>
      <c r="E10" s="24">
        <v>0</v>
      </c>
      <c r="F10" s="112">
        <v>48</v>
      </c>
      <c r="G10" s="24">
        <v>0</v>
      </c>
      <c r="H10" s="113" t="s">
        <v>69</v>
      </c>
      <c r="I10" s="24">
        <v>0</v>
      </c>
      <c r="J10" s="25">
        <v>1600</v>
      </c>
      <c r="K10" s="101">
        <f t="shared" si="0"/>
        <v>0</v>
      </c>
      <c r="L10" s="46" t="s">
        <v>53</v>
      </c>
    </row>
    <row r="11" spans="1:13" ht="64.5" customHeight="1" x14ac:dyDescent="0.45">
      <c r="A11" s="23" t="s">
        <v>33</v>
      </c>
      <c r="B11" s="23" t="s">
        <v>27</v>
      </c>
      <c r="C11" s="23" t="s">
        <v>117</v>
      </c>
      <c r="D11" s="111">
        <v>4</v>
      </c>
      <c r="E11" s="24">
        <v>0</v>
      </c>
      <c r="F11" s="112">
        <v>48</v>
      </c>
      <c r="G11" s="24">
        <v>0</v>
      </c>
      <c r="H11" s="113" t="s">
        <v>69</v>
      </c>
      <c r="I11" s="24">
        <v>0</v>
      </c>
      <c r="J11" s="25">
        <v>300</v>
      </c>
      <c r="K11" s="101">
        <f t="shared" si="0"/>
        <v>0</v>
      </c>
      <c r="L11" s="46" t="s">
        <v>53</v>
      </c>
    </row>
    <row r="12" spans="1:13" ht="32.450000000000003" customHeight="1" x14ac:dyDescent="0.45">
      <c r="A12" s="23" t="s">
        <v>78</v>
      </c>
      <c r="B12" s="23" t="s">
        <v>31</v>
      </c>
      <c r="C12" s="23" t="s">
        <v>126</v>
      </c>
      <c r="D12" s="111">
        <v>0</v>
      </c>
      <c r="E12" s="24" t="s">
        <v>45</v>
      </c>
      <c r="F12" s="112">
        <v>4</v>
      </c>
      <c r="G12" s="24">
        <v>0</v>
      </c>
      <c r="H12" s="113" t="s">
        <v>15</v>
      </c>
      <c r="I12" s="24">
        <v>0</v>
      </c>
      <c r="J12" s="25">
        <v>18000</v>
      </c>
      <c r="K12" s="101">
        <f>(F12*G12)+(I12*J12)</f>
        <v>0</v>
      </c>
      <c r="L12" s="46" t="s">
        <v>53</v>
      </c>
    </row>
    <row r="13" spans="1:13" ht="64.150000000000006" customHeight="1" x14ac:dyDescent="0.45">
      <c r="A13" s="23" t="s">
        <v>79</v>
      </c>
      <c r="B13" s="23" t="s">
        <v>32</v>
      </c>
      <c r="C13" s="23" t="s">
        <v>118</v>
      </c>
      <c r="D13" s="111">
        <v>2</v>
      </c>
      <c r="E13" s="24">
        <v>0</v>
      </c>
      <c r="F13" s="112">
        <v>4</v>
      </c>
      <c r="G13" s="24">
        <v>0</v>
      </c>
      <c r="H13" s="113" t="s">
        <v>15</v>
      </c>
      <c r="I13" s="24">
        <v>0</v>
      </c>
      <c r="J13" s="47">
        <v>800</v>
      </c>
      <c r="K13" s="101">
        <f t="shared" si="0"/>
        <v>0</v>
      </c>
      <c r="L13" s="46" t="s">
        <v>53</v>
      </c>
    </row>
    <row r="14" spans="1:13" ht="63" customHeight="1" x14ac:dyDescent="0.45">
      <c r="A14" s="26" t="s">
        <v>112</v>
      </c>
      <c r="B14" s="23" t="s">
        <v>123</v>
      </c>
      <c r="C14" s="23" t="s">
        <v>119</v>
      </c>
      <c r="D14" s="111">
        <v>1</v>
      </c>
      <c r="E14" s="24">
        <v>0</v>
      </c>
      <c r="F14" s="112">
        <v>4</v>
      </c>
      <c r="G14" s="24">
        <v>0</v>
      </c>
      <c r="H14" s="113" t="s">
        <v>107</v>
      </c>
      <c r="I14" s="24">
        <v>0</v>
      </c>
      <c r="J14" s="25">
        <v>36000</v>
      </c>
      <c r="K14" s="101">
        <f t="shared" si="0"/>
        <v>0</v>
      </c>
      <c r="L14" s="46" t="s">
        <v>53</v>
      </c>
    </row>
    <row r="15" spans="1:13" ht="23.25" customHeight="1" thickBot="1" x14ac:dyDescent="0.6">
      <c r="A15" s="165" t="s">
        <v>86</v>
      </c>
      <c r="B15" s="166"/>
      <c r="C15" s="167"/>
      <c r="D15" s="90"/>
      <c r="E15" s="44"/>
      <c r="F15" s="89"/>
      <c r="G15" s="87"/>
      <c r="H15" s="22"/>
      <c r="I15" s="21"/>
      <c r="J15" s="20"/>
      <c r="K15" s="39">
        <f>SUM(K7:K14)</f>
        <v>0</v>
      </c>
      <c r="L15" s="27"/>
    </row>
    <row r="16" spans="1:13" ht="18.399999999999999" customHeight="1" x14ac:dyDescent="0.45">
      <c r="I16" s="12"/>
    </row>
    <row r="17" spans="1:16" ht="24" customHeight="1" thickBot="1" x14ac:dyDescent="0.75">
      <c r="A17" s="93" t="s">
        <v>87</v>
      </c>
      <c r="B17" s="93"/>
      <c r="C17" s="93"/>
      <c r="D17" s="94"/>
      <c r="E17" s="168"/>
      <c r="F17" s="168"/>
      <c r="G17" s="169"/>
      <c r="H17" s="93"/>
      <c r="I17" s="93"/>
      <c r="J17" s="93"/>
      <c r="K17" s="93"/>
      <c r="L17" s="93"/>
    </row>
    <row r="18" spans="1:16" ht="86.25" thickTop="1" thickBot="1" x14ac:dyDescent="0.5">
      <c r="A18" s="34" t="s">
        <v>26</v>
      </c>
      <c r="B18" s="37" t="s">
        <v>28</v>
      </c>
      <c r="C18" s="37" t="s">
        <v>29</v>
      </c>
      <c r="D18" s="37" t="s">
        <v>113</v>
      </c>
      <c r="E18" s="116" t="s">
        <v>111</v>
      </c>
      <c r="F18" s="91" t="s">
        <v>133</v>
      </c>
      <c r="G18" s="92" t="s">
        <v>109</v>
      </c>
      <c r="H18" s="34" t="s">
        <v>24</v>
      </c>
      <c r="I18" s="35" t="s">
        <v>110</v>
      </c>
      <c r="J18" s="35" t="s">
        <v>108</v>
      </c>
      <c r="K18" s="37" t="s">
        <v>46</v>
      </c>
      <c r="L18" s="36" t="s">
        <v>0</v>
      </c>
    </row>
    <row r="19" spans="1:16" ht="57.4" thickBot="1" x14ac:dyDescent="0.5">
      <c r="A19" s="193" t="s">
        <v>25</v>
      </c>
      <c r="B19" s="194" t="s">
        <v>73</v>
      </c>
      <c r="C19" s="194" t="s">
        <v>127</v>
      </c>
      <c r="D19" s="195">
        <v>1</v>
      </c>
      <c r="E19" s="196" t="s">
        <v>45</v>
      </c>
      <c r="F19" s="197">
        <v>48</v>
      </c>
      <c r="G19" s="196">
        <v>0</v>
      </c>
      <c r="H19" s="198" t="s">
        <v>107</v>
      </c>
      <c r="I19" s="196">
        <v>0</v>
      </c>
      <c r="J19" s="199">
        <v>27750</v>
      </c>
      <c r="K19" s="200">
        <f>(F19*G19)+(I19*J19)</f>
        <v>0</v>
      </c>
      <c r="L19" s="201" t="s">
        <v>53</v>
      </c>
      <c r="P19" s="38"/>
    </row>
    <row r="20" spans="1:16" ht="57.4" thickBot="1" x14ac:dyDescent="0.5">
      <c r="A20" s="70" t="s">
        <v>54</v>
      </c>
      <c r="B20" s="100" t="s">
        <v>120</v>
      </c>
      <c r="C20" s="100" t="s">
        <v>116</v>
      </c>
      <c r="D20" s="102">
        <v>4</v>
      </c>
      <c r="E20" s="64">
        <v>0</v>
      </c>
      <c r="F20" s="103">
        <v>96</v>
      </c>
      <c r="G20" s="64">
        <v>0</v>
      </c>
      <c r="H20" s="65" t="s">
        <v>107</v>
      </c>
      <c r="I20" s="64">
        <v>0</v>
      </c>
      <c r="J20" s="66">
        <v>24000</v>
      </c>
      <c r="K20" s="67">
        <f>((D20*E20)*12)+(F20*G20)+(I20*J20)</f>
        <v>0</v>
      </c>
      <c r="L20" s="68" t="s">
        <v>53</v>
      </c>
    </row>
    <row r="21" spans="1:16" ht="57.4" thickBot="1" x14ac:dyDescent="0.5">
      <c r="A21" s="70" t="s">
        <v>80</v>
      </c>
      <c r="B21" s="100" t="s">
        <v>35</v>
      </c>
      <c r="C21" s="100" t="s">
        <v>117</v>
      </c>
      <c r="D21" s="102">
        <v>10</v>
      </c>
      <c r="E21" s="64">
        <v>0</v>
      </c>
      <c r="F21" s="103">
        <v>96</v>
      </c>
      <c r="G21" s="64">
        <v>0</v>
      </c>
      <c r="H21" s="65" t="s">
        <v>107</v>
      </c>
      <c r="I21" s="64">
        <v>0</v>
      </c>
      <c r="J21" s="66">
        <v>120000</v>
      </c>
      <c r="K21" s="67">
        <f t="shared" ref="K21:K26" si="1">((D21*E21)*12)+(F21*G21)+(I21*J21)</f>
        <v>0</v>
      </c>
      <c r="L21" s="68" t="s">
        <v>53</v>
      </c>
    </row>
    <row r="22" spans="1:16" ht="57.4" thickBot="1" x14ac:dyDescent="0.5">
      <c r="A22" s="100" t="s">
        <v>101</v>
      </c>
      <c r="B22" s="100" t="s">
        <v>36</v>
      </c>
      <c r="C22" s="100" t="s">
        <v>117</v>
      </c>
      <c r="D22" s="102">
        <v>3</v>
      </c>
      <c r="E22" s="64">
        <v>0</v>
      </c>
      <c r="F22" s="103">
        <v>48</v>
      </c>
      <c r="G22" s="64">
        <v>0</v>
      </c>
      <c r="H22" s="65" t="s">
        <v>107</v>
      </c>
      <c r="I22" s="64">
        <v>0</v>
      </c>
      <c r="J22" s="66">
        <v>1080</v>
      </c>
      <c r="K22" s="67">
        <f t="shared" si="1"/>
        <v>0</v>
      </c>
      <c r="L22" s="68" t="s">
        <v>53</v>
      </c>
    </row>
    <row r="23" spans="1:16" ht="57.4" thickBot="1" x14ac:dyDescent="0.5">
      <c r="A23" s="100" t="s">
        <v>33</v>
      </c>
      <c r="B23" s="100" t="s">
        <v>37</v>
      </c>
      <c r="C23" s="100" t="s">
        <v>117</v>
      </c>
      <c r="D23" s="102">
        <v>2</v>
      </c>
      <c r="E23" s="64">
        <v>0</v>
      </c>
      <c r="F23" s="103">
        <v>48</v>
      </c>
      <c r="G23" s="64">
        <v>0</v>
      </c>
      <c r="H23" s="65" t="s">
        <v>107</v>
      </c>
      <c r="I23" s="64">
        <v>0</v>
      </c>
      <c r="J23" s="66">
        <v>300</v>
      </c>
      <c r="K23" s="67">
        <f t="shared" si="1"/>
        <v>0</v>
      </c>
      <c r="L23" s="68" t="s">
        <v>53</v>
      </c>
    </row>
    <row r="24" spans="1:16" ht="28.9" thickBot="1" x14ac:dyDescent="0.5">
      <c r="A24" s="70" t="s">
        <v>78</v>
      </c>
      <c r="B24" s="100" t="s">
        <v>38</v>
      </c>
      <c r="C24" s="100" t="s">
        <v>126</v>
      </c>
      <c r="D24" s="102">
        <v>2</v>
      </c>
      <c r="E24" s="64" t="s">
        <v>45</v>
      </c>
      <c r="F24" s="103">
        <v>4</v>
      </c>
      <c r="G24" s="64">
        <v>0</v>
      </c>
      <c r="H24" s="202" t="s">
        <v>15</v>
      </c>
      <c r="I24" s="64">
        <v>0</v>
      </c>
      <c r="J24" s="66">
        <v>18000</v>
      </c>
      <c r="K24" s="67">
        <f>(F24*G24)+(I24*J24)</f>
        <v>0</v>
      </c>
      <c r="L24" s="68" t="s">
        <v>53</v>
      </c>
    </row>
    <row r="25" spans="1:16" ht="57.4" thickBot="1" x14ac:dyDescent="0.5">
      <c r="A25" s="100" t="s">
        <v>79</v>
      </c>
      <c r="B25" s="100" t="s">
        <v>121</v>
      </c>
      <c r="C25" s="100" t="s">
        <v>118</v>
      </c>
      <c r="D25" s="102">
        <v>3</v>
      </c>
      <c r="E25" s="64">
        <v>0</v>
      </c>
      <c r="F25" s="103">
        <v>4</v>
      </c>
      <c r="G25" s="64">
        <v>0</v>
      </c>
      <c r="H25" s="202" t="s">
        <v>15</v>
      </c>
      <c r="I25" s="64">
        <v>0</v>
      </c>
      <c r="J25" s="69">
        <v>800</v>
      </c>
      <c r="K25" s="67">
        <f t="shared" si="1"/>
        <v>0</v>
      </c>
      <c r="L25" s="68" t="s">
        <v>53</v>
      </c>
    </row>
    <row r="26" spans="1:16" ht="57.4" thickBot="1" x14ac:dyDescent="0.5">
      <c r="A26" s="70" t="s">
        <v>112</v>
      </c>
      <c r="B26" s="100" t="s">
        <v>55</v>
      </c>
      <c r="C26" s="100" t="s">
        <v>119</v>
      </c>
      <c r="D26" s="102">
        <v>7</v>
      </c>
      <c r="E26" s="64">
        <v>0</v>
      </c>
      <c r="F26" s="103">
        <v>96</v>
      </c>
      <c r="G26" s="64">
        <v>0</v>
      </c>
      <c r="H26" s="65" t="s">
        <v>107</v>
      </c>
      <c r="I26" s="64">
        <v>0</v>
      </c>
      <c r="J26" s="66">
        <v>72000</v>
      </c>
      <c r="K26" s="67">
        <f t="shared" si="1"/>
        <v>0</v>
      </c>
      <c r="L26" s="68" t="s">
        <v>53</v>
      </c>
    </row>
    <row r="27" spans="1:16" s="61" customFormat="1" ht="23.25" customHeight="1" thickBot="1" x14ac:dyDescent="0.6">
      <c r="A27" s="165" t="s">
        <v>89</v>
      </c>
      <c r="B27" s="166"/>
      <c r="C27" s="167"/>
      <c r="D27" s="96"/>
      <c r="E27" s="96"/>
      <c r="F27" s="96"/>
      <c r="G27" s="96"/>
      <c r="H27" s="107"/>
      <c r="I27" s="108"/>
      <c r="J27" s="107"/>
      <c r="K27" s="109">
        <f>SUM(K19:K26)</f>
        <v>0</v>
      </c>
      <c r="L27" s="110"/>
    </row>
    <row r="28" spans="1:16" ht="15.6" customHeight="1" x14ac:dyDescent="0.45"/>
    <row r="29" spans="1:16" ht="23.65" thickBot="1" x14ac:dyDescent="0.75">
      <c r="A29" s="60" t="s">
        <v>88</v>
      </c>
      <c r="B29" s="56"/>
      <c r="C29" s="57"/>
      <c r="D29" s="57"/>
      <c r="E29" s="56"/>
      <c r="F29" s="56"/>
      <c r="G29" s="56"/>
      <c r="H29" s="56"/>
      <c r="I29" s="56"/>
      <c r="J29" s="56"/>
      <c r="K29" s="58"/>
    </row>
    <row r="30" spans="1:16" ht="86.25" thickTop="1" thickBot="1" x14ac:dyDescent="0.5">
      <c r="A30" s="71" t="s">
        <v>26</v>
      </c>
      <c r="B30" s="63" t="s">
        <v>28</v>
      </c>
      <c r="C30" s="55" t="s">
        <v>29</v>
      </c>
      <c r="D30" s="104" t="s">
        <v>113</v>
      </c>
      <c r="E30" s="105" t="s">
        <v>111</v>
      </c>
      <c r="F30" s="106" t="s">
        <v>133</v>
      </c>
      <c r="G30" s="63" t="s">
        <v>109</v>
      </c>
      <c r="H30" s="72" t="s">
        <v>24</v>
      </c>
      <c r="I30" s="55" t="s">
        <v>76</v>
      </c>
      <c r="J30" s="63" t="s">
        <v>75</v>
      </c>
      <c r="K30" s="63" t="s">
        <v>46</v>
      </c>
      <c r="L30" s="45" t="s">
        <v>0</v>
      </c>
    </row>
    <row r="31" spans="1:16" ht="43.15" thickBot="1" x14ac:dyDescent="0.5">
      <c r="A31" s="70" t="s">
        <v>25</v>
      </c>
      <c r="B31" s="100" t="s">
        <v>39</v>
      </c>
      <c r="C31" s="100" t="s">
        <v>122</v>
      </c>
      <c r="D31" s="102">
        <v>14</v>
      </c>
      <c r="E31" s="64">
        <v>0</v>
      </c>
      <c r="F31" s="103">
        <v>96</v>
      </c>
      <c r="G31" s="64">
        <v>0</v>
      </c>
      <c r="H31" s="65" t="s">
        <v>107</v>
      </c>
      <c r="I31" s="64">
        <v>0</v>
      </c>
      <c r="J31" s="66">
        <v>11250</v>
      </c>
      <c r="K31" s="67">
        <f>((D31*E31)*12)+(F31*G31)+(I31*J31)</f>
        <v>0</v>
      </c>
      <c r="L31" s="68" t="s">
        <v>53</v>
      </c>
    </row>
    <row r="32" spans="1:16" ht="57.4" thickBot="1" x14ac:dyDescent="0.5">
      <c r="A32" s="70" t="s">
        <v>54</v>
      </c>
      <c r="B32" s="100" t="s">
        <v>27</v>
      </c>
      <c r="C32" s="100" t="s">
        <v>116</v>
      </c>
      <c r="D32" s="102">
        <v>4</v>
      </c>
      <c r="E32" s="64">
        <v>0</v>
      </c>
      <c r="F32" s="103">
        <v>48</v>
      </c>
      <c r="G32" s="64">
        <v>0</v>
      </c>
      <c r="H32" s="65" t="s">
        <v>107</v>
      </c>
      <c r="I32" s="64">
        <v>0</v>
      </c>
      <c r="J32" s="66">
        <v>15000</v>
      </c>
      <c r="K32" s="67">
        <f>((D32*E32)*12)+(F32*G32)+(I32*J32)</f>
        <v>0</v>
      </c>
      <c r="L32" s="68" t="s">
        <v>53</v>
      </c>
    </row>
    <row r="33" spans="1:15" ht="43.15" thickBot="1" x14ac:dyDescent="0.5">
      <c r="A33" s="70" t="s">
        <v>80</v>
      </c>
      <c r="B33" s="100" t="s">
        <v>40</v>
      </c>
      <c r="C33" s="100" t="s">
        <v>117</v>
      </c>
      <c r="D33" s="102">
        <v>4</v>
      </c>
      <c r="E33" s="64">
        <v>0</v>
      </c>
      <c r="F33" s="103">
        <v>96</v>
      </c>
      <c r="G33" s="64">
        <v>0</v>
      </c>
      <c r="H33" s="65" t="s">
        <v>107</v>
      </c>
      <c r="I33" s="64">
        <v>0</v>
      </c>
      <c r="J33" s="66">
        <v>30000</v>
      </c>
      <c r="K33" s="67">
        <f t="shared" ref="K33:K38" si="2">((D33*E33)*12)+(F33*G33)+(I33*J33)</f>
        <v>0</v>
      </c>
      <c r="L33" s="68" t="s">
        <v>53</v>
      </c>
    </row>
    <row r="34" spans="1:15" ht="43.15" thickBot="1" x14ac:dyDescent="0.5">
      <c r="A34" s="100" t="s">
        <v>101</v>
      </c>
      <c r="B34" s="100" t="s">
        <v>41</v>
      </c>
      <c r="C34" s="100" t="s">
        <v>117</v>
      </c>
      <c r="D34" s="102">
        <v>2</v>
      </c>
      <c r="E34" s="64">
        <v>0</v>
      </c>
      <c r="F34" s="103">
        <v>96</v>
      </c>
      <c r="G34" s="64">
        <v>0</v>
      </c>
      <c r="H34" s="65" t="s">
        <v>107</v>
      </c>
      <c r="I34" s="64">
        <v>0</v>
      </c>
      <c r="J34" s="66">
        <v>750</v>
      </c>
      <c r="K34" s="67">
        <f t="shared" si="2"/>
        <v>0</v>
      </c>
      <c r="L34" s="68" t="s">
        <v>53</v>
      </c>
    </row>
    <row r="35" spans="1:15" ht="43.15" thickBot="1" x14ac:dyDescent="0.5">
      <c r="A35" s="100" t="s">
        <v>33</v>
      </c>
      <c r="B35" s="100" t="s">
        <v>42</v>
      </c>
      <c r="C35" s="100" t="s">
        <v>117</v>
      </c>
      <c r="D35" s="102">
        <v>2</v>
      </c>
      <c r="E35" s="64">
        <v>0</v>
      </c>
      <c r="F35" s="103">
        <v>48</v>
      </c>
      <c r="G35" s="64">
        <v>0</v>
      </c>
      <c r="H35" s="65" t="s">
        <v>107</v>
      </c>
      <c r="I35" s="64">
        <v>0</v>
      </c>
      <c r="J35" s="66">
        <v>300</v>
      </c>
      <c r="K35" s="67">
        <f t="shared" si="2"/>
        <v>0</v>
      </c>
      <c r="L35" s="68" t="s">
        <v>53</v>
      </c>
    </row>
    <row r="36" spans="1:15" ht="28.9" thickBot="1" x14ac:dyDescent="0.5">
      <c r="A36" s="100" t="s">
        <v>78</v>
      </c>
      <c r="B36" s="100" t="s">
        <v>43</v>
      </c>
      <c r="C36" s="100" t="s">
        <v>126</v>
      </c>
      <c r="D36" s="102">
        <v>2</v>
      </c>
      <c r="E36" s="64" t="s">
        <v>45</v>
      </c>
      <c r="F36" s="103">
        <v>3</v>
      </c>
      <c r="G36" s="64">
        <v>0</v>
      </c>
      <c r="H36" s="65" t="s">
        <v>15</v>
      </c>
      <c r="I36" s="64">
        <v>0</v>
      </c>
      <c r="J36" s="66">
        <v>12000</v>
      </c>
      <c r="K36" s="67">
        <f>(F36*G36)+(I36*J36)</f>
        <v>0</v>
      </c>
      <c r="L36" s="68" t="s">
        <v>53</v>
      </c>
    </row>
    <row r="37" spans="1:15" ht="57.4" thickBot="1" x14ac:dyDescent="0.5">
      <c r="A37" s="100" t="s">
        <v>79</v>
      </c>
      <c r="B37" s="100" t="s">
        <v>44</v>
      </c>
      <c r="C37" s="100" t="s">
        <v>118</v>
      </c>
      <c r="D37" s="102">
        <v>1</v>
      </c>
      <c r="E37" s="64">
        <v>0</v>
      </c>
      <c r="F37" s="103">
        <v>3</v>
      </c>
      <c r="G37" s="64">
        <v>0</v>
      </c>
      <c r="H37" s="65" t="s">
        <v>15</v>
      </c>
      <c r="I37" s="64">
        <v>0</v>
      </c>
      <c r="J37" s="69">
        <v>400</v>
      </c>
      <c r="K37" s="67">
        <f t="shared" si="2"/>
        <v>0</v>
      </c>
      <c r="L37" s="68" t="s">
        <v>53</v>
      </c>
    </row>
    <row r="38" spans="1:15" ht="57.4" thickBot="1" x14ac:dyDescent="0.5">
      <c r="A38" s="100" t="s">
        <v>112</v>
      </c>
      <c r="B38" s="100" t="s">
        <v>124</v>
      </c>
      <c r="C38" s="100" t="s">
        <v>119</v>
      </c>
      <c r="D38" s="102">
        <v>3</v>
      </c>
      <c r="E38" s="64">
        <v>0</v>
      </c>
      <c r="F38" s="103">
        <v>96</v>
      </c>
      <c r="G38" s="64">
        <v>0</v>
      </c>
      <c r="H38" s="65" t="s">
        <v>107</v>
      </c>
      <c r="I38" s="64">
        <v>0</v>
      </c>
      <c r="J38" s="66">
        <v>28000</v>
      </c>
      <c r="K38" s="67">
        <f t="shared" si="2"/>
        <v>0</v>
      </c>
      <c r="L38" s="68" t="s">
        <v>53</v>
      </c>
    </row>
    <row r="39" spans="1:15" s="16" customFormat="1" ht="18" customHeight="1" thickBot="1" x14ac:dyDescent="0.6">
      <c r="A39" s="157" t="s">
        <v>62</v>
      </c>
      <c r="B39" s="158"/>
      <c r="C39" s="158"/>
      <c r="D39" s="89"/>
      <c r="E39" s="40"/>
      <c r="F39" s="89"/>
      <c r="G39" s="87"/>
      <c r="H39" s="22"/>
      <c r="I39" s="21"/>
      <c r="J39" s="20"/>
      <c r="K39" s="39">
        <f>SUM(K31:K38)</f>
        <v>0</v>
      </c>
      <c r="L39" s="62"/>
    </row>
    <row r="40" spans="1:15" s="80" customFormat="1" ht="18" customHeight="1" x14ac:dyDescent="0.55000000000000004">
      <c r="A40" s="75"/>
      <c r="B40" s="81"/>
      <c r="C40" s="75"/>
      <c r="D40" s="75"/>
      <c r="E40" s="75"/>
      <c r="F40" s="75"/>
      <c r="G40" s="75"/>
      <c r="H40" s="76"/>
      <c r="I40" s="77"/>
      <c r="J40" s="76"/>
      <c r="K40" s="78"/>
      <c r="L40" s="79"/>
    </row>
    <row r="41" spans="1:15" ht="34.9" customHeight="1" thickBot="1" x14ac:dyDescent="0.75">
      <c r="A41" s="13" t="s">
        <v>67</v>
      </c>
      <c r="B41" s="56"/>
      <c r="K41"/>
      <c r="L41"/>
    </row>
    <row r="42" spans="1:15" ht="89.25" customHeight="1" thickTop="1" thickBot="1" x14ac:dyDescent="0.5">
      <c r="A42" s="123" t="s">
        <v>93</v>
      </c>
      <c r="B42" s="126" t="s">
        <v>92</v>
      </c>
      <c r="C42" s="37" t="s">
        <v>29</v>
      </c>
      <c r="D42" s="73" t="s">
        <v>104</v>
      </c>
      <c r="E42" s="127" t="s">
        <v>24</v>
      </c>
      <c r="F42" s="128" t="s">
        <v>135</v>
      </c>
      <c r="G42" s="37" t="s">
        <v>90</v>
      </c>
      <c r="H42" s="37" t="s">
        <v>94</v>
      </c>
      <c r="I42" s="37" t="s">
        <v>0</v>
      </c>
      <c r="J42" s="73" t="s">
        <v>95</v>
      </c>
      <c r="K42"/>
      <c r="L42"/>
    </row>
    <row r="43" spans="1:15" ht="60" customHeight="1" thickBot="1" x14ac:dyDescent="0.5">
      <c r="A43" s="100" t="s">
        <v>74</v>
      </c>
      <c r="B43" s="100" t="s">
        <v>70</v>
      </c>
      <c r="C43" s="124" t="s">
        <v>128</v>
      </c>
      <c r="D43" s="64">
        <v>0</v>
      </c>
      <c r="E43" s="83" t="s">
        <v>69</v>
      </c>
      <c r="F43" s="64">
        <v>0</v>
      </c>
      <c r="G43" s="64">
        <v>0</v>
      </c>
      <c r="H43" s="82">
        <f>(D43+F43+G43)*2</f>
        <v>0</v>
      </c>
      <c r="I43" s="68" t="s">
        <v>53</v>
      </c>
      <c r="J43" s="74"/>
      <c r="K43" s="41"/>
      <c r="L43" s="41"/>
      <c r="M43" s="41"/>
      <c r="N43" s="41"/>
      <c r="O43" s="41"/>
    </row>
    <row r="44" spans="1:15" s="16" customFormat="1" ht="60" customHeight="1" thickBot="1" x14ac:dyDescent="0.5">
      <c r="A44" s="100" t="s">
        <v>74</v>
      </c>
      <c r="B44" s="100" t="s">
        <v>136</v>
      </c>
      <c r="C44" s="124" t="s">
        <v>129</v>
      </c>
      <c r="D44" s="64">
        <v>0</v>
      </c>
      <c r="E44" s="83" t="s">
        <v>69</v>
      </c>
      <c r="F44" s="64">
        <v>0</v>
      </c>
      <c r="G44" s="64">
        <v>0</v>
      </c>
      <c r="H44" s="82">
        <f>(D44+F44+G44)*2</f>
        <v>0</v>
      </c>
      <c r="I44" s="68" t="s">
        <v>53</v>
      </c>
      <c r="J44" s="74"/>
      <c r="K44" s="41"/>
      <c r="L44" s="41"/>
      <c r="M44" s="41"/>
      <c r="N44" s="41"/>
      <c r="O44" s="41"/>
    </row>
    <row r="45" spans="1:15" ht="85.9" thickBot="1" x14ac:dyDescent="0.5">
      <c r="A45" s="100" t="s">
        <v>47</v>
      </c>
      <c r="B45" s="100" t="s">
        <v>91</v>
      </c>
      <c r="C45" s="100" t="s">
        <v>130</v>
      </c>
      <c r="D45" s="64">
        <v>0</v>
      </c>
      <c r="E45" s="83" t="s">
        <v>69</v>
      </c>
      <c r="F45" s="64">
        <v>0</v>
      </c>
      <c r="G45" s="64">
        <v>0</v>
      </c>
      <c r="H45" s="84">
        <f>D45+F45+G45</f>
        <v>0</v>
      </c>
      <c r="I45" s="68" t="s">
        <v>53</v>
      </c>
      <c r="J45" s="125"/>
      <c r="K45"/>
      <c r="L45"/>
    </row>
    <row r="46" spans="1:15" s="16" customFormat="1" ht="60" customHeight="1" thickBot="1" x14ac:dyDescent="0.5">
      <c r="A46" s="171" t="s">
        <v>48</v>
      </c>
      <c r="B46" s="171" t="s">
        <v>105</v>
      </c>
      <c r="C46" s="100" t="s">
        <v>131</v>
      </c>
      <c r="D46" s="82"/>
      <c r="E46" s="83"/>
      <c r="F46" s="82"/>
      <c r="G46" s="82"/>
      <c r="H46" s="84"/>
      <c r="I46" s="85"/>
      <c r="J46" s="86"/>
    </row>
    <row r="47" spans="1:15" s="16" customFormat="1" ht="14.65" thickBot="1" x14ac:dyDescent="0.5">
      <c r="A47" s="171"/>
      <c r="B47" s="171"/>
      <c r="C47" s="100" t="s">
        <v>96</v>
      </c>
      <c r="D47" s="64">
        <v>0</v>
      </c>
      <c r="E47" s="83"/>
      <c r="F47" s="64" t="s">
        <v>100</v>
      </c>
      <c r="G47" s="64">
        <v>0</v>
      </c>
      <c r="H47" s="84">
        <f>D47+G47</f>
        <v>0</v>
      </c>
      <c r="I47" s="68" t="s">
        <v>53</v>
      </c>
      <c r="J47" s="152"/>
    </row>
    <row r="48" spans="1:15" s="16" customFormat="1" ht="14.65" thickBot="1" x14ac:dyDescent="0.5">
      <c r="A48" s="171"/>
      <c r="B48" s="171"/>
      <c r="C48" s="100" t="s">
        <v>97</v>
      </c>
      <c r="D48" s="64">
        <v>0</v>
      </c>
      <c r="E48" s="83"/>
      <c r="F48" s="64" t="s">
        <v>100</v>
      </c>
      <c r="G48" s="64">
        <v>0</v>
      </c>
      <c r="H48" s="84">
        <f>D48+G48</f>
        <v>0</v>
      </c>
      <c r="I48" s="68" t="s">
        <v>53</v>
      </c>
      <c r="J48" s="152"/>
    </row>
    <row r="49" spans="1:12" s="16" customFormat="1" ht="14.65" thickBot="1" x14ac:dyDescent="0.5">
      <c r="A49" s="171"/>
      <c r="B49" s="171"/>
      <c r="C49" s="100" t="s">
        <v>98</v>
      </c>
      <c r="D49" s="64">
        <v>0</v>
      </c>
      <c r="E49" s="83"/>
      <c r="F49" s="64" t="s">
        <v>100</v>
      </c>
      <c r="G49" s="64">
        <v>0</v>
      </c>
      <c r="H49" s="84">
        <f>D49+G49</f>
        <v>0</v>
      </c>
      <c r="I49" s="68" t="s">
        <v>53</v>
      </c>
      <c r="J49" s="152"/>
    </row>
    <row r="50" spans="1:12" s="16" customFormat="1" ht="14.65" thickBot="1" x14ac:dyDescent="0.5">
      <c r="A50" s="171"/>
      <c r="B50" s="171"/>
      <c r="C50" s="100" t="s">
        <v>99</v>
      </c>
      <c r="D50" s="64">
        <v>0</v>
      </c>
      <c r="E50" s="83"/>
      <c r="F50" s="64" t="s">
        <v>100</v>
      </c>
      <c r="G50" s="64">
        <v>0</v>
      </c>
      <c r="H50" s="84">
        <f>D50+G50</f>
        <v>0</v>
      </c>
      <c r="I50" s="68" t="s">
        <v>53</v>
      </c>
      <c r="J50" s="152"/>
    </row>
    <row r="51" spans="1:12" s="16" customFormat="1" ht="19.5" customHeight="1" thickBot="1" x14ac:dyDescent="0.6">
      <c r="A51" s="153" t="s">
        <v>66</v>
      </c>
      <c r="B51" s="154"/>
      <c r="C51" s="155"/>
      <c r="D51" s="88"/>
      <c r="E51" s="59"/>
      <c r="F51" s="95"/>
      <c r="G51" s="95"/>
      <c r="H51" s="129">
        <f>SUM(H43:H50)</f>
        <v>0</v>
      </c>
      <c r="I51" s="95"/>
      <c r="J51" s="129"/>
      <c r="L51"/>
    </row>
    <row r="52" spans="1:12" x14ac:dyDescent="0.45">
      <c r="A52" s="7"/>
      <c r="B52" s="9"/>
      <c r="H52" s="8"/>
      <c r="I52" s="14"/>
      <c r="J52" s="10"/>
      <c r="K52" s="11"/>
    </row>
    <row r="53" spans="1:12" ht="31.9" customHeight="1" x14ac:dyDescent="0.45">
      <c r="A53" s="170" t="s">
        <v>132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</row>
    <row r="54" spans="1:12" ht="18" x14ac:dyDescent="0.55000000000000004">
      <c r="A54" s="156" t="s">
        <v>137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</row>
    <row r="55" spans="1:12" ht="18" x14ac:dyDescent="0.55000000000000004">
      <c r="A55" s="97"/>
      <c r="B55" s="97"/>
      <c r="C55" s="97"/>
      <c r="D55" s="97"/>
      <c r="E55" s="97"/>
      <c r="F55" s="97"/>
      <c r="G55" s="97"/>
      <c r="H55" s="97"/>
      <c r="I55" s="97"/>
      <c r="J55" s="98"/>
      <c r="K55" s="99"/>
      <c r="L55" s="99"/>
    </row>
  </sheetData>
  <mergeCells count="13">
    <mergeCell ref="A1:L1"/>
    <mergeCell ref="A2:L2"/>
    <mergeCell ref="A15:C15"/>
    <mergeCell ref="A27:C27"/>
    <mergeCell ref="E17:G17"/>
    <mergeCell ref="J47:J50"/>
    <mergeCell ref="A51:C51"/>
    <mergeCell ref="A54:L54"/>
    <mergeCell ref="A39:C39"/>
    <mergeCell ref="A4:L4"/>
    <mergeCell ref="A53:L53"/>
    <mergeCell ref="A46:A50"/>
    <mergeCell ref="B46:B50"/>
  </mergeCells>
  <dataValidations count="1">
    <dataValidation type="list" allowBlank="1" showInputMessage="1" showErrorMessage="1" sqref="L31:L38 L7:L14 L19:L26 I43:I50" xr:uid="{3B781DD6-CF61-40FD-BB74-B5950B71A0A5}">
      <formula1>"0%,9%,21%"</formula1>
    </dataValidation>
  </dataValidations>
  <pageMargins left="0.25" right="0.25" top="0.75" bottom="0.75" header="0.3" footer="0.3"/>
  <pageSetup paperSize="9" scale="82" fitToHeight="0" orientation="landscape" r:id="rId1"/>
  <ignoredErrors>
    <ignoredError sqref="K24 K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A9B8-4EF5-4FDA-89C7-90E29F346808}">
  <dimension ref="A1:M33"/>
  <sheetViews>
    <sheetView topLeftCell="A4" workbookViewId="0">
      <selection activeCell="I14" sqref="I14"/>
    </sheetView>
  </sheetViews>
  <sheetFormatPr defaultRowHeight="14.25" x14ac:dyDescent="0.45"/>
  <cols>
    <col min="2" max="2" width="18.86328125" customWidth="1"/>
    <col min="3" max="3" width="32.86328125" customWidth="1"/>
    <col min="4" max="4" width="40.59765625" customWidth="1"/>
    <col min="5" max="5" width="15.265625" customWidth="1"/>
    <col min="6" max="6" width="8.59765625" customWidth="1"/>
    <col min="7" max="7" width="14.73046875" customWidth="1"/>
    <col min="8" max="8" width="12.265625" customWidth="1"/>
    <col min="9" max="9" width="10.1328125" customWidth="1"/>
    <col min="10" max="10" width="12.86328125" customWidth="1"/>
  </cols>
  <sheetData>
    <row r="1" spans="1:13" s="16" customFormat="1" ht="18" x14ac:dyDescent="0.55000000000000004">
      <c r="A1" s="185" t="s">
        <v>82</v>
      </c>
      <c r="B1" s="185"/>
      <c r="C1" s="185"/>
      <c r="D1" s="185"/>
      <c r="E1" s="185"/>
      <c r="F1" s="42"/>
      <c r="G1" s="42"/>
      <c r="H1" s="42"/>
      <c r="I1" s="42"/>
      <c r="J1" s="17"/>
    </row>
    <row r="2" spans="1:13" s="16" customFormat="1" ht="21.75" customHeight="1" thickBot="1" x14ac:dyDescent="0.5">
      <c r="A2" s="186" t="s">
        <v>57</v>
      </c>
      <c r="B2" s="186"/>
      <c r="C2" s="186"/>
      <c r="D2" s="186"/>
      <c r="E2" s="186"/>
      <c r="F2" s="43"/>
      <c r="G2" s="43"/>
      <c r="H2" s="43"/>
      <c r="I2" s="43"/>
      <c r="J2" s="18"/>
    </row>
    <row r="3" spans="1:13" ht="14.65" thickBot="1" x14ac:dyDescent="0.5">
      <c r="A3" s="187" t="s">
        <v>68</v>
      </c>
      <c r="B3" s="188"/>
    </row>
    <row r="4" spans="1:13" ht="14.65" thickBot="1" x14ac:dyDescent="0.5">
      <c r="A4" s="176" t="s">
        <v>102</v>
      </c>
      <c r="B4" s="177"/>
      <c r="C4" s="178"/>
      <c r="D4" s="48" t="s">
        <v>83</v>
      </c>
      <c r="E4" s="49" t="s">
        <v>0</v>
      </c>
    </row>
    <row r="5" spans="1:13" x14ac:dyDescent="0.45">
      <c r="A5" s="179" t="s">
        <v>16</v>
      </c>
      <c r="B5" s="179"/>
      <c r="C5" s="180"/>
      <c r="D5" s="50">
        <v>0</v>
      </c>
      <c r="E5" s="46" t="s">
        <v>53</v>
      </c>
    </row>
    <row r="6" spans="1:13" s="16" customFormat="1" x14ac:dyDescent="0.45">
      <c r="A6" s="182" t="s">
        <v>103</v>
      </c>
      <c r="B6" s="191"/>
      <c r="C6" s="192"/>
      <c r="D6" s="50">
        <v>0</v>
      </c>
      <c r="E6" s="46" t="s">
        <v>53</v>
      </c>
    </row>
    <row r="7" spans="1:13" x14ac:dyDescent="0.45">
      <c r="A7" s="181" t="s">
        <v>17</v>
      </c>
      <c r="B7" s="181"/>
      <c r="C7" s="182"/>
      <c r="D7" s="50">
        <v>0</v>
      </c>
      <c r="E7" s="46" t="s">
        <v>53</v>
      </c>
    </row>
    <row r="8" spans="1:13" x14ac:dyDescent="0.45">
      <c r="A8" s="181" t="s">
        <v>18</v>
      </c>
      <c r="B8" s="181"/>
      <c r="C8" s="182"/>
      <c r="D8" s="50">
        <v>0</v>
      </c>
      <c r="E8" s="46" t="s">
        <v>53</v>
      </c>
    </row>
    <row r="9" spans="1:13" x14ac:dyDescent="0.45">
      <c r="A9" s="181" t="s">
        <v>19</v>
      </c>
      <c r="B9" s="181"/>
      <c r="C9" s="182"/>
      <c r="D9" s="50">
        <v>0</v>
      </c>
      <c r="E9" s="46" t="s">
        <v>53</v>
      </c>
    </row>
    <row r="10" spans="1:13" x14ac:dyDescent="0.45">
      <c r="A10" s="181" t="s">
        <v>20</v>
      </c>
      <c r="B10" s="181"/>
      <c r="C10" s="182"/>
      <c r="D10" s="50">
        <v>0</v>
      </c>
      <c r="E10" s="46" t="s">
        <v>53</v>
      </c>
    </row>
    <row r="11" spans="1:13" x14ac:dyDescent="0.45">
      <c r="A11" s="181" t="s">
        <v>21</v>
      </c>
      <c r="B11" s="181"/>
      <c r="C11" s="182"/>
      <c r="D11" s="50">
        <v>0</v>
      </c>
      <c r="E11" s="46" t="s">
        <v>53</v>
      </c>
    </row>
    <row r="12" spans="1:13" x14ac:dyDescent="0.45">
      <c r="A12" s="181" t="s">
        <v>22</v>
      </c>
      <c r="B12" s="181"/>
      <c r="C12" s="182"/>
      <c r="D12" s="50">
        <v>0</v>
      </c>
      <c r="E12" s="46" t="s">
        <v>53</v>
      </c>
    </row>
    <row r="13" spans="1:13" x14ac:dyDescent="0.45">
      <c r="A13" s="183" t="s">
        <v>85</v>
      </c>
      <c r="B13" s="183"/>
      <c r="C13" s="184"/>
      <c r="D13" s="50">
        <v>0</v>
      </c>
      <c r="E13" s="46" t="s">
        <v>53</v>
      </c>
      <c r="G13" s="19"/>
      <c r="H13" s="19"/>
      <c r="I13" s="19"/>
      <c r="J13" s="19"/>
      <c r="K13" s="19"/>
      <c r="L13" s="19"/>
      <c r="M13" s="19"/>
    </row>
    <row r="14" spans="1:13" x14ac:dyDescent="0.45">
      <c r="A14" s="181" t="s">
        <v>23</v>
      </c>
      <c r="B14" s="181"/>
      <c r="C14" s="182"/>
      <c r="D14" s="50">
        <v>0</v>
      </c>
      <c r="E14" s="46" t="s">
        <v>53</v>
      </c>
      <c r="G14" s="19"/>
      <c r="H14" s="19"/>
      <c r="I14" s="19"/>
      <c r="J14" s="19"/>
      <c r="K14" s="19"/>
      <c r="L14" s="19"/>
      <c r="M14" s="19"/>
    </row>
    <row r="15" spans="1:13" ht="12.6" customHeight="1" thickBot="1" x14ac:dyDescent="0.5">
      <c r="A15" s="1"/>
      <c r="B15" s="4"/>
      <c r="C15" s="5"/>
      <c r="D15" s="51"/>
      <c r="E15" s="51"/>
      <c r="F15" s="5"/>
      <c r="G15" s="6"/>
      <c r="H15" s="2"/>
      <c r="I15" s="2"/>
      <c r="J15" s="19"/>
      <c r="K15" s="19"/>
      <c r="L15" s="19"/>
      <c r="M15" s="19"/>
    </row>
    <row r="16" spans="1:13" ht="16.899999999999999" customHeight="1" thickBot="1" x14ac:dyDescent="0.5">
      <c r="A16" s="174" t="s">
        <v>1</v>
      </c>
      <c r="B16" s="175"/>
      <c r="C16" s="175"/>
      <c r="D16" s="52" t="s">
        <v>84</v>
      </c>
      <c r="E16" s="53" t="s">
        <v>0</v>
      </c>
      <c r="G16" s="19"/>
      <c r="H16" s="19"/>
      <c r="I16" s="19"/>
      <c r="J16" s="19"/>
      <c r="K16" s="19"/>
      <c r="L16" s="19"/>
      <c r="M16" s="19"/>
    </row>
    <row r="17" spans="1:13" x14ac:dyDescent="0.45">
      <c r="A17" s="189" t="s">
        <v>2</v>
      </c>
      <c r="B17" s="189"/>
      <c r="C17" s="190"/>
      <c r="D17" s="50">
        <v>0</v>
      </c>
      <c r="E17" s="46" t="s">
        <v>53</v>
      </c>
      <c r="G17" s="19"/>
      <c r="H17" s="19"/>
      <c r="I17" s="19"/>
      <c r="J17" s="19"/>
      <c r="K17" s="19"/>
      <c r="L17" s="19"/>
      <c r="M17" s="19"/>
    </row>
    <row r="18" spans="1:13" x14ac:dyDescent="0.45">
      <c r="A18" s="172" t="s">
        <v>3</v>
      </c>
      <c r="B18" s="172"/>
      <c r="C18" s="173"/>
      <c r="D18" s="50">
        <v>0</v>
      </c>
      <c r="E18" s="46" t="s">
        <v>53</v>
      </c>
      <c r="G18" s="19"/>
      <c r="H18" s="19"/>
      <c r="I18" s="19"/>
      <c r="J18" s="19"/>
      <c r="K18" s="19"/>
      <c r="L18" s="19"/>
      <c r="M18" s="19"/>
    </row>
    <row r="19" spans="1:13" x14ac:dyDescent="0.45">
      <c r="A19" s="172" t="s">
        <v>4</v>
      </c>
      <c r="B19" s="172"/>
      <c r="C19" s="173"/>
      <c r="D19" s="50">
        <v>0</v>
      </c>
      <c r="E19" s="46" t="s">
        <v>53</v>
      </c>
      <c r="G19" s="19"/>
      <c r="H19" s="19"/>
      <c r="I19" s="19"/>
      <c r="J19" s="19"/>
      <c r="K19" s="19"/>
      <c r="L19" s="19"/>
      <c r="M19" s="19"/>
    </row>
    <row r="20" spans="1:13" x14ac:dyDescent="0.45">
      <c r="A20" s="172" t="s">
        <v>5</v>
      </c>
      <c r="B20" s="172"/>
      <c r="C20" s="173"/>
      <c r="D20" s="50">
        <v>0</v>
      </c>
      <c r="E20" s="46" t="s">
        <v>53</v>
      </c>
      <c r="G20" s="19"/>
      <c r="H20" s="19"/>
      <c r="I20" s="19"/>
      <c r="J20" s="19"/>
      <c r="K20" s="19"/>
      <c r="L20" s="19"/>
      <c r="M20" s="19"/>
    </row>
    <row r="21" spans="1:13" x14ac:dyDescent="0.45">
      <c r="A21" s="172" t="s">
        <v>6</v>
      </c>
      <c r="B21" s="172"/>
      <c r="C21" s="173"/>
      <c r="D21" s="50">
        <v>0</v>
      </c>
      <c r="E21" s="46" t="s">
        <v>53</v>
      </c>
      <c r="G21" s="19"/>
      <c r="H21" s="19"/>
      <c r="I21" s="19"/>
      <c r="J21" s="19"/>
      <c r="K21" s="19"/>
      <c r="L21" s="19"/>
      <c r="M21" s="19"/>
    </row>
    <row r="22" spans="1:13" x14ac:dyDescent="0.45">
      <c r="A22" s="172" t="s">
        <v>7</v>
      </c>
      <c r="B22" s="172"/>
      <c r="C22" s="173"/>
      <c r="D22" s="50">
        <v>0</v>
      </c>
      <c r="E22" s="46" t="s">
        <v>53</v>
      </c>
      <c r="G22" s="19"/>
      <c r="H22" s="19"/>
      <c r="I22" s="19"/>
      <c r="J22" s="19"/>
      <c r="K22" s="19"/>
      <c r="L22" s="19"/>
      <c r="M22" s="19"/>
    </row>
    <row r="23" spans="1:13" x14ac:dyDescent="0.45">
      <c r="A23" s="172" t="s">
        <v>8</v>
      </c>
      <c r="B23" s="172"/>
      <c r="C23" s="173"/>
      <c r="D23" s="50">
        <v>0</v>
      </c>
      <c r="E23" s="46" t="s">
        <v>53</v>
      </c>
      <c r="G23" s="19"/>
      <c r="H23" s="19"/>
      <c r="I23" s="19"/>
      <c r="J23" s="19"/>
      <c r="K23" s="19"/>
      <c r="L23" s="19"/>
      <c r="M23" s="19"/>
    </row>
    <row r="24" spans="1:13" x14ac:dyDescent="0.45">
      <c r="A24" s="172" t="s">
        <v>9</v>
      </c>
      <c r="B24" s="172"/>
      <c r="C24" s="173"/>
      <c r="D24" s="54">
        <v>0</v>
      </c>
      <c r="E24" s="46" t="s">
        <v>53</v>
      </c>
      <c r="G24" s="19"/>
      <c r="H24" s="19"/>
      <c r="I24" s="19"/>
      <c r="J24" s="19"/>
      <c r="K24" s="19"/>
      <c r="L24" s="19"/>
      <c r="M24" s="19"/>
    </row>
    <row r="25" spans="1:13" x14ac:dyDescent="0.45">
      <c r="A25" s="172" t="s">
        <v>10</v>
      </c>
      <c r="B25" s="172"/>
      <c r="C25" s="173"/>
      <c r="D25" s="54">
        <v>0</v>
      </c>
      <c r="E25" s="46" t="s">
        <v>53</v>
      </c>
      <c r="G25" s="19"/>
      <c r="H25" s="19"/>
      <c r="I25" s="19"/>
      <c r="J25" s="19"/>
      <c r="K25" s="19"/>
      <c r="L25" s="19"/>
      <c r="M25" s="19"/>
    </row>
    <row r="26" spans="1:13" x14ac:dyDescent="0.45">
      <c r="A26" s="172" t="s">
        <v>11</v>
      </c>
      <c r="B26" s="172"/>
      <c r="C26" s="173"/>
      <c r="D26" s="54">
        <v>0</v>
      </c>
      <c r="E26" s="46" t="s">
        <v>53</v>
      </c>
    </row>
    <row r="27" spans="1:13" x14ac:dyDescent="0.45">
      <c r="A27" s="172" t="s">
        <v>12</v>
      </c>
      <c r="B27" s="172"/>
      <c r="C27" s="173"/>
      <c r="D27" s="54">
        <v>0</v>
      </c>
      <c r="E27" s="46" t="s">
        <v>53</v>
      </c>
    </row>
    <row r="28" spans="1:13" x14ac:dyDescent="0.45">
      <c r="A28" s="172" t="s">
        <v>13</v>
      </c>
      <c r="B28" s="172"/>
      <c r="C28" s="173"/>
      <c r="D28" s="54">
        <v>0</v>
      </c>
      <c r="E28" s="46" t="s">
        <v>53</v>
      </c>
    </row>
    <row r="29" spans="1:13" x14ac:dyDescent="0.45">
      <c r="A29" s="172" t="s">
        <v>14</v>
      </c>
      <c r="B29" s="172"/>
      <c r="C29" s="173"/>
      <c r="D29" s="54">
        <v>0</v>
      </c>
      <c r="E29" s="46" t="s">
        <v>53</v>
      </c>
    </row>
    <row r="30" spans="1:13" x14ac:dyDescent="0.45">
      <c r="A30" s="172" t="s">
        <v>49</v>
      </c>
      <c r="B30" s="172"/>
      <c r="C30" s="173"/>
      <c r="D30" s="50">
        <v>0</v>
      </c>
      <c r="E30" s="46" t="s">
        <v>53</v>
      </c>
    </row>
    <row r="31" spans="1:13" x14ac:dyDescent="0.45">
      <c r="A31" s="172" t="s">
        <v>50</v>
      </c>
      <c r="B31" s="172"/>
      <c r="C31" s="173"/>
      <c r="D31" s="50">
        <v>0</v>
      </c>
      <c r="E31" s="46" t="s">
        <v>53</v>
      </c>
    </row>
    <row r="32" spans="1:13" x14ac:dyDescent="0.45">
      <c r="A32" s="172" t="s">
        <v>51</v>
      </c>
      <c r="B32" s="172"/>
      <c r="C32" s="173"/>
      <c r="D32" s="50">
        <v>0</v>
      </c>
      <c r="E32" s="46" t="s">
        <v>53</v>
      </c>
    </row>
    <row r="33" spans="1:5" x14ac:dyDescent="0.45">
      <c r="A33" s="172" t="s">
        <v>52</v>
      </c>
      <c r="B33" s="172"/>
      <c r="C33" s="173"/>
      <c r="D33" s="50">
        <v>0</v>
      </c>
      <c r="E33" s="46" t="s">
        <v>53</v>
      </c>
    </row>
  </sheetData>
  <mergeCells count="32">
    <mergeCell ref="A1:E1"/>
    <mergeCell ref="A2:E2"/>
    <mergeCell ref="A3:B3"/>
    <mergeCell ref="A30:C30"/>
    <mergeCell ref="A31:C31"/>
    <mergeCell ref="A17:C17"/>
    <mergeCell ref="A18:C18"/>
    <mergeCell ref="A22:C22"/>
    <mergeCell ref="A23:C23"/>
    <mergeCell ref="A24:C24"/>
    <mergeCell ref="A25:C25"/>
    <mergeCell ref="A26:C26"/>
    <mergeCell ref="A19:C19"/>
    <mergeCell ref="A20:C20"/>
    <mergeCell ref="A21:C21"/>
    <mergeCell ref="A6:C6"/>
    <mergeCell ref="A32:C32"/>
    <mergeCell ref="A33:C33"/>
    <mergeCell ref="A16:C16"/>
    <mergeCell ref="A4:C4"/>
    <mergeCell ref="A5:C5"/>
    <mergeCell ref="A7:C7"/>
    <mergeCell ref="A8:C8"/>
    <mergeCell ref="A9:C9"/>
    <mergeCell ref="A10:C10"/>
    <mergeCell ref="A11:C11"/>
    <mergeCell ref="A12:C12"/>
    <mergeCell ref="A13:C13"/>
    <mergeCell ref="A14:C14"/>
    <mergeCell ref="A27:C27"/>
    <mergeCell ref="A28:C28"/>
    <mergeCell ref="A29:C29"/>
  </mergeCells>
  <dataValidations count="1">
    <dataValidation type="list" allowBlank="1" showInputMessage="1" showErrorMessage="1" sqref="E5:E14" xr:uid="{772DE85A-AE5A-4233-9CB2-964076C6E0FD}">
      <formula1>"0%,9%,21%"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40B15EA6D9F4C9CAAE14A479A522B" ma:contentTypeVersion="15" ma:contentTypeDescription="Een nieuw document maken." ma:contentTypeScope="" ma:versionID="12c4586f8a5bab5b4e7032b9b42ef524">
  <xsd:schema xmlns:xsd="http://www.w3.org/2001/XMLSchema" xmlns:xs="http://www.w3.org/2001/XMLSchema" xmlns:p="http://schemas.microsoft.com/office/2006/metadata/properties" xmlns:ns3="91c42bfe-6055-46c7-97d3-d131151148a9" xmlns:ns4="6c185236-4c8a-43fb-b907-265b0b42096b" targetNamespace="http://schemas.microsoft.com/office/2006/metadata/properties" ma:root="true" ma:fieldsID="a0eefb77d540d5d043f55bd80970f938" ns3:_="" ns4:_="">
    <xsd:import namespace="91c42bfe-6055-46c7-97d3-d131151148a9"/>
    <xsd:import namespace="6c185236-4c8a-43fb-b907-265b0b42096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42bfe-6055-46c7-97d3-d131151148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85236-4c8a-43fb-b907-265b0b4209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5D755E-B359-4AC9-87D7-FCE97672A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42bfe-6055-46c7-97d3-d131151148a9"/>
    <ds:schemaRef ds:uri="6c185236-4c8a-43fb-b907-265b0b420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21A185-C75F-4022-9A4E-1A8BCEDF8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248405-EE73-4C53-B0DE-37247E46A865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6c185236-4c8a-43fb-b907-265b0b42096b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1c42bfe-6055-46c7-97d3-d131151148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Voorblad</vt:lpstr>
      <vt:lpstr>Kosten</vt:lpstr>
      <vt:lpstr>Optioneel en Opbrengsten</vt:lpstr>
      <vt:lpstr>Kosten!Print_Area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Bosman, H, Mr.</dc:creator>
  <cp:lastModifiedBy>Bakker - Dijkman, V.M. Ms.</cp:lastModifiedBy>
  <cp:lastPrinted>2021-04-01T10:45:38Z</cp:lastPrinted>
  <dcterms:created xsi:type="dcterms:W3CDTF">2021-01-22T09:29:02Z</dcterms:created>
  <dcterms:modified xsi:type="dcterms:W3CDTF">2021-04-01T10:51:10Z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0x010100C1440B15EA6D9F4C9CAAE14A479A522B</vt:lpwstr>
  </property>
</Properties>
</file>