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Carmelcollege/Liftonderhoud, deuren en brandblussers 2021/Bestek/"/>
    </mc:Choice>
  </mc:AlternateContent>
  <xr:revisionPtr revIDLastSave="7" documentId="8_{B2750693-69F8-4EE8-9E81-945D8DA50D22}" xr6:coauthVersionLast="47" xr6:coauthVersionMax="47" xr10:uidLastSave="{E32B9A3D-F011-4D15-8E0C-6156C8FE80F9}"/>
  <bookViews>
    <workbookView xWindow="28680" yWindow="525" windowWidth="29040" windowHeight="15840" xr2:uid="{329AA10C-95FF-4BA0-9D02-AB3B08EF99B3}"/>
  </bookViews>
  <sheets>
    <sheet name="1 - Preventief onderhoud" sheetId="1" r:id="rId1"/>
    <sheet name="2 - Correctief onderhoud" sheetId="11" r:id="rId2"/>
    <sheet name="Totalisatie + Ondertekening" sheetId="12" r:id="rId3"/>
  </sheets>
  <definedNames>
    <definedName name="_xlnm._FilterDatabase" localSheetId="0" hidden="1">'1 - Preventief onderhoud'!$A$7:$AA$74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4" i="1" l="1"/>
  <c r="Z64" i="1"/>
  <c r="B59" i="1"/>
  <c r="B60" i="1" s="1"/>
  <c r="B61" i="1" s="1"/>
  <c r="B62" i="1" s="1"/>
  <c r="B63" i="1" s="1"/>
  <c r="B58" i="1"/>
  <c r="E17" i="11"/>
  <c r="F17" i="11"/>
  <c r="F14" i="11"/>
  <c r="E16" i="11"/>
  <c r="F16" i="11" s="1"/>
  <c r="E15" i="11"/>
  <c r="F15" i="11" s="1"/>
  <c r="E14" i="11"/>
  <c r="F18" i="11" l="1"/>
  <c r="E23" i="11"/>
  <c r="E22" i="11"/>
  <c r="E10" i="11"/>
  <c r="E9" i="11"/>
  <c r="E8" i="11"/>
  <c r="E7" i="11"/>
  <c r="E24" i="11" l="1"/>
  <c r="E11" i="11"/>
  <c r="C6" i="12"/>
  <c r="G67" i="1" l="1"/>
  <c r="G73" i="1"/>
  <c r="G72" i="1"/>
  <c r="G71" i="1"/>
  <c r="G70" i="1"/>
  <c r="G69" i="1"/>
  <c r="G68" i="1"/>
  <c r="G74" i="1" l="1"/>
  <c r="C5" i="12" l="1"/>
  <c r="C7" i="12" s="1"/>
</calcChain>
</file>

<file path=xl/sharedStrings.xml><?xml version="1.0" encoding="utf-8"?>
<sst xmlns="http://schemas.openxmlformats.org/spreadsheetml/2006/main" count="935" uniqueCount="384">
  <si>
    <t>Onderdeel 1 - Preventief onderhoud installaties</t>
  </si>
  <si>
    <t>Fabrikant</t>
  </si>
  <si>
    <t>Aantal</t>
  </si>
  <si>
    <t>Totaal (excl. BTW):</t>
  </si>
  <si>
    <t>Functie</t>
  </si>
  <si>
    <t>Totaal (excl. BTW)</t>
  </si>
  <si>
    <t>Uurtarief (excl. BTW):</t>
  </si>
  <si>
    <t>Projectleider</t>
  </si>
  <si>
    <t>Werkvoorbereider</t>
  </si>
  <si>
    <t>Hulpmonteur (junior)</t>
  </si>
  <si>
    <t>Opslagpercentage</t>
  </si>
  <si>
    <t>Subtotaal uurtarieven:</t>
  </si>
  <si>
    <t>Werkdagen van 18:00 uur tot 23:00 uur</t>
  </si>
  <si>
    <t>Werkdagen van 23:00 uur tot 07:00 uur</t>
  </si>
  <si>
    <t>Zaterdagen</t>
  </si>
  <si>
    <t>Zon- en/of nationaal erkende feestdagen</t>
  </si>
  <si>
    <t>Subtotaal opslagen:</t>
  </si>
  <si>
    <t>Fictief aantal uren:</t>
  </si>
  <si>
    <t>Omschrijving</t>
  </si>
  <si>
    <t>Subtotaal overig:</t>
  </si>
  <si>
    <t>Subtotaal preventief:</t>
  </si>
  <si>
    <r>
      <t xml:space="preserve">Overig preventief onderhoud - </t>
    </r>
    <r>
      <rPr>
        <sz val="11"/>
        <color theme="1"/>
        <rFont val="Arial"/>
        <family val="2"/>
      </rPr>
      <t>Hier kan Inschrijver eventuele</t>
    </r>
    <r>
      <rPr>
        <i/>
        <sz val="11"/>
        <color theme="1"/>
        <rFont val="Arial"/>
        <family val="2"/>
      </rPr>
      <t xml:space="preserve"> kosten kwijt die zij niet kwijt kan boven bovenstaande installatie-onderdelen. Uitgangspunt is dat alle werkzaamheden conform wet-/regelgeving en het Programma van Eisen zijn opgenomen binnen het preventieve onderhoud. Inschrijver kan geen andere kosten in rekening brengen. </t>
    </r>
  </si>
  <si>
    <t>Naam inschrijver:</t>
  </si>
  <si>
    <t>Naam ondertekenaar:</t>
  </si>
  <si>
    <t>Functie:</t>
  </si>
  <si>
    <t>Datum:</t>
  </si>
  <si>
    <t>Handtekening:</t>
  </si>
  <si>
    <t>Uurtarieven</t>
  </si>
  <si>
    <t>Materiaal</t>
  </si>
  <si>
    <t>Opslagpercentage (100% + opslag)</t>
  </si>
  <si>
    <t>Onderdeel</t>
  </si>
  <si>
    <t>Fictieve inkoopkosten materiaal</t>
  </si>
  <si>
    <t xml:space="preserve">Opslagpercentage op basis van inkooptarief (tot € 1.000,-) </t>
  </si>
  <si>
    <t xml:space="preserve">Opslagpercentage op basis van inkooptarief (vanaf € 1.000,-) </t>
  </si>
  <si>
    <t>Subtotaal materiaal:</t>
  </si>
  <si>
    <t>Servicemonteur</t>
  </si>
  <si>
    <t>Nr.</t>
  </si>
  <si>
    <t>Adres</t>
  </si>
  <si>
    <t>Postcode</t>
  </si>
  <si>
    <t>Plaats</t>
  </si>
  <si>
    <t>Unit</t>
  </si>
  <si>
    <t>Type</t>
  </si>
  <si>
    <t>Type besturing</t>
  </si>
  <si>
    <t>Aansturing</t>
  </si>
  <si>
    <t>Liftnummer</t>
  </si>
  <si>
    <t xml:space="preserve">Keuringsnorm </t>
  </si>
  <si>
    <t>Laatste keuringsdatum</t>
  </si>
  <si>
    <t xml:space="preserve">Keuringsnummer </t>
  </si>
  <si>
    <t>Bouwjaar lift</t>
  </si>
  <si>
    <t>Aantal stopplaatsen</t>
  </si>
  <si>
    <t>Hefvermogen</t>
  </si>
  <si>
    <t xml:space="preserve">Soort deuren </t>
  </si>
  <si>
    <t>Aandrijving</t>
  </si>
  <si>
    <t>SPL aanwezig</t>
  </si>
  <si>
    <t>Fabrikant SPL</t>
  </si>
  <si>
    <t>Vrij te programmeren</t>
  </si>
  <si>
    <t>Technische storing 2016</t>
  </si>
  <si>
    <t>Conditie niveau</t>
  </si>
  <si>
    <t>César Franckstraat 4</t>
  </si>
  <si>
    <t>7604 JG</t>
  </si>
  <si>
    <t xml:space="preserve"> Almelo</t>
  </si>
  <si>
    <t>A5325</t>
  </si>
  <si>
    <t>Ja</t>
  </si>
  <si>
    <t xml:space="preserve">Starlift </t>
  </si>
  <si>
    <t>Relais</t>
  </si>
  <si>
    <t xml:space="preserve">2- snelheden </t>
  </si>
  <si>
    <t>Lift 10059055</t>
  </si>
  <si>
    <t>NEN EN 81-2</t>
  </si>
  <si>
    <t>7604-012-01</t>
  </si>
  <si>
    <t>Schuifdeuren</t>
  </si>
  <si>
    <t>Hydraulisch</t>
  </si>
  <si>
    <t>Nee</t>
  </si>
  <si>
    <t>Geen</t>
  </si>
  <si>
    <t>Grudellaan 36</t>
  </si>
  <si>
    <t>7552 ED</t>
  </si>
  <si>
    <t>Hengelo</t>
  </si>
  <si>
    <t>A5326</t>
  </si>
  <si>
    <t xml:space="preserve">Cibes </t>
  </si>
  <si>
    <t xml:space="preserve">Platform </t>
  </si>
  <si>
    <t>AML</t>
  </si>
  <si>
    <t>Lift AL 023951</t>
  </si>
  <si>
    <t>EN 81-41</t>
  </si>
  <si>
    <t xml:space="preserve">Geen </t>
  </si>
  <si>
    <t>Draaideuren</t>
  </si>
  <si>
    <t>Spindel</t>
  </si>
  <si>
    <t>Leliestraat 1</t>
  </si>
  <si>
    <t>7572 VD</t>
  </si>
  <si>
    <t>Oldenzaal</t>
  </si>
  <si>
    <t>A5327</t>
  </si>
  <si>
    <t>Sodimas</t>
  </si>
  <si>
    <t>Ecovator 3000</t>
  </si>
  <si>
    <t>Microproccesor</t>
  </si>
  <si>
    <t>Lift LO 3889</t>
  </si>
  <si>
    <t>NEN EN 81-1</t>
  </si>
  <si>
    <t>1003-059-92</t>
  </si>
  <si>
    <t>Tractie</t>
  </si>
  <si>
    <t>Elseco</t>
  </si>
  <si>
    <t>Lyceumstraat 36</t>
  </si>
  <si>
    <t>7572 CR</t>
  </si>
  <si>
    <t>A5328</t>
  </si>
  <si>
    <t>Orona</t>
  </si>
  <si>
    <t>Lift 10926123</t>
  </si>
  <si>
    <t>AK 2435</t>
  </si>
  <si>
    <t>Hemmenlaan 2</t>
  </si>
  <si>
    <t>9751 NS</t>
  </si>
  <si>
    <t>E9990</t>
  </si>
  <si>
    <t>Otis</t>
  </si>
  <si>
    <t>Europa 2000</t>
  </si>
  <si>
    <t>Lift 61NE9990</t>
  </si>
  <si>
    <t>9751-22-1</t>
  </si>
  <si>
    <t>Otis REM</t>
  </si>
  <si>
    <t>Postkampstraat 2</t>
  </si>
  <si>
    <t>7573 CC</t>
  </si>
  <si>
    <t>A5329</t>
  </si>
  <si>
    <t>N.B.</t>
  </si>
  <si>
    <t>Lift 111854C</t>
  </si>
  <si>
    <t>A5330</t>
  </si>
  <si>
    <t xml:space="preserve">Mitsubishi </t>
  </si>
  <si>
    <t>Elenessa</t>
  </si>
  <si>
    <t>Lift NL 030253-01</t>
  </si>
  <si>
    <t>7573-001-01</t>
  </si>
  <si>
    <t>Solar</t>
  </si>
  <si>
    <t>Schoppenstede 10</t>
  </si>
  <si>
    <t>7491 HK</t>
  </si>
  <si>
    <t>Delden</t>
  </si>
  <si>
    <t>F0427</t>
  </si>
  <si>
    <t>Sofstarter</t>
  </si>
  <si>
    <t>Lift 61NF0427</t>
  </si>
  <si>
    <t>7491-091-01</t>
  </si>
  <si>
    <t>Slot 31</t>
  </si>
  <si>
    <t>7608 ND</t>
  </si>
  <si>
    <t>Almelo</t>
  </si>
  <si>
    <t>W4602</t>
  </si>
  <si>
    <t>BJH</t>
  </si>
  <si>
    <t>Rugzak</t>
  </si>
  <si>
    <t>MS300</t>
  </si>
  <si>
    <t>Lift NY 3889</t>
  </si>
  <si>
    <t>7608-004-01</t>
  </si>
  <si>
    <t>Sportlaan Driene 1-6</t>
  </si>
  <si>
    <t>7552 HA</t>
  </si>
  <si>
    <t>A5599</t>
  </si>
  <si>
    <t>Lift LX 0579</t>
  </si>
  <si>
    <t>Thijlaan 30</t>
  </si>
  <si>
    <t>7576 ZB</t>
  </si>
  <si>
    <t>F4990</t>
  </si>
  <si>
    <t>Gen2</t>
  </si>
  <si>
    <t>Lift 61NF4990</t>
  </si>
  <si>
    <t>1003-16-444</t>
  </si>
  <si>
    <t>Belts</t>
  </si>
  <si>
    <t>A5600</t>
  </si>
  <si>
    <t xml:space="preserve">Schindler </t>
  </si>
  <si>
    <t>Bionic</t>
  </si>
  <si>
    <t>Lift 10483009</t>
  </si>
  <si>
    <t>Servitel</t>
  </si>
  <si>
    <t>Deken Hooijmansingel 1</t>
  </si>
  <si>
    <t>7141 EA</t>
  </si>
  <si>
    <t>Groenlo</t>
  </si>
  <si>
    <t>A5601</t>
  </si>
  <si>
    <t>Cibes</t>
  </si>
  <si>
    <t>A 4000</t>
  </si>
  <si>
    <t>Lift 154155</t>
  </si>
  <si>
    <t>A5602</t>
  </si>
  <si>
    <t>Lift 154156</t>
  </si>
  <si>
    <t>Bruggertstraat 60</t>
  </si>
  <si>
    <t>7545 AX</t>
  </si>
  <si>
    <t>Enschede</t>
  </si>
  <si>
    <t>A5603</t>
  </si>
  <si>
    <t>Platform A5000</t>
  </si>
  <si>
    <t>Lift NL164403</t>
  </si>
  <si>
    <t>Florens Radewijnsstraat 6</t>
  </si>
  <si>
    <t>8101 BW</t>
  </si>
  <si>
    <t>Raalte</t>
  </si>
  <si>
    <t>F4575</t>
  </si>
  <si>
    <t xml:space="preserve">Otis </t>
  </si>
  <si>
    <t>Lift  61NF4575</t>
  </si>
  <si>
    <t>1005-155-11</t>
  </si>
  <si>
    <t>Rukra</t>
  </si>
  <si>
    <t>Geesinkweg 100</t>
  </si>
  <si>
    <t>7544 ND</t>
  </si>
  <si>
    <t>W4782</t>
  </si>
  <si>
    <t>Lift NY4782</t>
  </si>
  <si>
    <t>7545-005-01</t>
  </si>
  <si>
    <t>van de Waalslaan 35</t>
  </si>
  <si>
    <t>7535 CN</t>
  </si>
  <si>
    <t>F7919</t>
  </si>
  <si>
    <t>Lift 61KF7919</t>
  </si>
  <si>
    <t>1003-282-91</t>
  </si>
  <si>
    <t>F7920</t>
  </si>
  <si>
    <t>Trematex</t>
  </si>
  <si>
    <t>1-snelheid</t>
  </si>
  <si>
    <t>Lift AR68150</t>
  </si>
  <si>
    <t>F7921</t>
  </si>
  <si>
    <t>Lift AR68156</t>
  </si>
  <si>
    <t xml:space="preserve">7131 XM </t>
  </si>
  <si>
    <t>Lichtenvoorde</t>
  </si>
  <si>
    <t>R1626</t>
  </si>
  <si>
    <t>LB II</t>
  </si>
  <si>
    <t>Lift R1626</t>
  </si>
  <si>
    <t>7131-041-02</t>
  </si>
  <si>
    <t>A5606</t>
  </si>
  <si>
    <t>Kleeman</t>
  </si>
  <si>
    <t>Valentina</t>
  </si>
  <si>
    <t>Microprocessor</t>
  </si>
  <si>
    <t>Overname besturing</t>
  </si>
  <si>
    <t>Lift S214036</t>
  </si>
  <si>
    <t>Graaf Ottostraat 48</t>
  </si>
  <si>
    <t>7461 CW</t>
  </si>
  <si>
    <t>Rijssen</t>
  </si>
  <si>
    <t>W9194</t>
  </si>
  <si>
    <t>Lift LW9194</t>
  </si>
  <si>
    <t>7461-022-01</t>
  </si>
  <si>
    <t>Groen van Prinsterensingel 49</t>
  </si>
  <si>
    <t>2805 TD</t>
  </si>
  <si>
    <t>Gouda</t>
  </si>
  <si>
    <t>A5607</t>
  </si>
  <si>
    <t>Thyssen</t>
  </si>
  <si>
    <t>Lift NL030243-1</t>
  </si>
  <si>
    <t>2805-033-01</t>
  </si>
  <si>
    <t>John Mottstraat 2-4</t>
  </si>
  <si>
    <t>A5608</t>
  </si>
  <si>
    <t xml:space="preserve">Kone </t>
  </si>
  <si>
    <t>Greenstar</t>
  </si>
  <si>
    <t>LCE</t>
  </si>
  <si>
    <t>Lift 10247797</t>
  </si>
  <si>
    <t xml:space="preserve">Ja </t>
  </si>
  <si>
    <t>Konexion</t>
  </si>
  <si>
    <t>Herman Boerhaavelaan 1</t>
  </si>
  <si>
    <t>7415 ES</t>
  </si>
  <si>
    <t>Deventer</t>
  </si>
  <si>
    <t>A5609</t>
  </si>
  <si>
    <t xml:space="preserve">Niet bekend </t>
  </si>
  <si>
    <t>N.B</t>
  </si>
  <si>
    <t>Richtlijn machines</t>
  </si>
  <si>
    <t>Ketting</t>
  </si>
  <si>
    <t>Schoonstraat 34</t>
  </si>
  <si>
    <t>5384 AP</t>
  </si>
  <si>
    <t>Heesch</t>
  </si>
  <si>
    <t>A5612</t>
  </si>
  <si>
    <t>A 5000</t>
  </si>
  <si>
    <t>Lift  LX 1145</t>
  </si>
  <si>
    <t>Molenstraat 30</t>
  </si>
  <si>
    <t>5341 GD</t>
  </si>
  <si>
    <t>Oss</t>
  </si>
  <si>
    <t>A5614</t>
  </si>
  <si>
    <t>Traplift</t>
  </si>
  <si>
    <t xml:space="preserve">Relaisbesturing </t>
  </si>
  <si>
    <t>Lift 0660201</t>
  </si>
  <si>
    <t>Slagbomen</t>
  </si>
  <si>
    <t>A5613</t>
  </si>
  <si>
    <t>Reslove</t>
  </si>
  <si>
    <t>Lift 10060055</t>
  </si>
  <si>
    <t xml:space="preserve">Tractie </t>
  </si>
  <si>
    <t>5342 CN</t>
  </si>
  <si>
    <t>Y5126</t>
  </si>
  <si>
    <t>MCS220</t>
  </si>
  <si>
    <t>Lift 61SY5126</t>
  </si>
  <si>
    <t>5341-045-01</t>
  </si>
  <si>
    <t>de Ruivert 5</t>
  </si>
  <si>
    <t>5342 CM</t>
  </si>
  <si>
    <t>A5615</t>
  </si>
  <si>
    <t>Lift 11078373</t>
  </si>
  <si>
    <t>Storminkstraat 1</t>
  </si>
  <si>
    <t>7418 GH</t>
  </si>
  <si>
    <t>A5617</t>
  </si>
  <si>
    <t xml:space="preserve">Monospace </t>
  </si>
  <si>
    <t>Lift 10341983</t>
  </si>
  <si>
    <t>het Vlier 1</t>
  </si>
  <si>
    <t>7414 AR</t>
  </si>
  <si>
    <t>A5618</t>
  </si>
  <si>
    <t>Lift 10482904</t>
  </si>
  <si>
    <t>1003-218-53</t>
  </si>
  <si>
    <t>Lebuïnuslaan 1</t>
  </si>
  <si>
    <t>7415 DM</t>
  </si>
  <si>
    <t>W2508</t>
  </si>
  <si>
    <t>Lift 61SW2508</t>
  </si>
  <si>
    <t>7415-014-01</t>
  </si>
  <si>
    <t>Ludgerstraat 1</t>
  </si>
  <si>
    <t>7415 DV</t>
  </si>
  <si>
    <t>A5619</t>
  </si>
  <si>
    <t>Starlift</t>
  </si>
  <si>
    <t>Microstar</t>
  </si>
  <si>
    <t>Lift 10066296</t>
  </si>
  <si>
    <t>7415-022-01</t>
  </si>
  <si>
    <t>A5620</t>
  </si>
  <si>
    <t>Lift 0705630</t>
  </si>
  <si>
    <t>A5621</t>
  </si>
  <si>
    <t>TMS50e</t>
  </si>
  <si>
    <t>Lift 10073911</t>
  </si>
  <si>
    <t>7131-042-01</t>
  </si>
  <si>
    <t>A5622</t>
  </si>
  <si>
    <t>Axess</t>
  </si>
  <si>
    <t>Lift AL 064875</t>
  </si>
  <si>
    <t>Vlierstraat 75</t>
  </si>
  <si>
    <t>7544 GG</t>
  </si>
  <si>
    <t>A5623</t>
  </si>
  <si>
    <t>Lift 10894299</t>
  </si>
  <si>
    <t>Emmen</t>
  </si>
  <si>
    <t>A5624</t>
  </si>
  <si>
    <t>Lift 10628920</t>
  </si>
  <si>
    <t>1003-314-96</t>
  </si>
  <si>
    <t>A5625</t>
  </si>
  <si>
    <t>Lift 10628921</t>
  </si>
  <si>
    <t>1003-314-97</t>
  </si>
  <si>
    <t>Zwolsestraat 57</t>
  </si>
  <si>
    <t>8101 AB</t>
  </si>
  <si>
    <t>F4576</t>
  </si>
  <si>
    <t>Lift 61NF4576</t>
  </si>
  <si>
    <t>1003-155-16</t>
  </si>
  <si>
    <t>A5626</t>
  </si>
  <si>
    <t>Lift AL-023877</t>
  </si>
  <si>
    <t>1003-155-14</t>
  </si>
  <si>
    <t>Welemanstraat 51</t>
  </si>
  <si>
    <t>7622 HB</t>
  </si>
  <si>
    <t>Borne</t>
  </si>
  <si>
    <t>A6118</t>
  </si>
  <si>
    <t>Woolderesweg 130</t>
  </si>
  <si>
    <t>7555 LC</t>
  </si>
  <si>
    <t>A6119</t>
  </si>
  <si>
    <t>Marco Lift</t>
  </si>
  <si>
    <t>Platformlift</t>
  </si>
  <si>
    <t>Euterpehof 20</t>
  </si>
  <si>
    <t>5342 CW</t>
  </si>
  <si>
    <t>A6120</t>
  </si>
  <si>
    <t>A6121</t>
  </si>
  <si>
    <t>Platform</t>
  </si>
  <si>
    <t>Hofstedelaan 4</t>
  </si>
  <si>
    <t>8101 AH</t>
  </si>
  <si>
    <t>A6134</t>
  </si>
  <si>
    <t>Flexitec</t>
  </si>
  <si>
    <t>Mondriaanlaan 6</t>
  </si>
  <si>
    <t>A5802</t>
  </si>
  <si>
    <t>Bijlage 5A - Prijzenblad perceel 1</t>
  </si>
  <si>
    <t>Kosten preventief onderhoud excl. BTW
Per jaar:</t>
  </si>
  <si>
    <t>Aanbesteding 'onderhoud liften, onderhoud automatische deuren en onderhoud blusmiddelen'</t>
  </si>
  <si>
    <t>Totaal preventief onderhoud</t>
  </si>
  <si>
    <t>Totaal correctief onderhoud</t>
  </si>
  <si>
    <t xml:space="preserve">Inschrijfsom: </t>
  </si>
  <si>
    <t>Kosten per jaar / stuk
(excl. BTW)</t>
  </si>
  <si>
    <t>Eenmalige kosten leveren en vervangen SIM SPL excl. BTW</t>
  </si>
  <si>
    <t>Instelling</t>
  </si>
  <si>
    <t>Verdistraat 75</t>
  </si>
  <si>
    <t>5343 VC</t>
  </si>
  <si>
    <t>A5616</t>
  </si>
  <si>
    <t>Lift AL 023889</t>
  </si>
  <si>
    <t>5343-010-01</t>
  </si>
  <si>
    <t>Frequentiegeregeld</t>
  </si>
  <si>
    <t>Uurtarief servicemonteur:</t>
  </si>
  <si>
    <t>Pius X College</t>
  </si>
  <si>
    <t>Scholengroep Carmel Hengelo</t>
  </si>
  <si>
    <t>Bonhoeffer College</t>
  </si>
  <si>
    <t>Canisius</t>
  </si>
  <si>
    <t>Carmel College Salland</t>
  </si>
  <si>
    <t>Augustinianum</t>
  </si>
  <si>
    <t>Carmelcollege Emmen</t>
  </si>
  <si>
    <t>Carmelcollege Gouda</t>
  </si>
  <si>
    <t>Etty Hillesum Lyceum</t>
  </si>
  <si>
    <t>Het Hooghuis</t>
  </si>
  <si>
    <t>Marianum</t>
  </si>
  <si>
    <t>Dr. Ariënsstraat 1</t>
  </si>
  <si>
    <t>7131 XM</t>
  </si>
  <si>
    <t>Dr. Arienstraat 3</t>
  </si>
  <si>
    <t>Twents Carmel College</t>
  </si>
  <si>
    <t>Maartenscollege Haren</t>
  </si>
  <si>
    <t>Dirk Boutslaan 25</t>
  </si>
  <si>
    <t>5613 LH</t>
  </si>
  <si>
    <t>Eindhoven</t>
  </si>
  <si>
    <t>Huyerenseweg 1</t>
  </si>
  <si>
    <t>7651 LR</t>
  </si>
  <si>
    <t>Tubbergen</t>
  </si>
  <si>
    <t>Wendeling 59</t>
  </si>
  <si>
    <t>7824 TB</t>
  </si>
  <si>
    <t>2806 HP</t>
  </si>
  <si>
    <t>Mondriaanlaan 1</t>
  </si>
  <si>
    <t>Haren Gn</t>
  </si>
  <si>
    <t>Deurningerstraat 67</t>
  </si>
  <si>
    <t>7557 HB</t>
  </si>
  <si>
    <t xml:space="preserve">Oranjestraat 2 </t>
  </si>
  <si>
    <t>7581 EX</t>
  </si>
  <si>
    <t>Losser</t>
  </si>
  <si>
    <t>F9184</t>
  </si>
  <si>
    <t>Lift 61NF9184</t>
  </si>
  <si>
    <t>AL-075175</t>
  </si>
  <si>
    <t>NL153895</t>
  </si>
  <si>
    <t>NL153896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</si>
</sst>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darkDown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 applyAlignment="1">
      <alignment wrapText="1"/>
    </xf>
    <xf numFmtId="44" fontId="2" fillId="4" borderId="1" xfId="1" applyFont="1" applyFill="1" applyBorder="1"/>
    <xf numFmtId="0" fontId="2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4" fillId="0" borderId="0" xfId="0" applyNumberFormat="1" applyFont="1"/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4" borderId="1" xfId="0" applyNumberFormat="1" applyFont="1" applyFill="1" applyBorder="1"/>
    <xf numFmtId="44" fontId="4" fillId="0" borderId="0" xfId="1" applyFont="1"/>
    <xf numFmtId="0" fontId="8" fillId="0" borderId="0" xfId="0" applyFont="1"/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/>
    <xf numFmtId="44" fontId="2" fillId="0" borderId="0" xfId="1" applyFont="1"/>
    <xf numFmtId="0" fontId="9" fillId="5" borderId="1" xfId="0" applyFont="1" applyFill="1" applyBorder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7" fillId="6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44" fontId="13" fillId="7" borderId="1" xfId="0" applyNumberFormat="1" applyFont="1" applyFill="1" applyBorder="1"/>
    <xf numFmtId="0" fontId="12" fillId="8" borderId="1" xfId="0" applyFont="1" applyFill="1" applyBorder="1"/>
    <xf numFmtId="44" fontId="4" fillId="4" borderId="1" xfId="0" applyNumberFormat="1" applyFont="1" applyFill="1" applyBorder="1"/>
    <xf numFmtId="164" fontId="0" fillId="4" borderId="1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44" fontId="2" fillId="9" borderId="1" xfId="1" applyFont="1" applyFill="1" applyBorder="1"/>
    <xf numFmtId="0" fontId="7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1275360</xdr:colOff>
      <xdr:row>1</xdr:row>
      <xdr:rowOff>214003</xdr:rowOff>
    </xdr:from>
    <xdr:to>
      <xdr:col>25</xdr:col>
      <xdr:colOff>1791698</xdr:colOff>
      <xdr:row>3</xdr:row>
      <xdr:rowOff>229070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0C78851-AAFB-4A51-ABD9-BB5A917C02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087" y="404503"/>
          <a:ext cx="2019309" cy="499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686297</xdr:colOff>
      <xdr:row>1</xdr:row>
      <xdr:rowOff>93109</xdr:rowOff>
    </xdr:from>
    <xdr:to>
      <xdr:col>9</xdr:col>
      <xdr:colOff>377523</xdr:colOff>
      <xdr:row>5</xdr:row>
      <xdr:rowOff>73313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0D323CD-D211-47CD-94F9-EEBE9381A4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5883" y="277040"/>
          <a:ext cx="3605082" cy="828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2874-B8AD-4883-B8C4-61B8C4ABDB18}">
  <dimension ref="A1:AA74"/>
  <sheetViews>
    <sheetView showGridLines="0" tabSelected="1" topLeftCell="H3" zoomScale="70" zoomScaleNormal="70" workbookViewId="0">
      <pane ySplit="5" topLeftCell="A34" activePane="bottomLeft" state="frozen"/>
      <selection activeCell="A3" sqref="A3"/>
      <selection pane="bottomLeft" activeCell="AA65" sqref="AA65"/>
    </sheetView>
  </sheetViews>
  <sheetFormatPr defaultColWidth="8.85546875" defaultRowHeight="14.25" x14ac:dyDescent="0.2"/>
  <cols>
    <col min="1" max="1" width="5.140625" style="2" customWidth="1"/>
    <col min="2" max="2" width="9.85546875" style="2" customWidth="1"/>
    <col min="3" max="3" width="37.140625" style="12" customWidth="1"/>
    <col min="4" max="4" width="36.140625" style="2" customWidth="1"/>
    <col min="5" max="5" width="19.42578125" style="2" customWidth="1"/>
    <col min="6" max="6" width="28.42578125" style="12" customWidth="1"/>
    <col min="7" max="7" width="21.85546875" style="12" customWidth="1"/>
    <col min="8" max="8" width="14.42578125" style="12" customWidth="1"/>
    <col min="9" max="9" width="20.42578125" style="2" customWidth="1"/>
    <col min="10" max="10" width="20.28515625" style="2" customWidth="1"/>
    <col min="11" max="11" width="18.140625" style="2" customWidth="1"/>
    <col min="12" max="12" width="21.140625" style="2" customWidth="1"/>
    <col min="13" max="13" width="17.85546875" style="12" customWidth="1"/>
    <col min="14" max="14" width="20.7109375" style="2" customWidth="1"/>
    <col min="15" max="15" width="18.42578125" style="2" customWidth="1"/>
    <col min="16" max="16" width="14.85546875" style="12" customWidth="1"/>
    <col min="17" max="17" width="14.28515625" style="12" customWidth="1"/>
    <col min="18" max="18" width="18.5703125" style="2" customWidth="1"/>
    <col min="19" max="19" width="15.28515625" style="2" customWidth="1"/>
    <col min="20" max="20" width="17.28515625" style="12" customWidth="1"/>
    <col min="21" max="21" width="12" style="12" customWidth="1"/>
    <col min="22" max="22" width="15.28515625" style="2" customWidth="1"/>
    <col min="23" max="23" width="13.140625" style="12" customWidth="1"/>
    <col min="24" max="24" width="19.7109375" style="2" customWidth="1"/>
    <col min="25" max="25" width="22.5703125" style="2" customWidth="1"/>
    <col min="26" max="26" width="28.42578125" style="2" customWidth="1"/>
    <col min="27" max="27" width="25.5703125" style="2" customWidth="1"/>
    <col min="28" max="16384" width="8.85546875" style="2"/>
  </cols>
  <sheetData>
    <row r="1" spans="1:27" ht="15" x14ac:dyDescent="0.25">
      <c r="A1" s="1"/>
    </row>
    <row r="2" spans="1:27" ht="21" customHeight="1" x14ac:dyDescent="0.3">
      <c r="B2" s="4" t="s">
        <v>331</v>
      </c>
      <c r="D2" s="12"/>
      <c r="G2" s="2"/>
    </row>
    <row r="3" spans="1:27" ht="18" customHeight="1" x14ac:dyDescent="0.2">
      <c r="B3" s="3" t="s">
        <v>333</v>
      </c>
      <c r="D3" s="12"/>
      <c r="G3" s="2"/>
    </row>
    <row r="4" spans="1:27" ht="19.899999999999999" customHeight="1" x14ac:dyDescent="0.2">
      <c r="B4" s="3"/>
      <c r="D4" s="12"/>
      <c r="G4" s="2"/>
    </row>
    <row r="6" spans="1:27" ht="18" x14ac:dyDescent="0.25">
      <c r="B6" s="5" t="s">
        <v>0</v>
      </c>
    </row>
    <row r="7" spans="1:27" ht="47.45" customHeight="1" x14ac:dyDescent="0.25">
      <c r="B7" s="35" t="s">
        <v>36</v>
      </c>
      <c r="C7" s="35" t="s">
        <v>339</v>
      </c>
      <c r="D7" s="35" t="s">
        <v>37</v>
      </c>
      <c r="E7" s="35" t="s">
        <v>38</v>
      </c>
      <c r="F7" s="34" t="s">
        <v>39</v>
      </c>
      <c r="G7" s="35" t="s">
        <v>40</v>
      </c>
      <c r="H7" s="35" t="s">
        <v>1</v>
      </c>
      <c r="I7" s="35" t="s">
        <v>41</v>
      </c>
      <c r="J7" s="35" t="s">
        <v>42</v>
      </c>
      <c r="K7" s="35" t="s">
        <v>43</v>
      </c>
      <c r="L7" s="35" t="s">
        <v>44</v>
      </c>
      <c r="M7" s="35" t="s">
        <v>45</v>
      </c>
      <c r="N7" s="35" t="s">
        <v>46</v>
      </c>
      <c r="O7" s="35" t="s">
        <v>47</v>
      </c>
      <c r="P7" s="35" t="s">
        <v>48</v>
      </c>
      <c r="Q7" s="35" t="s">
        <v>49</v>
      </c>
      <c r="R7" s="35" t="s">
        <v>50</v>
      </c>
      <c r="S7" s="35" t="s">
        <v>51</v>
      </c>
      <c r="T7" s="35" t="s">
        <v>52</v>
      </c>
      <c r="U7" s="35" t="s">
        <v>53</v>
      </c>
      <c r="V7" s="35" t="s">
        <v>54</v>
      </c>
      <c r="W7" s="35" t="s">
        <v>55</v>
      </c>
      <c r="X7" s="35" t="s">
        <v>56</v>
      </c>
      <c r="Y7" s="35" t="s">
        <v>57</v>
      </c>
      <c r="Z7" s="8" t="s">
        <v>338</v>
      </c>
      <c r="AA7" s="8" t="s">
        <v>332</v>
      </c>
    </row>
    <row r="8" spans="1:27" ht="15" x14ac:dyDescent="0.25">
      <c r="B8" s="25">
        <v>1</v>
      </c>
      <c r="C8" s="25" t="s">
        <v>347</v>
      </c>
      <c r="D8" s="25" t="s">
        <v>58</v>
      </c>
      <c r="E8" s="25" t="s">
        <v>59</v>
      </c>
      <c r="F8" s="24" t="s">
        <v>60</v>
      </c>
      <c r="G8" s="25" t="s">
        <v>61</v>
      </c>
      <c r="H8" s="25" t="s">
        <v>63</v>
      </c>
      <c r="I8" s="25"/>
      <c r="J8" s="25" t="s">
        <v>64</v>
      </c>
      <c r="K8" s="25" t="s">
        <v>65</v>
      </c>
      <c r="L8" s="25" t="s">
        <v>66</v>
      </c>
      <c r="M8" s="25" t="s">
        <v>67</v>
      </c>
      <c r="N8" s="26">
        <v>42151</v>
      </c>
      <c r="O8" s="25" t="s">
        <v>68</v>
      </c>
      <c r="P8" s="25">
        <v>1986</v>
      </c>
      <c r="Q8" s="25">
        <v>4</v>
      </c>
      <c r="R8" s="25">
        <v>630</v>
      </c>
      <c r="S8" s="25" t="s">
        <v>69</v>
      </c>
      <c r="T8" s="25" t="s">
        <v>70</v>
      </c>
      <c r="U8" s="25" t="s">
        <v>71</v>
      </c>
      <c r="V8" s="25" t="s">
        <v>72</v>
      </c>
      <c r="W8" s="25" t="s">
        <v>71</v>
      </c>
      <c r="X8" s="25">
        <v>0</v>
      </c>
      <c r="Y8" s="40">
        <v>3.62</v>
      </c>
      <c r="Z8" s="42"/>
      <c r="AA8" s="21">
        <v>0</v>
      </c>
    </row>
    <row r="9" spans="1:27" ht="15" x14ac:dyDescent="0.25">
      <c r="B9" s="25">
        <v>2</v>
      </c>
      <c r="C9" s="25" t="s">
        <v>348</v>
      </c>
      <c r="D9" s="25" t="s">
        <v>73</v>
      </c>
      <c r="E9" s="25" t="s">
        <v>74</v>
      </c>
      <c r="F9" s="24" t="s">
        <v>75</v>
      </c>
      <c r="G9" s="25" t="s">
        <v>76</v>
      </c>
      <c r="H9" s="25" t="s">
        <v>77</v>
      </c>
      <c r="I9" s="25" t="s">
        <v>78</v>
      </c>
      <c r="J9" s="25" t="s">
        <v>64</v>
      </c>
      <c r="K9" s="25" t="s">
        <v>65</v>
      </c>
      <c r="L9" s="25" t="s">
        <v>80</v>
      </c>
      <c r="M9" s="25" t="s">
        <v>81</v>
      </c>
      <c r="N9" s="26" t="s">
        <v>82</v>
      </c>
      <c r="O9" s="25" t="s">
        <v>82</v>
      </c>
      <c r="P9" s="25">
        <v>2002</v>
      </c>
      <c r="Q9" s="25">
        <v>2</v>
      </c>
      <c r="R9" s="25">
        <v>400</v>
      </c>
      <c r="S9" s="25" t="s">
        <v>83</v>
      </c>
      <c r="T9" s="25" t="s">
        <v>84</v>
      </c>
      <c r="U9" s="25" t="s">
        <v>71</v>
      </c>
      <c r="V9" s="25" t="s">
        <v>72</v>
      </c>
      <c r="W9" s="25" t="s">
        <v>71</v>
      </c>
      <c r="X9" s="25">
        <v>1</v>
      </c>
      <c r="Y9" s="40">
        <v>2.4700000000000002</v>
      </c>
      <c r="Z9" s="42"/>
      <c r="AA9" s="21">
        <v>0</v>
      </c>
    </row>
    <row r="10" spans="1:27" ht="15" x14ac:dyDescent="0.25">
      <c r="B10" s="25">
        <v>3</v>
      </c>
      <c r="C10" s="25" t="s">
        <v>361</v>
      </c>
      <c r="D10" s="25" t="s">
        <v>85</v>
      </c>
      <c r="E10" s="25" t="s">
        <v>86</v>
      </c>
      <c r="F10" s="24" t="s">
        <v>87</v>
      </c>
      <c r="G10" s="25" t="s">
        <v>88</v>
      </c>
      <c r="H10" s="25" t="s">
        <v>89</v>
      </c>
      <c r="I10" s="25" t="s">
        <v>90</v>
      </c>
      <c r="J10" s="25" t="s">
        <v>91</v>
      </c>
      <c r="K10" s="25" t="s">
        <v>345</v>
      </c>
      <c r="L10" s="25" t="s">
        <v>92</v>
      </c>
      <c r="M10" s="25" t="s">
        <v>93</v>
      </c>
      <c r="N10" s="26">
        <v>42423</v>
      </c>
      <c r="O10" s="25" t="s">
        <v>94</v>
      </c>
      <c r="P10" s="25">
        <v>2007</v>
      </c>
      <c r="Q10" s="25">
        <v>2</v>
      </c>
      <c r="R10" s="25">
        <v>1000</v>
      </c>
      <c r="S10" s="25" t="s">
        <v>69</v>
      </c>
      <c r="T10" s="25" t="s">
        <v>95</v>
      </c>
      <c r="U10" s="25" t="s">
        <v>62</v>
      </c>
      <c r="V10" s="25" t="s">
        <v>96</v>
      </c>
      <c r="W10" s="25" t="s">
        <v>62</v>
      </c>
      <c r="X10" s="25">
        <v>0</v>
      </c>
      <c r="Y10" s="40">
        <v>2</v>
      </c>
      <c r="Z10" s="21">
        <v>0</v>
      </c>
      <c r="AA10" s="21">
        <v>0</v>
      </c>
    </row>
    <row r="11" spans="1:27" ht="15" x14ac:dyDescent="0.25">
      <c r="B11" s="25">
        <v>4</v>
      </c>
      <c r="C11" s="25" t="s">
        <v>361</v>
      </c>
      <c r="D11" s="25" t="s">
        <v>97</v>
      </c>
      <c r="E11" s="25" t="s">
        <v>98</v>
      </c>
      <c r="F11" s="24" t="s">
        <v>87</v>
      </c>
      <c r="G11" s="10" t="s">
        <v>99</v>
      </c>
      <c r="H11" s="10" t="s">
        <v>100</v>
      </c>
      <c r="I11" s="10"/>
      <c r="J11" s="10" t="s">
        <v>91</v>
      </c>
      <c r="K11" s="25" t="s">
        <v>345</v>
      </c>
      <c r="L11" s="10" t="s">
        <v>101</v>
      </c>
      <c r="M11" s="10" t="s">
        <v>93</v>
      </c>
      <c r="N11" s="36">
        <v>42132</v>
      </c>
      <c r="O11" s="10" t="s">
        <v>102</v>
      </c>
      <c r="P11" s="10">
        <v>2002</v>
      </c>
      <c r="Q11" s="10">
        <v>2</v>
      </c>
      <c r="R11" s="10">
        <v>630</v>
      </c>
      <c r="S11" s="10" t="s">
        <v>69</v>
      </c>
      <c r="T11" s="10" t="s">
        <v>95</v>
      </c>
      <c r="U11" s="10" t="s">
        <v>62</v>
      </c>
      <c r="V11" s="10" t="s">
        <v>96</v>
      </c>
      <c r="W11" s="10" t="s">
        <v>62</v>
      </c>
      <c r="X11" s="10">
        <v>0</v>
      </c>
      <c r="Y11" s="40">
        <v>2.82</v>
      </c>
      <c r="Z11" s="21">
        <v>0</v>
      </c>
      <c r="AA11" s="21">
        <v>0</v>
      </c>
    </row>
    <row r="12" spans="1:27" ht="15" x14ac:dyDescent="0.25">
      <c r="B12" s="25">
        <v>5</v>
      </c>
      <c r="C12" s="25" t="s">
        <v>362</v>
      </c>
      <c r="D12" s="25" t="s">
        <v>103</v>
      </c>
      <c r="E12" s="25" t="s">
        <v>104</v>
      </c>
      <c r="F12" s="24" t="s">
        <v>373</v>
      </c>
      <c r="G12" s="10" t="s">
        <v>105</v>
      </c>
      <c r="H12" s="25" t="s">
        <v>106</v>
      </c>
      <c r="I12" s="10" t="s">
        <v>107</v>
      </c>
      <c r="J12" s="10" t="s">
        <v>91</v>
      </c>
      <c r="K12" s="25" t="s">
        <v>65</v>
      </c>
      <c r="L12" s="10" t="s">
        <v>108</v>
      </c>
      <c r="M12" s="10" t="s">
        <v>93</v>
      </c>
      <c r="N12" s="26">
        <v>42465</v>
      </c>
      <c r="O12" s="10" t="s">
        <v>109</v>
      </c>
      <c r="P12" s="10">
        <v>1999</v>
      </c>
      <c r="Q12" s="25">
        <v>3</v>
      </c>
      <c r="R12" s="10">
        <v>630</v>
      </c>
      <c r="S12" s="10" t="s">
        <v>69</v>
      </c>
      <c r="T12" s="10" t="s">
        <v>95</v>
      </c>
      <c r="U12" s="10" t="s">
        <v>62</v>
      </c>
      <c r="V12" s="25" t="s">
        <v>110</v>
      </c>
      <c r="W12" s="10" t="s">
        <v>71</v>
      </c>
      <c r="X12" s="10">
        <v>1</v>
      </c>
      <c r="Y12" s="40">
        <v>2.97</v>
      </c>
      <c r="Z12" s="21">
        <v>0</v>
      </c>
      <c r="AA12" s="21">
        <v>0</v>
      </c>
    </row>
    <row r="13" spans="1:27" ht="15" x14ac:dyDescent="0.25">
      <c r="B13" s="25">
        <v>6</v>
      </c>
      <c r="C13" s="25" t="s">
        <v>361</v>
      </c>
      <c r="D13" s="25" t="s">
        <v>111</v>
      </c>
      <c r="E13" s="25" t="s">
        <v>112</v>
      </c>
      <c r="F13" s="24" t="s">
        <v>87</v>
      </c>
      <c r="G13" s="10" t="s">
        <v>113</v>
      </c>
      <c r="H13" s="25" t="s">
        <v>77</v>
      </c>
      <c r="I13" s="10" t="s">
        <v>78</v>
      </c>
      <c r="J13" s="10" t="s">
        <v>64</v>
      </c>
      <c r="K13" s="25" t="s">
        <v>65</v>
      </c>
      <c r="L13" s="10" t="s">
        <v>115</v>
      </c>
      <c r="M13" s="10" t="s">
        <v>81</v>
      </c>
      <c r="N13" s="26" t="s">
        <v>82</v>
      </c>
      <c r="O13" s="10" t="s">
        <v>82</v>
      </c>
      <c r="P13" s="10">
        <v>2011</v>
      </c>
      <c r="Q13" s="25">
        <v>2</v>
      </c>
      <c r="R13" s="10">
        <v>500</v>
      </c>
      <c r="S13" s="10" t="s">
        <v>83</v>
      </c>
      <c r="T13" s="10" t="s">
        <v>84</v>
      </c>
      <c r="U13" s="10" t="s">
        <v>71</v>
      </c>
      <c r="V13" s="25" t="s">
        <v>72</v>
      </c>
      <c r="W13" s="10" t="s">
        <v>71</v>
      </c>
      <c r="X13" s="10" t="s">
        <v>114</v>
      </c>
      <c r="Y13" s="40">
        <v>1.69</v>
      </c>
      <c r="Z13" s="42"/>
      <c r="AA13" s="21">
        <v>0</v>
      </c>
    </row>
    <row r="14" spans="1:27" ht="15" x14ac:dyDescent="0.25">
      <c r="B14" s="25">
        <v>7</v>
      </c>
      <c r="C14" s="25" t="s">
        <v>361</v>
      </c>
      <c r="D14" s="25" t="s">
        <v>111</v>
      </c>
      <c r="E14" s="25" t="s">
        <v>112</v>
      </c>
      <c r="F14" s="24" t="s">
        <v>87</v>
      </c>
      <c r="G14" s="25" t="s">
        <v>116</v>
      </c>
      <c r="H14" s="25" t="s">
        <v>117</v>
      </c>
      <c r="I14" s="25" t="s">
        <v>118</v>
      </c>
      <c r="J14" s="25" t="s">
        <v>91</v>
      </c>
      <c r="K14" s="25" t="s">
        <v>345</v>
      </c>
      <c r="L14" s="25" t="s">
        <v>119</v>
      </c>
      <c r="M14" s="25" t="s">
        <v>93</v>
      </c>
      <c r="N14" s="26">
        <v>42162</v>
      </c>
      <c r="O14" s="25" t="s">
        <v>120</v>
      </c>
      <c r="P14" s="25">
        <v>2004</v>
      </c>
      <c r="Q14" s="25">
        <v>5</v>
      </c>
      <c r="R14" s="25">
        <v>630</v>
      </c>
      <c r="S14" s="25" t="s">
        <v>69</v>
      </c>
      <c r="T14" s="25" t="s">
        <v>95</v>
      </c>
      <c r="U14" s="25" t="s">
        <v>62</v>
      </c>
      <c r="V14" s="25" t="s">
        <v>121</v>
      </c>
      <c r="W14" s="25" t="s">
        <v>71</v>
      </c>
      <c r="X14" s="25">
        <v>0</v>
      </c>
      <c r="Y14" s="40">
        <v>2.5</v>
      </c>
      <c r="Z14" s="21">
        <v>0</v>
      </c>
      <c r="AA14" s="21">
        <v>0</v>
      </c>
    </row>
    <row r="15" spans="1:27" ht="15" x14ac:dyDescent="0.25">
      <c r="B15" s="25">
        <v>8</v>
      </c>
      <c r="C15" s="25" t="s">
        <v>348</v>
      </c>
      <c r="D15" s="25" t="s">
        <v>122</v>
      </c>
      <c r="E15" s="25" t="s">
        <v>123</v>
      </c>
      <c r="F15" s="24" t="s">
        <v>124</v>
      </c>
      <c r="G15" s="25" t="s">
        <v>125</v>
      </c>
      <c r="H15" s="25" t="s">
        <v>106</v>
      </c>
      <c r="I15" s="25" t="s">
        <v>107</v>
      </c>
      <c r="J15" s="25" t="s">
        <v>91</v>
      </c>
      <c r="K15" s="25" t="s">
        <v>126</v>
      </c>
      <c r="L15" s="25" t="s">
        <v>127</v>
      </c>
      <c r="M15" s="25" t="s">
        <v>67</v>
      </c>
      <c r="N15" s="26">
        <v>42382</v>
      </c>
      <c r="O15" s="25" t="s">
        <v>128</v>
      </c>
      <c r="P15" s="25">
        <v>1999</v>
      </c>
      <c r="Q15" s="25">
        <v>2</v>
      </c>
      <c r="R15" s="25">
        <v>630</v>
      </c>
      <c r="S15" s="25" t="s">
        <v>69</v>
      </c>
      <c r="T15" s="25" t="s">
        <v>70</v>
      </c>
      <c r="U15" s="25" t="s">
        <v>62</v>
      </c>
      <c r="V15" s="25" t="s">
        <v>110</v>
      </c>
      <c r="W15" s="25" t="s">
        <v>71</v>
      </c>
      <c r="X15" s="25">
        <v>1</v>
      </c>
      <c r="Y15" s="40">
        <v>2.88</v>
      </c>
      <c r="Z15" s="21">
        <v>0</v>
      </c>
      <c r="AA15" s="21">
        <v>0</v>
      </c>
    </row>
    <row r="16" spans="1:27" ht="15" x14ac:dyDescent="0.25">
      <c r="B16" s="25">
        <v>9</v>
      </c>
      <c r="C16" s="25" t="s">
        <v>350</v>
      </c>
      <c r="D16" s="25" t="s">
        <v>129</v>
      </c>
      <c r="E16" s="25" t="s">
        <v>130</v>
      </c>
      <c r="F16" s="24" t="s">
        <v>131</v>
      </c>
      <c r="G16" s="25" t="s">
        <v>132</v>
      </c>
      <c r="H16" s="25" t="s">
        <v>133</v>
      </c>
      <c r="I16" s="25" t="s">
        <v>134</v>
      </c>
      <c r="J16" s="25" t="s">
        <v>135</v>
      </c>
      <c r="K16" s="25" t="s">
        <v>65</v>
      </c>
      <c r="L16" s="25" t="s">
        <v>136</v>
      </c>
      <c r="M16" s="25" t="s">
        <v>93</v>
      </c>
      <c r="N16" s="26">
        <v>42097</v>
      </c>
      <c r="O16" s="25" t="s">
        <v>137</v>
      </c>
      <c r="P16" s="25">
        <v>1988</v>
      </c>
      <c r="Q16" s="25">
        <v>2</v>
      </c>
      <c r="R16" s="25">
        <v>630</v>
      </c>
      <c r="S16" s="25" t="s">
        <v>69</v>
      </c>
      <c r="T16" s="25" t="s">
        <v>95</v>
      </c>
      <c r="U16" s="25" t="s">
        <v>71</v>
      </c>
      <c r="V16" s="25" t="s">
        <v>72</v>
      </c>
      <c r="W16" s="25" t="s">
        <v>71</v>
      </c>
      <c r="X16" s="25">
        <v>0</v>
      </c>
      <c r="Y16" s="40">
        <v>3.29</v>
      </c>
      <c r="Z16" s="42"/>
      <c r="AA16" s="21">
        <v>0</v>
      </c>
    </row>
    <row r="17" spans="2:27" ht="15" x14ac:dyDescent="0.25">
      <c r="B17" s="25">
        <v>10</v>
      </c>
      <c r="C17" s="25" t="s">
        <v>348</v>
      </c>
      <c r="D17" s="25" t="s">
        <v>138</v>
      </c>
      <c r="E17" s="25" t="s">
        <v>139</v>
      </c>
      <c r="F17" s="24" t="s">
        <v>75</v>
      </c>
      <c r="G17" s="25" t="s">
        <v>140</v>
      </c>
      <c r="H17" s="25" t="s">
        <v>77</v>
      </c>
      <c r="I17" s="25" t="s">
        <v>78</v>
      </c>
      <c r="J17" s="25" t="s">
        <v>64</v>
      </c>
      <c r="K17" s="25" t="s">
        <v>65</v>
      </c>
      <c r="L17" s="25" t="s">
        <v>141</v>
      </c>
      <c r="M17" s="25" t="s">
        <v>81</v>
      </c>
      <c r="N17" s="26" t="s">
        <v>82</v>
      </c>
      <c r="O17" s="25" t="s">
        <v>82</v>
      </c>
      <c r="P17" s="25">
        <v>2004</v>
      </c>
      <c r="Q17" s="25">
        <v>3</v>
      </c>
      <c r="R17" s="25">
        <v>400</v>
      </c>
      <c r="S17" s="25" t="s">
        <v>83</v>
      </c>
      <c r="T17" s="25" t="s">
        <v>84</v>
      </c>
      <c r="U17" s="25" t="s">
        <v>71</v>
      </c>
      <c r="V17" s="25" t="s">
        <v>72</v>
      </c>
      <c r="W17" s="25" t="s">
        <v>71</v>
      </c>
      <c r="X17" s="25">
        <v>1</v>
      </c>
      <c r="Y17" s="40">
        <v>2.5</v>
      </c>
      <c r="Z17" s="42"/>
      <c r="AA17" s="21">
        <v>0</v>
      </c>
    </row>
    <row r="18" spans="2:27" ht="15" x14ac:dyDescent="0.25">
      <c r="B18" s="25">
        <v>11</v>
      </c>
      <c r="C18" s="25" t="s">
        <v>361</v>
      </c>
      <c r="D18" s="25" t="s">
        <v>142</v>
      </c>
      <c r="E18" s="25" t="s">
        <v>143</v>
      </c>
      <c r="F18" s="24" t="s">
        <v>87</v>
      </c>
      <c r="G18" s="10" t="s">
        <v>144</v>
      </c>
      <c r="H18" s="10" t="s">
        <v>106</v>
      </c>
      <c r="I18" s="10" t="s">
        <v>145</v>
      </c>
      <c r="J18" s="10" t="s">
        <v>91</v>
      </c>
      <c r="K18" s="25" t="s">
        <v>345</v>
      </c>
      <c r="L18" s="10" t="s">
        <v>146</v>
      </c>
      <c r="M18" s="10" t="s">
        <v>93</v>
      </c>
      <c r="N18" s="36">
        <v>42152</v>
      </c>
      <c r="O18" s="10" t="s">
        <v>147</v>
      </c>
      <c r="P18" s="10">
        <v>2007</v>
      </c>
      <c r="Q18" s="10">
        <v>3</v>
      </c>
      <c r="R18" s="10">
        <v>630</v>
      </c>
      <c r="S18" s="10" t="s">
        <v>69</v>
      </c>
      <c r="T18" s="10" t="s">
        <v>148</v>
      </c>
      <c r="U18" s="10" t="s">
        <v>62</v>
      </c>
      <c r="V18" s="10" t="s">
        <v>110</v>
      </c>
      <c r="W18" s="10" t="s">
        <v>71</v>
      </c>
      <c r="X18" s="10">
        <v>1</v>
      </c>
      <c r="Y18" s="40">
        <v>2.38</v>
      </c>
      <c r="Z18" s="21">
        <v>0</v>
      </c>
      <c r="AA18" s="21">
        <v>0</v>
      </c>
    </row>
    <row r="19" spans="2:27" ht="15" x14ac:dyDescent="0.25">
      <c r="B19" s="25">
        <v>12</v>
      </c>
      <c r="C19" s="25" t="s">
        <v>361</v>
      </c>
      <c r="D19" s="25" t="s">
        <v>142</v>
      </c>
      <c r="E19" s="25" t="s">
        <v>143</v>
      </c>
      <c r="F19" s="24" t="s">
        <v>87</v>
      </c>
      <c r="G19" s="10" t="s">
        <v>149</v>
      </c>
      <c r="H19" s="25" t="s">
        <v>150</v>
      </c>
      <c r="I19" s="10">
        <v>3500</v>
      </c>
      <c r="J19" s="10" t="s">
        <v>151</v>
      </c>
      <c r="K19" s="25" t="s">
        <v>345</v>
      </c>
      <c r="L19" s="10" t="s">
        <v>152</v>
      </c>
      <c r="M19" s="10" t="s">
        <v>93</v>
      </c>
      <c r="N19" s="26" t="s">
        <v>72</v>
      </c>
      <c r="O19" s="10" t="s">
        <v>82</v>
      </c>
      <c r="P19" s="10">
        <v>2010</v>
      </c>
      <c r="Q19" s="25">
        <v>3</v>
      </c>
      <c r="R19" s="10">
        <v>630</v>
      </c>
      <c r="S19" s="10" t="s">
        <v>69</v>
      </c>
      <c r="T19" s="10" t="s">
        <v>148</v>
      </c>
      <c r="U19" s="10" t="s">
        <v>62</v>
      </c>
      <c r="V19" s="25" t="s">
        <v>153</v>
      </c>
      <c r="W19" s="10" t="s">
        <v>71</v>
      </c>
      <c r="X19" s="10">
        <v>0</v>
      </c>
      <c r="Y19" s="40">
        <v>1.65</v>
      </c>
      <c r="Z19" s="21">
        <v>0</v>
      </c>
      <c r="AA19" s="21">
        <v>0</v>
      </c>
    </row>
    <row r="20" spans="2:27" ht="15" x14ac:dyDescent="0.25">
      <c r="B20" s="25">
        <v>13</v>
      </c>
      <c r="C20" s="25" t="s">
        <v>357</v>
      </c>
      <c r="D20" s="25" t="s">
        <v>154</v>
      </c>
      <c r="E20" s="25" t="s">
        <v>155</v>
      </c>
      <c r="F20" s="24" t="s">
        <v>156</v>
      </c>
      <c r="G20" s="10" t="s">
        <v>157</v>
      </c>
      <c r="H20" s="25" t="s">
        <v>158</v>
      </c>
      <c r="I20" s="10" t="s">
        <v>159</v>
      </c>
      <c r="J20" s="10" t="s">
        <v>64</v>
      </c>
      <c r="K20" s="25" t="s">
        <v>65</v>
      </c>
      <c r="L20" s="10" t="s">
        <v>160</v>
      </c>
      <c r="M20" s="10" t="s">
        <v>81</v>
      </c>
      <c r="N20" s="26" t="s">
        <v>72</v>
      </c>
      <c r="O20" s="10" t="s">
        <v>82</v>
      </c>
      <c r="P20" s="10">
        <v>2016</v>
      </c>
      <c r="Q20" s="25">
        <v>3</v>
      </c>
      <c r="R20" s="10">
        <v>400</v>
      </c>
      <c r="S20" s="10" t="s">
        <v>69</v>
      </c>
      <c r="T20" s="10" t="s">
        <v>84</v>
      </c>
      <c r="U20" s="10" t="s">
        <v>71</v>
      </c>
      <c r="V20" s="25" t="s">
        <v>72</v>
      </c>
      <c r="W20" s="10" t="s">
        <v>71</v>
      </c>
      <c r="X20" s="10">
        <v>0</v>
      </c>
      <c r="Y20" s="40">
        <v>1.21</v>
      </c>
      <c r="Z20" s="42"/>
      <c r="AA20" s="21">
        <v>0</v>
      </c>
    </row>
    <row r="21" spans="2:27" ht="15" x14ac:dyDescent="0.25">
      <c r="B21" s="25">
        <v>14</v>
      </c>
      <c r="C21" s="25" t="s">
        <v>357</v>
      </c>
      <c r="D21" s="25" t="s">
        <v>154</v>
      </c>
      <c r="E21" s="25" t="s">
        <v>155</v>
      </c>
      <c r="F21" s="24" t="s">
        <v>156</v>
      </c>
      <c r="G21" s="25" t="s">
        <v>161</v>
      </c>
      <c r="H21" s="25" t="s">
        <v>158</v>
      </c>
      <c r="I21" s="25" t="s">
        <v>159</v>
      </c>
      <c r="J21" s="25" t="s">
        <v>64</v>
      </c>
      <c r="K21" s="25" t="s">
        <v>65</v>
      </c>
      <c r="L21" s="25" t="s">
        <v>162</v>
      </c>
      <c r="M21" s="25" t="s">
        <v>81</v>
      </c>
      <c r="N21" s="26" t="s">
        <v>72</v>
      </c>
      <c r="O21" s="25" t="s">
        <v>82</v>
      </c>
      <c r="P21" s="25">
        <v>2016</v>
      </c>
      <c r="Q21" s="25">
        <v>3</v>
      </c>
      <c r="R21" s="25">
        <v>400</v>
      </c>
      <c r="S21" s="25" t="s">
        <v>69</v>
      </c>
      <c r="T21" s="25" t="s">
        <v>84</v>
      </c>
      <c r="U21" s="25" t="s">
        <v>71</v>
      </c>
      <c r="V21" s="25" t="s">
        <v>72</v>
      </c>
      <c r="W21" s="25" t="s">
        <v>71</v>
      </c>
      <c r="X21" s="25">
        <v>0</v>
      </c>
      <c r="Y21" s="40">
        <v>1.21</v>
      </c>
      <c r="Z21" s="42"/>
      <c r="AA21" s="21">
        <v>0</v>
      </c>
    </row>
    <row r="22" spans="2:27" ht="15" x14ac:dyDescent="0.25">
      <c r="B22" s="25">
        <v>15</v>
      </c>
      <c r="C22" s="25" t="s">
        <v>349</v>
      </c>
      <c r="D22" s="25" t="s">
        <v>163</v>
      </c>
      <c r="E22" s="25" t="s">
        <v>164</v>
      </c>
      <c r="F22" s="24" t="s">
        <v>165</v>
      </c>
      <c r="G22" s="25" t="s">
        <v>166</v>
      </c>
      <c r="H22" s="25" t="s">
        <v>158</v>
      </c>
      <c r="I22" s="25" t="s">
        <v>167</v>
      </c>
      <c r="J22" s="25" t="s">
        <v>64</v>
      </c>
      <c r="K22" s="25" t="s">
        <v>65</v>
      </c>
      <c r="L22" s="25" t="s">
        <v>168</v>
      </c>
      <c r="M22" s="25" t="s">
        <v>81</v>
      </c>
      <c r="N22" s="26" t="s">
        <v>72</v>
      </c>
      <c r="O22" s="25" t="s">
        <v>82</v>
      </c>
      <c r="P22" s="25">
        <v>2015</v>
      </c>
      <c r="Q22" s="25">
        <v>4</v>
      </c>
      <c r="R22" s="25">
        <v>500</v>
      </c>
      <c r="S22" s="25" t="s">
        <v>83</v>
      </c>
      <c r="T22" s="25" t="s">
        <v>84</v>
      </c>
      <c r="U22" s="25" t="s">
        <v>71</v>
      </c>
      <c r="V22" s="25" t="s">
        <v>72</v>
      </c>
      <c r="W22" s="25" t="s">
        <v>71</v>
      </c>
      <c r="X22" s="25">
        <v>0</v>
      </c>
      <c r="Y22" s="40">
        <v>1.21</v>
      </c>
      <c r="Z22" s="42"/>
      <c r="AA22" s="21">
        <v>0</v>
      </c>
    </row>
    <row r="23" spans="2:27" ht="15" x14ac:dyDescent="0.25">
      <c r="B23" s="25">
        <v>16</v>
      </c>
      <c r="C23" s="25" t="s">
        <v>351</v>
      </c>
      <c r="D23" s="25" t="s">
        <v>169</v>
      </c>
      <c r="E23" s="25" t="s">
        <v>170</v>
      </c>
      <c r="F23" s="24" t="s">
        <v>171</v>
      </c>
      <c r="G23" s="25" t="s">
        <v>172</v>
      </c>
      <c r="H23" s="25" t="s">
        <v>173</v>
      </c>
      <c r="I23" s="25" t="s">
        <v>145</v>
      </c>
      <c r="J23" s="25" t="s">
        <v>91</v>
      </c>
      <c r="K23" s="25" t="s">
        <v>345</v>
      </c>
      <c r="L23" s="25" t="s">
        <v>174</v>
      </c>
      <c r="M23" s="25" t="s">
        <v>93</v>
      </c>
      <c r="N23" s="26">
        <v>42321</v>
      </c>
      <c r="O23" s="25" t="s">
        <v>175</v>
      </c>
      <c r="P23" s="25">
        <v>2006</v>
      </c>
      <c r="Q23" s="25">
        <v>3</v>
      </c>
      <c r="R23" s="25">
        <v>630</v>
      </c>
      <c r="S23" s="25" t="s">
        <v>69</v>
      </c>
      <c r="T23" s="25" t="s">
        <v>95</v>
      </c>
      <c r="U23" s="25" t="s">
        <v>62</v>
      </c>
      <c r="V23" s="25" t="s">
        <v>176</v>
      </c>
      <c r="W23" s="25" t="s">
        <v>62</v>
      </c>
      <c r="X23" s="25">
        <v>1</v>
      </c>
      <c r="Y23" s="40">
        <v>2.4</v>
      </c>
      <c r="Z23" s="21">
        <v>0</v>
      </c>
      <c r="AA23" s="21">
        <v>0</v>
      </c>
    </row>
    <row r="24" spans="2:27" ht="15" x14ac:dyDescent="0.25">
      <c r="B24" s="25">
        <v>17</v>
      </c>
      <c r="C24" s="25" t="s">
        <v>349</v>
      </c>
      <c r="D24" s="25" t="s">
        <v>177</v>
      </c>
      <c r="E24" s="25" t="s">
        <v>178</v>
      </c>
      <c r="F24" s="24" t="s">
        <v>165</v>
      </c>
      <c r="G24" s="25" t="s">
        <v>179</v>
      </c>
      <c r="H24" s="25" t="s">
        <v>133</v>
      </c>
      <c r="I24" s="25" t="s">
        <v>134</v>
      </c>
      <c r="J24" s="25" t="s">
        <v>135</v>
      </c>
      <c r="K24" s="25" t="s">
        <v>65</v>
      </c>
      <c r="L24" s="25" t="s">
        <v>180</v>
      </c>
      <c r="M24" s="25" t="s">
        <v>93</v>
      </c>
      <c r="N24" s="26">
        <v>42193</v>
      </c>
      <c r="O24" s="25" t="s">
        <v>181</v>
      </c>
      <c r="P24" s="25">
        <v>1988</v>
      </c>
      <c r="Q24" s="25">
        <v>2</v>
      </c>
      <c r="R24" s="25">
        <v>630</v>
      </c>
      <c r="S24" s="25" t="s">
        <v>69</v>
      </c>
      <c r="T24" s="25" t="s">
        <v>95</v>
      </c>
      <c r="U24" s="25" t="s">
        <v>71</v>
      </c>
      <c r="V24" s="25" t="s">
        <v>72</v>
      </c>
      <c r="W24" s="25" t="s">
        <v>71</v>
      </c>
      <c r="X24" s="25">
        <v>0</v>
      </c>
      <c r="Y24" s="40">
        <v>3.51</v>
      </c>
      <c r="Z24" s="42"/>
      <c r="AA24" s="21">
        <v>0</v>
      </c>
    </row>
    <row r="25" spans="2:27" ht="15" x14ac:dyDescent="0.25">
      <c r="B25" s="25">
        <v>18</v>
      </c>
      <c r="C25" s="25" t="s">
        <v>349</v>
      </c>
      <c r="D25" s="25" t="s">
        <v>182</v>
      </c>
      <c r="E25" s="25" t="s">
        <v>183</v>
      </c>
      <c r="F25" s="24" t="s">
        <v>165</v>
      </c>
      <c r="G25" s="10" t="s">
        <v>184</v>
      </c>
      <c r="H25" s="10" t="s">
        <v>106</v>
      </c>
      <c r="I25" s="10" t="s">
        <v>145</v>
      </c>
      <c r="J25" s="10" t="s">
        <v>91</v>
      </c>
      <c r="K25" s="25" t="s">
        <v>345</v>
      </c>
      <c r="L25" s="10" t="s">
        <v>185</v>
      </c>
      <c r="M25" s="10" t="s">
        <v>93</v>
      </c>
      <c r="N25" s="36">
        <v>42522</v>
      </c>
      <c r="O25" s="10" t="s">
        <v>186</v>
      </c>
      <c r="P25" s="10">
        <v>2013</v>
      </c>
      <c r="Q25" s="10">
        <v>3</v>
      </c>
      <c r="R25" s="10">
        <v>630</v>
      </c>
      <c r="S25" s="10" t="s">
        <v>69</v>
      </c>
      <c r="T25" s="10" t="s">
        <v>148</v>
      </c>
      <c r="U25" s="10" t="s">
        <v>62</v>
      </c>
      <c r="V25" s="10" t="s">
        <v>110</v>
      </c>
      <c r="W25" s="10" t="s">
        <v>71</v>
      </c>
      <c r="X25" s="10">
        <v>1</v>
      </c>
      <c r="Y25" s="40">
        <v>1.45</v>
      </c>
      <c r="Z25" s="21">
        <v>0</v>
      </c>
      <c r="AA25" s="21">
        <v>0</v>
      </c>
    </row>
    <row r="26" spans="2:27" ht="15" x14ac:dyDescent="0.25">
      <c r="B26" s="25">
        <v>19</v>
      </c>
      <c r="C26" s="25" t="s">
        <v>349</v>
      </c>
      <c r="D26" s="25" t="s">
        <v>182</v>
      </c>
      <c r="E26" s="25" t="s">
        <v>183</v>
      </c>
      <c r="F26" s="24" t="s">
        <v>165</v>
      </c>
      <c r="G26" s="10" t="s">
        <v>187</v>
      </c>
      <c r="H26" s="25" t="s">
        <v>188</v>
      </c>
      <c r="I26" s="10" t="s">
        <v>78</v>
      </c>
      <c r="J26" s="10" t="s">
        <v>64</v>
      </c>
      <c r="K26" s="25" t="s">
        <v>189</v>
      </c>
      <c r="L26" s="10" t="s">
        <v>190</v>
      </c>
      <c r="M26" s="10" t="s">
        <v>81</v>
      </c>
      <c r="N26" s="26" t="s">
        <v>72</v>
      </c>
      <c r="O26" s="10" t="s">
        <v>82</v>
      </c>
      <c r="P26" s="10">
        <v>2012</v>
      </c>
      <c r="Q26" s="25">
        <v>2</v>
      </c>
      <c r="R26" s="10">
        <v>400</v>
      </c>
      <c r="S26" s="10" t="s">
        <v>83</v>
      </c>
      <c r="T26" s="10" t="s">
        <v>84</v>
      </c>
      <c r="U26" s="10" t="s">
        <v>71</v>
      </c>
      <c r="V26" s="25" t="s">
        <v>72</v>
      </c>
      <c r="W26" s="10" t="s">
        <v>71</v>
      </c>
      <c r="X26" s="10">
        <v>1</v>
      </c>
      <c r="Y26" s="40">
        <v>1.69</v>
      </c>
      <c r="Z26" s="42"/>
      <c r="AA26" s="21">
        <v>0</v>
      </c>
    </row>
    <row r="27" spans="2:27" ht="15" x14ac:dyDescent="0.25">
      <c r="B27" s="25">
        <v>20</v>
      </c>
      <c r="C27" s="25" t="s">
        <v>349</v>
      </c>
      <c r="D27" s="25" t="s">
        <v>182</v>
      </c>
      <c r="E27" s="25" t="s">
        <v>183</v>
      </c>
      <c r="F27" s="24" t="s">
        <v>165</v>
      </c>
      <c r="G27" s="10" t="s">
        <v>191</v>
      </c>
      <c r="H27" s="25" t="s">
        <v>188</v>
      </c>
      <c r="I27" s="10" t="s">
        <v>78</v>
      </c>
      <c r="J27" s="10" t="s">
        <v>64</v>
      </c>
      <c r="K27" s="25" t="s">
        <v>189</v>
      </c>
      <c r="L27" s="10" t="s">
        <v>192</v>
      </c>
      <c r="M27" s="10" t="s">
        <v>81</v>
      </c>
      <c r="N27" s="26" t="s">
        <v>72</v>
      </c>
      <c r="O27" s="10" t="s">
        <v>82</v>
      </c>
      <c r="P27" s="10">
        <v>2012</v>
      </c>
      <c r="Q27" s="25">
        <v>2</v>
      </c>
      <c r="R27" s="10">
        <v>400</v>
      </c>
      <c r="S27" s="10" t="s">
        <v>83</v>
      </c>
      <c r="T27" s="10" t="s">
        <v>84</v>
      </c>
      <c r="U27" s="10" t="s">
        <v>71</v>
      </c>
      <c r="V27" s="25" t="s">
        <v>72</v>
      </c>
      <c r="W27" s="10" t="s">
        <v>71</v>
      </c>
      <c r="X27" s="10">
        <v>1</v>
      </c>
      <c r="Y27" s="40">
        <v>1.69</v>
      </c>
      <c r="Z27" s="42"/>
      <c r="AA27" s="21">
        <v>0</v>
      </c>
    </row>
    <row r="28" spans="2:27" ht="15" x14ac:dyDescent="0.25">
      <c r="B28" s="25">
        <v>21</v>
      </c>
      <c r="C28" s="25" t="s">
        <v>357</v>
      </c>
      <c r="D28" s="25" t="s">
        <v>360</v>
      </c>
      <c r="E28" s="25" t="s">
        <v>193</v>
      </c>
      <c r="F28" s="24" t="s">
        <v>194</v>
      </c>
      <c r="G28" s="25" t="s">
        <v>195</v>
      </c>
      <c r="H28" s="25" t="s">
        <v>133</v>
      </c>
      <c r="I28" s="25" t="s">
        <v>134</v>
      </c>
      <c r="J28" s="25" t="s">
        <v>196</v>
      </c>
      <c r="K28" s="25" t="s">
        <v>65</v>
      </c>
      <c r="L28" s="25" t="s">
        <v>197</v>
      </c>
      <c r="M28" s="25" t="s">
        <v>93</v>
      </c>
      <c r="N28" s="26">
        <v>42529</v>
      </c>
      <c r="O28" s="25" t="s">
        <v>198</v>
      </c>
      <c r="P28" s="25">
        <v>1995</v>
      </c>
      <c r="Q28" s="25">
        <v>2</v>
      </c>
      <c r="R28" s="25">
        <v>630</v>
      </c>
      <c r="S28" s="25" t="s">
        <v>69</v>
      </c>
      <c r="T28" s="25" t="s">
        <v>95</v>
      </c>
      <c r="U28" s="25" t="s">
        <v>71</v>
      </c>
      <c r="V28" s="25" t="s">
        <v>72</v>
      </c>
      <c r="W28" s="25" t="s">
        <v>71</v>
      </c>
      <c r="X28" s="25">
        <v>0</v>
      </c>
      <c r="Y28" s="40">
        <v>3.1</v>
      </c>
      <c r="Z28" s="42"/>
      <c r="AA28" s="21">
        <v>0</v>
      </c>
    </row>
    <row r="29" spans="2:27" ht="15" x14ac:dyDescent="0.25">
      <c r="B29" s="25">
        <v>22</v>
      </c>
      <c r="C29" s="25" t="s">
        <v>357</v>
      </c>
      <c r="D29" s="25" t="s">
        <v>360</v>
      </c>
      <c r="E29" s="25" t="s">
        <v>193</v>
      </c>
      <c r="F29" s="24" t="s">
        <v>194</v>
      </c>
      <c r="G29" s="25" t="s">
        <v>199</v>
      </c>
      <c r="H29" s="25" t="s">
        <v>200</v>
      </c>
      <c r="I29" s="25" t="s">
        <v>201</v>
      </c>
      <c r="J29" s="25" t="s">
        <v>202</v>
      </c>
      <c r="K29" s="25" t="s">
        <v>203</v>
      </c>
      <c r="L29" s="25" t="s">
        <v>204</v>
      </c>
      <c r="M29" s="25" t="s">
        <v>67</v>
      </c>
      <c r="N29" s="26" t="s">
        <v>72</v>
      </c>
      <c r="O29" s="25" t="s">
        <v>82</v>
      </c>
      <c r="P29" s="25">
        <v>2014</v>
      </c>
      <c r="Q29" s="25">
        <v>2</v>
      </c>
      <c r="R29" s="25">
        <v>675</v>
      </c>
      <c r="S29" s="25" t="s">
        <v>69</v>
      </c>
      <c r="T29" s="25" t="s">
        <v>70</v>
      </c>
      <c r="U29" s="25" t="s">
        <v>62</v>
      </c>
      <c r="V29" s="25" t="s">
        <v>176</v>
      </c>
      <c r="W29" s="25" t="s">
        <v>62</v>
      </c>
      <c r="X29" s="25">
        <v>1</v>
      </c>
      <c r="Y29" s="40">
        <v>1.1000000000000001</v>
      </c>
      <c r="Z29" s="21">
        <v>0</v>
      </c>
      <c r="AA29" s="21">
        <v>0</v>
      </c>
    </row>
    <row r="30" spans="2:27" ht="15" x14ac:dyDescent="0.25">
      <c r="B30" s="25">
        <v>23</v>
      </c>
      <c r="C30" s="25" t="s">
        <v>347</v>
      </c>
      <c r="D30" s="25" t="s">
        <v>205</v>
      </c>
      <c r="E30" s="25" t="s">
        <v>206</v>
      </c>
      <c r="F30" s="24" t="s">
        <v>207</v>
      </c>
      <c r="G30" s="25" t="s">
        <v>208</v>
      </c>
      <c r="H30" s="25" t="s">
        <v>133</v>
      </c>
      <c r="I30" s="25" t="s">
        <v>134</v>
      </c>
      <c r="J30" s="25" t="s">
        <v>135</v>
      </c>
      <c r="K30" s="25" t="s">
        <v>65</v>
      </c>
      <c r="L30" s="25" t="s">
        <v>209</v>
      </c>
      <c r="M30" s="25" t="s">
        <v>93</v>
      </c>
      <c r="N30" s="26">
        <v>42384</v>
      </c>
      <c r="O30" s="25" t="s">
        <v>210</v>
      </c>
      <c r="P30" s="25">
        <v>1993</v>
      </c>
      <c r="Q30" s="25">
        <v>2</v>
      </c>
      <c r="R30" s="25">
        <v>630</v>
      </c>
      <c r="S30" s="25" t="s">
        <v>69</v>
      </c>
      <c r="T30" s="25" t="s">
        <v>95</v>
      </c>
      <c r="U30" s="25" t="s">
        <v>71</v>
      </c>
      <c r="V30" s="25" t="s">
        <v>72</v>
      </c>
      <c r="W30" s="25" t="s">
        <v>71</v>
      </c>
      <c r="X30" s="25">
        <v>0</v>
      </c>
      <c r="Y30" s="40">
        <v>3.45</v>
      </c>
      <c r="Z30" s="42"/>
      <c r="AA30" s="21">
        <v>0</v>
      </c>
    </row>
    <row r="31" spans="2:27" ht="15" x14ac:dyDescent="0.25">
      <c r="B31" s="25">
        <v>24</v>
      </c>
      <c r="C31" s="25" t="s">
        <v>354</v>
      </c>
      <c r="D31" s="25" t="s">
        <v>211</v>
      </c>
      <c r="E31" s="25" t="s">
        <v>212</v>
      </c>
      <c r="F31" s="24" t="s">
        <v>213</v>
      </c>
      <c r="G31" s="25" t="s">
        <v>214</v>
      </c>
      <c r="H31" s="25" t="s">
        <v>117</v>
      </c>
      <c r="I31" s="25" t="s">
        <v>118</v>
      </c>
      <c r="J31" s="25" t="s">
        <v>91</v>
      </c>
      <c r="K31" s="25" t="s">
        <v>345</v>
      </c>
      <c r="L31" s="25" t="s">
        <v>216</v>
      </c>
      <c r="M31" s="25" t="s">
        <v>93</v>
      </c>
      <c r="N31" s="26">
        <v>40919</v>
      </c>
      <c r="O31" s="25" t="s">
        <v>217</v>
      </c>
      <c r="P31" s="25">
        <v>2005</v>
      </c>
      <c r="Q31" s="25">
        <v>3</v>
      </c>
      <c r="R31" s="25">
        <v>1050</v>
      </c>
      <c r="S31" s="25" t="s">
        <v>69</v>
      </c>
      <c r="T31" s="25" t="s">
        <v>95</v>
      </c>
      <c r="U31" s="25" t="s">
        <v>71</v>
      </c>
      <c r="V31" s="25" t="s">
        <v>215</v>
      </c>
      <c r="W31" s="25" t="s">
        <v>71</v>
      </c>
      <c r="X31" s="25">
        <v>0</v>
      </c>
      <c r="Y31" s="40">
        <v>2.4700000000000002</v>
      </c>
      <c r="Z31" s="42"/>
      <c r="AA31" s="21">
        <v>0</v>
      </c>
    </row>
    <row r="32" spans="2:27" ht="15" x14ac:dyDescent="0.25">
      <c r="B32" s="25">
        <v>25</v>
      </c>
      <c r="C32" s="25" t="s">
        <v>354</v>
      </c>
      <c r="D32" s="25" t="s">
        <v>218</v>
      </c>
      <c r="E32" s="25" t="s">
        <v>371</v>
      </c>
      <c r="F32" s="24" t="s">
        <v>213</v>
      </c>
      <c r="G32" s="10" t="s">
        <v>219</v>
      </c>
      <c r="H32" s="10" t="s">
        <v>220</v>
      </c>
      <c r="I32" s="10" t="s">
        <v>221</v>
      </c>
      <c r="J32" s="10" t="s">
        <v>222</v>
      </c>
      <c r="K32" s="25" t="s">
        <v>345</v>
      </c>
      <c r="L32" s="10" t="s">
        <v>223</v>
      </c>
      <c r="M32" s="10" t="s">
        <v>93</v>
      </c>
      <c r="N32" s="36">
        <v>42524</v>
      </c>
      <c r="O32" s="10" t="s">
        <v>114</v>
      </c>
      <c r="P32" s="10">
        <v>2001</v>
      </c>
      <c r="Q32" s="10">
        <v>4</v>
      </c>
      <c r="R32" s="10">
        <v>630</v>
      </c>
      <c r="S32" s="10" t="s">
        <v>69</v>
      </c>
      <c r="T32" s="10" t="s">
        <v>95</v>
      </c>
      <c r="U32" s="10" t="s">
        <v>224</v>
      </c>
      <c r="V32" s="10" t="s">
        <v>225</v>
      </c>
      <c r="W32" s="10" t="s">
        <v>71</v>
      </c>
      <c r="X32" s="10">
        <v>1</v>
      </c>
      <c r="Y32" s="40">
        <v>2.72</v>
      </c>
      <c r="Z32" s="21">
        <v>0</v>
      </c>
      <c r="AA32" s="21">
        <v>0</v>
      </c>
    </row>
    <row r="33" spans="2:27" ht="15" x14ac:dyDescent="0.25">
      <c r="B33" s="25">
        <v>26</v>
      </c>
      <c r="C33" s="25" t="s">
        <v>355</v>
      </c>
      <c r="D33" s="25" t="s">
        <v>226</v>
      </c>
      <c r="E33" s="25" t="s">
        <v>227</v>
      </c>
      <c r="F33" s="24" t="s">
        <v>228</v>
      </c>
      <c r="G33" s="10" t="s">
        <v>229</v>
      </c>
      <c r="H33" s="25" t="s">
        <v>150</v>
      </c>
      <c r="I33" s="10">
        <v>3500</v>
      </c>
      <c r="J33" s="10" t="s">
        <v>151</v>
      </c>
      <c r="K33" s="25" t="s">
        <v>345</v>
      </c>
      <c r="L33" s="10" t="s">
        <v>230</v>
      </c>
      <c r="M33" s="10" t="s">
        <v>93</v>
      </c>
      <c r="N33" s="26">
        <v>42450</v>
      </c>
      <c r="O33" s="10" t="s">
        <v>231</v>
      </c>
      <c r="P33" s="10">
        <v>2013</v>
      </c>
      <c r="Q33" s="25">
        <v>4</v>
      </c>
      <c r="R33" s="10">
        <v>630</v>
      </c>
      <c r="S33" s="10" t="s">
        <v>69</v>
      </c>
      <c r="T33" s="10" t="s">
        <v>95</v>
      </c>
      <c r="U33" s="10" t="s">
        <v>62</v>
      </c>
      <c r="V33" s="25" t="s">
        <v>153</v>
      </c>
      <c r="W33" s="10" t="s">
        <v>71</v>
      </c>
      <c r="X33" s="10">
        <v>0</v>
      </c>
      <c r="Y33" s="40">
        <v>1.65</v>
      </c>
      <c r="Z33" s="21">
        <v>0</v>
      </c>
      <c r="AA33" s="21">
        <v>0</v>
      </c>
    </row>
    <row r="34" spans="2:27" ht="15" x14ac:dyDescent="0.25">
      <c r="B34" s="25">
        <v>27</v>
      </c>
      <c r="C34" s="25" t="s">
        <v>356</v>
      </c>
      <c r="D34" s="25" t="s">
        <v>234</v>
      </c>
      <c r="E34" s="25" t="s">
        <v>235</v>
      </c>
      <c r="F34" s="24" t="s">
        <v>236</v>
      </c>
      <c r="G34" s="10" t="s">
        <v>237</v>
      </c>
      <c r="H34" s="25" t="s">
        <v>158</v>
      </c>
      <c r="I34" s="10" t="s">
        <v>238</v>
      </c>
      <c r="J34" s="10" t="s">
        <v>64</v>
      </c>
      <c r="K34" s="25" t="s">
        <v>65</v>
      </c>
      <c r="L34" s="10" t="s">
        <v>239</v>
      </c>
      <c r="M34" s="10" t="s">
        <v>81</v>
      </c>
      <c r="N34" s="26" t="s">
        <v>72</v>
      </c>
      <c r="O34" s="10" t="s">
        <v>82</v>
      </c>
      <c r="P34" s="10">
        <v>2006</v>
      </c>
      <c r="Q34" s="25">
        <v>3</v>
      </c>
      <c r="R34" s="10">
        <v>400</v>
      </c>
      <c r="S34" s="10" t="s">
        <v>83</v>
      </c>
      <c r="T34" s="10" t="s">
        <v>84</v>
      </c>
      <c r="U34" s="10" t="s">
        <v>71</v>
      </c>
      <c r="V34" s="25" t="s">
        <v>72</v>
      </c>
      <c r="W34" s="10" t="s">
        <v>71</v>
      </c>
      <c r="X34" s="10">
        <v>0</v>
      </c>
      <c r="Y34" s="40">
        <v>2.0699999999999998</v>
      </c>
      <c r="Z34" s="42"/>
      <c r="AA34" s="21">
        <v>0</v>
      </c>
    </row>
    <row r="35" spans="2:27" ht="15" x14ac:dyDescent="0.25">
      <c r="B35" s="25">
        <v>28</v>
      </c>
      <c r="C35" s="25" t="s">
        <v>356</v>
      </c>
      <c r="D35" s="25" t="s">
        <v>240</v>
      </c>
      <c r="E35" s="25" t="s">
        <v>241</v>
      </c>
      <c r="F35" s="24" t="s">
        <v>242</v>
      </c>
      <c r="G35" s="25" t="s">
        <v>243</v>
      </c>
      <c r="H35" s="25" t="s">
        <v>215</v>
      </c>
      <c r="I35" s="25" t="s">
        <v>244</v>
      </c>
      <c r="J35" s="25" t="s">
        <v>64</v>
      </c>
      <c r="K35" s="25" t="s">
        <v>245</v>
      </c>
      <c r="L35" s="25" t="s">
        <v>246</v>
      </c>
      <c r="M35" s="25" t="s">
        <v>232</v>
      </c>
      <c r="N35" s="26" t="s">
        <v>72</v>
      </c>
      <c r="O35" s="25" t="s">
        <v>82</v>
      </c>
      <c r="P35" s="25">
        <v>1994</v>
      </c>
      <c r="Q35" s="25">
        <v>2</v>
      </c>
      <c r="R35" s="25">
        <v>225</v>
      </c>
      <c r="S35" s="25" t="s">
        <v>247</v>
      </c>
      <c r="T35" s="25" t="s">
        <v>233</v>
      </c>
      <c r="U35" s="25" t="s">
        <v>71</v>
      </c>
      <c r="V35" s="25" t="s">
        <v>72</v>
      </c>
      <c r="W35" s="25" t="s">
        <v>71</v>
      </c>
      <c r="X35" s="25">
        <v>0</v>
      </c>
      <c r="Y35" s="40">
        <v>2.81</v>
      </c>
      <c r="Z35" s="42"/>
      <c r="AA35" s="21">
        <v>0</v>
      </c>
    </row>
    <row r="36" spans="2:27" ht="15" x14ac:dyDescent="0.25">
      <c r="B36" s="25">
        <v>29</v>
      </c>
      <c r="C36" s="25" t="s">
        <v>356</v>
      </c>
      <c r="D36" s="25" t="s">
        <v>240</v>
      </c>
      <c r="E36" s="25" t="s">
        <v>241</v>
      </c>
      <c r="F36" s="24" t="s">
        <v>242</v>
      </c>
      <c r="G36" s="25" t="s">
        <v>248</v>
      </c>
      <c r="H36" s="25" t="s">
        <v>63</v>
      </c>
      <c r="I36" s="25"/>
      <c r="J36" s="25" t="s">
        <v>249</v>
      </c>
      <c r="K36" s="25" t="s">
        <v>345</v>
      </c>
      <c r="L36" s="25" t="s">
        <v>250</v>
      </c>
      <c r="M36" s="25" t="s">
        <v>93</v>
      </c>
      <c r="N36" s="26">
        <v>42338</v>
      </c>
      <c r="O36" s="25">
        <v>28624</v>
      </c>
      <c r="P36" s="25">
        <v>1967</v>
      </c>
      <c r="Q36" s="25">
        <v>4</v>
      </c>
      <c r="R36" s="25">
        <v>450</v>
      </c>
      <c r="S36" s="25" t="s">
        <v>83</v>
      </c>
      <c r="T36" s="25" t="s">
        <v>251</v>
      </c>
      <c r="U36" s="25" t="s">
        <v>62</v>
      </c>
      <c r="V36" s="25" t="s">
        <v>225</v>
      </c>
      <c r="W36" s="25" t="s">
        <v>71</v>
      </c>
      <c r="X36" s="25">
        <v>0</v>
      </c>
      <c r="Y36" s="40">
        <v>3</v>
      </c>
      <c r="Z36" s="21">
        <v>0</v>
      </c>
      <c r="AA36" s="21">
        <v>0</v>
      </c>
    </row>
    <row r="37" spans="2:27" ht="15" x14ac:dyDescent="0.25">
      <c r="B37" s="25">
        <v>30</v>
      </c>
      <c r="C37" s="25" t="s">
        <v>356</v>
      </c>
      <c r="D37" s="25" t="s">
        <v>372</v>
      </c>
      <c r="E37" s="25" t="s">
        <v>252</v>
      </c>
      <c r="F37" s="24" t="s">
        <v>242</v>
      </c>
      <c r="G37" s="25" t="s">
        <v>253</v>
      </c>
      <c r="H37" s="25" t="s">
        <v>133</v>
      </c>
      <c r="I37" s="25" t="s">
        <v>134</v>
      </c>
      <c r="J37" s="25" t="s">
        <v>254</v>
      </c>
      <c r="K37" s="25" t="s">
        <v>345</v>
      </c>
      <c r="L37" s="25" t="s">
        <v>255</v>
      </c>
      <c r="M37" s="25" t="s">
        <v>93</v>
      </c>
      <c r="N37" s="26">
        <v>42342</v>
      </c>
      <c r="O37" s="25" t="s">
        <v>256</v>
      </c>
      <c r="P37" s="25">
        <v>1992</v>
      </c>
      <c r="Q37" s="25">
        <v>3</v>
      </c>
      <c r="R37" s="25">
        <v>630</v>
      </c>
      <c r="S37" s="25" t="s">
        <v>69</v>
      </c>
      <c r="T37" s="25" t="s">
        <v>95</v>
      </c>
      <c r="U37" s="25" t="s">
        <v>71</v>
      </c>
      <c r="V37" s="25" t="s">
        <v>72</v>
      </c>
      <c r="W37" s="25" t="s">
        <v>71</v>
      </c>
      <c r="X37" s="25">
        <v>1</v>
      </c>
      <c r="Y37" s="40">
        <v>2.16</v>
      </c>
      <c r="Z37" s="42"/>
      <c r="AA37" s="21">
        <v>0</v>
      </c>
    </row>
    <row r="38" spans="2:27" ht="15" x14ac:dyDescent="0.25">
      <c r="B38" s="25">
        <v>31</v>
      </c>
      <c r="C38" s="25" t="s">
        <v>356</v>
      </c>
      <c r="D38" s="25" t="s">
        <v>257</v>
      </c>
      <c r="E38" s="25" t="s">
        <v>258</v>
      </c>
      <c r="F38" s="24" t="s">
        <v>242</v>
      </c>
      <c r="G38" s="10" t="s">
        <v>259</v>
      </c>
      <c r="H38" s="10" t="s">
        <v>220</v>
      </c>
      <c r="I38" s="10" t="s">
        <v>221</v>
      </c>
      <c r="J38" s="10" t="s">
        <v>222</v>
      </c>
      <c r="K38" s="25" t="s">
        <v>345</v>
      </c>
      <c r="L38" s="10" t="s">
        <v>260</v>
      </c>
      <c r="M38" s="10" t="s">
        <v>93</v>
      </c>
      <c r="N38" s="36">
        <v>42458</v>
      </c>
      <c r="O38" s="10">
        <v>28636</v>
      </c>
      <c r="P38" s="10">
        <v>2008</v>
      </c>
      <c r="Q38" s="10">
        <v>3</v>
      </c>
      <c r="R38" s="10">
        <v>480</v>
      </c>
      <c r="S38" s="10" t="s">
        <v>69</v>
      </c>
      <c r="T38" s="10" t="s">
        <v>95</v>
      </c>
      <c r="U38" s="10" t="s">
        <v>62</v>
      </c>
      <c r="V38" s="10" t="s">
        <v>225</v>
      </c>
      <c r="W38" s="10" t="s">
        <v>71</v>
      </c>
      <c r="X38" s="10">
        <v>1</v>
      </c>
      <c r="Y38" s="40">
        <v>2.13</v>
      </c>
      <c r="Z38" s="21">
        <v>0</v>
      </c>
      <c r="AA38" s="21">
        <v>0</v>
      </c>
    </row>
    <row r="39" spans="2:27" ht="15" x14ac:dyDescent="0.25">
      <c r="B39" s="25">
        <v>32</v>
      </c>
      <c r="C39" s="25" t="s">
        <v>356</v>
      </c>
      <c r="D39" s="25" t="s">
        <v>340</v>
      </c>
      <c r="E39" s="25" t="s">
        <v>341</v>
      </c>
      <c r="F39" s="24" t="s">
        <v>242</v>
      </c>
      <c r="G39" s="10" t="s">
        <v>342</v>
      </c>
      <c r="H39" s="10" t="s">
        <v>77</v>
      </c>
      <c r="I39" s="10" t="s">
        <v>78</v>
      </c>
      <c r="J39" s="10" t="s">
        <v>64</v>
      </c>
      <c r="K39" s="10" t="s">
        <v>65</v>
      </c>
      <c r="L39" s="10" t="s">
        <v>343</v>
      </c>
      <c r="M39" s="10" t="s">
        <v>81</v>
      </c>
      <c r="N39" s="36">
        <v>42454</v>
      </c>
      <c r="O39" s="10" t="s">
        <v>344</v>
      </c>
      <c r="P39" s="10">
        <v>2002</v>
      </c>
      <c r="Q39" s="10">
        <v>3</v>
      </c>
      <c r="R39" s="10">
        <v>400</v>
      </c>
      <c r="S39" s="10" t="s">
        <v>83</v>
      </c>
      <c r="T39" s="10" t="s">
        <v>84</v>
      </c>
      <c r="U39" s="10" t="s">
        <v>71</v>
      </c>
      <c r="V39" s="10" t="s">
        <v>72</v>
      </c>
      <c r="W39" s="10" t="s">
        <v>71</v>
      </c>
      <c r="X39" s="10">
        <v>0</v>
      </c>
      <c r="Y39" s="40">
        <v>2.5</v>
      </c>
      <c r="Z39" s="42"/>
      <c r="AA39" s="21">
        <v>0</v>
      </c>
    </row>
    <row r="40" spans="2:27" ht="15" x14ac:dyDescent="0.25">
      <c r="B40" s="25">
        <v>33</v>
      </c>
      <c r="C40" s="25" t="s">
        <v>355</v>
      </c>
      <c r="D40" s="25" t="s">
        <v>261</v>
      </c>
      <c r="E40" s="25" t="s">
        <v>262</v>
      </c>
      <c r="F40" s="24" t="s">
        <v>228</v>
      </c>
      <c r="G40" s="10" t="s">
        <v>263</v>
      </c>
      <c r="H40" s="25" t="s">
        <v>220</v>
      </c>
      <c r="I40" s="10" t="s">
        <v>264</v>
      </c>
      <c r="J40" s="10" t="s">
        <v>222</v>
      </c>
      <c r="K40" s="25" t="s">
        <v>345</v>
      </c>
      <c r="L40" s="10" t="s">
        <v>265</v>
      </c>
      <c r="M40" s="10" t="s">
        <v>93</v>
      </c>
      <c r="N40" s="26">
        <v>42469</v>
      </c>
      <c r="O40" s="10">
        <v>42162</v>
      </c>
      <c r="P40" s="10">
        <v>2004</v>
      </c>
      <c r="Q40" s="25">
        <v>5</v>
      </c>
      <c r="R40" s="10">
        <v>1000</v>
      </c>
      <c r="S40" s="10" t="s">
        <v>69</v>
      </c>
      <c r="T40" s="10" t="s">
        <v>95</v>
      </c>
      <c r="U40" s="10" t="s">
        <v>62</v>
      </c>
      <c r="V40" s="25" t="s">
        <v>225</v>
      </c>
      <c r="W40" s="10" t="s">
        <v>71</v>
      </c>
      <c r="X40" s="10">
        <v>1</v>
      </c>
      <c r="Y40" s="40">
        <v>2.42</v>
      </c>
      <c r="Z40" s="21">
        <v>0</v>
      </c>
      <c r="AA40" s="21">
        <v>0</v>
      </c>
    </row>
    <row r="41" spans="2:27" ht="15" x14ac:dyDescent="0.25">
      <c r="B41" s="25">
        <v>34</v>
      </c>
      <c r="C41" s="25" t="s">
        <v>355</v>
      </c>
      <c r="D41" s="25" t="s">
        <v>266</v>
      </c>
      <c r="E41" s="25" t="s">
        <v>267</v>
      </c>
      <c r="F41" s="24" t="s">
        <v>228</v>
      </c>
      <c r="G41" s="10" t="s">
        <v>268</v>
      </c>
      <c r="H41" s="25" t="s">
        <v>150</v>
      </c>
      <c r="I41" s="10">
        <v>3500</v>
      </c>
      <c r="J41" s="10" t="s">
        <v>151</v>
      </c>
      <c r="K41" s="25" t="s">
        <v>345</v>
      </c>
      <c r="L41" s="10" t="s">
        <v>269</v>
      </c>
      <c r="M41" s="10" t="s">
        <v>93</v>
      </c>
      <c r="N41" s="26">
        <v>42269</v>
      </c>
      <c r="O41" s="10" t="s">
        <v>270</v>
      </c>
      <c r="P41" s="10">
        <v>2010</v>
      </c>
      <c r="Q41" s="25">
        <v>3</v>
      </c>
      <c r="R41" s="10">
        <v>675</v>
      </c>
      <c r="S41" s="10" t="s">
        <v>69</v>
      </c>
      <c r="T41" s="10" t="s">
        <v>148</v>
      </c>
      <c r="U41" s="10" t="s">
        <v>62</v>
      </c>
      <c r="V41" s="25" t="s">
        <v>153</v>
      </c>
      <c r="W41" s="10" t="s">
        <v>71</v>
      </c>
      <c r="X41" s="10">
        <v>0</v>
      </c>
      <c r="Y41" s="40">
        <v>1.77</v>
      </c>
      <c r="Z41" s="21">
        <v>0</v>
      </c>
      <c r="AA41" s="21">
        <v>0</v>
      </c>
    </row>
    <row r="42" spans="2:27" ht="15" x14ac:dyDescent="0.25">
      <c r="B42" s="25">
        <v>35</v>
      </c>
      <c r="C42" s="25" t="s">
        <v>355</v>
      </c>
      <c r="D42" s="25" t="s">
        <v>271</v>
      </c>
      <c r="E42" s="25" t="s">
        <v>272</v>
      </c>
      <c r="F42" s="24" t="s">
        <v>228</v>
      </c>
      <c r="G42" s="25" t="s">
        <v>273</v>
      </c>
      <c r="H42" s="25" t="s">
        <v>133</v>
      </c>
      <c r="I42" s="25" t="s">
        <v>134</v>
      </c>
      <c r="J42" s="25" t="s">
        <v>254</v>
      </c>
      <c r="K42" s="25" t="s">
        <v>345</v>
      </c>
      <c r="L42" s="25" t="s">
        <v>274</v>
      </c>
      <c r="M42" s="25" t="s">
        <v>93</v>
      </c>
      <c r="N42" s="26">
        <v>41948</v>
      </c>
      <c r="O42" s="25" t="s">
        <v>275</v>
      </c>
      <c r="P42" s="25">
        <v>1983</v>
      </c>
      <c r="Q42" s="25">
        <v>3</v>
      </c>
      <c r="R42" s="25">
        <v>600</v>
      </c>
      <c r="S42" s="25" t="s">
        <v>69</v>
      </c>
      <c r="T42" s="25" t="s">
        <v>95</v>
      </c>
      <c r="U42" s="25" t="s">
        <v>71</v>
      </c>
      <c r="V42" s="25" t="s">
        <v>72</v>
      </c>
      <c r="W42" s="25" t="s">
        <v>71</v>
      </c>
      <c r="X42" s="25">
        <v>1</v>
      </c>
      <c r="Y42" s="40">
        <v>2.97</v>
      </c>
      <c r="Z42" s="42"/>
      <c r="AA42" s="21">
        <v>0</v>
      </c>
    </row>
    <row r="43" spans="2:27" ht="15" x14ac:dyDescent="0.25">
      <c r="B43" s="25">
        <v>36</v>
      </c>
      <c r="C43" s="25" t="s">
        <v>355</v>
      </c>
      <c r="D43" s="25" t="s">
        <v>276</v>
      </c>
      <c r="E43" s="25" t="s">
        <v>277</v>
      </c>
      <c r="F43" s="24" t="s">
        <v>228</v>
      </c>
      <c r="G43" s="25" t="s">
        <v>278</v>
      </c>
      <c r="H43" s="25" t="s">
        <v>279</v>
      </c>
      <c r="I43" s="25"/>
      <c r="J43" s="25" t="s">
        <v>280</v>
      </c>
      <c r="K43" s="25" t="s">
        <v>245</v>
      </c>
      <c r="L43" s="25" t="s">
        <v>281</v>
      </c>
      <c r="M43" s="25" t="s">
        <v>67</v>
      </c>
      <c r="N43" s="26">
        <v>42508</v>
      </c>
      <c r="O43" s="25" t="s">
        <v>282</v>
      </c>
      <c r="P43" s="25">
        <v>1990</v>
      </c>
      <c r="Q43" s="25">
        <v>3</v>
      </c>
      <c r="R43" s="25">
        <v>630</v>
      </c>
      <c r="S43" s="25" t="s">
        <v>69</v>
      </c>
      <c r="T43" s="25" t="s">
        <v>70</v>
      </c>
      <c r="U43" s="25" t="s">
        <v>71</v>
      </c>
      <c r="V43" s="25" t="s">
        <v>72</v>
      </c>
      <c r="W43" s="25" t="s">
        <v>71</v>
      </c>
      <c r="X43" s="25">
        <v>1</v>
      </c>
      <c r="Y43" s="40">
        <v>3.2</v>
      </c>
      <c r="Z43" s="42"/>
      <c r="AA43" s="21">
        <v>0</v>
      </c>
    </row>
    <row r="44" spans="2:27" ht="15" x14ac:dyDescent="0.25">
      <c r="B44" s="25">
        <v>37</v>
      </c>
      <c r="C44" s="25" t="s">
        <v>357</v>
      </c>
      <c r="D44" s="25" t="s">
        <v>358</v>
      </c>
      <c r="E44" s="25" t="s">
        <v>359</v>
      </c>
      <c r="F44" s="24" t="s">
        <v>194</v>
      </c>
      <c r="G44" s="25" t="s">
        <v>283</v>
      </c>
      <c r="H44" s="25" t="s">
        <v>158</v>
      </c>
      <c r="I44" s="25" t="s">
        <v>167</v>
      </c>
      <c r="J44" s="25" t="s">
        <v>64</v>
      </c>
      <c r="K44" s="25" t="s">
        <v>65</v>
      </c>
      <c r="L44" s="25" t="s">
        <v>284</v>
      </c>
      <c r="M44" s="25" t="s">
        <v>81</v>
      </c>
      <c r="N44" s="26" t="s">
        <v>72</v>
      </c>
      <c r="O44" s="25" t="s">
        <v>82</v>
      </c>
      <c r="P44" s="25">
        <v>2006</v>
      </c>
      <c r="Q44" s="25">
        <v>3</v>
      </c>
      <c r="R44" s="25">
        <v>400</v>
      </c>
      <c r="S44" s="25" t="s">
        <v>83</v>
      </c>
      <c r="T44" s="25" t="s">
        <v>84</v>
      </c>
      <c r="U44" s="25" t="s">
        <v>71</v>
      </c>
      <c r="V44" s="25" t="s">
        <v>72</v>
      </c>
      <c r="W44" s="25" t="s">
        <v>71</v>
      </c>
      <c r="X44" s="25">
        <v>0</v>
      </c>
      <c r="Y44" s="40">
        <v>2</v>
      </c>
      <c r="Z44" s="42"/>
      <c r="AA44" s="21">
        <v>0</v>
      </c>
    </row>
    <row r="45" spans="2:27" ht="15" x14ac:dyDescent="0.25">
      <c r="B45" s="25">
        <v>38</v>
      </c>
      <c r="C45" s="25" t="s">
        <v>357</v>
      </c>
      <c r="D45" s="25" t="s">
        <v>358</v>
      </c>
      <c r="E45" s="25" t="s">
        <v>359</v>
      </c>
      <c r="F45" s="24" t="s">
        <v>194</v>
      </c>
      <c r="G45" s="10" t="s">
        <v>285</v>
      </c>
      <c r="H45" s="10" t="s">
        <v>279</v>
      </c>
      <c r="I45" s="10"/>
      <c r="J45" s="10" t="s">
        <v>286</v>
      </c>
      <c r="K45" s="10" t="s">
        <v>126</v>
      </c>
      <c r="L45" s="10" t="s">
        <v>287</v>
      </c>
      <c r="M45" s="10" t="s">
        <v>67</v>
      </c>
      <c r="N45" s="36">
        <v>42313</v>
      </c>
      <c r="O45" s="10" t="s">
        <v>288</v>
      </c>
      <c r="P45" s="10">
        <v>1996</v>
      </c>
      <c r="Q45" s="10">
        <v>2</v>
      </c>
      <c r="R45" s="10">
        <v>630</v>
      </c>
      <c r="S45" s="10" t="s">
        <v>69</v>
      </c>
      <c r="T45" s="10" t="s">
        <v>70</v>
      </c>
      <c r="U45" s="10" t="s">
        <v>62</v>
      </c>
      <c r="V45" s="10" t="s">
        <v>72</v>
      </c>
      <c r="W45" s="10" t="s">
        <v>71</v>
      </c>
      <c r="X45" s="10">
        <v>1</v>
      </c>
      <c r="Y45" s="40">
        <v>3.25</v>
      </c>
      <c r="Z45" s="21">
        <v>0</v>
      </c>
      <c r="AA45" s="21">
        <v>0</v>
      </c>
    </row>
    <row r="46" spans="2:27" ht="15" x14ac:dyDescent="0.25">
      <c r="B46" s="25">
        <v>39</v>
      </c>
      <c r="C46" s="25" t="s">
        <v>357</v>
      </c>
      <c r="D46" s="25" t="s">
        <v>358</v>
      </c>
      <c r="E46" s="25" t="s">
        <v>359</v>
      </c>
      <c r="F46" s="24" t="s">
        <v>194</v>
      </c>
      <c r="G46" s="10" t="s">
        <v>289</v>
      </c>
      <c r="H46" s="25" t="s">
        <v>79</v>
      </c>
      <c r="I46" s="10" t="s">
        <v>290</v>
      </c>
      <c r="J46" s="10" t="s">
        <v>91</v>
      </c>
      <c r="K46" s="25" t="s">
        <v>126</v>
      </c>
      <c r="L46" s="10" t="s">
        <v>291</v>
      </c>
      <c r="M46" s="10" t="s">
        <v>67</v>
      </c>
      <c r="N46" s="26" t="s">
        <v>72</v>
      </c>
      <c r="O46" s="10" t="s">
        <v>82</v>
      </c>
      <c r="P46" s="10">
        <v>2006</v>
      </c>
      <c r="Q46" s="25">
        <v>2</v>
      </c>
      <c r="R46" s="10">
        <v>2000</v>
      </c>
      <c r="S46" s="10" t="s">
        <v>83</v>
      </c>
      <c r="T46" s="10" t="s">
        <v>70</v>
      </c>
      <c r="U46" s="10" t="s">
        <v>71</v>
      </c>
      <c r="V46" s="25" t="s">
        <v>72</v>
      </c>
      <c r="W46" s="10" t="s">
        <v>71</v>
      </c>
      <c r="X46" s="10">
        <v>1</v>
      </c>
      <c r="Y46" s="40">
        <v>1.93</v>
      </c>
      <c r="Z46" s="42"/>
      <c r="AA46" s="21">
        <v>0</v>
      </c>
    </row>
    <row r="47" spans="2:27" ht="15" x14ac:dyDescent="0.25">
      <c r="B47" s="25">
        <v>40</v>
      </c>
      <c r="C47" s="25" t="s">
        <v>349</v>
      </c>
      <c r="D47" s="25" t="s">
        <v>292</v>
      </c>
      <c r="E47" s="25" t="s">
        <v>293</v>
      </c>
      <c r="F47" s="24" t="s">
        <v>165</v>
      </c>
      <c r="G47" s="10" t="s">
        <v>294</v>
      </c>
      <c r="H47" s="25" t="s">
        <v>220</v>
      </c>
      <c r="I47" s="10" t="s">
        <v>264</v>
      </c>
      <c r="J47" s="10" t="s">
        <v>222</v>
      </c>
      <c r="K47" s="25" t="s">
        <v>345</v>
      </c>
      <c r="L47" s="10" t="s">
        <v>295</v>
      </c>
      <c r="M47" s="10" t="s">
        <v>93</v>
      </c>
      <c r="N47" s="26">
        <v>43034</v>
      </c>
      <c r="O47" s="10" t="s">
        <v>114</v>
      </c>
      <c r="P47" s="10">
        <v>2007</v>
      </c>
      <c r="Q47" s="25">
        <v>3</v>
      </c>
      <c r="R47" s="10">
        <v>1000</v>
      </c>
      <c r="S47" s="10" t="s">
        <v>69</v>
      </c>
      <c r="T47" s="10" t="s">
        <v>95</v>
      </c>
      <c r="U47" s="10" t="s">
        <v>62</v>
      </c>
      <c r="V47" s="25" t="s">
        <v>225</v>
      </c>
      <c r="W47" s="10" t="s">
        <v>71</v>
      </c>
      <c r="X47" s="10">
        <v>1</v>
      </c>
      <c r="Y47" s="40">
        <v>2.19</v>
      </c>
      <c r="Z47" s="21">
        <v>0</v>
      </c>
      <c r="AA47" s="21">
        <v>0</v>
      </c>
    </row>
    <row r="48" spans="2:27" ht="15" x14ac:dyDescent="0.25">
      <c r="B48" s="25">
        <v>41</v>
      </c>
      <c r="C48" s="25" t="s">
        <v>353</v>
      </c>
      <c r="D48" s="25" t="s">
        <v>369</v>
      </c>
      <c r="E48" s="25" t="s">
        <v>370</v>
      </c>
      <c r="F48" s="24" t="s">
        <v>296</v>
      </c>
      <c r="G48" s="25" t="s">
        <v>297</v>
      </c>
      <c r="H48" s="25" t="s">
        <v>150</v>
      </c>
      <c r="I48" s="25">
        <v>3500</v>
      </c>
      <c r="J48" s="25" t="s">
        <v>151</v>
      </c>
      <c r="K48" s="25" t="s">
        <v>345</v>
      </c>
      <c r="L48" s="25" t="s">
        <v>298</v>
      </c>
      <c r="M48" s="25" t="s">
        <v>93</v>
      </c>
      <c r="N48" s="26">
        <v>42263</v>
      </c>
      <c r="O48" s="25" t="s">
        <v>299</v>
      </c>
      <c r="P48" s="25">
        <v>2012</v>
      </c>
      <c r="Q48" s="25">
        <v>3</v>
      </c>
      <c r="R48" s="25">
        <v>675</v>
      </c>
      <c r="S48" s="25" t="s">
        <v>69</v>
      </c>
      <c r="T48" s="25" t="s">
        <v>148</v>
      </c>
      <c r="U48" s="25" t="s">
        <v>62</v>
      </c>
      <c r="V48" s="25" t="s">
        <v>153</v>
      </c>
      <c r="W48" s="25" t="s">
        <v>71</v>
      </c>
      <c r="X48" s="25">
        <v>0</v>
      </c>
      <c r="Y48" s="40">
        <v>1.65</v>
      </c>
      <c r="Z48" s="21">
        <v>0</v>
      </c>
      <c r="AA48" s="21">
        <v>0</v>
      </c>
    </row>
    <row r="49" spans="2:27" ht="15" x14ac:dyDescent="0.25">
      <c r="B49" s="25">
        <v>42</v>
      </c>
      <c r="C49" s="25" t="s">
        <v>353</v>
      </c>
      <c r="D49" s="25" t="s">
        <v>369</v>
      </c>
      <c r="E49" s="25" t="s">
        <v>370</v>
      </c>
      <c r="F49" s="24" t="s">
        <v>296</v>
      </c>
      <c r="G49" s="25" t="s">
        <v>300</v>
      </c>
      <c r="H49" s="25" t="s">
        <v>150</v>
      </c>
      <c r="I49" s="25">
        <v>3500</v>
      </c>
      <c r="J49" s="25" t="s">
        <v>151</v>
      </c>
      <c r="K49" s="25" t="s">
        <v>345</v>
      </c>
      <c r="L49" s="25" t="s">
        <v>301</v>
      </c>
      <c r="M49" s="25" t="s">
        <v>93</v>
      </c>
      <c r="N49" s="26">
        <v>42263</v>
      </c>
      <c r="O49" s="25" t="s">
        <v>302</v>
      </c>
      <c r="P49" s="25">
        <v>2012</v>
      </c>
      <c r="Q49" s="25">
        <v>3</v>
      </c>
      <c r="R49" s="25">
        <v>675</v>
      </c>
      <c r="S49" s="25" t="s">
        <v>69</v>
      </c>
      <c r="T49" s="25" t="s">
        <v>148</v>
      </c>
      <c r="U49" s="25" t="s">
        <v>62</v>
      </c>
      <c r="V49" s="25" t="s">
        <v>153</v>
      </c>
      <c r="W49" s="25" t="s">
        <v>71</v>
      </c>
      <c r="X49" s="25">
        <v>0</v>
      </c>
      <c r="Y49" s="40">
        <v>1.65</v>
      </c>
      <c r="Z49" s="21">
        <v>0</v>
      </c>
      <c r="AA49" s="21">
        <v>0</v>
      </c>
    </row>
    <row r="50" spans="2:27" ht="15" x14ac:dyDescent="0.25">
      <c r="B50" s="25">
        <v>43</v>
      </c>
      <c r="C50" s="25" t="s">
        <v>351</v>
      </c>
      <c r="D50" s="25" t="s">
        <v>303</v>
      </c>
      <c r="E50" s="25" t="s">
        <v>304</v>
      </c>
      <c r="F50" s="24" t="s">
        <v>171</v>
      </c>
      <c r="G50" s="25" t="s">
        <v>305</v>
      </c>
      <c r="H50" s="25" t="s">
        <v>106</v>
      </c>
      <c r="I50" s="25" t="s">
        <v>145</v>
      </c>
      <c r="J50" s="25" t="s">
        <v>91</v>
      </c>
      <c r="K50" s="25" t="s">
        <v>345</v>
      </c>
      <c r="L50" s="25" t="s">
        <v>306</v>
      </c>
      <c r="M50" s="25" t="s">
        <v>93</v>
      </c>
      <c r="N50" s="26">
        <v>42530</v>
      </c>
      <c r="O50" s="25" t="s">
        <v>307</v>
      </c>
      <c r="P50" s="25">
        <v>2006</v>
      </c>
      <c r="Q50" s="25">
        <v>3</v>
      </c>
      <c r="R50" s="25">
        <v>630</v>
      </c>
      <c r="S50" s="25" t="s">
        <v>69</v>
      </c>
      <c r="T50" s="25" t="s">
        <v>148</v>
      </c>
      <c r="U50" s="25" t="s">
        <v>62</v>
      </c>
      <c r="V50" s="25" t="s">
        <v>176</v>
      </c>
      <c r="W50" s="25" t="s">
        <v>62</v>
      </c>
      <c r="X50" s="25">
        <v>1</v>
      </c>
      <c r="Y50" s="40">
        <v>2.2400000000000002</v>
      </c>
      <c r="Z50" s="21">
        <v>0</v>
      </c>
      <c r="AA50" s="21">
        <v>0</v>
      </c>
    </row>
    <row r="51" spans="2:27" ht="15" x14ac:dyDescent="0.25">
      <c r="B51" s="25">
        <v>44</v>
      </c>
      <c r="C51" s="25" t="s">
        <v>351</v>
      </c>
      <c r="D51" s="25" t="s">
        <v>303</v>
      </c>
      <c r="E51" s="25" t="s">
        <v>304</v>
      </c>
      <c r="F51" s="24" t="s">
        <v>171</v>
      </c>
      <c r="G51" s="25" t="s">
        <v>308</v>
      </c>
      <c r="H51" s="25" t="s">
        <v>158</v>
      </c>
      <c r="I51" s="25" t="s">
        <v>167</v>
      </c>
      <c r="J51" s="25" t="s">
        <v>64</v>
      </c>
      <c r="K51" s="25" t="s">
        <v>65</v>
      </c>
      <c r="L51" s="25" t="s">
        <v>309</v>
      </c>
      <c r="M51" s="25" t="s">
        <v>81</v>
      </c>
      <c r="N51" s="26">
        <v>42438</v>
      </c>
      <c r="O51" s="25" t="s">
        <v>310</v>
      </c>
      <c r="P51" s="25">
        <v>2002</v>
      </c>
      <c r="Q51" s="25">
        <v>3</v>
      </c>
      <c r="R51" s="25">
        <v>400</v>
      </c>
      <c r="S51" s="25" t="s">
        <v>83</v>
      </c>
      <c r="T51" s="25" t="s">
        <v>84</v>
      </c>
      <c r="U51" s="25" t="s">
        <v>71</v>
      </c>
      <c r="V51" s="25" t="s">
        <v>72</v>
      </c>
      <c r="W51" s="25" t="s">
        <v>71</v>
      </c>
      <c r="X51" s="25">
        <v>0</v>
      </c>
      <c r="Y51" s="41">
        <v>2.38</v>
      </c>
      <c r="Z51" s="42"/>
      <c r="AA51" s="21">
        <v>0</v>
      </c>
    </row>
    <row r="52" spans="2:27" x14ac:dyDescent="0.2">
      <c r="B52" s="25">
        <v>45</v>
      </c>
      <c r="C52" s="25" t="s">
        <v>348</v>
      </c>
      <c r="D52" s="25" t="s">
        <v>311</v>
      </c>
      <c r="E52" s="25" t="s">
        <v>312</v>
      </c>
      <c r="F52" s="24" t="s">
        <v>313</v>
      </c>
      <c r="G52" s="10" t="s">
        <v>314</v>
      </c>
      <c r="H52" s="10" t="s">
        <v>158</v>
      </c>
      <c r="I52" s="10" t="s">
        <v>167</v>
      </c>
      <c r="J52" s="10" t="s">
        <v>64</v>
      </c>
      <c r="K52" s="10"/>
      <c r="L52" s="10"/>
      <c r="M52" s="10"/>
      <c r="N52" s="36"/>
      <c r="O52" s="10"/>
      <c r="P52" s="10">
        <v>2016</v>
      </c>
      <c r="Q52" s="10">
        <v>2</v>
      </c>
      <c r="R52" s="10">
        <v>400</v>
      </c>
      <c r="S52" s="10" t="s">
        <v>83</v>
      </c>
      <c r="T52" s="10" t="s">
        <v>84</v>
      </c>
      <c r="U52" s="10" t="s">
        <v>71</v>
      </c>
      <c r="V52" s="10" t="s">
        <v>176</v>
      </c>
      <c r="W52" s="10"/>
      <c r="X52" s="10"/>
      <c r="Y52" s="10"/>
      <c r="Z52" s="42"/>
      <c r="AA52" s="21">
        <v>0</v>
      </c>
    </row>
    <row r="53" spans="2:27" x14ac:dyDescent="0.2">
      <c r="B53" s="25">
        <v>46</v>
      </c>
      <c r="C53" s="25" t="s">
        <v>348</v>
      </c>
      <c r="D53" s="25" t="s">
        <v>315</v>
      </c>
      <c r="E53" s="25" t="s">
        <v>316</v>
      </c>
      <c r="F53" s="24" t="s">
        <v>75</v>
      </c>
      <c r="G53" s="10" t="s">
        <v>317</v>
      </c>
      <c r="H53" s="25" t="s">
        <v>318</v>
      </c>
      <c r="I53" s="10" t="s">
        <v>319</v>
      </c>
      <c r="J53" s="10" t="s">
        <v>64</v>
      </c>
      <c r="K53" s="25"/>
      <c r="L53" s="10"/>
      <c r="M53" s="10"/>
      <c r="N53" s="26"/>
      <c r="O53" s="10"/>
      <c r="P53" s="10">
        <v>2016</v>
      </c>
      <c r="Q53" s="25">
        <v>2</v>
      </c>
      <c r="R53" s="10">
        <v>400</v>
      </c>
      <c r="S53" s="10" t="s">
        <v>83</v>
      </c>
      <c r="T53" s="10" t="s">
        <v>84</v>
      </c>
      <c r="U53" s="10"/>
      <c r="V53" s="25"/>
      <c r="W53" s="10"/>
      <c r="X53" s="10"/>
      <c r="Y53" s="10"/>
      <c r="Z53" s="42"/>
      <c r="AA53" s="21">
        <v>0</v>
      </c>
    </row>
    <row r="54" spans="2:27" x14ac:dyDescent="0.2">
      <c r="B54" s="25">
        <v>47</v>
      </c>
      <c r="C54" s="25" t="s">
        <v>356</v>
      </c>
      <c r="D54" s="25" t="s">
        <v>320</v>
      </c>
      <c r="E54" s="25" t="s">
        <v>321</v>
      </c>
      <c r="F54" s="24" t="s">
        <v>242</v>
      </c>
      <c r="G54" s="10" t="s">
        <v>322</v>
      </c>
      <c r="H54" s="25"/>
      <c r="I54" s="10"/>
      <c r="J54" s="10"/>
      <c r="K54" s="25"/>
      <c r="L54" s="10"/>
      <c r="M54" s="10"/>
      <c r="N54" s="26"/>
      <c r="O54" s="10"/>
      <c r="P54" s="10"/>
      <c r="Q54" s="25"/>
      <c r="R54" s="10"/>
      <c r="S54" s="10"/>
      <c r="T54" s="10"/>
      <c r="U54" s="10"/>
      <c r="V54" s="25"/>
      <c r="W54" s="10"/>
      <c r="X54" s="10"/>
      <c r="Y54" s="10"/>
      <c r="Z54" s="42"/>
      <c r="AA54" s="21">
        <v>0</v>
      </c>
    </row>
    <row r="55" spans="2:27" x14ac:dyDescent="0.2">
      <c r="B55" s="25">
        <v>48</v>
      </c>
      <c r="C55" s="25" t="s">
        <v>349</v>
      </c>
      <c r="D55" s="25" t="s">
        <v>163</v>
      </c>
      <c r="E55" s="25" t="s">
        <v>164</v>
      </c>
      <c r="F55" s="24" t="s">
        <v>165</v>
      </c>
      <c r="G55" s="25" t="s">
        <v>323</v>
      </c>
      <c r="H55" s="25" t="s">
        <v>158</v>
      </c>
      <c r="I55" s="25" t="s">
        <v>324</v>
      </c>
      <c r="J55" s="25"/>
      <c r="K55" s="25"/>
      <c r="L55" s="25"/>
      <c r="M55" s="25"/>
      <c r="N55" s="26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42"/>
      <c r="AA55" s="21">
        <v>0</v>
      </c>
    </row>
    <row r="56" spans="2:27" x14ac:dyDescent="0.2">
      <c r="B56" s="25">
        <v>49</v>
      </c>
      <c r="C56" s="25" t="s">
        <v>351</v>
      </c>
      <c r="D56" s="25" t="s">
        <v>325</v>
      </c>
      <c r="E56" s="25" t="s">
        <v>326</v>
      </c>
      <c r="F56" s="24" t="s">
        <v>171</v>
      </c>
      <c r="G56" s="25" t="s">
        <v>327</v>
      </c>
      <c r="H56" s="25" t="s">
        <v>328</v>
      </c>
      <c r="I56" s="25" t="s">
        <v>324</v>
      </c>
      <c r="J56" s="25"/>
      <c r="K56" s="25"/>
      <c r="L56" s="25"/>
      <c r="M56" s="25"/>
      <c r="N56" s="26"/>
      <c r="O56" s="25"/>
      <c r="P56" s="25">
        <v>2015</v>
      </c>
      <c r="Q56" s="25">
        <v>2</v>
      </c>
      <c r="R56" s="25">
        <v>500</v>
      </c>
      <c r="S56" s="25" t="s">
        <v>69</v>
      </c>
      <c r="T56" s="25"/>
      <c r="U56" s="25"/>
      <c r="V56" s="25"/>
      <c r="W56" s="25"/>
      <c r="X56" s="25"/>
      <c r="Y56" s="25"/>
      <c r="Z56" s="42"/>
      <c r="AA56" s="21">
        <v>0</v>
      </c>
    </row>
    <row r="57" spans="2:27" x14ac:dyDescent="0.2">
      <c r="B57" s="25">
        <v>50</v>
      </c>
      <c r="C57" s="25" t="s">
        <v>356</v>
      </c>
      <c r="D57" s="25" t="s">
        <v>329</v>
      </c>
      <c r="E57" s="25" t="s">
        <v>252</v>
      </c>
      <c r="F57" s="24" t="s">
        <v>242</v>
      </c>
      <c r="G57" s="25" t="s">
        <v>330</v>
      </c>
      <c r="H57" s="25" t="s">
        <v>220</v>
      </c>
      <c r="I57" s="25" t="s">
        <v>264</v>
      </c>
      <c r="J57" s="25" t="s">
        <v>222</v>
      </c>
      <c r="K57" s="25" t="s">
        <v>345</v>
      </c>
      <c r="L57" s="25"/>
      <c r="M57" s="25"/>
      <c r="N57" s="26"/>
      <c r="O57" s="25"/>
      <c r="P57" s="25"/>
      <c r="Q57" s="25">
        <v>3</v>
      </c>
      <c r="R57" s="25">
        <v>1000</v>
      </c>
      <c r="S57" s="25" t="s">
        <v>69</v>
      </c>
      <c r="T57" s="25" t="s">
        <v>95</v>
      </c>
      <c r="U57" s="25"/>
      <c r="V57" s="25"/>
      <c r="W57" s="25"/>
      <c r="X57" s="25"/>
      <c r="Y57" s="25"/>
      <c r="Z57" s="42"/>
      <c r="AA57" s="21">
        <v>0</v>
      </c>
    </row>
    <row r="58" spans="2:27" x14ac:dyDescent="0.2">
      <c r="B58" s="25">
        <f>B57+1</f>
        <v>51</v>
      </c>
      <c r="C58" s="25" t="s">
        <v>352</v>
      </c>
      <c r="D58" s="25" t="s">
        <v>363</v>
      </c>
      <c r="E58" s="25" t="s">
        <v>364</v>
      </c>
      <c r="F58" s="24" t="s">
        <v>365</v>
      </c>
      <c r="G58" s="25" t="s">
        <v>379</v>
      </c>
      <c r="H58" s="25" t="s">
        <v>106</v>
      </c>
      <c r="I58" s="25" t="s">
        <v>145</v>
      </c>
      <c r="J58" s="25" t="s">
        <v>91</v>
      </c>
      <c r="K58" s="25" t="s">
        <v>345</v>
      </c>
      <c r="L58" s="25" t="s">
        <v>380</v>
      </c>
      <c r="M58" s="25" t="s">
        <v>93</v>
      </c>
      <c r="N58" s="26"/>
      <c r="O58" s="25"/>
      <c r="P58" s="25">
        <v>2018</v>
      </c>
      <c r="Q58" s="25"/>
      <c r="R58" s="25"/>
      <c r="S58" s="25" t="s">
        <v>69</v>
      </c>
      <c r="T58" s="25" t="s">
        <v>148</v>
      </c>
      <c r="U58" s="25"/>
      <c r="V58" s="25"/>
      <c r="W58" s="25"/>
      <c r="X58" s="25"/>
      <c r="Y58" s="25"/>
      <c r="Z58" s="42"/>
      <c r="AA58" s="21">
        <v>0</v>
      </c>
    </row>
    <row r="59" spans="2:27" x14ac:dyDescent="0.2">
      <c r="B59" s="25">
        <f t="shared" ref="B59:B63" si="0">B58+1</f>
        <v>52</v>
      </c>
      <c r="C59" s="25" t="s">
        <v>350</v>
      </c>
      <c r="D59" s="25" t="s">
        <v>366</v>
      </c>
      <c r="E59" s="25" t="s">
        <v>367</v>
      </c>
      <c r="F59" s="24" t="s">
        <v>368</v>
      </c>
      <c r="G59" s="25" t="s">
        <v>381</v>
      </c>
      <c r="H59" s="25" t="s">
        <v>158</v>
      </c>
      <c r="I59" s="25" t="s">
        <v>319</v>
      </c>
      <c r="J59" s="25"/>
      <c r="K59" s="25"/>
      <c r="L59" s="25"/>
      <c r="M59" s="25"/>
      <c r="N59" s="26"/>
      <c r="O59" s="25"/>
      <c r="P59" s="25">
        <v>2009</v>
      </c>
      <c r="Q59" s="25">
        <v>2</v>
      </c>
      <c r="R59" s="25"/>
      <c r="S59" s="25"/>
      <c r="T59" s="25"/>
      <c r="U59" s="25"/>
      <c r="V59" s="25"/>
      <c r="W59" s="25"/>
      <c r="X59" s="25"/>
      <c r="Y59" s="25"/>
      <c r="Z59" s="42"/>
      <c r="AA59" s="21">
        <v>0</v>
      </c>
    </row>
    <row r="60" spans="2:27" x14ac:dyDescent="0.2">
      <c r="B60" s="25">
        <f t="shared" si="0"/>
        <v>53</v>
      </c>
      <c r="C60" s="25" t="s">
        <v>356</v>
      </c>
      <c r="D60" s="25" t="s">
        <v>329</v>
      </c>
      <c r="E60" s="25" t="s">
        <v>252</v>
      </c>
      <c r="F60" s="24" t="s">
        <v>242</v>
      </c>
      <c r="G60" s="25"/>
      <c r="H60" s="25"/>
      <c r="I60" s="25"/>
      <c r="J60" s="25"/>
      <c r="K60" s="25"/>
      <c r="L60" s="25"/>
      <c r="M60" s="25"/>
      <c r="N60" s="26"/>
      <c r="O60" s="25"/>
      <c r="P60" s="25">
        <v>2009</v>
      </c>
      <c r="Q60" s="25">
        <v>4</v>
      </c>
      <c r="R60" s="25">
        <v>1000</v>
      </c>
      <c r="S60" s="25"/>
      <c r="T60" s="25"/>
      <c r="U60" s="25"/>
      <c r="V60" s="25"/>
      <c r="W60" s="25"/>
      <c r="X60" s="25"/>
      <c r="Y60" s="25"/>
      <c r="Z60" s="42"/>
      <c r="AA60" s="21">
        <v>0</v>
      </c>
    </row>
    <row r="61" spans="2:27" x14ac:dyDescent="0.2">
      <c r="B61" s="25">
        <f t="shared" si="0"/>
        <v>54</v>
      </c>
      <c r="C61" s="25" t="s">
        <v>348</v>
      </c>
      <c r="D61" s="25" t="s">
        <v>374</v>
      </c>
      <c r="E61" s="25" t="s">
        <v>375</v>
      </c>
      <c r="F61" s="24" t="s">
        <v>75</v>
      </c>
      <c r="G61" s="25" t="s">
        <v>382</v>
      </c>
      <c r="H61" s="25" t="s">
        <v>158</v>
      </c>
      <c r="I61" s="25" t="s">
        <v>167</v>
      </c>
      <c r="J61" s="25" t="s">
        <v>64</v>
      </c>
      <c r="K61" s="25" t="s">
        <v>65</v>
      </c>
      <c r="L61" s="25"/>
      <c r="M61" s="25" t="s">
        <v>81</v>
      </c>
      <c r="N61" s="26"/>
      <c r="O61" s="25"/>
      <c r="P61" s="25">
        <v>2015</v>
      </c>
      <c r="Q61" s="25">
        <v>2</v>
      </c>
      <c r="R61" s="25">
        <v>500</v>
      </c>
      <c r="S61" s="25" t="s">
        <v>83</v>
      </c>
      <c r="T61" s="25" t="s">
        <v>84</v>
      </c>
      <c r="U61" s="25" t="s">
        <v>71</v>
      </c>
      <c r="V61" s="25"/>
      <c r="W61" s="25"/>
      <c r="X61" s="25"/>
      <c r="Y61" s="25"/>
      <c r="Z61" s="42"/>
      <c r="AA61" s="21">
        <v>0</v>
      </c>
    </row>
    <row r="62" spans="2:27" x14ac:dyDescent="0.2">
      <c r="B62" s="25">
        <f t="shared" si="0"/>
        <v>55</v>
      </c>
      <c r="C62" s="25" t="s">
        <v>348</v>
      </c>
      <c r="D62" s="25" t="s">
        <v>374</v>
      </c>
      <c r="E62" s="25" t="s">
        <v>375</v>
      </c>
      <c r="F62" s="24" t="s">
        <v>75</v>
      </c>
      <c r="G62" s="25" t="s">
        <v>383</v>
      </c>
      <c r="H62" s="25" t="s">
        <v>158</v>
      </c>
      <c r="I62" s="25" t="s">
        <v>167</v>
      </c>
      <c r="J62" s="25" t="s">
        <v>64</v>
      </c>
      <c r="K62" s="25" t="s">
        <v>65</v>
      </c>
      <c r="L62" s="25"/>
      <c r="M62" s="25" t="s">
        <v>81</v>
      </c>
      <c r="N62" s="26"/>
      <c r="O62" s="25"/>
      <c r="P62" s="25">
        <v>2015</v>
      </c>
      <c r="Q62" s="25">
        <v>2</v>
      </c>
      <c r="R62" s="25">
        <v>500</v>
      </c>
      <c r="S62" s="25" t="s">
        <v>83</v>
      </c>
      <c r="T62" s="25" t="s">
        <v>84</v>
      </c>
      <c r="U62" s="25" t="s">
        <v>71</v>
      </c>
      <c r="V62" s="25"/>
      <c r="W62" s="25"/>
      <c r="X62" s="25"/>
      <c r="Y62" s="25"/>
      <c r="Z62" s="42"/>
      <c r="AA62" s="21">
        <v>0</v>
      </c>
    </row>
    <row r="63" spans="2:27" x14ac:dyDescent="0.2">
      <c r="B63" s="25">
        <f t="shared" si="0"/>
        <v>56</v>
      </c>
      <c r="C63" s="25" t="s">
        <v>361</v>
      </c>
      <c r="D63" s="25" t="s">
        <v>376</v>
      </c>
      <c r="E63" s="25" t="s">
        <v>377</v>
      </c>
      <c r="F63" s="24" t="s">
        <v>378</v>
      </c>
      <c r="G63" s="25"/>
      <c r="H63" s="25" t="s">
        <v>158</v>
      </c>
      <c r="I63" s="25" t="s">
        <v>319</v>
      </c>
      <c r="J63" s="25"/>
      <c r="K63" s="25"/>
      <c r="L63" s="25"/>
      <c r="M63" s="25"/>
      <c r="N63" s="26"/>
      <c r="O63" s="25"/>
      <c r="P63" s="25">
        <v>2019</v>
      </c>
      <c r="Q63" s="25">
        <v>2</v>
      </c>
      <c r="R63" s="25"/>
      <c r="S63" s="25"/>
      <c r="T63" s="25"/>
      <c r="U63" s="25"/>
      <c r="V63" s="25"/>
      <c r="W63" s="25"/>
      <c r="X63" s="25"/>
      <c r="Y63" s="25"/>
      <c r="Z63" s="42"/>
      <c r="AA63" s="21">
        <v>0</v>
      </c>
    </row>
    <row r="64" spans="2:27" ht="27.6" customHeight="1" x14ac:dyDescent="0.3">
      <c r="C64" s="2"/>
      <c r="F64" s="2"/>
      <c r="H64" s="2"/>
      <c r="I64" s="12"/>
      <c r="M64" s="2"/>
      <c r="N64" s="12"/>
      <c r="P64" s="2"/>
      <c r="R64" s="12"/>
      <c r="T64" s="2"/>
      <c r="V64" s="12"/>
      <c r="W64" s="2"/>
      <c r="X64" s="12"/>
      <c r="Y64" s="2" t="s">
        <v>20</v>
      </c>
      <c r="Z64" s="13">
        <f>SUM(Z8:Z63)</f>
        <v>0</v>
      </c>
      <c r="AA64" s="13">
        <f>SUM(AA8:AA63)</f>
        <v>0</v>
      </c>
    </row>
    <row r="65" spans="2:7" x14ac:dyDescent="0.2">
      <c r="B65" s="19" t="s">
        <v>21</v>
      </c>
    </row>
    <row r="66" spans="2:7" ht="27.6" customHeight="1" x14ac:dyDescent="0.25">
      <c r="B66" s="43" t="s">
        <v>18</v>
      </c>
      <c r="C66" s="43"/>
      <c r="D66" s="43"/>
      <c r="E66" s="11" t="s">
        <v>2</v>
      </c>
      <c r="F66" s="33" t="s">
        <v>337</v>
      </c>
      <c r="G66" s="7" t="s">
        <v>3</v>
      </c>
    </row>
    <row r="67" spans="2:7" x14ac:dyDescent="0.2">
      <c r="B67" s="44"/>
      <c r="C67" s="44"/>
      <c r="D67" s="44"/>
      <c r="E67" s="14">
        <v>1</v>
      </c>
      <c r="F67" s="16">
        <v>0</v>
      </c>
      <c r="G67" s="9">
        <f>E67*F67</f>
        <v>0</v>
      </c>
    </row>
    <row r="68" spans="2:7" x14ac:dyDescent="0.2">
      <c r="B68" s="44"/>
      <c r="C68" s="44"/>
      <c r="D68" s="44"/>
      <c r="E68" s="20">
        <v>1</v>
      </c>
      <c r="F68" s="16">
        <v>0</v>
      </c>
      <c r="G68" s="9">
        <f t="shared" ref="G68:G73" si="1">E68*F68</f>
        <v>0</v>
      </c>
    </row>
    <row r="69" spans="2:7" x14ac:dyDescent="0.2">
      <c r="B69" s="44"/>
      <c r="C69" s="44"/>
      <c r="D69" s="44"/>
      <c r="E69" s="20">
        <v>1</v>
      </c>
      <c r="F69" s="16">
        <v>0</v>
      </c>
      <c r="G69" s="9">
        <f t="shared" si="1"/>
        <v>0</v>
      </c>
    </row>
    <row r="70" spans="2:7" x14ac:dyDescent="0.2">
      <c r="B70" s="44"/>
      <c r="C70" s="44"/>
      <c r="D70" s="44"/>
      <c r="E70" s="20">
        <v>1</v>
      </c>
      <c r="F70" s="16">
        <v>0</v>
      </c>
      <c r="G70" s="9">
        <f t="shared" si="1"/>
        <v>0</v>
      </c>
    </row>
    <row r="71" spans="2:7" x14ac:dyDescent="0.2">
      <c r="B71" s="44"/>
      <c r="C71" s="44"/>
      <c r="D71" s="44"/>
      <c r="E71" s="20">
        <v>1</v>
      </c>
      <c r="F71" s="16">
        <v>0</v>
      </c>
      <c r="G71" s="9">
        <f t="shared" si="1"/>
        <v>0</v>
      </c>
    </row>
    <row r="72" spans="2:7" x14ac:dyDescent="0.2">
      <c r="B72" s="44"/>
      <c r="C72" s="44"/>
      <c r="D72" s="44"/>
      <c r="E72" s="20">
        <v>1</v>
      </c>
      <c r="F72" s="16">
        <v>0</v>
      </c>
      <c r="G72" s="9">
        <f t="shared" si="1"/>
        <v>0</v>
      </c>
    </row>
    <row r="73" spans="2:7" x14ac:dyDescent="0.2">
      <c r="B73" s="44"/>
      <c r="C73" s="44"/>
      <c r="D73" s="44"/>
      <c r="E73" s="20">
        <v>1</v>
      </c>
      <c r="F73" s="16">
        <v>0</v>
      </c>
      <c r="G73" s="9">
        <f t="shared" si="1"/>
        <v>0</v>
      </c>
    </row>
    <row r="74" spans="2:7" ht="20.25" x14ac:dyDescent="0.3">
      <c r="F74" s="12" t="s">
        <v>19</v>
      </c>
      <c r="G74" s="13">
        <f>SUM(G67:G73)</f>
        <v>0</v>
      </c>
    </row>
  </sheetData>
  <autoFilter ref="A7:AA74" xr:uid="{E3692874-B8AD-4883-B8C4-61B8C4ABDB18}"/>
  <mergeCells count="8">
    <mergeCell ref="B66:D66"/>
    <mergeCell ref="B72:D72"/>
    <mergeCell ref="B73:D73"/>
    <mergeCell ref="B70:D70"/>
    <mergeCell ref="B71:D71"/>
    <mergeCell ref="B67:D67"/>
    <mergeCell ref="B68:D68"/>
    <mergeCell ref="B69:D69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27C-71A8-4ADB-8791-FBD28ECB8328}">
  <dimension ref="B2:F24"/>
  <sheetViews>
    <sheetView showGridLines="0" zoomScale="115" zoomScaleNormal="115" workbookViewId="0">
      <selection activeCell="F29" sqref="F29"/>
    </sheetView>
  </sheetViews>
  <sheetFormatPr defaultRowHeight="15" x14ac:dyDescent="0.25"/>
  <cols>
    <col min="1" max="1" width="5.5703125" customWidth="1"/>
    <col min="2" max="2" width="58.5703125" customWidth="1"/>
    <col min="3" max="3" width="35.7109375" customWidth="1"/>
    <col min="4" max="4" width="26.28515625" customWidth="1"/>
    <col min="5" max="5" width="34.28515625" customWidth="1"/>
    <col min="6" max="6" width="30.7109375" customWidth="1"/>
  </cols>
  <sheetData>
    <row r="2" spans="2:6" ht="20.25" x14ac:dyDescent="0.3">
      <c r="B2" s="4" t="s">
        <v>331</v>
      </c>
    </row>
    <row r="3" spans="2:6" ht="15.75" x14ac:dyDescent="0.25">
      <c r="B3" s="3" t="s">
        <v>333</v>
      </c>
    </row>
    <row r="5" spans="2:6" ht="18" x14ac:dyDescent="0.25">
      <c r="B5" s="32" t="s">
        <v>27</v>
      </c>
      <c r="C5" s="30"/>
      <c r="D5" s="31"/>
      <c r="E5" s="31"/>
      <c r="F5" s="2"/>
    </row>
    <row r="6" spans="2:6" x14ac:dyDescent="0.25">
      <c r="B6" s="7" t="s">
        <v>4</v>
      </c>
      <c r="C6" s="8" t="s">
        <v>6</v>
      </c>
      <c r="D6" s="11" t="s">
        <v>17</v>
      </c>
      <c r="E6" s="7" t="s">
        <v>5</v>
      </c>
      <c r="F6" s="2"/>
    </row>
    <row r="7" spans="2:6" x14ac:dyDescent="0.25">
      <c r="B7" s="6" t="s">
        <v>7</v>
      </c>
      <c r="C7" s="16">
        <v>0</v>
      </c>
      <c r="D7" s="10">
        <v>5</v>
      </c>
      <c r="E7" s="17">
        <f>C7*D7</f>
        <v>0</v>
      </c>
      <c r="F7" s="2"/>
    </row>
    <row r="8" spans="2:6" x14ac:dyDescent="0.25">
      <c r="B8" s="6" t="s">
        <v>8</v>
      </c>
      <c r="C8" s="16">
        <v>0</v>
      </c>
      <c r="D8" s="10">
        <v>5</v>
      </c>
      <c r="E8" s="17">
        <f t="shared" ref="E8:E10" si="0">C8*D8</f>
        <v>0</v>
      </c>
      <c r="F8" s="2"/>
    </row>
    <row r="9" spans="2:6" x14ac:dyDescent="0.25">
      <c r="B9" s="6" t="s">
        <v>35</v>
      </c>
      <c r="C9" s="16">
        <v>0</v>
      </c>
      <c r="D9" s="10">
        <v>200</v>
      </c>
      <c r="E9" s="17">
        <f t="shared" si="0"/>
        <v>0</v>
      </c>
      <c r="F9" s="2"/>
    </row>
    <row r="10" spans="2:6" x14ac:dyDescent="0.25">
      <c r="B10" s="6" t="s">
        <v>9</v>
      </c>
      <c r="C10" s="16">
        <v>0</v>
      </c>
      <c r="D10" s="10">
        <v>100</v>
      </c>
      <c r="E10" s="17">
        <f t="shared" si="0"/>
        <v>0</v>
      </c>
      <c r="F10" s="2"/>
    </row>
    <row r="11" spans="2:6" ht="20.25" x14ac:dyDescent="0.3">
      <c r="B11" s="2"/>
      <c r="C11" s="12"/>
      <c r="D11" s="2" t="s">
        <v>11</v>
      </c>
      <c r="E11" s="18">
        <f>SUM(E7:E10)</f>
        <v>0</v>
      </c>
      <c r="F11" s="2"/>
    </row>
    <row r="12" spans="2:6" ht="8.4499999999999993" customHeight="1" x14ac:dyDescent="0.25">
      <c r="B12" s="2"/>
      <c r="C12" s="12"/>
      <c r="D12" s="2"/>
      <c r="E12" s="2"/>
      <c r="F12" s="2"/>
    </row>
    <row r="13" spans="2:6" ht="30" x14ac:dyDescent="0.25">
      <c r="B13" s="7" t="s">
        <v>4</v>
      </c>
      <c r="C13" s="8" t="s">
        <v>29</v>
      </c>
      <c r="D13" s="11" t="s">
        <v>17</v>
      </c>
      <c r="E13" s="7" t="s">
        <v>346</v>
      </c>
      <c r="F13" s="7" t="s">
        <v>5</v>
      </c>
    </row>
    <row r="14" spans="2:6" x14ac:dyDescent="0.25">
      <c r="B14" s="6" t="s">
        <v>12</v>
      </c>
      <c r="C14" s="15">
        <v>1</v>
      </c>
      <c r="D14" s="10">
        <v>10</v>
      </c>
      <c r="E14" s="17">
        <f>C9</f>
        <v>0</v>
      </c>
      <c r="F14" s="17">
        <f>(D14*E14)*C14</f>
        <v>0</v>
      </c>
    </row>
    <row r="15" spans="2:6" x14ac:dyDescent="0.25">
      <c r="B15" s="6" t="s">
        <v>13</v>
      </c>
      <c r="C15" s="15">
        <v>1</v>
      </c>
      <c r="D15" s="10">
        <v>10</v>
      </c>
      <c r="E15" s="17">
        <f>C9</f>
        <v>0</v>
      </c>
      <c r="F15" s="17">
        <f t="shared" ref="F15:F16" si="1">(D15*E15)*C15</f>
        <v>0</v>
      </c>
    </row>
    <row r="16" spans="2:6" x14ac:dyDescent="0.25">
      <c r="B16" s="6" t="s">
        <v>14</v>
      </c>
      <c r="C16" s="15">
        <v>1</v>
      </c>
      <c r="D16" s="10">
        <v>10</v>
      </c>
      <c r="E16" s="17">
        <f>C9</f>
        <v>0</v>
      </c>
      <c r="F16" s="17">
        <f t="shared" si="1"/>
        <v>0</v>
      </c>
    </row>
    <row r="17" spans="2:6" x14ac:dyDescent="0.25">
      <c r="B17" s="6" t="s">
        <v>15</v>
      </c>
      <c r="C17" s="15">
        <v>1</v>
      </c>
      <c r="D17" s="10">
        <v>10</v>
      </c>
      <c r="E17" s="17">
        <f>C9</f>
        <v>0</v>
      </c>
      <c r="F17" s="17">
        <f>(D17*E17)*C17</f>
        <v>0</v>
      </c>
    </row>
    <row r="18" spans="2:6" x14ac:dyDescent="0.25">
      <c r="B18" s="2"/>
      <c r="C18" s="12"/>
      <c r="D18" s="2"/>
      <c r="E18" s="2" t="s">
        <v>16</v>
      </c>
      <c r="F18" s="22">
        <f>SUM(F14:F17)</f>
        <v>0</v>
      </c>
    </row>
    <row r="19" spans="2:6" ht="9" customHeight="1" x14ac:dyDescent="0.3">
      <c r="B19" s="2"/>
      <c r="C19" s="12"/>
      <c r="D19" s="2"/>
      <c r="E19" s="2"/>
      <c r="F19" s="18"/>
    </row>
    <row r="20" spans="2:6" ht="18" x14ac:dyDescent="0.25">
      <c r="B20" s="32" t="s">
        <v>28</v>
      </c>
      <c r="C20" s="28"/>
      <c r="D20" s="29"/>
      <c r="E20" s="29"/>
      <c r="F20" s="2"/>
    </row>
    <row r="21" spans="2:6" x14ac:dyDescent="0.25">
      <c r="B21" s="7" t="s">
        <v>30</v>
      </c>
      <c r="C21" s="33" t="s">
        <v>10</v>
      </c>
      <c r="D21" s="7" t="s">
        <v>31</v>
      </c>
      <c r="E21" s="7" t="s">
        <v>5</v>
      </c>
      <c r="F21" s="2"/>
    </row>
    <row r="22" spans="2:6" x14ac:dyDescent="0.25">
      <c r="B22" s="6" t="s">
        <v>32</v>
      </c>
      <c r="C22" s="15">
        <v>0</v>
      </c>
      <c r="D22" s="17">
        <v>4000</v>
      </c>
      <c r="E22" s="17">
        <f>(D22*C22)+D22</f>
        <v>4000</v>
      </c>
      <c r="F22" s="2"/>
    </row>
    <row r="23" spans="2:6" x14ac:dyDescent="0.25">
      <c r="B23" s="6" t="s">
        <v>33</v>
      </c>
      <c r="C23" s="15">
        <v>0</v>
      </c>
      <c r="D23" s="17">
        <v>10000</v>
      </c>
      <c r="E23" s="17">
        <f>(D23*C23)+D23</f>
        <v>10000</v>
      </c>
      <c r="F23" s="2"/>
    </row>
    <row r="24" spans="2:6" x14ac:dyDescent="0.25">
      <c r="D24" s="2" t="s">
        <v>34</v>
      </c>
      <c r="E24" s="22">
        <f>SUM(E20:E23)</f>
        <v>14000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8062-0F7B-4F02-8CD6-4A19DA7C5DF2}">
  <dimension ref="B2:G15"/>
  <sheetViews>
    <sheetView showGridLines="0" zoomScale="150" zoomScaleNormal="150" workbookViewId="0">
      <selection activeCell="C6" sqref="C6"/>
    </sheetView>
  </sheetViews>
  <sheetFormatPr defaultColWidth="8.85546875" defaultRowHeight="14.25" x14ac:dyDescent="0.2"/>
  <cols>
    <col min="1" max="1" width="8.85546875" style="2"/>
    <col min="2" max="2" width="49.7109375" style="2" customWidth="1"/>
    <col min="3" max="3" width="42.28515625" style="2" customWidth="1"/>
    <col min="4" max="16384" width="8.85546875" style="2"/>
  </cols>
  <sheetData>
    <row r="2" spans="2:7" ht="20.25" x14ac:dyDescent="0.3">
      <c r="B2" s="4" t="s">
        <v>331</v>
      </c>
    </row>
    <row r="3" spans="2:7" ht="15" x14ac:dyDescent="0.2">
      <c r="B3" s="3" t="s">
        <v>333</v>
      </c>
    </row>
    <row r="5" spans="2:7" ht="20.25" x14ac:dyDescent="0.3">
      <c r="B5" s="23" t="s">
        <v>334</v>
      </c>
      <c r="C5" s="37">
        <f>SUM('1 - Preventief onderhoud'!Z64,'1 - Preventief onderhoud'!AA64,'1 - Preventief onderhoud'!G74)</f>
        <v>0</v>
      </c>
    </row>
    <row r="6" spans="2:7" ht="20.25" x14ac:dyDescent="0.3">
      <c r="B6" s="23" t="s">
        <v>335</v>
      </c>
      <c r="C6" s="37">
        <f>SUM('2 - Correctief onderhoud'!E11,'2 - Correctief onderhoud'!F18,'2 - Correctief onderhoud'!E24)</f>
        <v>14000</v>
      </c>
    </row>
    <row r="7" spans="2:7" ht="23.25" x14ac:dyDescent="0.35">
      <c r="B7" s="38" t="s">
        <v>336</v>
      </c>
      <c r="C7" s="39">
        <f>SUM(C5:C6)</f>
        <v>14000</v>
      </c>
    </row>
    <row r="11" spans="2:7" ht="20.25" x14ac:dyDescent="0.3">
      <c r="B11" s="23" t="s">
        <v>22</v>
      </c>
      <c r="C11" s="27"/>
      <c r="G11" s="12"/>
    </row>
    <row r="12" spans="2:7" ht="20.25" x14ac:dyDescent="0.3">
      <c r="B12" s="23" t="s">
        <v>23</v>
      </c>
      <c r="C12" s="27"/>
      <c r="G12" s="12"/>
    </row>
    <row r="13" spans="2:7" ht="20.25" x14ac:dyDescent="0.3">
      <c r="B13" s="23" t="s">
        <v>24</v>
      </c>
      <c r="C13" s="27"/>
      <c r="G13" s="12"/>
    </row>
    <row r="14" spans="2:7" ht="20.25" x14ac:dyDescent="0.3">
      <c r="B14" s="23" t="s">
        <v>25</v>
      </c>
      <c r="C14" s="27"/>
      <c r="G14" s="12"/>
    </row>
    <row r="15" spans="2:7" ht="80.45" customHeight="1" x14ac:dyDescent="0.3">
      <c r="B15" s="23" t="s">
        <v>26</v>
      </c>
      <c r="C15" s="27"/>
      <c r="G1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3B427-BB88-4262-9A23-B1D532F60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50D20-0CA7-4387-BA6C-5BBD8BC95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E1DBEC-7E8E-4978-99AB-A3D8B4A3C604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8ec4ee04-3fb6-414f-9e32-e97177c556e7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1 - Preventief onderhoud</vt:lpstr>
      <vt:lpstr>2 - Correctief onderhoud</vt:lpstr>
      <vt:lpstr>Totalisatie + Ondertekening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2021-02-26T11:32:08Z</dcterms:created>
  <dcterms:modified xsi:type="dcterms:W3CDTF">2021-06-10T10:26:39Z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