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P:\Diensten\Financien\Inkoopbureau\6. Aanbestedingen\Aanbestedingen 2020\Drankenautomaten 2020\Bestekdocumenten Marcel\"/>
    </mc:Choice>
  </mc:AlternateContent>
  <xr:revisionPtr revIDLastSave="0" documentId="13_ncr:1_{C23D0E9B-DF8C-464C-A7CC-D60232AB2BDF}" xr6:coauthVersionLast="36" xr6:coauthVersionMax="36" xr10:uidLastSave="{00000000-0000-0000-0000-000000000000}"/>
  <bookViews>
    <workbookView xWindow="0" yWindow="0" windowWidth="28800" windowHeight="12600" xr2:uid="{00000000-000D-0000-FFFF-FFFF00000000}"/>
  </bookViews>
  <sheets>
    <sheet name="Summa" sheetId="2" r:id="rId1"/>
  </sheets>
  <definedNames>
    <definedName name="_xlnm.Print_Area" localSheetId="0">Summa!$B$2:$H$75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9" i="2" l="1"/>
  <c r="G48" i="2"/>
  <c r="G45" i="2"/>
  <c r="G39" i="2" l="1"/>
  <c r="H39" i="2" s="1"/>
  <c r="G38" i="2"/>
  <c r="H38" i="2" s="1"/>
  <c r="G36" i="2"/>
  <c r="H36" i="2" s="1"/>
  <c r="G35" i="2"/>
  <c r="H35" i="2" s="1"/>
  <c r="G34" i="2"/>
  <c r="H34" i="2" s="1"/>
  <c r="G27" i="2"/>
  <c r="H27" i="2" s="1"/>
  <c r="G26" i="2"/>
  <c r="H26" i="2" s="1"/>
  <c r="G23" i="2"/>
  <c r="H23" i="2" s="1"/>
  <c r="G24" i="2"/>
  <c r="H24" i="2" s="1"/>
  <c r="G22" i="2"/>
  <c r="H22" i="2" s="1"/>
  <c r="G12" i="2"/>
  <c r="H12" i="2" s="1"/>
  <c r="G15" i="2"/>
  <c r="H15" i="2" s="1"/>
  <c r="G14" i="2"/>
  <c r="H14" i="2" s="1"/>
  <c r="G11" i="2"/>
  <c r="H11" i="2" s="1"/>
  <c r="G10" i="2"/>
  <c r="H10" i="2" s="1"/>
  <c r="H45" i="2" l="1"/>
  <c r="H48" i="2"/>
  <c r="C40" i="2"/>
  <c r="H40" i="2" s="1"/>
  <c r="C37" i="2"/>
  <c r="F61" i="2"/>
  <c r="H61" i="2" s="1"/>
  <c r="F60" i="2"/>
  <c r="H60" i="2" s="1"/>
  <c r="F59" i="2"/>
  <c r="H59" i="2" s="1"/>
  <c r="F58" i="2"/>
  <c r="H58" i="2" s="1"/>
  <c r="F57" i="2"/>
  <c r="H57" i="2" s="1"/>
  <c r="F56" i="2"/>
  <c r="H56" i="2" s="1"/>
  <c r="C28" i="2"/>
  <c r="H28" i="2" s="1"/>
  <c r="C25" i="2"/>
  <c r="C16" i="2"/>
  <c r="H16" i="2" s="1"/>
  <c r="C13" i="2"/>
  <c r="H50" i="2" l="1"/>
  <c r="G40" i="2"/>
  <c r="G28" i="2"/>
  <c r="G37" i="2"/>
  <c r="G16" i="2"/>
  <c r="G25" i="2"/>
  <c r="H30" i="2"/>
  <c r="G13" i="2"/>
  <c r="H18" i="2"/>
  <c r="H42" i="2"/>
  <c r="H63" i="2"/>
  <c r="J69" i="2" l="1"/>
</calcChain>
</file>

<file path=xl/sharedStrings.xml><?xml version="1.0" encoding="utf-8"?>
<sst xmlns="http://schemas.openxmlformats.org/spreadsheetml/2006/main" count="78" uniqueCount="53">
  <si>
    <t>Maandelijkse Kosten</t>
  </si>
  <si>
    <t>Huurkosten per maand (afschrijvingskosten, rentekosten)</t>
  </si>
  <si>
    <t>Technisch Onderhoud van de automaat (inclusief reserveonderdelen en de benodigde materialen)</t>
  </si>
  <si>
    <t>Opmerking</t>
  </si>
  <si>
    <t>maandprijs vast voor 5 jaar</t>
  </si>
  <si>
    <t>indexatie vanaf 2023</t>
  </si>
  <si>
    <t>..</t>
  </si>
  <si>
    <t>Prognose benodigd aantal automaten</t>
  </si>
  <si>
    <t xml:space="preserve">Factor op basis van kosten voor 60 maanden </t>
  </si>
  <si>
    <t>beschrijf in deze cel uw type automaat</t>
  </si>
  <si>
    <t xml:space="preserve">Totale kosten berekend over 5 jaar </t>
  </si>
  <si>
    <t xml:space="preserve">variabele  "Dagelijkse" verzorgingskosten </t>
  </si>
  <si>
    <t>Totaal kosten per maand</t>
  </si>
  <si>
    <t>C Subtotaal Tikprijzen</t>
  </si>
  <si>
    <t>exclusief gratis tik voor heet water</t>
  </si>
  <si>
    <t>Aantal (tikken per maand) gebaseerd uit het verleden en management rapportages.  Dienen voor een reeel vergelijk. Dit zijn geen garanties voor de toekomst.</t>
  </si>
  <si>
    <t>Prognose tikken per maand</t>
  </si>
  <si>
    <t>Koffiebekers</t>
  </si>
  <si>
    <t xml:space="preserve">Gelieve de Lichtblauwe velden in te vullen.  Additionele kosten in de lichtblauwe velden. </t>
  </si>
  <si>
    <t>Totaalprijs per jaar</t>
  </si>
  <si>
    <t>prijs per 1000 st.</t>
  </si>
  <si>
    <t>aantallen (stuks) per jaar (2019)</t>
  </si>
  <si>
    <t>Theezakjes</t>
  </si>
  <si>
    <t>Losse leveringen</t>
  </si>
  <si>
    <t>A  Subtotaal Lease automaten hoogmodel</t>
  </si>
  <si>
    <t>B Subtotaal Lease automaten laag model</t>
  </si>
  <si>
    <t>D Subtotaal  losse leveringen</t>
  </si>
  <si>
    <t>Variabele kosten                           (Subtotaal per automaat)</t>
  </si>
  <si>
    <t>Vaste kosten                                  (Subtotaal per automaat)</t>
  </si>
  <si>
    <t>Variabele kosten                            (Subtotaal per automaat)</t>
  </si>
  <si>
    <t>Vaste kosten                                 (Subtotaal per automaat)</t>
  </si>
  <si>
    <t>Prijzenblad Summa College</t>
  </si>
  <si>
    <t>Warme drank bonen automaat  Hoog model</t>
  </si>
  <si>
    <t>Warme drank bonen automaat  Laag model</t>
  </si>
  <si>
    <t xml:space="preserve">Warme drank combi bonen - Instant automaat  </t>
  </si>
  <si>
    <t>Vaste Tikprijs voor alle koffievarianten. inclusief melkpoeder, suiker choco varianten)</t>
  </si>
  <si>
    <t>Tikprijs  Bonenkoffie varianten</t>
  </si>
  <si>
    <t>Tikprijs  Instant koffie</t>
  </si>
  <si>
    <t>Vergelijkingsprijs TCO Summa College over 5 jaar</t>
  </si>
  <si>
    <t>Organisatienaam Inschrijver</t>
  </si>
  <si>
    <t>Naam tekenbevoegde van Inschrijver</t>
  </si>
  <si>
    <t>Handtekening Inshrijver</t>
  </si>
  <si>
    <t>Suikersticks</t>
  </si>
  <si>
    <t>Creamer sticks</t>
  </si>
  <si>
    <t>Roerstaafjes  (plastic vrij)</t>
  </si>
  <si>
    <t>Sweetener sticks</t>
  </si>
  <si>
    <t>zijn geen garanties voor de toekomst.</t>
  </si>
  <si>
    <t>tikken per jaar</t>
  </si>
  <si>
    <t>tikken over 5 jaar</t>
  </si>
  <si>
    <t>Totaal per 5 jaar</t>
  </si>
  <si>
    <t>E Subtotaal Implementatie kosten</t>
  </si>
  <si>
    <t>E Subtotaal smaaktest kosten   (maximaal 1500 Euro)</t>
  </si>
  <si>
    <t>De hierboven genoemde aantallen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</si>
</sst>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_ &quot;€&quot;\ * #,##0.0000_ ;_ &quot;€&quot;\ * \-#,##0.0000_ ;_ &quot;€&quot;\ * &quot;-&quot;????_ ;_ @_ 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0" xfId="0" applyFont="1" applyBorder="1"/>
    <xf numFmtId="44" fontId="2" fillId="0" borderId="0" xfId="0" applyNumberFormat="1" applyFont="1" applyBorder="1"/>
    <xf numFmtId="0" fontId="3" fillId="0" borderId="0" xfId="0" applyFont="1"/>
    <xf numFmtId="0" fontId="4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2" fillId="0" borderId="0" xfId="0" applyFont="1" applyFill="1"/>
    <xf numFmtId="44" fontId="2" fillId="0" borderId="0" xfId="0" applyNumberFormat="1" applyFont="1" applyFill="1" applyBorder="1"/>
    <xf numFmtId="0" fontId="2" fillId="0" borderId="0" xfId="0" applyFont="1" applyFill="1" applyBorder="1"/>
    <xf numFmtId="16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6" xfId="0" applyFont="1" applyBorder="1"/>
    <xf numFmtId="44" fontId="2" fillId="0" borderId="4" xfId="0" applyNumberFormat="1" applyFont="1" applyBorder="1"/>
    <xf numFmtId="44" fontId="2" fillId="0" borderId="4" xfId="0" applyNumberFormat="1" applyFont="1" applyFill="1" applyBorder="1"/>
    <xf numFmtId="44" fontId="2" fillId="0" borderId="7" xfId="0" applyNumberFormat="1" applyFont="1" applyBorder="1"/>
    <xf numFmtId="0" fontId="2" fillId="4" borderId="8" xfId="0" applyFont="1" applyFill="1" applyBorder="1" applyAlignment="1">
      <alignment vertical="top" wrapText="1"/>
    </xf>
    <xf numFmtId="164" fontId="2" fillId="0" borderId="0" xfId="0" applyNumberFormat="1" applyFont="1" applyBorder="1" applyAlignment="1">
      <alignment horizontal="center"/>
    </xf>
    <xf numFmtId="44" fontId="2" fillId="0" borderId="5" xfId="0" applyNumberFormat="1" applyFont="1" applyBorder="1"/>
    <xf numFmtId="0" fontId="2" fillId="0" borderId="8" xfId="0" applyFont="1" applyBorder="1"/>
    <xf numFmtId="44" fontId="2" fillId="4" borderId="0" xfId="0" applyNumberFormat="1" applyFont="1" applyFill="1" applyBorder="1"/>
    <xf numFmtId="0" fontId="2" fillId="0" borderId="8" xfId="0" applyFont="1" applyBorder="1" applyAlignment="1">
      <alignment wrapText="1"/>
    </xf>
    <xf numFmtId="0" fontId="2" fillId="4" borderId="8" xfId="0" applyFont="1" applyFill="1" applyBorder="1"/>
    <xf numFmtId="44" fontId="5" fillId="6" borderId="0" xfId="0" applyNumberFormat="1" applyFont="1" applyFill="1" applyBorder="1"/>
    <xf numFmtId="44" fontId="2" fillId="0" borderId="5" xfId="0" applyNumberFormat="1" applyFont="1" applyFill="1" applyBorder="1"/>
    <xf numFmtId="0" fontId="5" fillId="6" borderId="9" xfId="0" applyFont="1" applyFill="1" applyBorder="1" applyAlignment="1">
      <alignment horizontal="left"/>
    </xf>
    <xf numFmtId="44" fontId="5" fillId="6" borderId="10" xfId="0" applyNumberFormat="1" applyFont="1" applyFill="1" applyBorder="1"/>
    <xf numFmtId="164" fontId="2" fillId="0" borderId="10" xfId="0" applyNumberFormat="1" applyFont="1" applyBorder="1" applyAlignment="1">
      <alignment horizontal="center"/>
    </xf>
    <xf numFmtId="44" fontId="2" fillId="0" borderId="11" xfId="0" applyNumberFormat="1" applyFont="1" applyBorder="1"/>
    <xf numFmtId="44" fontId="2" fillId="3" borderId="0" xfId="0" applyNumberFormat="1" applyFont="1" applyFill="1"/>
    <xf numFmtId="44" fontId="2" fillId="4" borderId="0" xfId="0" applyNumberFormat="1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44" fontId="2" fillId="0" borderId="0" xfId="0" applyNumberFormat="1" applyFont="1" applyFill="1"/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44" fontId="2" fillId="3" borderId="11" xfId="0" applyNumberFormat="1" applyFont="1" applyFill="1" applyBorder="1"/>
    <xf numFmtId="0" fontId="3" fillId="0" borderId="0" xfId="0" applyFont="1" applyAlignment="1">
      <alignment wrapText="1"/>
    </xf>
    <xf numFmtId="0" fontId="5" fillId="5" borderId="2" xfId="0" applyFont="1" applyFill="1" applyBorder="1" applyAlignment="1">
      <alignment wrapText="1"/>
    </xf>
    <xf numFmtId="44" fontId="2" fillId="0" borderId="4" xfId="0" applyNumberFormat="1" applyFont="1" applyBorder="1" applyAlignment="1">
      <alignment wrapText="1"/>
    </xf>
    <xf numFmtId="44" fontId="2" fillId="0" borderId="0" xfId="0" applyNumberFormat="1" applyFont="1" applyBorder="1" applyAlignment="1">
      <alignment wrapText="1"/>
    </xf>
    <xf numFmtId="44" fontId="1" fillId="0" borderId="0" xfId="0" applyNumberFormat="1" applyFont="1" applyFill="1" applyBorder="1" applyAlignment="1">
      <alignment wrapText="1"/>
    </xf>
    <xf numFmtId="44" fontId="1" fillId="0" borderId="0" xfId="0" applyNumberFormat="1" applyFont="1" applyFill="1" applyBorder="1" applyAlignment="1">
      <alignment vertical="center" wrapText="1"/>
    </xf>
    <xf numFmtId="44" fontId="2" fillId="0" borderId="0" xfId="0" applyNumberFormat="1" applyFont="1" applyFill="1" applyBorder="1" applyAlignment="1">
      <alignment wrapText="1"/>
    </xf>
    <xf numFmtId="44" fontId="2" fillId="0" borderId="10" xfId="0" applyNumberFormat="1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2" fillId="0" borderId="0" xfId="0" applyFont="1" applyBorder="1" applyAlignment="1">
      <alignment wrapText="1"/>
    </xf>
    <xf numFmtId="165" fontId="2" fillId="4" borderId="0" xfId="0" applyNumberFormat="1" applyFont="1" applyFill="1" applyBorder="1"/>
    <xf numFmtId="44" fontId="2" fillId="3" borderId="5" xfId="0" applyNumberFormat="1" applyFont="1" applyFill="1" applyBorder="1"/>
    <xf numFmtId="44" fontId="5" fillId="5" borderId="12" xfId="0" applyNumberFormat="1" applyFont="1" applyFill="1" applyBorder="1"/>
    <xf numFmtId="0" fontId="7" fillId="0" borderId="10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wrapText="1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 wrapText="1"/>
    </xf>
    <xf numFmtId="0" fontId="6" fillId="0" borderId="15" xfId="0" applyFont="1" applyBorder="1"/>
    <xf numFmtId="44" fontId="2" fillId="0" borderId="16" xfId="0" applyNumberFormat="1" applyFont="1" applyBorder="1"/>
    <xf numFmtId="44" fontId="2" fillId="0" borderId="16" xfId="0" applyNumberFormat="1" applyFont="1" applyBorder="1" applyAlignment="1">
      <alignment wrapText="1"/>
    </xf>
    <xf numFmtId="44" fontId="2" fillId="0" borderId="16" xfId="0" applyNumberFormat="1" applyFont="1" applyFill="1" applyBorder="1"/>
    <xf numFmtId="44" fontId="2" fillId="0" borderId="17" xfId="0" applyNumberFormat="1" applyFont="1" applyBorder="1"/>
    <xf numFmtId="0" fontId="2" fillId="4" borderId="18" xfId="0" applyFont="1" applyFill="1" applyBorder="1" applyAlignment="1">
      <alignment vertical="top" wrapText="1"/>
    </xf>
    <xf numFmtId="44" fontId="2" fillId="0" borderId="19" xfId="0" applyNumberFormat="1" applyFont="1" applyBorder="1"/>
    <xf numFmtId="44" fontId="2" fillId="0" borderId="19" xfId="0" applyNumberFormat="1" applyFont="1" applyBorder="1" applyAlignment="1">
      <alignment wrapText="1"/>
    </xf>
    <xf numFmtId="164" fontId="2" fillId="0" borderId="19" xfId="0" applyNumberFormat="1" applyFont="1" applyBorder="1" applyAlignment="1">
      <alignment horizontal="center"/>
    </xf>
    <xf numFmtId="44" fontId="2" fillId="0" borderId="19" xfId="0" applyNumberFormat="1" applyFont="1" applyFill="1" applyBorder="1"/>
    <xf numFmtId="44" fontId="2" fillId="0" borderId="20" xfId="0" applyNumberFormat="1" applyFont="1" applyBorder="1"/>
    <xf numFmtId="0" fontId="2" fillId="0" borderId="18" xfId="0" applyFont="1" applyBorder="1"/>
    <xf numFmtId="44" fontId="2" fillId="4" borderId="19" xfId="0" applyNumberFormat="1" applyFont="1" applyFill="1" applyBorder="1"/>
    <xf numFmtId="44" fontId="1" fillId="0" borderId="19" xfId="0" applyNumberFormat="1" applyFont="1" applyFill="1" applyBorder="1" applyAlignment="1">
      <alignment wrapText="1"/>
    </xf>
    <xf numFmtId="0" fontId="2" fillId="0" borderId="18" xfId="0" applyFont="1" applyBorder="1" applyAlignment="1">
      <alignment wrapText="1"/>
    </xf>
    <xf numFmtId="44" fontId="2" fillId="4" borderId="19" xfId="0" applyNumberFormat="1" applyFont="1" applyFill="1" applyBorder="1" applyAlignment="1">
      <alignment vertical="center"/>
    </xf>
    <xf numFmtId="44" fontId="1" fillId="0" borderId="19" xfId="0" applyNumberFormat="1" applyFont="1" applyFill="1" applyBorder="1" applyAlignment="1">
      <alignment vertical="center" wrapText="1"/>
    </xf>
    <xf numFmtId="164" fontId="2" fillId="0" borderId="19" xfId="0" applyNumberFormat="1" applyFont="1" applyBorder="1" applyAlignment="1">
      <alignment horizontal="center" vertical="center"/>
    </xf>
    <xf numFmtId="0" fontId="2" fillId="4" borderId="18" xfId="0" applyFont="1" applyFill="1" applyBorder="1"/>
    <xf numFmtId="44" fontId="2" fillId="0" borderId="19" xfId="0" applyNumberFormat="1" applyFont="1" applyFill="1" applyBorder="1" applyAlignment="1">
      <alignment wrapText="1"/>
    </xf>
    <xf numFmtId="0" fontId="5" fillId="6" borderId="18" xfId="0" applyFont="1" applyFill="1" applyBorder="1" applyAlignment="1">
      <alignment horizontal="right"/>
    </xf>
    <xf numFmtId="44" fontId="5" fillId="6" borderId="19" xfId="0" applyNumberFormat="1" applyFont="1" applyFill="1" applyBorder="1"/>
    <xf numFmtId="164" fontId="2" fillId="0" borderId="19" xfId="0" applyNumberFormat="1" applyFont="1" applyFill="1" applyBorder="1" applyAlignment="1">
      <alignment horizontal="center"/>
    </xf>
    <xf numFmtId="44" fontId="2" fillId="0" borderId="20" xfId="0" applyNumberFormat="1" applyFont="1" applyFill="1" applyBorder="1"/>
    <xf numFmtId="0" fontId="5" fillId="6" borderId="21" xfId="0" applyFont="1" applyFill="1" applyBorder="1" applyAlignment="1">
      <alignment horizontal="left"/>
    </xf>
    <xf numFmtId="44" fontId="5" fillId="6" borderId="22" xfId="0" applyNumberFormat="1" applyFont="1" applyFill="1" applyBorder="1"/>
    <xf numFmtId="44" fontId="2" fillId="0" borderId="22" xfId="0" applyNumberFormat="1" applyFont="1" applyFill="1" applyBorder="1" applyAlignment="1">
      <alignment wrapText="1"/>
    </xf>
    <xf numFmtId="164" fontId="2" fillId="0" borderId="22" xfId="0" applyNumberFormat="1" applyFont="1" applyBorder="1" applyAlignment="1">
      <alignment horizontal="center"/>
    </xf>
    <xf numFmtId="44" fontId="2" fillId="0" borderId="23" xfId="0" applyNumberFormat="1" applyFont="1" applyBorder="1"/>
    <xf numFmtId="0" fontId="5" fillId="6" borderId="8" xfId="0" applyFont="1" applyFill="1" applyBorder="1" applyAlignment="1">
      <alignment horizontal="left"/>
    </xf>
    <xf numFmtId="0" fontId="6" fillId="0" borderId="0" xfId="0" applyFont="1"/>
    <xf numFmtId="0" fontId="7" fillId="0" borderId="0" xfId="0" applyFont="1" applyFill="1" applyAlignment="1">
      <alignment horizontal="left" wrapText="1"/>
    </xf>
    <xf numFmtId="0" fontId="6" fillId="0" borderId="8" xfId="0" applyFont="1" applyBorder="1"/>
    <xf numFmtId="0" fontId="7" fillId="3" borderId="0" xfId="0" applyFont="1" applyFill="1" applyAlignment="1">
      <alignment horizontal="left" wrapText="1"/>
    </xf>
    <xf numFmtId="44" fontId="2" fillId="0" borderId="0" xfId="0" applyNumberFormat="1" applyFont="1"/>
    <xf numFmtId="1" fontId="2" fillId="0" borderId="0" xfId="0" applyNumberFormat="1" applyFont="1" applyFill="1" applyBorder="1"/>
    <xf numFmtId="1" fontId="2" fillId="0" borderId="0" xfId="0" applyNumberFormat="1" applyFont="1" applyBorder="1"/>
    <xf numFmtId="0" fontId="2" fillId="8" borderId="4" xfId="0" applyFont="1" applyFill="1" applyBorder="1" applyAlignment="1">
      <alignment wrapText="1"/>
    </xf>
    <xf numFmtId="0" fontId="2" fillId="8" borderId="7" xfId="0" applyFont="1" applyFill="1" applyBorder="1" applyAlignment="1">
      <alignment vertical="top"/>
    </xf>
    <xf numFmtId="0" fontId="1" fillId="8" borderId="4" xfId="0" applyFont="1" applyFill="1" applyBorder="1"/>
    <xf numFmtId="0" fontId="1" fillId="8" borderId="7" xfId="0" applyFont="1" applyFill="1" applyBorder="1"/>
    <xf numFmtId="0" fontId="7" fillId="3" borderId="0" xfId="0" applyFont="1" applyFill="1" applyAlignment="1">
      <alignment horizontal="left" wrapText="1"/>
    </xf>
    <xf numFmtId="0" fontId="9" fillId="7" borderId="0" xfId="0" applyFont="1" applyFill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7" fillId="3" borderId="10" xfId="0" applyFont="1" applyFill="1" applyBorder="1" applyAlignment="1">
      <alignment horizontal="left" wrapText="1"/>
    </xf>
    <xf numFmtId="0" fontId="8" fillId="0" borderId="13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44" fontId="2" fillId="0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1" fillId="8" borderId="4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J75"/>
  <sheetViews>
    <sheetView tabSelected="1" workbookViewId="0">
      <pane ySplit="6" topLeftCell="A7" activePane="bottomLeft" state="frozen"/>
      <selection pane="bottomLeft" activeCell="B1" sqref="B1"/>
    </sheetView>
  </sheetViews>
  <sheetFormatPr defaultColWidth="9.1796875" defaultRowHeight="15.5" x14ac:dyDescent="0.35"/>
  <cols>
    <col min="1" max="1" width="2.08984375" style="1" customWidth="1"/>
    <col min="2" max="2" width="53.26953125" style="1" customWidth="1"/>
    <col min="3" max="3" width="16" style="1" customWidth="1"/>
    <col min="4" max="4" width="18.453125" style="35" customWidth="1"/>
    <col min="5" max="5" width="16.81640625" style="1" customWidth="1"/>
    <col min="6" max="6" width="22" style="1" customWidth="1"/>
    <col min="7" max="7" width="13.453125" style="1" customWidth="1"/>
    <col min="8" max="8" width="17.36328125" style="1" customWidth="1"/>
    <col min="9" max="9" width="9.1796875" style="1"/>
    <col min="10" max="10" width="13.1796875" style="1" bestFit="1" customWidth="1"/>
    <col min="11" max="16384" width="9.1796875" style="1"/>
  </cols>
  <sheetData>
    <row r="1" spans="2:8" ht="10" customHeight="1" x14ac:dyDescent="0.35"/>
    <row r="2" spans="2:8" s="5" customFormat="1" ht="26.5" customHeight="1" thickBot="1" x14ac:dyDescent="0.6">
      <c r="B2" s="92" t="s">
        <v>18</v>
      </c>
      <c r="D2" s="41"/>
    </row>
    <row r="3" spans="2:8" ht="32.25" customHeight="1" thickBot="1" x14ac:dyDescent="0.5">
      <c r="B3" s="6" t="s">
        <v>31</v>
      </c>
      <c r="C3" s="7"/>
      <c r="D3" s="42"/>
      <c r="E3" s="7"/>
      <c r="F3" s="7"/>
      <c r="G3" s="7"/>
      <c r="H3" s="8"/>
    </row>
    <row r="4" spans="2:8" ht="46.5" customHeight="1" x14ac:dyDescent="0.35">
      <c r="B4" s="55"/>
      <c r="C4" s="123" t="s">
        <v>0</v>
      </c>
      <c r="D4" s="123" t="s">
        <v>3</v>
      </c>
      <c r="E4" s="123" t="s">
        <v>8</v>
      </c>
      <c r="F4" s="123" t="s">
        <v>7</v>
      </c>
      <c r="G4" s="123" t="s">
        <v>12</v>
      </c>
      <c r="H4" s="121" t="s">
        <v>10</v>
      </c>
    </row>
    <row r="5" spans="2:8" hidden="1" x14ac:dyDescent="0.35">
      <c r="B5" s="56"/>
      <c r="C5" s="124"/>
      <c r="D5" s="125"/>
      <c r="E5" s="124"/>
      <c r="F5" s="124"/>
      <c r="G5" s="125"/>
      <c r="H5" s="122"/>
    </row>
    <row r="6" spans="2:8" hidden="1" x14ac:dyDescent="0.35">
      <c r="B6" s="56"/>
      <c r="C6" s="124"/>
      <c r="D6" s="125"/>
      <c r="E6" s="124"/>
      <c r="F6" s="124"/>
      <c r="G6" s="125"/>
      <c r="H6" s="122"/>
    </row>
    <row r="7" spans="2:8" s="9" customFormat="1" ht="16" thickBot="1" x14ac:dyDescent="0.4">
      <c r="B7" s="57"/>
      <c r="C7" s="58"/>
      <c r="D7" s="58"/>
      <c r="E7" s="59"/>
      <c r="F7" s="58"/>
      <c r="G7" s="60"/>
      <c r="H7" s="61"/>
    </row>
    <row r="8" spans="2:8" ht="21" x14ac:dyDescent="0.5">
      <c r="B8" s="62" t="s">
        <v>32</v>
      </c>
      <c r="C8" s="63"/>
      <c r="D8" s="64"/>
      <c r="E8" s="63"/>
      <c r="F8" s="63"/>
      <c r="G8" s="65"/>
      <c r="H8" s="66"/>
    </row>
    <row r="9" spans="2:8" x14ac:dyDescent="0.35">
      <c r="B9" s="67" t="s">
        <v>9</v>
      </c>
      <c r="C9" s="68"/>
      <c r="D9" s="69"/>
      <c r="E9" s="70"/>
      <c r="F9" s="70"/>
      <c r="G9" s="71"/>
      <c r="H9" s="72"/>
    </row>
    <row r="10" spans="2:8" ht="31" customHeight="1" x14ac:dyDescent="0.35">
      <c r="B10" s="73" t="s">
        <v>1</v>
      </c>
      <c r="C10" s="74">
        <v>0</v>
      </c>
      <c r="D10" s="75" t="s">
        <v>4</v>
      </c>
      <c r="E10" s="70">
        <v>60</v>
      </c>
      <c r="F10" s="70">
        <v>23</v>
      </c>
      <c r="G10" s="71">
        <f>(C10*F10)</f>
        <v>0</v>
      </c>
      <c r="H10" s="72">
        <f>G10*60</f>
        <v>0</v>
      </c>
    </row>
    <row r="11" spans="2:8" ht="30.5" customHeight="1" x14ac:dyDescent="0.35">
      <c r="B11" s="76" t="s">
        <v>2</v>
      </c>
      <c r="C11" s="77">
        <v>0</v>
      </c>
      <c r="D11" s="78" t="s">
        <v>4</v>
      </c>
      <c r="E11" s="79">
        <v>60</v>
      </c>
      <c r="F11" s="79">
        <v>23</v>
      </c>
      <c r="G11" s="71">
        <f>(C11*F11)</f>
        <v>0</v>
      </c>
      <c r="H11" s="72">
        <f>G11*60</f>
        <v>0</v>
      </c>
    </row>
    <row r="12" spans="2:8" x14ac:dyDescent="0.35">
      <c r="B12" s="80" t="s">
        <v>6</v>
      </c>
      <c r="C12" s="77">
        <v>0</v>
      </c>
      <c r="D12" s="81"/>
      <c r="E12" s="70">
        <v>60</v>
      </c>
      <c r="F12" s="70">
        <v>23</v>
      </c>
      <c r="G12" s="71">
        <f>(C12*F12)</f>
        <v>0</v>
      </c>
      <c r="H12" s="72">
        <f>G12*60</f>
        <v>0</v>
      </c>
    </row>
    <row r="13" spans="2:8" s="9" customFormat="1" x14ac:dyDescent="0.35">
      <c r="B13" s="82" t="s">
        <v>30</v>
      </c>
      <c r="C13" s="83">
        <f>SUM(C6:C11)</f>
        <v>0</v>
      </c>
      <c r="D13" s="81"/>
      <c r="E13" s="84"/>
      <c r="F13" s="84"/>
      <c r="G13" s="83">
        <f>SUM(G10:G12)</f>
        <v>0</v>
      </c>
      <c r="H13" s="85"/>
    </row>
    <row r="14" spans="2:8" ht="29" customHeight="1" x14ac:dyDescent="0.35">
      <c r="B14" s="76" t="s">
        <v>11</v>
      </c>
      <c r="C14" s="74">
        <v>0</v>
      </c>
      <c r="D14" s="81" t="s">
        <v>5</v>
      </c>
      <c r="E14" s="70">
        <v>60</v>
      </c>
      <c r="F14" s="70">
        <v>23</v>
      </c>
      <c r="G14" s="71">
        <f>F14*C14</f>
        <v>0</v>
      </c>
      <c r="H14" s="72">
        <f>G14*E14</f>
        <v>0</v>
      </c>
    </row>
    <row r="15" spans="2:8" x14ac:dyDescent="0.35">
      <c r="B15" s="80" t="s">
        <v>6</v>
      </c>
      <c r="C15" s="77"/>
      <c r="D15" s="81"/>
      <c r="E15" s="70">
        <v>60</v>
      </c>
      <c r="F15" s="70">
        <v>23</v>
      </c>
      <c r="G15" s="71">
        <f>F15*C15</f>
        <v>0</v>
      </c>
      <c r="H15" s="72">
        <f>G15*E15</f>
        <v>0</v>
      </c>
    </row>
    <row r="16" spans="2:8" s="9" customFormat="1" ht="16" thickBot="1" x14ac:dyDescent="0.4">
      <c r="B16" s="86" t="s">
        <v>29</v>
      </c>
      <c r="C16" s="87">
        <f>SUM(C14:C15)</f>
        <v>0</v>
      </c>
      <c r="D16" s="88"/>
      <c r="E16" s="89"/>
      <c r="F16" s="89"/>
      <c r="G16" s="87">
        <f>SUM(G14:G15)</f>
        <v>0</v>
      </c>
      <c r="H16" s="90">
        <f>C16*E16*F16</f>
        <v>0</v>
      </c>
    </row>
    <row r="17" spans="2:10" s="9" customFormat="1" x14ac:dyDescent="0.35">
      <c r="B17" s="13"/>
      <c r="C17" s="10"/>
      <c r="D17" s="47"/>
      <c r="E17" s="12"/>
      <c r="F17" s="12"/>
      <c r="G17" s="10"/>
      <c r="H17" s="10"/>
      <c r="I17" s="11"/>
    </row>
    <row r="18" spans="2:10" ht="26.5" customHeight="1" x14ac:dyDescent="0.45">
      <c r="D18" s="103" t="s">
        <v>24</v>
      </c>
      <c r="E18" s="103"/>
      <c r="F18" s="103"/>
      <c r="G18" s="103"/>
      <c r="H18" s="31">
        <f>SUM(H10:H16)</f>
        <v>0</v>
      </c>
      <c r="J18" s="96"/>
    </row>
    <row r="19" spans="2:10" ht="16" thickBot="1" x14ac:dyDescent="0.4">
      <c r="G19" s="9"/>
    </row>
    <row r="20" spans="2:10" ht="21" x14ac:dyDescent="0.5">
      <c r="B20" s="14" t="s">
        <v>33</v>
      </c>
      <c r="C20" s="15"/>
      <c r="D20" s="43"/>
      <c r="E20" s="15"/>
      <c r="F20" s="15"/>
      <c r="G20" s="16"/>
      <c r="H20" s="17"/>
    </row>
    <row r="21" spans="2:10" x14ac:dyDescent="0.35">
      <c r="B21" s="18" t="s">
        <v>9</v>
      </c>
      <c r="C21" s="4"/>
      <c r="D21" s="44"/>
      <c r="E21" s="19"/>
      <c r="F21" s="19"/>
      <c r="G21" s="10"/>
      <c r="H21" s="20"/>
    </row>
    <row r="22" spans="2:10" ht="31" x14ac:dyDescent="0.35">
      <c r="B22" s="21" t="s">
        <v>1</v>
      </c>
      <c r="C22" s="22">
        <v>0</v>
      </c>
      <c r="D22" s="45" t="s">
        <v>4</v>
      </c>
      <c r="E22" s="19">
        <v>60</v>
      </c>
      <c r="F22" s="19">
        <v>20</v>
      </c>
      <c r="G22" s="10">
        <f>C22*F22</f>
        <v>0</v>
      </c>
      <c r="H22" s="20">
        <f>G22*E22</f>
        <v>0</v>
      </c>
    </row>
    <row r="23" spans="2:10" ht="30.5" customHeight="1" x14ac:dyDescent="0.35">
      <c r="B23" s="23" t="s">
        <v>2</v>
      </c>
      <c r="C23" s="32">
        <v>0</v>
      </c>
      <c r="D23" s="46" t="s">
        <v>4</v>
      </c>
      <c r="E23" s="33">
        <v>60</v>
      </c>
      <c r="F23" s="33">
        <v>20</v>
      </c>
      <c r="G23" s="10">
        <f t="shared" ref="G23:G24" si="0">C23*F23</f>
        <v>0</v>
      </c>
      <c r="H23" s="20">
        <f t="shared" ref="H23:H24" si="1">G23*E23</f>
        <v>0</v>
      </c>
    </row>
    <row r="24" spans="2:10" x14ac:dyDescent="0.35">
      <c r="B24" s="24" t="s">
        <v>6</v>
      </c>
      <c r="C24" s="77">
        <v>0</v>
      </c>
      <c r="D24" s="47"/>
      <c r="E24" s="19">
        <v>60</v>
      </c>
      <c r="F24" s="19">
        <v>20</v>
      </c>
      <c r="G24" s="10">
        <f t="shared" si="0"/>
        <v>0</v>
      </c>
      <c r="H24" s="20">
        <f t="shared" si="1"/>
        <v>0</v>
      </c>
    </row>
    <row r="25" spans="2:10" s="9" customFormat="1" x14ac:dyDescent="0.35">
      <c r="B25" s="91" t="s">
        <v>28</v>
      </c>
      <c r="C25" s="25">
        <f>SUM(C18:C23)</f>
        <v>0</v>
      </c>
      <c r="D25" s="47"/>
      <c r="E25" s="12"/>
      <c r="F25" s="12"/>
      <c r="G25" s="25">
        <f>SUM(G22:G24)</f>
        <v>0</v>
      </c>
      <c r="H25" s="26"/>
    </row>
    <row r="26" spans="2:10" ht="29.5" customHeight="1" x14ac:dyDescent="0.35">
      <c r="B26" s="23" t="s">
        <v>11</v>
      </c>
      <c r="C26" s="22">
        <v>0</v>
      </c>
      <c r="D26" s="47" t="s">
        <v>5</v>
      </c>
      <c r="E26" s="19">
        <v>60</v>
      </c>
      <c r="F26" s="19">
        <v>20</v>
      </c>
      <c r="G26" s="10">
        <f>F26*C26</f>
        <v>0</v>
      </c>
      <c r="H26" s="20">
        <f>G26*E26</f>
        <v>0</v>
      </c>
    </row>
    <row r="27" spans="2:10" x14ac:dyDescent="0.35">
      <c r="B27" s="24" t="s">
        <v>6</v>
      </c>
      <c r="C27" s="77">
        <v>0</v>
      </c>
      <c r="D27" s="47"/>
      <c r="E27" s="19">
        <v>60</v>
      </c>
      <c r="F27" s="19">
        <v>20</v>
      </c>
      <c r="G27" s="10">
        <f>F27*C27</f>
        <v>0</v>
      </c>
      <c r="H27" s="20">
        <f>G27*E27</f>
        <v>0</v>
      </c>
    </row>
    <row r="28" spans="2:10" s="9" customFormat="1" ht="16" thickBot="1" x14ac:dyDescent="0.4">
      <c r="B28" s="27" t="s">
        <v>27</v>
      </c>
      <c r="C28" s="28">
        <f>SUM(C26:C27)</f>
        <v>0</v>
      </c>
      <c r="D28" s="48"/>
      <c r="E28" s="29"/>
      <c r="F28" s="29"/>
      <c r="G28" s="28">
        <f>SUM(G26:G27)</f>
        <v>0</v>
      </c>
      <c r="H28" s="30">
        <f>C28*E28*F28</f>
        <v>0</v>
      </c>
    </row>
    <row r="29" spans="2:10" s="9" customFormat="1" x14ac:dyDescent="0.35">
      <c r="B29" s="13"/>
      <c r="C29" s="10"/>
      <c r="D29" s="47"/>
      <c r="E29" s="12"/>
      <c r="F29" s="12"/>
      <c r="G29" s="10"/>
      <c r="H29" s="10"/>
      <c r="I29" s="11"/>
    </row>
    <row r="30" spans="2:10" ht="29.5" customHeight="1" x14ac:dyDescent="0.45">
      <c r="D30" s="103" t="s">
        <v>25</v>
      </c>
      <c r="E30" s="103"/>
      <c r="F30" s="103"/>
      <c r="G30" s="103"/>
      <c r="H30" s="31">
        <f>SUM(H22:H28)</f>
        <v>0</v>
      </c>
      <c r="J30" s="96"/>
    </row>
    <row r="31" spans="2:10" ht="19.5" customHeight="1" thickBot="1" x14ac:dyDescent="0.5">
      <c r="D31" s="93"/>
      <c r="E31" s="93"/>
      <c r="F31" s="93"/>
      <c r="G31" s="93"/>
      <c r="H31" s="34"/>
      <c r="I31" s="9"/>
    </row>
    <row r="32" spans="2:10" ht="21" x14ac:dyDescent="0.5">
      <c r="B32" s="14" t="s">
        <v>34</v>
      </c>
      <c r="C32" s="15"/>
      <c r="D32" s="43"/>
      <c r="E32" s="15"/>
      <c r="F32" s="15"/>
      <c r="G32" s="16"/>
      <c r="H32" s="17"/>
    </row>
    <row r="33" spans="2:10" x14ac:dyDescent="0.35">
      <c r="B33" s="18" t="s">
        <v>9</v>
      </c>
      <c r="C33" s="4"/>
      <c r="D33" s="44"/>
      <c r="E33" s="19"/>
      <c r="F33" s="19"/>
      <c r="G33" s="10"/>
      <c r="H33" s="20"/>
    </row>
    <row r="34" spans="2:10" ht="31" x14ac:dyDescent="0.35">
      <c r="B34" s="21" t="s">
        <v>1</v>
      </c>
      <c r="C34" s="22">
        <v>0</v>
      </c>
      <c r="D34" s="45" t="s">
        <v>4</v>
      </c>
      <c r="E34" s="19">
        <v>60</v>
      </c>
      <c r="F34" s="19">
        <v>5</v>
      </c>
      <c r="G34" s="10">
        <f>F34*C34</f>
        <v>0</v>
      </c>
      <c r="H34" s="20">
        <f>G34*E34</f>
        <v>0</v>
      </c>
    </row>
    <row r="35" spans="2:10" ht="30.5" customHeight="1" x14ac:dyDescent="0.35">
      <c r="B35" s="23" t="s">
        <v>2</v>
      </c>
      <c r="C35" s="32">
        <v>0</v>
      </c>
      <c r="D35" s="46" t="s">
        <v>4</v>
      </c>
      <c r="E35" s="33">
        <v>60</v>
      </c>
      <c r="F35" s="33">
        <v>5</v>
      </c>
      <c r="G35" s="10">
        <f>F35*C35</f>
        <v>0</v>
      </c>
      <c r="H35" s="20">
        <f t="shared" ref="H35:H36" si="2">G35*E35</f>
        <v>0</v>
      </c>
    </row>
    <row r="36" spans="2:10" x14ac:dyDescent="0.35">
      <c r="B36" s="24" t="s">
        <v>6</v>
      </c>
      <c r="C36" s="77">
        <v>0</v>
      </c>
      <c r="D36" s="47"/>
      <c r="E36" s="19">
        <v>60</v>
      </c>
      <c r="F36" s="19">
        <v>5</v>
      </c>
      <c r="G36" s="10">
        <f>F36*C36</f>
        <v>0</v>
      </c>
      <c r="H36" s="20">
        <f t="shared" si="2"/>
        <v>0</v>
      </c>
    </row>
    <row r="37" spans="2:10" s="9" customFormat="1" x14ac:dyDescent="0.35">
      <c r="B37" s="91" t="s">
        <v>28</v>
      </c>
      <c r="C37" s="25">
        <f>SUM(C30:C35)</f>
        <v>0</v>
      </c>
      <c r="D37" s="47"/>
      <c r="E37" s="12"/>
      <c r="F37" s="12"/>
      <c r="G37" s="25">
        <f>SUM(G34:G36)</f>
        <v>0</v>
      </c>
      <c r="H37" s="26"/>
    </row>
    <row r="38" spans="2:10" ht="29.5" customHeight="1" x14ac:dyDescent="0.35">
      <c r="B38" s="23" t="s">
        <v>11</v>
      </c>
      <c r="C38" s="22">
        <v>0</v>
      </c>
      <c r="D38" s="47" t="s">
        <v>5</v>
      </c>
      <c r="E38" s="19">
        <v>60</v>
      </c>
      <c r="F38" s="19">
        <v>5</v>
      </c>
      <c r="G38" s="10">
        <f>F38*C38</f>
        <v>0</v>
      </c>
      <c r="H38" s="20">
        <f>G38*E38</f>
        <v>0</v>
      </c>
    </row>
    <row r="39" spans="2:10" x14ac:dyDescent="0.35">
      <c r="B39" s="24" t="s">
        <v>6</v>
      </c>
      <c r="C39" s="77">
        <v>0</v>
      </c>
      <c r="D39" s="47"/>
      <c r="E39" s="19">
        <v>60</v>
      </c>
      <c r="F39" s="19">
        <v>5</v>
      </c>
      <c r="G39" s="10">
        <f>F39*C39</f>
        <v>0</v>
      </c>
      <c r="H39" s="20">
        <f>G39*E39</f>
        <v>0</v>
      </c>
    </row>
    <row r="40" spans="2:10" s="9" customFormat="1" ht="16" thickBot="1" x14ac:dyDescent="0.4">
      <c r="B40" s="27" t="s">
        <v>27</v>
      </c>
      <c r="C40" s="28">
        <f>SUM(C38:C39)</f>
        <v>0</v>
      </c>
      <c r="D40" s="48"/>
      <c r="E40" s="29"/>
      <c r="F40" s="29"/>
      <c r="G40" s="28">
        <f>SUM(G38:G39)</f>
        <v>0</v>
      </c>
      <c r="H40" s="30">
        <f>C40*E40*F40</f>
        <v>0</v>
      </c>
    </row>
    <row r="41" spans="2:10" s="9" customFormat="1" x14ac:dyDescent="0.35">
      <c r="B41" s="13"/>
      <c r="C41" s="10"/>
      <c r="D41" s="47"/>
      <c r="E41" s="12"/>
      <c r="F41" s="12"/>
      <c r="G41" s="10"/>
      <c r="H41" s="10"/>
      <c r="I41" s="11"/>
    </row>
    <row r="42" spans="2:10" ht="29.5" customHeight="1" x14ac:dyDescent="0.45">
      <c r="D42" s="103" t="s">
        <v>25</v>
      </c>
      <c r="E42" s="103"/>
      <c r="F42" s="103"/>
      <c r="G42" s="103"/>
      <c r="H42" s="31">
        <f>SUM(H34:H40)</f>
        <v>0</v>
      </c>
      <c r="J42" s="96"/>
    </row>
    <row r="43" spans="2:10" s="9" customFormat="1" ht="19" thickBot="1" x14ac:dyDescent="0.5">
      <c r="D43" s="49"/>
      <c r="H43" s="34"/>
    </row>
    <row r="44" spans="2:10" ht="31.5" customHeight="1" x14ac:dyDescent="0.5">
      <c r="B44" s="14" t="s">
        <v>36</v>
      </c>
      <c r="C44" s="2"/>
      <c r="D44" s="36"/>
      <c r="E44" s="2"/>
      <c r="F44" s="99" t="s">
        <v>16</v>
      </c>
      <c r="G44" s="99" t="s">
        <v>47</v>
      </c>
      <c r="H44" s="100" t="s">
        <v>48</v>
      </c>
    </row>
    <row r="45" spans="2:10" x14ac:dyDescent="0.35">
      <c r="B45" s="112" t="s">
        <v>35</v>
      </c>
      <c r="C45" s="51">
        <v>0</v>
      </c>
      <c r="D45" s="47"/>
      <c r="E45" s="19">
        <v>60</v>
      </c>
      <c r="F45" s="19">
        <v>50000</v>
      </c>
      <c r="G45" s="97">
        <f>F45*12</f>
        <v>600000</v>
      </c>
      <c r="H45" s="20">
        <f>C45*E45*F45</f>
        <v>0</v>
      </c>
      <c r="J45" s="96"/>
    </row>
    <row r="46" spans="2:10" x14ac:dyDescent="0.35">
      <c r="B46" s="112"/>
      <c r="C46" s="3"/>
      <c r="D46" s="50"/>
      <c r="E46" s="3"/>
      <c r="F46" s="3"/>
      <c r="G46" s="98"/>
      <c r="H46" s="37"/>
    </row>
    <row r="47" spans="2:10" ht="31.5" customHeight="1" x14ac:dyDescent="0.5">
      <c r="B47" s="94" t="s">
        <v>37</v>
      </c>
      <c r="C47" s="3"/>
      <c r="D47" s="50"/>
      <c r="E47" s="3"/>
      <c r="F47" s="50" t="s">
        <v>16</v>
      </c>
      <c r="G47" s="98"/>
      <c r="H47" s="37"/>
    </row>
    <row r="48" spans="2:10" x14ac:dyDescent="0.35">
      <c r="B48" s="112" t="s">
        <v>35</v>
      </c>
      <c r="C48" s="51">
        <v>0</v>
      </c>
      <c r="D48" s="47"/>
      <c r="E48" s="19">
        <v>60</v>
      </c>
      <c r="F48" s="19">
        <v>5000</v>
      </c>
      <c r="G48" s="97">
        <f>F48*12</f>
        <v>60000</v>
      </c>
      <c r="H48" s="20">
        <f t="shared" ref="H48" si="3">C48*E48*F48</f>
        <v>0</v>
      </c>
    </row>
    <row r="49" spans="2:10" x14ac:dyDescent="0.35">
      <c r="B49" s="112"/>
      <c r="C49" s="3"/>
      <c r="D49" s="50"/>
      <c r="E49" s="3"/>
      <c r="F49" s="3"/>
      <c r="G49" s="3"/>
      <c r="H49" s="37"/>
    </row>
    <row r="50" spans="2:10" ht="28.5" customHeight="1" x14ac:dyDescent="0.45">
      <c r="B50" s="21" t="s">
        <v>14</v>
      </c>
      <c r="C50" s="3"/>
      <c r="D50" s="115" t="s">
        <v>13</v>
      </c>
      <c r="E50" s="115"/>
      <c r="F50" s="115"/>
      <c r="G50" s="115"/>
      <c r="H50" s="52">
        <f>H45+H48</f>
        <v>0</v>
      </c>
      <c r="J50" s="96"/>
    </row>
    <row r="51" spans="2:10" x14ac:dyDescent="0.35">
      <c r="B51" s="21"/>
      <c r="C51" s="3"/>
      <c r="D51" s="50"/>
      <c r="E51" s="3"/>
      <c r="F51" s="3"/>
      <c r="G51" s="3"/>
      <c r="H51" s="37"/>
    </row>
    <row r="52" spans="2:10" x14ac:dyDescent="0.35">
      <c r="B52" s="21"/>
      <c r="C52" s="3"/>
      <c r="D52" s="113" t="s">
        <v>15</v>
      </c>
      <c r="E52" s="113"/>
      <c r="F52" s="113"/>
      <c r="G52" s="113"/>
      <c r="H52" s="116"/>
    </row>
    <row r="53" spans="2:10" ht="16" thickBot="1" x14ac:dyDescent="0.4">
      <c r="B53" s="38"/>
      <c r="C53" s="39"/>
      <c r="D53" s="117"/>
      <c r="E53" s="117"/>
      <c r="F53" s="117"/>
      <c r="G53" s="117"/>
      <c r="H53" s="118"/>
    </row>
    <row r="54" spans="2:10" ht="16" thickBot="1" x14ac:dyDescent="0.4"/>
    <row r="55" spans="2:10" ht="31" customHeight="1" x14ac:dyDescent="0.5">
      <c r="B55" s="14" t="s">
        <v>23</v>
      </c>
      <c r="C55" s="119" t="s">
        <v>21</v>
      </c>
      <c r="D55" s="119"/>
      <c r="E55" s="101" t="s">
        <v>20</v>
      </c>
      <c r="F55" s="120" t="s">
        <v>19</v>
      </c>
      <c r="G55" s="120"/>
      <c r="H55" s="102" t="s">
        <v>49</v>
      </c>
    </row>
    <row r="56" spans="2:10" x14ac:dyDescent="0.35">
      <c r="B56" s="21" t="s">
        <v>17</v>
      </c>
      <c r="C56" s="113">
        <v>862200</v>
      </c>
      <c r="D56" s="113"/>
      <c r="E56" s="22">
        <v>0</v>
      </c>
      <c r="F56" s="114">
        <f>(C56/1000)*E56</f>
        <v>0</v>
      </c>
      <c r="G56" s="114"/>
      <c r="H56" s="20">
        <f>F56*5</f>
        <v>0</v>
      </c>
      <c r="I56" s="3"/>
    </row>
    <row r="57" spans="2:10" x14ac:dyDescent="0.35">
      <c r="B57" s="21" t="s">
        <v>42</v>
      </c>
      <c r="C57" s="113">
        <v>82000</v>
      </c>
      <c r="D57" s="113"/>
      <c r="E57" s="22">
        <v>0</v>
      </c>
      <c r="F57" s="114">
        <f>C57*E57/1000</f>
        <v>0</v>
      </c>
      <c r="G57" s="114"/>
      <c r="H57" s="20">
        <f t="shared" ref="H57:H61" si="4">F57*5</f>
        <v>0</v>
      </c>
      <c r="I57" s="3"/>
    </row>
    <row r="58" spans="2:10" x14ac:dyDescent="0.35">
      <c r="B58" s="21" t="s">
        <v>43</v>
      </c>
      <c r="C58" s="113">
        <v>38000</v>
      </c>
      <c r="D58" s="113"/>
      <c r="E58" s="22">
        <v>0</v>
      </c>
      <c r="F58" s="114">
        <f>C58*E58/1000</f>
        <v>0</v>
      </c>
      <c r="G58" s="114"/>
      <c r="H58" s="20">
        <f t="shared" si="4"/>
        <v>0</v>
      </c>
      <c r="I58" s="3"/>
    </row>
    <row r="59" spans="2:10" x14ac:dyDescent="0.35">
      <c r="B59" s="21" t="s">
        <v>22</v>
      </c>
      <c r="C59" s="113">
        <v>179500</v>
      </c>
      <c r="D59" s="113"/>
      <c r="E59" s="22">
        <v>0</v>
      </c>
      <c r="F59" s="114">
        <f>C59*E59/1000</f>
        <v>0</v>
      </c>
      <c r="G59" s="114"/>
      <c r="H59" s="20">
        <f t="shared" si="4"/>
        <v>0</v>
      </c>
      <c r="I59" s="3"/>
    </row>
    <row r="60" spans="2:10" x14ac:dyDescent="0.35">
      <c r="B60" s="21" t="s">
        <v>44</v>
      </c>
      <c r="C60" s="113">
        <v>162000</v>
      </c>
      <c r="D60" s="113"/>
      <c r="E60" s="22">
        <v>0</v>
      </c>
      <c r="F60" s="114">
        <f>C60*E60/1000</f>
        <v>0</v>
      </c>
      <c r="G60" s="114"/>
      <c r="H60" s="20">
        <f t="shared" si="4"/>
        <v>0</v>
      </c>
      <c r="I60" s="3"/>
    </row>
    <row r="61" spans="2:10" x14ac:dyDescent="0.35">
      <c r="B61" s="21" t="s">
        <v>45</v>
      </c>
      <c r="C61" s="113">
        <v>23500</v>
      </c>
      <c r="D61" s="113"/>
      <c r="E61" s="22">
        <v>0</v>
      </c>
      <c r="F61" s="114">
        <f>C61*E61/1000</f>
        <v>0</v>
      </c>
      <c r="G61" s="114"/>
      <c r="H61" s="20">
        <f t="shared" si="4"/>
        <v>0</v>
      </c>
      <c r="I61" s="3"/>
    </row>
    <row r="62" spans="2:10" x14ac:dyDescent="0.35">
      <c r="B62" s="21"/>
      <c r="C62" s="3"/>
      <c r="D62" s="50"/>
      <c r="E62" s="3"/>
      <c r="F62" s="3"/>
      <c r="G62" s="3"/>
      <c r="H62" s="37"/>
      <c r="I62" s="3"/>
    </row>
    <row r="63" spans="2:10" ht="19" thickBot="1" x14ac:dyDescent="0.5">
      <c r="B63" s="38"/>
      <c r="C63" s="54"/>
      <c r="D63" s="109" t="s">
        <v>26</v>
      </c>
      <c r="E63" s="109"/>
      <c r="F63" s="109"/>
      <c r="G63" s="109"/>
      <c r="H63" s="40">
        <f>SUM(H56:H61)</f>
        <v>0</v>
      </c>
      <c r="I63" s="3"/>
      <c r="J63" s="96"/>
    </row>
    <row r="65" spans="2:10" ht="18.5" customHeight="1" x14ac:dyDescent="0.45">
      <c r="B65" s="104" t="s">
        <v>52</v>
      </c>
      <c r="D65" s="103" t="s">
        <v>50</v>
      </c>
      <c r="E65" s="103"/>
      <c r="F65" s="103"/>
      <c r="G65" s="103"/>
      <c r="H65" s="22">
        <v>0</v>
      </c>
      <c r="J65" s="96"/>
    </row>
    <row r="66" spans="2:10" ht="18.5" customHeight="1" x14ac:dyDescent="0.45">
      <c r="B66" s="104"/>
      <c r="D66" s="95"/>
      <c r="E66" s="95"/>
      <c r="F66" s="95"/>
      <c r="G66" s="95"/>
      <c r="H66" s="22"/>
      <c r="J66" s="96"/>
    </row>
    <row r="67" spans="2:10" ht="18.5" customHeight="1" x14ac:dyDescent="0.45">
      <c r="B67" s="104" t="s">
        <v>46</v>
      </c>
      <c r="D67" s="103" t="s">
        <v>51</v>
      </c>
      <c r="E67" s="103"/>
      <c r="F67" s="103"/>
      <c r="G67" s="103"/>
      <c r="H67" s="22">
        <v>0</v>
      </c>
      <c r="J67" s="96"/>
    </row>
    <row r="68" spans="2:10" ht="16" thickBot="1" x14ac:dyDescent="0.4">
      <c r="B68" s="104"/>
    </row>
    <row r="69" spans="2:10" ht="22" thickTop="1" thickBot="1" x14ac:dyDescent="0.55000000000000004">
      <c r="D69" s="110" t="s">
        <v>38</v>
      </c>
      <c r="E69" s="111"/>
      <c r="F69" s="111"/>
      <c r="G69" s="111"/>
      <c r="H69" s="53">
        <f>H18+H30+H42+H50+H63+H65+H67</f>
        <v>0</v>
      </c>
      <c r="J69" s="53">
        <f>H69/5</f>
        <v>0</v>
      </c>
    </row>
    <row r="70" spans="2:10" ht="16.5" thickTop="1" thickBot="1" x14ac:dyDescent="0.4"/>
    <row r="71" spans="2:10" ht="31" customHeight="1" thickBot="1" x14ac:dyDescent="0.4">
      <c r="D71" s="105" t="s">
        <v>39</v>
      </c>
      <c r="E71" s="105"/>
      <c r="F71" s="106"/>
      <c r="G71" s="107"/>
      <c r="H71" s="108"/>
    </row>
    <row r="72" spans="2:10" ht="16" thickBot="1" x14ac:dyDescent="0.4"/>
    <row r="73" spans="2:10" ht="24.5" customHeight="1" thickBot="1" x14ac:dyDescent="0.4">
      <c r="D73" s="105" t="s">
        <v>40</v>
      </c>
      <c r="E73" s="105"/>
      <c r="F73" s="106"/>
      <c r="G73" s="107"/>
      <c r="H73" s="108"/>
    </row>
    <row r="74" spans="2:10" ht="16" thickBot="1" x14ac:dyDescent="0.4"/>
    <row r="75" spans="2:10" ht="47.5" customHeight="1" thickBot="1" x14ac:dyDescent="0.4">
      <c r="D75" s="105" t="s">
        <v>41</v>
      </c>
      <c r="E75" s="105"/>
      <c r="F75" s="106"/>
      <c r="G75" s="107"/>
      <c r="H75" s="108"/>
    </row>
  </sheetData>
  <mergeCells count="39">
    <mergeCell ref="H4:H6"/>
    <mergeCell ref="C4:C6"/>
    <mergeCell ref="D4:D6"/>
    <mergeCell ref="E4:E6"/>
    <mergeCell ref="F4:F6"/>
    <mergeCell ref="G4:G6"/>
    <mergeCell ref="D18:G18"/>
    <mergeCell ref="D30:G30"/>
    <mergeCell ref="D50:G50"/>
    <mergeCell ref="D52:H53"/>
    <mergeCell ref="C55:D55"/>
    <mergeCell ref="F55:G55"/>
    <mergeCell ref="C60:D60"/>
    <mergeCell ref="F60:G60"/>
    <mergeCell ref="C61:D61"/>
    <mergeCell ref="F61:G61"/>
    <mergeCell ref="C56:D56"/>
    <mergeCell ref="F56:G56"/>
    <mergeCell ref="C57:D57"/>
    <mergeCell ref="F57:G57"/>
    <mergeCell ref="C58:D58"/>
    <mergeCell ref="F58:G58"/>
    <mergeCell ref="D42:G42"/>
    <mergeCell ref="B45:B46"/>
    <mergeCell ref="B48:B49"/>
    <mergeCell ref="C59:D59"/>
    <mergeCell ref="F59:G59"/>
    <mergeCell ref="D75:E75"/>
    <mergeCell ref="F71:H71"/>
    <mergeCell ref="F73:H73"/>
    <mergeCell ref="F75:H75"/>
    <mergeCell ref="D63:G63"/>
    <mergeCell ref="D65:G65"/>
    <mergeCell ref="D69:G69"/>
    <mergeCell ref="D67:G67"/>
    <mergeCell ref="B65:B66"/>
    <mergeCell ref="B67:B68"/>
    <mergeCell ref="D71:E71"/>
    <mergeCell ref="D73:E73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Summa</vt:lpstr>
      <vt:lpstr>Summa!Afdrukbereik</vt:lpstr>
    </vt:vector>
  </TitlesOfParts>
  <Company>ROC Gilde Opleidingen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Konings, Frank</dc:creator>
  <cp:lastModifiedBy>Heugen, Marcel</cp:lastModifiedBy>
  <cp:lastPrinted>2020-11-19T12:57:20Z</cp:lastPrinted>
  <dcterms:created xsi:type="dcterms:W3CDTF">2017-05-31T08:16:27Z</dcterms:created>
  <dcterms:modified xsi:type="dcterms:W3CDTF">2020-11-21T20:11:47Z</dcterms:modified>
</cp:coreProperties>
</file>