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2"/>
  <workbookPr checkCompatibility="1" autoCompressPictures="0"/>
  <mc:AlternateContent xmlns:mc="http://schemas.openxmlformats.org/markup-compatibility/2006">
    <mc:Choice Requires="x15">
      <x15ac:absPath xmlns:x15ac="http://schemas.microsoft.com/office/spreadsheetml/2010/11/ac" url="/Users/publiqdeal/Desktop/03 I&amp;A_2020_0154 NL-tender VVA-evenemententerrein/02 Nota van Inlichtingen/210311 2e Nota van Inlichtingen/"/>
    </mc:Choice>
  </mc:AlternateContent>
  <xr:revisionPtr revIDLastSave="0" documentId="13_ncr:1_{417A1311-D21E-1148-B152-9F75605D2399}" xr6:coauthVersionLast="36" xr6:coauthVersionMax="36" xr10:uidLastSave="{00000000-0000-0000-0000-000000000000}"/>
  <bookViews>
    <workbookView xWindow="0" yWindow="0" windowWidth="33600" windowHeight="21000" xr2:uid="{00000000-000D-0000-FFFF-FFFF00000000}"/>
  </bookViews>
  <sheets>
    <sheet name="inschrijfstaat" sheetId="3" r:id="rId1"/>
  </sheets>
  <definedNames>
    <definedName name="_xlnm._FilterDatabase" localSheetId="0" hidden="1">inschrijfstaat!$A$7:$F$7</definedName>
  </definedNames>
  <calcPr calcId="181029"/>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alcChain.xml><?xml version="1.0" encoding="utf-8"?>
<calcChain xmlns="http://schemas.openxmlformats.org/spreadsheetml/2006/main">
  <c r="F62" i="3" l="1"/>
  <c r="F61" i="3"/>
  <c r="F9" i="3"/>
  <c r="F12" i="3"/>
  <c r="F16" i="3"/>
  <c r="F15" i="3"/>
  <c r="F14" i="3"/>
  <c r="F22" i="3"/>
  <c r="F21" i="3"/>
  <c r="F31" i="3"/>
  <c r="F30" i="3"/>
  <c r="F29" i="3"/>
  <c r="F27" i="3"/>
  <c r="F26" i="3"/>
  <c r="F24" i="3"/>
  <c r="F34" i="3"/>
  <c r="F39" i="3"/>
  <c r="F38" i="3"/>
  <c r="F37" i="3"/>
  <c r="F43" i="3"/>
  <c r="F42" i="3"/>
  <c r="F41" i="3"/>
  <c r="F46" i="3"/>
  <c r="F45" i="3"/>
  <c r="F49" i="3"/>
  <c r="F48" i="3"/>
  <c r="F53" i="3"/>
  <c r="F52" i="3"/>
  <c r="F59" i="3"/>
  <c r="F58" i="3"/>
  <c r="F57" i="3"/>
  <c r="F56" i="3"/>
  <c r="D54" i="3"/>
  <c r="F54" i="3" s="1"/>
  <c r="D41" i="3"/>
  <c r="D37" i="3"/>
  <c r="D36" i="3"/>
  <c r="F36" i="3" s="1"/>
  <c r="D32" i="3"/>
  <c r="F32" i="3" s="1"/>
  <c r="D29" i="3"/>
  <c r="D28" i="3"/>
  <c r="F28" i="3" s="1"/>
  <c r="D25" i="3"/>
  <c r="F25" i="3" s="1"/>
  <c r="D17" i="3"/>
  <c r="F17" i="3" s="1"/>
  <c r="D14" i="3"/>
  <c r="F60" i="3" l="1"/>
  <c r="F63" i="3" l="1"/>
  <c r="F67" i="3" s="1"/>
  <c r="F64" i="3"/>
  <c r="F65" i="3"/>
</calcChain>
</file>

<file path=xl/sharedStrings.xml><?xml version="1.0" encoding="utf-8"?>
<sst xmlns="http://schemas.openxmlformats.org/spreadsheetml/2006/main" count="110" uniqueCount="77">
  <si>
    <t>Invulbijlage 3 B: 	Inschrijvingsstaat Uitvoeringswerkzaamheden_HERZIEN_2</t>
  </si>
  <si>
    <t xml:space="preserve">Nationale Openbare Aanbesteding 				</t>
  </si>
  <si>
    <t xml:space="preserve">Aannemer t.b.v. Bouwteam ‘Realisatie VVA-recreatiepark’				</t>
  </si>
  <si>
    <t xml:space="preserve">Gemeente Aalsmeer, I&amp;A-nummer: I&amp;A_2020_0154				</t>
  </si>
  <si>
    <t>Post</t>
  </si>
  <si>
    <t>Eenheid</t>
  </si>
  <si>
    <t>Aantal</t>
  </si>
  <si>
    <t>Eenheidsprijs</t>
  </si>
  <si>
    <t>Sub totaal</t>
  </si>
  <si>
    <t>V O O R B E R E I D E N D E W E R K E N</t>
  </si>
  <si>
    <t>Schone terrein (conform omschrijving Appendix 7 Bijlage 2 'Inventarisatie te verwijderen objecten')</t>
  </si>
  <si>
    <t>st</t>
  </si>
  <si>
    <t>KABELS EN LEIDINGEN</t>
  </si>
  <si>
    <t>Aanbrengen drainage van ribbeldrain</t>
  </si>
  <si>
    <t xml:space="preserve">Leveren en aanbrengen drain 80 mm, incl. grondwerk, 42 pvc Drainput en 210 hulpstukken horizontale drainage </t>
  </si>
  <si>
    <t>m</t>
  </si>
  <si>
    <t>K L E I N E K U N S T W E R K E N</t>
  </si>
  <si>
    <t>Aanbrengen beschoeiing, incl levering materiaal</t>
  </si>
  <si>
    <t>Leveren en aanbrengen stalen damwand. (kerende hoogte grond 2,0 m)</t>
  </si>
  <si>
    <t>Toepassen betonnen deksloof (incl leverantie)</t>
  </si>
  <si>
    <t>Aanbrengen voet-/fietsbrug (hout/composiet) tot 14 m (totaal 12 st, zie ontwerp)</t>
  </si>
  <si>
    <t>m1</t>
  </si>
  <si>
    <t>G R O N D W E R K E N</t>
  </si>
  <si>
    <t>ONTGRAVEN GROND</t>
  </si>
  <si>
    <t>Uit cunet</t>
  </si>
  <si>
    <t>Grond ontgraven uit cunet tbv verharding, halfverharding en moeras.</t>
  </si>
  <si>
    <t>m3</t>
  </si>
  <si>
    <t>Grond ontgraven uit cunet watergang / waterpartijen</t>
  </si>
  <si>
    <t>GROENWERKZAAMHEDEN</t>
  </si>
  <si>
    <t>Boom planten (plantgat graven, evt plantgatverbetering, aankoop boom, planten en toepassen boompalen) (conform Appendix 7 Bijlage 3A)</t>
  </si>
  <si>
    <t>Leveren en aanbrengen haag (incl. grondwerk;breedte haag 0,9m)</t>
  </si>
  <si>
    <t>Aanleg gazon/berm bij bestaande bomen (incl grond ontgraven, 2x grondbwerking/egalisatie en zaaien)</t>
  </si>
  <si>
    <t>m2</t>
  </si>
  <si>
    <t>Aanleg gazon/berm evenemententerrein (incl grondwerk, verstevigende maatregelen, 2x grindbewerking/egalisatie en inzaaien)</t>
  </si>
  <si>
    <t>Aanleg gazon/berm (incl. aanbrengen toplaag grond, 2x grondbewerking en egaliseren, aanbrengen drainage en zaaien)</t>
  </si>
  <si>
    <t>Aanleg gazon/berm (incl. deels ontgraven grond tbv plas/dras of sport/hondentraining, aanbrengen toplaag grond, 2x grondbewerking en egaliseren, aanbrengen drainage en zaaien)</t>
  </si>
  <si>
    <t>Aanleg gazon/berm (incl. aanbrengen toplaag grond, 2x grondbewerking en egaliseren en zaaien)</t>
  </si>
  <si>
    <t>Aanleg gazon/berm langs paden (incl. aanbrengen toplaag grond, 2x grondbewerking en egaliseren, aanbrengen drainage en zaaien)</t>
  </si>
  <si>
    <t>Aanbrengen gemengd plantsoen (incl laatste grondbewerking en aankoop plantmateriaal)</t>
  </si>
  <si>
    <t>VERVALLEN</t>
  </si>
  <si>
    <t>Leveren en aanbrengen heesters (incl. grondwerk)</t>
  </si>
  <si>
    <t>V E R H A R D I N G E N</t>
  </si>
  <si>
    <t>Leveren en aanbrengen hydraulisch geb. verhardingslaag bouwwegen</t>
  </si>
  <si>
    <t>Leveren en aanbrengen verharding van prefab. Betonplaten inlaat onderhoudsboot.</t>
  </si>
  <si>
    <t>Leveren en aanbrengen van een basketbalveld (excl. baskets)</t>
  </si>
  <si>
    <t>Leveren en aanbrengen prefab traptreden.</t>
  </si>
  <si>
    <t>AANBRENGEN VERHARDING RECONSTRUCTIES</t>
  </si>
  <si>
    <t xml:space="preserve">Leveren en aanbrengen  halfverharding  incl. kunstofinlage, funderingslaag, toplaag halfverharding </t>
  </si>
  <si>
    <t>Leveren en aanbrengen voetpad betontegels (2,40 m breed, excl. ontrgraven,  incl. zandleverantie, opbouw profiel en opsluiting)</t>
  </si>
  <si>
    <t>Leveren en aanbrengen fietspad asfalt rood (3,50 m breed excl. ontgraven cunet, incl. grondwerk en leveranties)</t>
  </si>
  <si>
    <t>SPEELPLAATS/meubilair</t>
  </si>
  <si>
    <t>Leveren en aanbrengen hekwerken 1m hoog incl. 2 poorten (hondentraining)</t>
  </si>
  <si>
    <t xml:space="preserve">Leveren en aanbrengen lichtmast nieuw bebouwing </t>
  </si>
  <si>
    <t>Leveren en aanbrengen hekwerken rondom basketbalveld</t>
  </si>
  <si>
    <t>Leveren en aanbrengen ontmoetingsplein: gebakken klinkers, kleur geel</t>
  </si>
  <si>
    <t>T R A N S P O R T</t>
  </si>
  <si>
    <t>TRANSPORT GROND</t>
  </si>
  <si>
    <t>Grond vervoeren naar grondbank excl. stortkosten</t>
  </si>
  <si>
    <t>Grond vervoeren op werk naar tussen depot</t>
  </si>
  <si>
    <t>Transport puin bouwweg incl. verwijderen.opneme, excl. stortkosten</t>
  </si>
  <si>
    <t>ton</t>
  </si>
  <si>
    <t>STELPOST</t>
  </si>
  <si>
    <t>Stelpost Electra</t>
  </si>
  <si>
    <t>STELPOST  LEVEREN EN PLAATSEN DIVERSEN</t>
  </si>
  <si>
    <t>Stelpost onvoorzien opdrachtgever</t>
  </si>
  <si>
    <t>EMVI maatregelen uitvoeringsfase</t>
  </si>
  <si>
    <t>eenmalige kosten</t>
  </si>
  <si>
    <t>euro</t>
  </si>
  <si>
    <t>algemene bouwplaatskosten</t>
  </si>
  <si>
    <t>uitvoeringskosten (incl. coordinatie werken derden)</t>
  </si>
  <si>
    <t>%</t>
  </si>
  <si>
    <t>(A)</t>
  </si>
  <si>
    <t>Algemene kosten</t>
  </si>
  <si>
    <t>Winst en risico</t>
  </si>
  <si>
    <t>Inschrijvingssom Uitvoeringswerkzaamheden</t>
  </si>
  <si>
    <t>Alle kosten zijn inclusief levering. In de bouwteamfase wordt bepaald of de levering plaats vindt door de Opdrachtnemer of de Aannemer. Indien de Opdrachtgever levert zullen deze kosten in mindering worden gebracht op de aanneemsom.</t>
  </si>
  <si>
    <t xml:space="preserve">Directe bouwkosten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</si>
</sst>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 #,##0_);_(&quot;€&quot;\ * \(#,##0\);_(&quot;€&quot;\ * &quot;-&quot;_);_(@_)"/>
    <numFmt numFmtId="44" formatCode="_(&quot;€&quot;\ * #,##0.00_);_(&quot;€&quot;\ * \(#,##0.00\);_(&quot;€&quot;\ * &quot;-&quot;??_);_(@_)"/>
    <numFmt numFmtId="164" formatCode="0.0%"/>
    <numFmt numFmtId="165" formatCode="_ [$€-2]\ * #,##0.00_ ;_ [$€-2]\ * \-#,##0.00_ ;_ [$€-2]\ * &quot;-&quot;??_ ;_ @_ "/>
  </numFmts>
  <fonts count="11" x14ac:knownFonts="1">
    <font>
      <sz val="9"/>
      <color theme="1"/>
      <name val="Verdana"/>
      <family val="2"/>
    </font>
    <font>
      <b/>
      <sz val="9"/>
      <color theme="1"/>
      <name val="Verdana"/>
      <family val="2"/>
    </font>
    <font>
      <b/>
      <sz val="11"/>
      <color rgb="FF000000"/>
      <name val="Calibri"/>
      <family val="2"/>
      <scheme val="minor"/>
    </font>
    <font>
      <sz val="9"/>
      <color theme="1"/>
      <name val="Verdana"/>
      <family val="2"/>
    </font>
    <font>
      <b/>
      <sz val="12"/>
      <color theme="1"/>
      <name val="Verdana"/>
      <family val="2"/>
    </font>
    <font>
      <sz val="9"/>
      <color rgb="FFFF0000"/>
      <name val="Verdana"/>
      <family val="2"/>
    </font>
    <font>
      <sz val="11"/>
      <color rgb="FFFF0000"/>
      <name val="Calibri"/>
      <family val="2"/>
      <scheme val="minor"/>
    </font>
    <font>
      <u/>
      <sz val="9"/>
      <color theme="10"/>
      <name val="Verdana"/>
      <family val="2"/>
    </font>
    <font>
      <u/>
      <sz val="9"/>
      <color theme="11"/>
      <name val="Verdana"/>
      <family val="2"/>
    </font>
    <font>
      <sz val="8"/>
      <name val="Verdana"/>
      <family val="2"/>
    </font>
    <font>
      <b/>
      <sz val="9"/>
      <color rgb="FFFF0000"/>
      <name val="Verdana"/>
      <family val="2"/>
    </font>
  </fonts>
  <fills count="9">
    <fill>
      <patternFill patternType="none"/>
    </fill>
    <fill>
      <patternFill patternType="gray125"/>
    </fill>
    <fill>
      <patternFill patternType="solid">
        <fgColor rgb="FFD3D3D3"/>
        <bgColor indexed="64"/>
      </patternFill>
    </fill>
    <fill>
      <patternFill patternType="solid">
        <fgColor rgb="FFBFBFBF"/>
        <bgColor indexed="64"/>
      </patternFill>
    </fill>
    <fill>
      <patternFill patternType="solid">
        <fgColor rgb="FFFFFFFF"/>
        <bgColor indexed="64"/>
      </patternFill>
    </fill>
    <fill>
      <patternFill patternType="solid">
        <fgColor theme="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FCE4D6"/>
        <bgColor indexed="64"/>
      </patternFill>
    </fill>
  </fills>
  <borders count="7">
    <border>
      <left/>
      <right/>
      <top/>
      <bottom/>
      <diagonal/>
    </border>
    <border>
      <left style="thin">
        <color rgb="FF000000"/>
      </left>
      <right style="thin">
        <color rgb="FF000000"/>
      </right>
      <top style="medium">
        <color auto="1"/>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medium">
        <color auto="1"/>
      </left>
      <right style="medium">
        <color auto="1"/>
      </right>
      <top style="medium">
        <color auto="1"/>
      </top>
      <bottom style="medium">
        <color auto="1"/>
      </bottom>
      <diagonal/>
    </border>
    <border diagonalUp="1" diagonalDown="1">
      <left style="thin">
        <color rgb="FF000000"/>
      </left>
      <right style="thin">
        <color rgb="FF000000"/>
      </right>
      <top style="thin">
        <color rgb="FF000000"/>
      </top>
      <bottom style="thin">
        <color rgb="FF000000"/>
      </bottom>
      <diagonal style="thin">
        <color rgb="FF000000"/>
      </diagonal>
    </border>
  </borders>
  <cellStyleXfs count="7">
    <xf numFmtId="0" fontId="0" fillId="0" borderId="0"/>
    <xf numFmtId="9" fontId="3" fillId="0" borderId="0" applyFon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44" fontId="3" fillId="0" borderId="0" applyFon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cellStyleXfs>
  <cellXfs count="74">
    <xf numFmtId="0" fontId="0" fillId="0" borderId="0" xfId="0"/>
    <xf numFmtId="0" fontId="0" fillId="0" borderId="0" xfId="0" applyAlignment="1">
      <alignment wrapText="1"/>
    </xf>
    <xf numFmtId="0" fontId="1" fillId="0" borderId="0" xfId="0" applyFont="1"/>
    <xf numFmtId="0" fontId="0" fillId="4" borderId="0" xfId="0" applyFill="1"/>
    <xf numFmtId="0" fontId="2" fillId="2" borderId="1" xfId="0" applyFont="1" applyFill="1" applyBorder="1" applyAlignment="1">
      <alignment wrapText="1"/>
    </xf>
    <xf numFmtId="0" fontId="0" fillId="2" borderId="1" xfId="0" applyFill="1" applyBorder="1"/>
    <xf numFmtId="0" fontId="0" fillId="2" borderId="1" xfId="0" applyFill="1" applyBorder="1" applyAlignment="1">
      <alignment horizontal="right"/>
    </xf>
    <xf numFmtId="0" fontId="2" fillId="2" borderId="2" xfId="0" applyFont="1" applyFill="1" applyBorder="1" applyAlignment="1">
      <alignment wrapText="1"/>
    </xf>
    <xf numFmtId="0" fontId="0" fillId="2" borderId="2" xfId="0" applyFill="1" applyBorder="1"/>
    <xf numFmtId="0" fontId="0" fillId="2" borderId="2" xfId="0" applyFill="1" applyBorder="1" applyAlignment="1">
      <alignment horizontal="right"/>
    </xf>
    <xf numFmtId="0" fontId="0" fillId="3" borderId="2" xfId="0" applyFill="1" applyBorder="1" applyAlignment="1">
      <alignment wrapText="1"/>
    </xf>
    <xf numFmtId="0" fontId="0" fillId="3" borderId="2" xfId="0" applyFill="1" applyBorder="1"/>
    <xf numFmtId="4" fontId="0" fillId="3" borderId="2" xfId="0" applyNumberFormat="1" applyFill="1" applyBorder="1"/>
    <xf numFmtId="0" fontId="0" fillId="2" borderId="1" xfId="0" applyFill="1" applyBorder="1" applyAlignment="1">
      <alignment horizontal="left"/>
    </xf>
    <xf numFmtId="0" fontId="0" fillId="2" borderId="2" xfId="0" applyFill="1" applyBorder="1" applyAlignment="1">
      <alignment horizontal="left"/>
    </xf>
    <xf numFmtId="0" fontId="0" fillId="3" borderId="2" xfId="0" applyFill="1" applyBorder="1" applyAlignment="1">
      <alignment horizontal="left"/>
    </xf>
    <xf numFmtId="165" fontId="0" fillId="0" borderId="0" xfId="0" applyNumberFormat="1"/>
    <xf numFmtId="165" fontId="0" fillId="2" borderId="1" xfId="0" applyNumberFormat="1" applyFill="1" applyBorder="1" applyAlignment="1">
      <alignment horizontal="right"/>
    </xf>
    <xf numFmtId="165" fontId="0" fillId="2" borderId="2" xfId="0" applyNumberFormat="1" applyFill="1" applyBorder="1" applyAlignment="1">
      <alignment horizontal="right"/>
    </xf>
    <xf numFmtId="165" fontId="0" fillId="3" borderId="2" xfId="0" applyNumberFormat="1" applyFill="1" applyBorder="1"/>
    <xf numFmtId="0" fontId="0" fillId="5" borderId="0" xfId="0" applyFill="1"/>
    <xf numFmtId="0" fontId="0" fillId="5" borderId="0" xfId="0" applyFill="1" applyAlignment="1">
      <alignment wrapText="1"/>
    </xf>
    <xf numFmtId="165" fontId="0" fillId="5" borderId="0" xfId="0" applyNumberFormat="1" applyFill="1"/>
    <xf numFmtId="0" fontId="0" fillId="0" borderId="3" xfId="0" applyBorder="1" applyAlignment="1">
      <alignment horizontal="left"/>
    </xf>
    <xf numFmtId="0" fontId="0" fillId="0" borderId="3" xfId="0" applyBorder="1" applyAlignment="1">
      <alignment wrapText="1"/>
    </xf>
    <xf numFmtId="0" fontId="0" fillId="0" borderId="3" xfId="0" applyBorder="1"/>
    <xf numFmtId="4" fontId="0" fillId="0" borderId="3" xfId="0" applyNumberFormat="1" applyBorder="1"/>
    <xf numFmtId="165" fontId="0" fillId="6" borderId="3" xfId="0" applyNumberFormat="1" applyFill="1" applyBorder="1"/>
    <xf numFmtId="165" fontId="0" fillId="7" borderId="3" xfId="0" applyNumberFormat="1" applyFill="1" applyBorder="1"/>
    <xf numFmtId="0" fontId="0" fillId="4" borderId="3" xfId="0" applyFill="1" applyBorder="1" applyAlignment="1">
      <alignment horizontal="left"/>
    </xf>
    <xf numFmtId="0" fontId="0" fillId="4" borderId="3" xfId="0" applyFill="1" applyBorder="1"/>
    <xf numFmtId="0" fontId="0" fillId="4" borderId="3" xfId="0" applyFill="1" applyBorder="1" applyAlignment="1">
      <alignment horizontal="right"/>
    </xf>
    <xf numFmtId="165" fontId="0" fillId="6" borderId="3" xfId="0" applyNumberFormat="1" applyFill="1" applyBorder="1" applyAlignment="1">
      <alignment horizontal="right"/>
    </xf>
    <xf numFmtId="0" fontId="0" fillId="4" borderId="3" xfId="0" applyFill="1" applyBorder="1" applyAlignment="1">
      <alignment wrapText="1"/>
    </xf>
    <xf numFmtId="4" fontId="0" fillId="4" borderId="3" xfId="0" applyNumberFormat="1" applyFill="1" applyBorder="1"/>
    <xf numFmtId="9" fontId="0" fillId="6" borderId="3" xfId="1" applyFont="1" applyFill="1" applyBorder="1"/>
    <xf numFmtId="165" fontId="0" fillId="0" borderId="3" xfId="0" applyNumberFormat="1" applyBorder="1"/>
    <xf numFmtId="164" fontId="0" fillId="6" borderId="3" xfId="1" applyNumberFormat="1" applyFont="1" applyFill="1" applyBorder="1"/>
    <xf numFmtId="0" fontId="0" fillId="5" borderId="4" xfId="0" applyFill="1" applyBorder="1"/>
    <xf numFmtId="0" fontId="0" fillId="5" borderId="4" xfId="0" applyFill="1" applyBorder="1" applyAlignment="1">
      <alignment wrapText="1"/>
    </xf>
    <xf numFmtId="165" fontId="0" fillId="5" borderId="4" xfId="0" applyNumberFormat="1" applyFill="1" applyBorder="1"/>
    <xf numFmtId="0" fontId="0" fillId="5" borderId="0" xfId="0" applyFill="1" applyBorder="1"/>
    <xf numFmtId="0" fontId="0" fillId="5" borderId="0" xfId="0" applyFill="1" applyBorder="1" applyAlignment="1">
      <alignment wrapText="1"/>
    </xf>
    <xf numFmtId="165" fontId="0" fillId="5" borderId="0" xfId="0" applyNumberFormat="1" applyFill="1" applyBorder="1"/>
    <xf numFmtId="165" fontId="1" fillId="5" borderId="0" xfId="0" applyNumberFormat="1" applyFont="1" applyFill="1" applyBorder="1"/>
    <xf numFmtId="0" fontId="1" fillId="0" borderId="3" xfId="0" applyFont="1" applyBorder="1" applyAlignment="1">
      <alignment wrapText="1"/>
    </xf>
    <xf numFmtId="0" fontId="1" fillId="0" borderId="3" xfId="0" applyFont="1" applyBorder="1"/>
    <xf numFmtId="165" fontId="1" fillId="0" borderId="3" xfId="0" applyNumberFormat="1" applyFont="1" applyBorder="1"/>
    <xf numFmtId="0" fontId="1" fillId="4" borderId="5" xfId="0" applyFont="1" applyFill="1" applyBorder="1"/>
    <xf numFmtId="0" fontId="1" fillId="4" borderId="5" xfId="0" applyFont="1" applyFill="1" applyBorder="1" applyAlignment="1">
      <alignment wrapText="1"/>
    </xf>
    <xf numFmtId="165" fontId="1" fillId="4" borderId="5" xfId="0" applyNumberFormat="1" applyFont="1" applyFill="1" applyBorder="1"/>
    <xf numFmtId="0" fontId="0" fillId="4" borderId="2" xfId="0" applyFill="1" applyBorder="1" applyAlignment="1">
      <alignment horizontal="left"/>
    </xf>
    <xf numFmtId="0" fontId="0" fillId="4" borderId="2" xfId="0" applyFill="1" applyBorder="1"/>
    <xf numFmtId="165" fontId="0" fillId="6" borderId="2" xfId="0" applyNumberFormat="1" applyFill="1" applyBorder="1"/>
    <xf numFmtId="0" fontId="5" fillId="0" borderId="3" xfId="0" applyFont="1" applyBorder="1" applyAlignment="1">
      <alignment wrapText="1"/>
    </xf>
    <xf numFmtId="0" fontId="5" fillId="4" borderId="2" xfId="0" applyFont="1" applyFill="1" applyBorder="1" applyAlignment="1">
      <alignment wrapText="1"/>
    </xf>
    <xf numFmtId="0" fontId="6" fillId="4" borderId="3" xfId="0" applyFont="1" applyFill="1" applyBorder="1" applyAlignment="1">
      <alignment wrapText="1"/>
    </xf>
    <xf numFmtId="0" fontId="5" fillId="0" borderId="3" xfId="0" applyFont="1" applyBorder="1" applyAlignment="1">
      <alignment horizontal="left"/>
    </xf>
    <xf numFmtId="0" fontId="5" fillId="4" borderId="3" xfId="0" applyFont="1" applyFill="1" applyBorder="1" applyAlignment="1">
      <alignment wrapText="1"/>
    </xf>
    <xf numFmtId="0" fontId="5" fillId="0" borderId="3" xfId="0" applyFont="1" applyBorder="1"/>
    <xf numFmtId="42" fontId="5" fillId="6" borderId="3" xfId="1" applyNumberFormat="1" applyFont="1" applyFill="1" applyBorder="1"/>
    <xf numFmtId="165" fontId="5" fillId="7" borderId="3" xfId="0" applyNumberFormat="1" applyFont="1" applyFill="1" applyBorder="1"/>
    <xf numFmtId="0" fontId="10" fillId="8" borderId="3" xfId="0" applyFont="1" applyFill="1" applyBorder="1" applyAlignment="1">
      <alignment wrapText="1"/>
    </xf>
    <xf numFmtId="0" fontId="10" fillId="8" borderId="3" xfId="0" applyFont="1" applyFill="1" applyBorder="1"/>
    <xf numFmtId="0" fontId="0" fillId="8" borderId="3" xfId="0" applyFill="1" applyBorder="1" applyAlignment="1">
      <alignment horizontal="left"/>
    </xf>
    <xf numFmtId="165" fontId="10" fillId="6" borderId="3" xfId="0" applyNumberFormat="1" applyFont="1" applyFill="1" applyBorder="1"/>
    <xf numFmtId="0" fontId="0" fillId="8" borderId="6" xfId="0" applyFill="1" applyBorder="1"/>
    <xf numFmtId="4" fontId="0" fillId="8" borderId="6" xfId="0" applyNumberFormat="1" applyFill="1" applyBorder="1"/>
    <xf numFmtId="165" fontId="0" fillId="6" borderId="6" xfId="0" applyNumberFormat="1" applyFill="1" applyBorder="1"/>
    <xf numFmtId="165" fontId="0" fillId="7" borderId="6" xfId="0" applyNumberFormat="1" applyFill="1" applyBorder="1"/>
    <xf numFmtId="44" fontId="1" fillId="7" borderId="3" xfId="4" applyFont="1" applyFill="1" applyBorder="1"/>
    <xf numFmtId="0" fontId="4" fillId="5" borderId="0" xfId="0" applyFont="1" applyFill="1" applyAlignment="1">
      <alignment horizontal="left" vertical="top"/>
    </xf>
    <xf numFmtId="0" fontId="0" fillId="5" borderId="0" xfId="0" applyFill="1" applyAlignment="1">
      <alignment horizontal="center"/>
    </xf>
    <xf numFmtId="0" fontId="0" fillId="5" borderId="0" xfId="0" applyFill="1" applyAlignment="1">
      <alignment horizontal="left" vertical="top"/>
    </xf>
  </cellXfs>
  <cellStyles count="7">
    <cellStyle name="Gevolgde hyperlink" xfId="3" builtinId="9" hidden="1"/>
    <cellStyle name="Gevolgde hyperlink" xfId="6" builtinId="9" hidden="1"/>
    <cellStyle name="Hyperlink" xfId="2" builtinId="8" hidden="1"/>
    <cellStyle name="Hyperlink" xfId="5" builtinId="8" hidden="1"/>
    <cellStyle name="Procent" xfId="1" builtinId="5"/>
    <cellStyle name="Standaard" xfId="0" builtinId="0"/>
    <cellStyle name="Valuta" xfId="4"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79"/>
  <sheetViews>
    <sheetView tabSelected="1" topLeftCell="A41" zoomScale="139" workbookViewId="0">
      <selection activeCell="F68" sqref="F68"/>
    </sheetView>
  </sheetViews>
  <sheetFormatPr baseColWidth="10" defaultColWidth="8.83203125" defaultRowHeight="12" x14ac:dyDescent="0.15"/>
  <cols>
    <col min="1" max="1" width="9" bestFit="1" customWidth="1"/>
    <col min="2" max="2" width="63" style="1" customWidth="1"/>
    <col min="3" max="3" width="8" customWidth="1"/>
    <col min="4" max="4" width="9.83203125" customWidth="1"/>
    <col min="5" max="5" width="13.6640625" style="16" customWidth="1"/>
    <col min="6" max="6" width="15.33203125" style="16" customWidth="1"/>
    <col min="7" max="7" width="3.5" customWidth="1"/>
  </cols>
  <sheetData>
    <row r="1" spans="1:6" ht="16" x14ac:dyDescent="0.15">
      <c r="A1" s="71" t="s">
        <v>0</v>
      </c>
      <c r="B1" s="71"/>
      <c r="C1" s="71"/>
      <c r="D1" s="71"/>
      <c r="E1" s="71"/>
      <c r="F1" s="71"/>
    </row>
    <row r="2" spans="1:6" x14ac:dyDescent="0.15">
      <c r="A2" s="72"/>
      <c r="B2" s="72"/>
      <c r="C2" s="72"/>
      <c r="D2" s="72"/>
      <c r="E2" s="72"/>
      <c r="F2" s="72"/>
    </row>
    <row r="3" spans="1:6" x14ac:dyDescent="0.15">
      <c r="A3" s="73" t="s">
        <v>1</v>
      </c>
      <c r="B3" s="73"/>
      <c r="C3" s="73"/>
      <c r="D3" s="73"/>
      <c r="E3" s="73"/>
      <c r="F3" s="73"/>
    </row>
    <row r="4" spans="1:6" x14ac:dyDescent="0.15">
      <c r="A4" s="73" t="s">
        <v>2</v>
      </c>
      <c r="B4" s="73"/>
      <c r="C4" s="73"/>
      <c r="D4" s="73"/>
      <c r="E4" s="73"/>
      <c r="F4" s="73"/>
    </row>
    <row r="5" spans="1:6" x14ac:dyDescent="0.15">
      <c r="A5" s="73" t="s">
        <v>3</v>
      </c>
      <c r="B5" s="73"/>
      <c r="C5" s="73"/>
      <c r="D5" s="73"/>
      <c r="E5" s="73"/>
      <c r="F5" s="73"/>
    </row>
    <row r="6" spans="1:6" ht="13" thickBot="1" x14ac:dyDescent="0.2">
      <c r="A6" s="20"/>
      <c r="B6" s="21"/>
      <c r="C6" s="20"/>
      <c r="D6" s="20"/>
      <c r="E6" s="22"/>
      <c r="F6" s="22"/>
    </row>
    <row r="7" spans="1:6" ht="13" thickBot="1" x14ac:dyDescent="0.2">
      <c r="A7" s="48" t="s">
        <v>4</v>
      </c>
      <c r="B7" s="49"/>
      <c r="C7" s="48" t="s">
        <v>5</v>
      </c>
      <c r="D7" s="48" t="s">
        <v>6</v>
      </c>
      <c r="E7" s="50" t="s">
        <v>7</v>
      </c>
      <c r="F7" s="50" t="s">
        <v>8</v>
      </c>
    </row>
    <row r="8" spans="1:6" ht="21.75" customHeight="1" x14ac:dyDescent="0.2">
      <c r="A8" s="13">
        <v>1</v>
      </c>
      <c r="B8" s="4" t="s">
        <v>9</v>
      </c>
      <c r="C8" s="5"/>
      <c r="D8" s="6"/>
      <c r="E8" s="17"/>
      <c r="F8" s="17"/>
    </row>
    <row r="9" spans="1:6" s="3" customFormat="1" ht="32" x14ac:dyDescent="0.2">
      <c r="A9" s="29">
        <v>101010</v>
      </c>
      <c r="B9" s="56" t="s">
        <v>10</v>
      </c>
      <c r="C9" s="30" t="s">
        <v>11</v>
      </c>
      <c r="D9" s="31">
        <v>1</v>
      </c>
      <c r="E9" s="32"/>
      <c r="F9" s="28">
        <f>D9*E9</f>
        <v>0</v>
      </c>
    </row>
    <row r="10" spans="1:6" ht="16" x14ac:dyDescent="0.2">
      <c r="A10" s="14">
        <v>2</v>
      </c>
      <c r="B10" s="7" t="s">
        <v>12</v>
      </c>
      <c r="C10" s="8"/>
      <c r="D10" s="9"/>
      <c r="E10" s="18"/>
      <c r="F10" s="18"/>
    </row>
    <row r="11" spans="1:6" ht="16" x14ac:dyDescent="0.2">
      <c r="A11" s="14">
        <v>2092</v>
      </c>
      <c r="B11" s="7" t="s">
        <v>13</v>
      </c>
      <c r="C11" s="8"/>
      <c r="D11" s="9"/>
      <c r="E11" s="18"/>
      <c r="F11" s="18"/>
    </row>
    <row r="12" spans="1:6" s="3" customFormat="1" ht="26" x14ac:dyDescent="0.15">
      <c r="A12" s="29">
        <v>209210</v>
      </c>
      <c r="B12" s="33" t="s">
        <v>14</v>
      </c>
      <c r="C12" s="30" t="s">
        <v>15</v>
      </c>
      <c r="D12" s="34">
        <v>2100</v>
      </c>
      <c r="E12" s="32"/>
      <c r="F12" s="28">
        <f>D12*E12</f>
        <v>0</v>
      </c>
    </row>
    <row r="13" spans="1:6" ht="16" x14ac:dyDescent="0.2">
      <c r="A13" s="14">
        <v>3</v>
      </c>
      <c r="B13" s="7" t="s">
        <v>16</v>
      </c>
      <c r="C13" s="8"/>
      <c r="D13" s="9"/>
      <c r="E13" s="18"/>
      <c r="F13" s="18"/>
    </row>
    <row r="14" spans="1:6" ht="13" x14ac:dyDescent="0.15">
      <c r="A14" s="23">
        <v>301010</v>
      </c>
      <c r="B14" s="24" t="s">
        <v>17</v>
      </c>
      <c r="C14" s="25" t="s">
        <v>15</v>
      </c>
      <c r="D14" s="26">
        <f>1130+115+150+850</f>
        <v>2245</v>
      </c>
      <c r="E14" s="27"/>
      <c r="F14" s="28">
        <f t="shared" ref="F14:F17" si="0">D14*E14</f>
        <v>0</v>
      </c>
    </row>
    <row r="15" spans="1:6" ht="13" x14ac:dyDescent="0.15">
      <c r="A15" s="23">
        <v>302210</v>
      </c>
      <c r="B15" s="24" t="s">
        <v>18</v>
      </c>
      <c r="C15" s="25" t="s">
        <v>15</v>
      </c>
      <c r="D15" s="26">
        <v>70</v>
      </c>
      <c r="E15" s="27"/>
      <c r="F15" s="28">
        <f t="shared" si="0"/>
        <v>0</v>
      </c>
    </row>
    <row r="16" spans="1:6" ht="13" x14ac:dyDescent="0.15">
      <c r="A16" s="23">
        <v>302220</v>
      </c>
      <c r="B16" s="24" t="s">
        <v>19</v>
      </c>
      <c r="C16" s="25" t="s">
        <v>15</v>
      </c>
      <c r="D16" s="26">
        <v>70</v>
      </c>
      <c r="E16" s="27"/>
      <c r="F16" s="28">
        <f t="shared" si="0"/>
        <v>0</v>
      </c>
    </row>
    <row r="17" spans="1:6" ht="26" x14ac:dyDescent="0.15">
      <c r="A17" s="23">
        <v>305010</v>
      </c>
      <c r="B17" s="54" t="s">
        <v>20</v>
      </c>
      <c r="C17" s="25" t="s">
        <v>21</v>
      </c>
      <c r="D17" s="26">
        <f>37+10+20+20+35</f>
        <v>122</v>
      </c>
      <c r="E17" s="27"/>
      <c r="F17" s="28">
        <f t="shared" si="0"/>
        <v>0</v>
      </c>
    </row>
    <row r="18" spans="1:6" ht="16" x14ac:dyDescent="0.2">
      <c r="A18" s="14">
        <v>4</v>
      </c>
      <c r="B18" s="7" t="s">
        <v>22</v>
      </c>
      <c r="C18" s="8"/>
      <c r="D18" s="9"/>
      <c r="E18" s="18"/>
      <c r="F18" s="18"/>
    </row>
    <row r="19" spans="1:6" ht="16" x14ac:dyDescent="0.2">
      <c r="A19" s="14">
        <v>401</v>
      </c>
      <c r="B19" s="7" t="s">
        <v>23</v>
      </c>
      <c r="C19" s="8"/>
      <c r="D19" s="9"/>
      <c r="E19" s="18"/>
      <c r="F19" s="18"/>
    </row>
    <row r="20" spans="1:6" ht="16" x14ac:dyDescent="0.2">
      <c r="A20" s="14">
        <v>4012</v>
      </c>
      <c r="B20" s="7" t="s">
        <v>24</v>
      </c>
      <c r="C20" s="8"/>
      <c r="D20" s="9"/>
      <c r="E20" s="18"/>
      <c r="F20" s="18"/>
    </row>
    <row r="21" spans="1:6" s="3" customFormat="1" ht="13" x14ac:dyDescent="0.15">
      <c r="A21" s="29">
        <v>401210</v>
      </c>
      <c r="B21" s="33" t="s">
        <v>25</v>
      </c>
      <c r="C21" s="30" t="s">
        <v>26</v>
      </c>
      <c r="D21" s="34">
        <v>7000</v>
      </c>
      <c r="E21" s="27"/>
      <c r="F21" s="28">
        <f t="shared" ref="F21:F22" si="1">D21*E21</f>
        <v>0</v>
      </c>
    </row>
    <row r="22" spans="1:6" s="3" customFormat="1" ht="13" x14ac:dyDescent="0.15">
      <c r="A22" s="29">
        <v>401220</v>
      </c>
      <c r="B22" s="33" t="s">
        <v>27</v>
      </c>
      <c r="C22" s="30" t="s">
        <v>26</v>
      </c>
      <c r="D22" s="34">
        <v>21000</v>
      </c>
      <c r="E22" s="27"/>
      <c r="F22" s="28">
        <f t="shared" si="1"/>
        <v>0</v>
      </c>
    </row>
    <row r="23" spans="1:6" ht="16" x14ac:dyDescent="0.2">
      <c r="A23" s="14">
        <v>405</v>
      </c>
      <c r="B23" s="7" t="s">
        <v>28</v>
      </c>
      <c r="C23" s="8"/>
      <c r="D23" s="9"/>
      <c r="E23" s="18"/>
      <c r="F23" s="18"/>
    </row>
    <row r="24" spans="1:6" ht="26" x14ac:dyDescent="0.15">
      <c r="A24" s="23">
        <v>405010</v>
      </c>
      <c r="B24" s="54" t="s">
        <v>29</v>
      </c>
      <c r="C24" s="25" t="s">
        <v>11</v>
      </c>
      <c r="D24" s="26">
        <v>107</v>
      </c>
      <c r="E24" s="27"/>
      <c r="F24" s="28">
        <f t="shared" ref="F24:F32" si="2">D24*E24</f>
        <v>0</v>
      </c>
    </row>
    <row r="25" spans="1:6" ht="13" x14ac:dyDescent="0.15">
      <c r="A25" s="23">
        <v>405030</v>
      </c>
      <c r="B25" s="24" t="s">
        <v>30</v>
      </c>
      <c r="C25" s="25" t="s">
        <v>21</v>
      </c>
      <c r="D25" s="26">
        <f>60+290+150</f>
        <v>500</v>
      </c>
      <c r="E25" s="27"/>
      <c r="F25" s="28">
        <f t="shared" si="2"/>
        <v>0</v>
      </c>
    </row>
    <row r="26" spans="1:6" ht="26" x14ac:dyDescent="0.15">
      <c r="A26" s="23">
        <v>405040</v>
      </c>
      <c r="B26" s="24" t="s">
        <v>31</v>
      </c>
      <c r="C26" s="25" t="s">
        <v>32</v>
      </c>
      <c r="D26" s="26">
        <v>1300</v>
      </c>
      <c r="E26" s="27"/>
      <c r="F26" s="28">
        <f t="shared" si="2"/>
        <v>0</v>
      </c>
    </row>
    <row r="27" spans="1:6" ht="26" x14ac:dyDescent="0.15">
      <c r="A27" s="23">
        <v>405050</v>
      </c>
      <c r="B27" s="24" t="s">
        <v>33</v>
      </c>
      <c r="C27" s="25" t="s">
        <v>32</v>
      </c>
      <c r="D27" s="26">
        <v>6000</v>
      </c>
      <c r="E27" s="27"/>
      <c r="F27" s="28">
        <f t="shared" si="2"/>
        <v>0</v>
      </c>
    </row>
    <row r="28" spans="1:6" ht="26" x14ac:dyDescent="0.15">
      <c r="A28" s="23">
        <v>405060</v>
      </c>
      <c r="B28" s="24" t="s">
        <v>34</v>
      </c>
      <c r="C28" s="25" t="s">
        <v>32</v>
      </c>
      <c r="D28" s="26">
        <f>3250+1250+550</f>
        <v>5050</v>
      </c>
      <c r="E28" s="27"/>
      <c r="F28" s="28">
        <f t="shared" si="2"/>
        <v>0</v>
      </c>
    </row>
    <row r="29" spans="1:6" ht="39" x14ac:dyDescent="0.15">
      <c r="A29" s="23">
        <v>405070</v>
      </c>
      <c r="B29" s="24" t="s">
        <v>35</v>
      </c>
      <c r="C29" s="25" t="s">
        <v>32</v>
      </c>
      <c r="D29" s="26">
        <f>1300+4400</f>
        <v>5700</v>
      </c>
      <c r="E29" s="27"/>
      <c r="F29" s="28">
        <f t="shared" si="2"/>
        <v>0</v>
      </c>
    </row>
    <row r="30" spans="1:6" ht="26" x14ac:dyDescent="0.15">
      <c r="A30" s="23">
        <v>405080</v>
      </c>
      <c r="B30" s="24" t="s">
        <v>36</v>
      </c>
      <c r="C30" s="25" t="s">
        <v>32</v>
      </c>
      <c r="D30" s="26">
        <v>2350</v>
      </c>
      <c r="E30" s="27"/>
      <c r="F30" s="28">
        <f t="shared" si="2"/>
        <v>0</v>
      </c>
    </row>
    <row r="31" spans="1:6" ht="26" x14ac:dyDescent="0.15">
      <c r="A31" s="23">
        <v>405090</v>
      </c>
      <c r="B31" s="24" t="s">
        <v>37</v>
      </c>
      <c r="C31" s="25" t="s">
        <v>32</v>
      </c>
      <c r="D31" s="26">
        <v>2000</v>
      </c>
      <c r="E31" s="27"/>
      <c r="F31" s="28">
        <f t="shared" si="2"/>
        <v>0</v>
      </c>
    </row>
    <row r="32" spans="1:6" ht="26" x14ac:dyDescent="0.15">
      <c r="A32" s="23">
        <v>405100</v>
      </c>
      <c r="B32" s="54" t="s">
        <v>38</v>
      </c>
      <c r="C32" s="25" t="s">
        <v>32</v>
      </c>
      <c r="D32" s="26">
        <f>2730+500+500</f>
        <v>3730</v>
      </c>
      <c r="E32" s="27"/>
      <c r="F32" s="28">
        <f t="shared" si="2"/>
        <v>0</v>
      </c>
    </row>
    <row r="33" spans="1:6" ht="13" x14ac:dyDescent="0.15">
      <c r="A33" s="64">
        <v>405380</v>
      </c>
      <c r="B33" s="62" t="s">
        <v>39</v>
      </c>
      <c r="C33" s="66"/>
      <c r="D33" s="67"/>
      <c r="E33" s="68"/>
      <c r="F33" s="69"/>
    </row>
    <row r="34" spans="1:6" ht="13" x14ac:dyDescent="0.15">
      <c r="A34" s="57">
        <v>405390</v>
      </c>
      <c r="B34" s="24" t="s">
        <v>40</v>
      </c>
      <c r="C34" s="25" t="s">
        <v>11</v>
      </c>
      <c r="D34" s="26">
        <v>400</v>
      </c>
      <c r="E34" s="27"/>
      <c r="F34" s="28">
        <f>D34*E34</f>
        <v>0</v>
      </c>
    </row>
    <row r="35" spans="1:6" ht="16" x14ac:dyDescent="0.2">
      <c r="A35" s="14">
        <v>5</v>
      </c>
      <c r="B35" s="7" t="s">
        <v>41</v>
      </c>
      <c r="C35" s="8"/>
      <c r="D35" s="9"/>
      <c r="E35" s="18"/>
      <c r="F35" s="18"/>
    </row>
    <row r="36" spans="1:6" ht="13" x14ac:dyDescent="0.15">
      <c r="A36" s="23">
        <v>501220</v>
      </c>
      <c r="B36" s="24" t="s">
        <v>42</v>
      </c>
      <c r="C36" s="25" t="s">
        <v>32</v>
      </c>
      <c r="D36" s="26">
        <f>1000+200+100+200+400</f>
        <v>1900</v>
      </c>
      <c r="E36" s="27"/>
      <c r="F36" s="28">
        <f t="shared" ref="F36:F39" si="3">D36*E36</f>
        <v>0</v>
      </c>
    </row>
    <row r="37" spans="1:6" ht="26" x14ac:dyDescent="0.15">
      <c r="A37" s="23">
        <v>503190</v>
      </c>
      <c r="B37" s="24" t="s">
        <v>43</v>
      </c>
      <c r="C37" s="25" t="s">
        <v>11</v>
      </c>
      <c r="D37" s="26">
        <f>30+15+15</f>
        <v>60</v>
      </c>
      <c r="E37" s="27"/>
      <c r="F37" s="28">
        <f t="shared" si="3"/>
        <v>0</v>
      </c>
    </row>
    <row r="38" spans="1:6" ht="13" x14ac:dyDescent="0.15">
      <c r="A38" s="23">
        <v>508010</v>
      </c>
      <c r="B38" s="24" t="s">
        <v>44</v>
      </c>
      <c r="C38" s="25" t="s">
        <v>32</v>
      </c>
      <c r="D38" s="26">
        <v>510</v>
      </c>
      <c r="E38" s="27"/>
      <c r="F38" s="28">
        <f t="shared" si="3"/>
        <v>0</v>
      </c>
    </row>
    <row r="39" spans="1:6" ht="13" x14ac:dyDescent="0.15">
      <c r="A39" s="23">
        <v>509010</v>
      </c>
      <c r="B39" s="24" t="s">
        <v>45</v>
      </c>
      <c r="C39" s="25" t="s">
        <v>15</v>
      </c>
      <c r="D39" s="26">
        <v>175</v>
      </c>
      <c r="E39" s="27"/>
      <c r="F39" s="28">
        <f t="shared" si="3"/>
        <v>0</v>
      </c>
    </row>
    <row r="40" spans="1:6" ht="16" x14ac:dyDescent="0.2">
      <c r="A40" s="14">
        <v>51</v>
      </c>
      <c r="B40" s="7" t="s">
        <v>46</v>
      </c>
      <c r="C40" s="8"/>
      <c r="D40" s="9"/>
      <c r="E40" s="18"/>
      <c r="F40" s="18"/>
    </row>
    <row r="41" spans="1:6" s="3" customFormat="1" ht="26" x14ac:dyDescent="0.15">
      <c r="A41" s="29">
        <v>510010</v>
      </c>
      <c r="B41" s="33" t="s">
        <v>47</v>
      </c>
      <c r="C41" s="30" t="s">
        <v>32</v>
      </c>
      <c r="D41" s="34">
        <f>1950+350+400+1100</f>
        <v>3800</v>
      </c>
      <c r="E41" s="27"/>
      <c r="F41" s="28">
        <f t="shared" ref="F41:F43" si="4">D41*E41</f>
        <v>0</v>
      </c>
    </row>
    <row r="42" spans="1:6" ht="26" x14ac:dyDescent="0.15">
      <c r="A42" s="23">
        <v>517110</v>
      </c>
      <c r="B42" s="54" t="s">
        <v>48</v>
      </c>
      <c r="C42" s="25" t="s">
        <v>32</v>
      </c>
      <c r="D42" s="26">
        <v>800</v>
      </c>
      <c r="E42" s="27"/>
      <c r="F42" s="28">
        <f t="shared" si="4"/>
        <v>0</v>
      </c>
    </row>
    <row r="43" spans="1:6" ht="26" x14ac:dyDescent="0.15">
      <c r="A43" s="23">
        <v>515110</v>
      </c>
      <c r="B43" s="54" t="s">
        <v>49</v>
      </c>
      <c r="C43" s="25" t="s">
        <v>32</v>
      </c>
      <c r="D43" s="26">
        <v>1500</v>
      </c>
      <c r="E43" s="27"/>
      <c r="F43" s="28">
        <f t="shared" si="4"/>
        <v>0</v>
      </c>
    </row>
    <row r="44" spans="1:6" ht="16" x14ac:dyDescent="0.2">
      <c r="A44" s="14">
        <v>601</v>
      </c>
      <c r="B44" s="7" t="s">
        <v>50</v>
      </c>
      <c r="C44" s="8"/>
      <c r="D44" s="9"/>
      <c r="E44" s="18"/>
      <c r="F44" s="18"/>
    </row>
    <row r="45" spans="1:6" s="3" customFormat="1" ht="13" x14ac:dyDescent="0.15">
      <c r="A45" s="29">
        <v>601100</v>
      </c>
      <c r="B45" s="33" t="s">
        <v>51</v>
      </c>
      <c r="C45" s="63" t="s">
        <v>15</v>
      </c>
      <c r="D45" s="34">
        <v>300</v>
      </c>
      <c r="E45" s="27"/>
      <c r="F45" s="28">
        <f t="shared" ref="F45:F46" si="5">D45*E45</f>
        <v>0</v>
      </c>
    </row>
    <row r="46" spans="1:6" ht="13" x14ac:dyDescent="0.15">
      <c r="A46" s="23">
        <v>601120</v>
      </c>
      <c r="B46" s="54" t="s">
        <v>52</v>
      </c>
      <c r="C46" s="25" t="s">
        <v>11</v>
      </c>
      <c r="D46" s="26">
        <v>20</v>
      </c>
      <c r="E46" s="27"/>
      <c r="F46" s="28">
        <f t="shared" si="5"/>
        <v>0</v>
      </c>
    </row>
    <row r="47" spans="1:6" ht="13" x14ac:dyDescent="0.15">
      <c r="A47" s="64">
        <v>602120</v>
      </c>
      <c r="B47" s="62" t="s">
        <v>39</v>
      </c>
      <c r="C47" s="66"/>
      <c r="D47" s="67"/>
      <c r="E47" s="68"/>
      <c r="F47" s="69"/>
    </row>
    <row r="48" spans="1:6" ht="13" x14ac:dyDescent="0.15">
      <c r="A48" s="23">
        <v>602150</v>
      </c>
      <c r="B48" s="24" t="s">
        <v>53</v>
      </c>
      <c r="C48" s="25" t="s">
        <v>21</v>
      </c>
      <c r="D48" s="26">
        <v>100</v>
      </c>
      <c r="E48" s="27"/>
      <c r="F48" s="28">
        <f t="shared" ref="F48:F49" si="6">D48*E48</f>
        <v>0</v>
      </c>
    </row>
    <row r="49" spans="1:7" ht="13" x14ac:dyDescent="0.15">
      <c r="A49" s="23">
        <v>602170</v>
      </c>
      <c r="B49" s="54" t="s">
        <v>54</v>
      </c>
      <c r="C49" s="25" t="s">
        <v>32</v>
      </c>
      <c r="D49" s="26">
        <v>1320</v>
      </c>
      <c r="E49" s="27"/>
      <c r="F49" s="28">
        <f t="shared" si="6"/>
        <v>0</v>
      </c>
    </row>
    <row r="50" spans="1:7" ht="16" x14ac:dyDescent="0.2">
      <c r="A50" s="14">
        <v>7</v>
      </c>
      <c r="B50" s="7" t="s">
        <v>55</v>
      </c>
      <c r="C50" s="8"/>
      <c r="D50" s="9"/>
      <c r="E50" s="18"/>
      <c r="F50" s="18"/>
    </row>
    <row r="51" spans="1:7" ht="16" x14ac:dyDescent="0.2">
      <c r="A51" s="14">
        <v>701</v>
      </c>
      <c r="B51" s="7" t="s">
        <v>56</v>
      </c>
      <c r="C51" s="8"/>
      <c r="D51" s="9"/>
      <c r="E51" s="18"/>
      <c r="F51" s="18"/>
    </row>
    <row r="52" spans="1:7" s="3" customFormat="1" ht="13" x14ac:dyDescent="0.15">
      <c r="A52" s="29">
        <v>701010</v>
      </c>
      <c r="B52" s="58" t="s">
        <v>57</v>
      </c>
      <c r="C52" s="30" t="s">
        <v>26</v>
      </c>
      <c r="D52" s="34">
        <v>27500</v>
      </c>
      <c r="E52" s="27"/>
      <c r="F52" s="28">
        <f t="shared" ref="F52:F54" si="7">D52*E52</f>
        <v>0</v>
      </c>
    </row>
    <row r="53" spans="1:7" ht="13" x14ac:dyDescent="0.15">
      <c r="A53" s="23">
        <v>701110</v>
      </c>
      <c r="B53" s="24" t="s">
        <v>58</v>
      </c>
      <c r="C53" s="25" t="s">
        <v>26</v>
      </c>
      <c r="D53" s="26">
        <v>27500</v>
      </c>
      <c r="E53" s="27"/>
      <c r="F53" s="28">
        <f t="shared" si="7"/>
        <v>0</v>
      </c>
    </row>
    <row r="54" spans="1:7" ht="13" x14ac:dyDescent="0.15">
      <c r="A54" s="23">
        <v>702110</v>
      </c>
      <c r="B54" s="54" t="s">
        <v>59</v>
      </c>
      <c r="C54" s="25" t="s">
        <v>60</v>
      </c>
      <c r="D54" s="26">
        <f>500+100+250+100+200</f>
        <v>1150</v>
      </c>
      <c r="E54" s="27"/>
      <c r="F54" s="28">
        <f t="shared" si="7"/>
        <v>0</v>
      </c>
    </row>
    <row r="55" spans="1:7" ht="13" x14ac:dyDescent="0.15">
      <c r="A55" s="15">
        <v>8</v>
      </c>
      <c r="B55" s="10" t="s">
        <v>61</v>
      </c>
      <c r="C55" s="11"/>
      <c r="D55" s="12"/>
      <c r="E55" s="19"/>
      <c r="F55" s="19"/>
    </row>
    <row r="56" spans="1:7" s="3" customFormat="1" ht="13" x14ac:dyDescent="0.15">
      <c r="A56" s="29">
        <v>800010</v>
      </c>
      <c r="B56" s="33" t="s">
        <v>62</v>
      </c>
      <c r="C56" s="30"/>
      <c r="D56" s="34">
        <v>1</v>
      </c>
      <c r="E56" s="27">
        <v>25000</v>
      </c>
      <c r="F56" s="28">
        <f>D56*E56</f>
        <v>25000</v>
      </c>
    </row>
    <row r="57" spans="1:7" s="3" customFormat="1" ht="13" x14ac:dyDescent="0.15">
      <c r="A57" s="29">
        <v>800020</v>
      </c>
      <c r="B57" s="33" t="s">
        <v>63</v>
      </c>
      <c r="C57" s="30"/>
      <c r="D57" s="34">
        <v>1</v>
      </c>
      <c r="E57" s="65">
        <v>100000</v>
      </c>
      <c r="F57" s="28">
        <f>D57*E57</f>
        <v>100000</v>
      </c>
    </row>
    <row r="58" spans="1:7" s="3" customFormat="1" ht="13" x14ac:dyDescent="0.15">
      <c r="A58" s="29">
        <v>800030</v>
      </c>
      <c r="B58" s="33" t="s">
        <v>64</v>
      </c>
      <c r="C58" s="30"/>
      <c r="D58" s="34">
        <v>1</v>
      </c>
      <c r="E58" s="27">
        <v>100000</v>
      </c>
      <c r="F58" s="28">
        <f>D58*E58</f>
        <v>100000</v>
      </c>
    </row>
    <row r="59" spans="1:7" s="3" customFormat="1" ht="13" x14ac:dyDescent="0.15">
      <c r="A59" s="51">
        <v>800040</v>
      </c>
      <c r="B59" s="55" t="s">
        <v>65</v>
      </c>
      <c r="C59" s="52"/>
      <c r="D59" s="34">
        <v>1</v>
      </c>
      <c r="E59" s="53"/>
      <c r="F59" s="28">
        <f>D59*E59</f>
        <v>0</v>
      </c>
    </row>
    <row r="60" spans="1:7" ht="13" collapsed="1" x14ac:dyDescent="0.15">
      <c r="A60" s="15"/>
      <c r="B60" s="10" t="s">
        <v>76</v>
      </c>
      <c r="C60" s="11"/>
      <c r="D60" s="12"/>
      <c r="E60" s="19"/>
      <c r="F60" s="19">
        <f>SUM(F6:F59)</f>
        <v>225000</v>
      </c>
      <c r="G60" t="s">
        <v>71</v>
      </c>
    </row>
    <row r="61" spans="1:7" ht="13" x14ac:dyDescent="0.15">
      <c r="A61" s="25"/>
      <c r="B61" s="24" t="s">
        <v>66</v>
      </c>
      <c r="C61" s="59" t="s">
        <v>67</v>
      </c>
      <c r="D61" s="59">
        <v>1</v>
      </c>
      <c r="E61" s="60"/>
      <c r="F61" s="61">
        <f>D$61*E61</f>
        <v>0</v>
      </c>
    </row>
    <row r="62" spans="1:7" ht="13" x14ac:dyDescent="0.15">
      <c r="A62" s="25"/>
      <c r="B62" s="24" t="s">
        <v>68</v>
      </c>
      <c r="C62" s="59" t="s">
        <v>67</v>
      </c>
      <c r="D62" s="59">
        <v>1</v>
      </c>
      <c r="E62" s="60"/>
      <c r="F62" s="61">
        <f>D$62*E62</f>
        <v>0</v>
      </c>
    </row>
    <row r="63" spans="1:7" ht="13" x14ac:dyDescent="0.15">
      <c r="A63" s="25"/>
      <c r="B63" s="24" t="s">
        <v>69</v>
      </c>
      <c r="C63" s="25" t="s">
        <v>70</v>
      </c>
      <c r="D63" s="35"/>
      <c r="E63" s="36" t="s">
        <v>71</v>
      </c>
      <c r="F63" s="28">
        <f>F$60*D63</f>
        <v>0</v>
      </c>
    </row>
    <row r="64" spans="1:7" ht="13" x14ac:dyDescent="0.15">
      <c r="A64" s="25"/>
      <c r="B64" s="24" t="s">
        <v>72</v>
      </c>
      <c r="C64" s="25" t="s">
        <v>70</v>
      </c>
      <c r="D64" s="37"/>
      <c r="E64" s="36" t="s">
        <v>71</v>
      </c>
      <c r="F64" s="28">
        <f>F$60*D64</f>
        <v>0</v>
      </c>
    </row>
    <row r="65" spans="1:6" ht="13" x14ac:dyDescent="0.15">
      <c r="A65" s="25"/>
      <c r="B65" s="24" t="s">
        <v>73</v>
      </c>
      <c r="C65" s="25" t="s">
        <v>70</v>
      </c>
      <c r="D65" s="35"/>
      <c r="E65" s="36" t="s">
        <v>71</v>
      </c>
      <c r="F65" s="28">
        <f>F$60*D65</f>
        <v>0</v>
      </c>
    </row>
    <row r="66" spans="1:6" x14ac:dyDescent="0.15">
      <c r="A66" s="43"/>
      <c r="B66" s="43"/>
      <c r="C66" s="43"/>
      <c r="D66" s="43"/>
      <c r="E66" s="43"/>
      <c r="F66" s="43"/>
    </row>
    <row r="67" spans="1:6" ht="13" x14ac:dyDescent="0.15">
      <c r="A67" s="25"/>
      <c r="B67" s="45" t="s">
        <v>74</v>
      </c>
      <c r="C67" s="46"/>
      <c r="D67" s="46"/>
      <c r="E67" s="47"/>
      <c r="F67" s="70">
        <f>SUM(F60:F65)</f>
        <v>225000</v>
      </c>
    </row>
    <row r="68" spans="1:6" x14ac:dyDescent="0.15">
      <c r="A68" s="38"/>
      <c r="B68" s="39"/>
      <c r="C68" s="38"/>
      <c r="D68" s="38"/>
      <c r="E68" s="40"/>
      <c r="F68" s="40"/>
    </row>
    <row r="69" spans="1:6" x14ac:dyDescent="0.15">
      <c r="A69" s="41"/>
      <c r="B69" s="42"/>
      <c r="C69" s="41"/>
      <c r="D69" s="41"/>
      <c r="E69" s="43"/>
      <c r="F69" s="43"/>
    </row>
    <row r="70" spans="1:6" ht="51" customHeight="1" x14ac:dyDescent="0.15">
      <c r="A70" s="41"/>
      <c r="B70" s="42" t="s">
        <v>75</v>
      </c>
      <c r="C70" s="41"/>
      <c r="D70" s="41"/>
      <c r="E70" s="43"/>
      <c r="F70" s="43"/>
    </row>
    <row r="71" spans="1:6" x14ac:dyDescent="0.15">
      <c r="A71" s="41"/>
      <c r="B71" s="41"/>
      <c r="C71" s="41"/>
      <c r="D71" s="41"/>
      <c r="E71" s="43"/>
      <c r="F71" s="43"/>
    </row>
    <row r="72" spans="1:6" x14ac:dyDescent="0.15">
      <c r="A72" s="41"/>
      <c r="B72" s="41"/>
      <c r="C72" s="41"/>
      <c r="D72" s="41"/>
      <c r="E72" s="44"/>
      <c r="F72" s="44"/>
    </row>
    <row r="73" spans="1:6" x14ac:dyDescent="0.15">
      <c r="A73" s="41"/>
      <c r="B73" s="42"/>
      <c r="C73" s="41"/>
      <c r="D73" s="41"/>
      <c r="E73" s="43"/>
      <c r="F73" s="43"/>
    </row>
    <row r="74" spans="1:6" x14ac:dyDescent="0.15">
      <c r="A74" s="41"/>
      <c r="B74" s="42"/>
      <c r="C74" s="41"/>
      <c r="D74" s="41"/>
      <c r="E74" s="43"/>
      <c r="F74" s="43"/>
    </row>
    <row r="79" spans="1:6" s="2" customFormat="1" x14ac:dyDescent="0.15">
      <c r="A79"/>
      <c r="B79" s="1"/>
      <c r="C79"/>
      <c r="D79"/>
      <c r="E79" s="16"/>
      <c r="F79" s="16"/>
    </row>
  </sheetData>
  <sortState ref="A24:F34">
    <sortCondition ref="A24:A34"/>
  </sortState>
  <dataConsolidate/>
  <mergeCells count="5">
    <mergeCell ref="A1:F1"/>
    <mergeCell ref="A2:F2"/>
    <mergeCell ref="A3:F3"/>
    <mergeCell ref="A4:F4"/>
    <mergeCell ref="A5:F5"/>
  </mergeCells>
  <phoneticPr fontId="9" type="noConversion"/>
  <pageMargins left="0.7" right="0.7" top="0.75" bottom="0.75" header="0.3" footer="0.3"/>
  <pageSetup scale="69" orientation="portrait" horizontalDpi="90" verticalDpi="90"/>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7DA7BF14BFA9D4FAB5FCB1EAEE10B33" ma:contentTypeVersion="11" ma:contentTypeDescription="Een nieuw document maken." ma:contentTypeScope="" ma:versionID="ab227af6b073bad65674e72e49a8d80c">
  <xsd:schema xmlns:xsd="http://www.w3.org/2001/XMLSchema" xmlns:xs="http://www.w3.org/2001/XMLSchema" xmlns:p="http://schemas.microsoft.com/office/2006/metadata/properties" xmlns:ns2="cadbcc29-34b8-46cf-bc89-9b63c73a5bfd" xmlns:ns3="4de88648-4399-46ac-9be8-2ccd59721618" targetNamespace="http://schemas.microsoft.com/office/2006/metadata/properties" ma:root="true" ma:fieldsID="0902adb08d58f2d88c41a08f14cb0539" ns2:_="" ns3:_="">
    <xsd:import namespace="cadbcc29-34b8-46cf-bc89-9b63c73a5bfd"/>
    <xsd:import namespace="4de88648-4399-46ac-9be8-2ccd5972161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dbcc29-34b8-46cf-bc89-9b63c73a5b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de88648-4399-46ac-9be8-2ccd59721618"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6162762-73B8-4D38-A565-189E8165B1CC}">
  <ds:schemaRefs>
    <ds:schemaRef ds:uri="http://schemas.microsoft.com/sharepoint/v3/contenttype/forms"/>
  </ds:schemaRefs>
</ds:datastoreItem>
</file>

<file path=customXml/itemProps2.xml><?xml version="1.0" encoding="utf-8"?>
<ds:datastoreItem xmlns:ds="http://schemas.openxmlformats.org/officeDocument/2006/customXml" ds:itemID="{1E0B3BE0-7D78-4A81-B786-D83546B2745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B566C7A5-1F66-435B-84E2-80611F22B5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dbcc29-34b8-46cf-bc89-9b63c73a5bfd"/>
    <ds:schemaRef ds:uri="4de88648-4399-46ac-9be8-2ccd597216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inschrijfstaat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I. Khaoiri</cp:lastModifiedBy>
  <cp:revision/>
  <cp:lastPrinted>2021-03-15T19:16:53Z</cp:lastPrinted>
  <dcterms:created xsi:type="dcterms:W3CDTF">2020-12-09T14:02:35Z</dcterms:created>
  <dcterms:modified xsi:type="dcterms:W3CDTF">2021-03-15T19:28:01Z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0x01010007DA7BF14BFA9D4FAB5FCB1EAEE10B33</vt:lpwstr>
  </property>
</Properties>
</file>