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nPeterman\Aeves Groep\Consultancy Publiek - General\0. ADVIES\01. Projecten\PNB\NA renovatie steunpunt Helmond\03 Aanbestedingsstukken\"/>
    </mc:Choice>
  </mc:AlternateContent>
  <xr:revisionPtr revIDLastSave="0" documentId="8_{95DB80CF-B13E-485E-8884-8AB052A7FD1C}" xr6:coauthVersionLast="46" xr6:coauthVersionMax="46" xr10:uidLastSave="{00000000-0000-0000-0000-000000000000}"/>
  <bookViews>
    <workbookView xWindow="30300" yWindow="7005" windowWidth="13830" windowHeight="717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H24" i="1"/>
  <c r="H23" i="1"/>
  <c r="H22" i="1"/>
  <c r="H21" i="1"/>
  <c r="H20" i="1"/>
  <c r="H19" i="1"/>
  <c r="H17" i="1"/>
  <c r="H16" i="1"/>
  <c r="H15" i="1"/>
  <c r="H14" i="1"/>
  <c r="H13" i="1"/>
  <c r="H12" i="1"/>
  <c r="H11" i="1"/>
  <c r="H10" i="1"/>
  <c r="H25" i="1" l="1"/>
  <c r="G27" i="1" s="1"/>
</calcChain>
</file>

<file path=xl/sharedStrings.xml><?xml version="1.0" encoding="utf-8"?>
<sst xmlns="http://schemas.openxmlformats.org/spreadsheetml/2006/main" count="50" uniqueCount="35">
  <si>
    <t>eenheid</t>
  </si>
  <si>
    <t>hoeveelheid</t>
  </si>
  <si>
    <t xml:space="preserve">afstand in km </t>
  </si>
  <si>
    <t>ton</t>
  </si>
  <si>
    <t>per ton</t>
  </si>
  <si>
    <t>(ton)</t>
  </si>
  <si>
    <t>Transport</t>
  </si>
  <si>
    <t>Afvoer</t>
  </si>
  <si>
    <t>Aanvoer</t>
  </si>
  <si>
    <t>Omschrijving</t>
  </si>
  <si>
    <t>Bestekspost</t>
  </si>
  <si>
    <t>Bestekspost (+ korte omschrijving)</t>
  </si>
  <si>
    <t>Asfalt (niet teerhoudend)</t>
  </si>
  <si>
    <t>Funderingsmateriaal (grind, 1,8 ton/m3)</t>
  </si>
  <si>
    <t>Leveren asfaltbeton</t>
  </si>
  <si>
    <t>Leveren funderingsmateriaal (betongranulaat)</t>
  </si>
  <si>
    <t>Grond, zand voor ophoging (klasse AW), 1,8 ton/m3 vast</t>
  </si>
  <si>
    <t>Grond, zand voor zandbed (klasse AW), 1,8 ton/m3 vast</t>
  </si>
  <si>
    <t>Zand, 1200 m3 AW (1,8 ton/m3 vast)</t>
  </si>
  <si>
    <t>Grond, teelaarde (klasse AW), 1,8 ton/m3 vast</t>
  </si>
  <si>
    <t>Zand AW, verontreinigd met chloride &gt;39 en &lt;390 mg/kg.ds</t>
  </si>
  <si>
    <t>Zand AW, verontreinigd met chloride &gt;390 mg/kg.ds</t>
  </si>
  <si>
    <t>Klei AW, verontreinigd met chloride &gt;390 mg/kg.ds</t>
  </si>
  <si>
    <t>Leem AW, verontreinigd met chloride &gt;390 mg/kg.ds</t>
  </si>
  <si>
    <t>Zand bovengrond, verontreinigd met chloride &gt;390 mg/kg.ds en PFOA 1,1 µg/kg.ds</t>
  </si>
  <si>
    <t>Totaal te vervoeren grond, funderingsmateriaal en asfalt</t>
  </si>
  <si>
    <t>fictieve inschrijfprijs</t>
  </si>
  <si>
    <t>Gemiddelde fictieve inschrijfprijs</t>
  </si>
  <si>
    <t>Invulinstructie:</t>
  </si>
  <si>
    <t>Bijlage 14 Berekening gemiddelde fictieve inschrijfprijs transport grond, funderingsmateriaal en asfalt</t>
  </si>
  <si>
    <t>Inschrijver dient alleen de gele cel in te vullen en deze bijlage onderstaand te ondertekenen</t>
  </si>
  <si>
    <t>Naam bevoegde functionaris</t>
  </si>
  <si>
    <t>Functie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</si>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</sst>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0.0"/>
  </numFmts>
  <fonts count="11">
    <font>
      <sz val="11"/>
      <color theme="1"/>
      <name val="Calibri"/>
      <family val="2"/>
      <scheme val="minor"/>
    </font>
    <font>
      <b/>
      <sz val="16"/>
      <name val="Baskerville MT"/>
      <family val="1"/>
    </font>
    <font>
      <b/>
      <sz val="11"/>
      <name val="Baskerville MT"/>
      <family val="1"/>
    </font>
    <font>
      <b/>
      <sz val="9"/>
      <name val="Baskerville MT"/>
      <family val="1"/>
    </font>
    <font>
      <sz val="9"/>
      <name val="Baskerville MT"/>
      <family val="1"/>
    </font>
    <font>
      <i/>
      <u/>
      <sz val="9"/>
      <name val="Baskerville MT"/>
    </font>
    <font>
      <b/>
      <sz val="11"/>
      <color theme="1"/>
      <name val="Calibri"/>
      <family val="2"/>
      <scheme val="minor"/>
    </font>
    <font>
      <b/>
      <sz val="9.5"/>
      <color indexed="8"/>
      <name val="Arial"/>
      <family val="2"/>
    </font>
    <font>
      <sz val="9.5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3936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top"/>
    </xf>
    <xf numFmtId="164" fontId="4" fillId="0" borderId="8" xfId="0" applyNumberFormat="1" applyFont="1" applyBorder="1" applyProtection="1"/>
    <xf numFmtId="0" fontId="4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left" indent="1"/>
    </xf>
    <xf numFmtId="0" fontId="4" fillId="0" borderId="0" xfId="0" applyFont="1" applyBorder="1" applyAlignment="1" applyProtection="1">
      <alignment horizontal="justify" vertical="top"/>
    </xf>
    <xf numFmtId="0" fontId="4" fillId="0" borderId="9" xfId="0" applyFont="1" applyBorder="1" applyProtection="1"/>
    <xf numFmtId="0" fontId="4" fillId="0" borderId="12" xfId="0" applyFont="1" applyBorder="1" applyProtection="1"/>
    <xf numFmtId="0" fontId="4" fillId="0" borderId="13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 vertical="top"/>
    </xf>
    <xf numFmtId="0" fontId="4" fillId="0" borderId="14" xfId="0" applyFont="1" applyBorder="1" applyAlignment="1" applyProtection="1">
      <alignment horizontal="center" vertical="top"/>
    </xf>
    <xf numFmtId="0" fontId="4" fillId="0" borderId="6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justify" vertical="top"/>
    </xf>
    <xf numFmtId="164" fontId="4" fillId="0" borderId="16" xfId="0" applyNumberFormat="1" applyFont="1" applyBorder="1" applyProtection="1"/>
    <xf numFmtId="164" fontId="4" fillId="0" borderId="16" xfId="0" applyNumberFormat="1" applyFont="1" applyBorder="1" applyAlignment="1" applyProtection="1">
      <alignment vertical="top"/>
    </xf>
    <xf numFmtId="0" fontId="4" fillId="0" borderId="14" xfId="0" applyFont="1" applyBorder="1" applyAlignment="1" applyProtection="1">
      <alignment horizontal="justify" vertical="top"/>
    </xf>
    <xf numFmtId="0" fontId="4" fillId="0" borderId="3" xfId="0" applyFont="1" applyBorder="1" applyAlignment="1" applyProtection="1">
      <alignment horizontal="justify" vertical="top"/>
    </xf>
    <xf numFmtId="0" fontId="4" fillId="0" borderId="10" xfId="0" applyFont="1" applyBorder="1" applyAlignment="1" applyProtection="1">
      <alignment horizontal="center"/>
    </xf>
    <xf numFmtId="164" fontId="4" fillId="0" borderId="11" xfId="0" applyNumberFormat="1" applyFont="1" applyBorder="1" applyProtection="1"/>
    <xf numFmtId="0" fontId="4" fillId="0" borderId="15" xfId="0" applyFont="1" applyBorder="1" applyAlignment="1" applyProtection="1">
      <alignment horizontal="justify" vertical="top"/>
    </xf>
    <xf numFmtId="165" fontId="0" fillId="0" borderId="0" xfId="0" applyNumberFormat="1" applyProtection="1"/>
    <xf numFmtId="0" fontId="0" fillId="0" borderId="0" xfId="0" quotePrefix="1" applyProtection="1"/>
    <xf numFmtId="2" fontId="4" fillId="0" borderId="17" xfId="0" applyNumberFormat="1" applyFont="1" applyBorder="1" applyAlignment="1" applyProtection="1">
      <alignment vertical="top"/>
    </xf>
    <xf numFmtId="0" fontId="4" fillId="0" borderId="13" xfId="0" applyFont="1" applyFill="1" applyBorder="1" applyAlignment="1" applyProtection="1">
      <alignment horizontal="justify" vertical="top"/>
    </xf>
    <xf numFmtId="2" fontId="4" fillId="0" borderId="2" xfId="0" applyNumberFormat="1" applyFont="1" applyBorder="1" applyProtection="1"/>
    <xf numFmtId="2" fontId="4" fillId="0" borderId="16" xfId="0" applyNumberFormat="1" applyFont="1" applyBorder="1" applyAlignment="1" applyProtection="1">
      <alignment vertical="top"/>
    </xf>
    <xf numFmtId="2" fontId="4" fillId="0" borderId="11" xfId="0" applyNumberFormat="1" applyFont="1" applyBorder="1" applyProtection="1"/>
    <xf numFmtId="2" fontId="4" fillId="0" borderId="16" xfId="0" applyNumberFormat="1" applyFont="1" applyFill="1" applyBorder="1" applyProtection="1"/>
    <xf numFmtId="2" fontId="4" fillId="0" borderId="16" xfId="0" applyNumberFormat="1" applyFont="1" applyFill="1" applyBorder="1" applyAlignment="1" applyProtection="1">
      <alignment vertical="top"/>
    </xf>
    <xf numFmtId="2" fontId="4" fillId="0" borderId="8" xfId="0" applyNumberFormat="1" applyFont="1" applyBorder="1" applyProtection="1"/>
    <xf numFmtId="2" fontId="4" fillId="0" borderId="2" xfId="0" applyNumberFormat="1" applyFont="1" applyFill="1" applyBorder="1" applyProtection="1"/>
    <xf numFmtId="2" fontId="4" fillId="0" borderId="2" xfId="0" applyNumberFormat="1" applyFont="1" applyFill="1" applyBorder="1" applyAlignment="1" applyProtection="1">
      <alignment vertical="top"/>
    </xf>
    <xf numFmtId="0" fontId="5" fillId="0" borderId="13" xfId="0" applyFont="1" applyBorder="1" applyAlignment="1" applyProtection="1">
      <alignment horizontal="justify" vertical="top"/>
    </xf>
    <xf numFmtId="0" fontId="5" fillId="0" borderId="10" xfId="0" applyFont="1" applyBorder="1" applyAlignment="1" applyProtection="1">
      <alignment horizontal="justify" vertical="top"/>
    </xf>
    <xf numFmtId="164" fontId="4" fillId="0" borderId="0" xfId="0" applyNumberFormat="1" applyFont="1" applyFill="1" applyAlignment="1" applyProtection="1">
      <alignment horizontal="left"/>
    </xf>
    <xf numFmtId="0" fontId="7" fillId="3" borderId="0" xfId="0" applyFont="1" applyFill="1"/>
    <xf numFmtId="0" fontId="8" fillId="3" borderId="0" xfId="0" applyFont="1" applyFill="1"/>
    <xf numFmtId="3" fontId="4" fillId="0" borderId="2" xfId="0" applyNumberFormat="1" applyFont="1" applyBorder="1" applyProtection="1"/>
    <xf numFmtId="0" fontId="9" fillId="4" borderId="23" xfId="0" applyFont="1" applyFill="1" applyBorder="1" applyAlignment="1">
      <alignment horizontal="left" vertical="center" wrapText="1"/>
    </xf>
    <xf numFmtId="0" fontId="9" fillId="4" borderId="25" xfId="0" applyFont="1" applyFill="1" applyBorder="1" applyAlignment="1">
      <alignment horizontal="left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9" fillId="4" borderId="20" xfId="0" applyFont="1" applyFill="1" applyBorder="1" applyAlignment="1">
      <alignment horizontal="left" vertical="center" wrapText="1"/>
    </xf>
    <xf numFmtId="4" fontId="9" fillId="4" borderId="21" xfId="0" applyNumberFormat="1" applyFont="1" applyFill="1" applyBorder="1" applyAlignment="1">
      <alignment horizontal="left" vertical="center" wrapText="1"/>
    </xf>
    <xf numFmtId="0" fontId="10" fillId="5" borderId="28" xfId="0" applyFont="1" applyFill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4" fillId="0" borderId="13" xfId="0" applyFont="1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9" fillId="4" borderId="24" xfId="0" applyFont="1" applyFill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164" fontId="4" fillId="0" borderId="6" xfId="0" applyNumberFormat="1" applyFont="1" applyBorder="1" applyAlignment="1" applyProtection="1"/>
    <xf numFmtId="0" fontId="0" fillId="0" borderId="7" xfId="0" applyBorder="1" applyAlignment="1" applyProtection="1"/>
    <xf numFmtId="0" fontId="4" fillId="0" borderId="10" xfId="0" applyFont="1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9" fillId="4" borderId="26" xfId="0" applyFont="1" applyFill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3"/>
  <sheetViews>
    <sheetView tabSelected="1" workbookViewId="0">
      <selection activeCell="J16" sqref="J16"/>
    </sheetView>
  </sheetViews>
  <sheetFormatPr defaultColWidth="9.109375" defaultRowHeight="14.4"/>
  <cols>
    <col min="1" max="1" width="9.109375" style="3"/>
    <col min="2" max="2" width="11.5546875" style="3" customWidth="1"/>
    <col min="3" max="3" width="58.88671875" style="3" customWidth="1"/>
    <col min="4" max="4" width="10" style="3" customWidth="1"/>
    <col min="5" max="5" width="13.5546875" style="3" customWidth="1"/>
    <col min="6" max="6" width="3.44140625" style="3" customWidth="1"/>
    <col min="7" max="7" width="11.5546875" style="3" customWidth="1"/>
    <col min="8" max="8" width="17.44140625" style="3" customWidth="1"/>
    <col min="9" max="10" width="9.109375" style="3"/>
    <col min="11" max="11" width="11.109375" style="3" bestFit="1" customWidth="1"/>
    <col min="12" max="16384" width="9.109375" style="3"/>
  </cols>
  <sheetData>
    <row r="2" spans="2:10" ht="20.399999999999999">
      <c r="B2" s="1" t="s">
        <v>29</v>
      </c>
      <c r="C2" s="1"/>
      <c r="D2" s="2"/>
      <c r="E2" s="2"/>
      <c r="F2" s="2"/>
      <c r="G2" s="2"/>
      <c r="H2" s="2"/>
    </row>
    <row r="3" spans="2:10" ht="20.399999999999999">
      <c r="B3" s="1"/>
      <c r="C3" s="1"/>
      <c r="D3" s="2"/>
      <c r="E3" s="2"/>
      <c r="F3" s="2"/>
      <c r="G3" s="2"/>
      <c r="H3" s="2"/>
    </row>
    <row r="4" spans="2:10" ht="20.399999999999999">
      <c r="B4" s="39" t="s">
        <v>28</v>
      </c>
      <c r="C4" s="1"/>
      <c r="D4" s="2"/>
      <c r="E4" s="2"/>
      <c r="F4" s="2"/>
      <c r="G4" s="2"/>
      <c r="H4" s="2"/>
    </row>
    <row r="5" spans="2:10" ht="20.399999999999999">
      <c r="B5" s="40" t="s">
        <v>30</v>
      </c>
      <c r="C5" s="1"/>
      <c r="D5" s="2"/>
      <c r="E5" s="2"/>
      <c r="F5" s="2"/>
      <c r="G5" s="2"/>
      <c r="H5" s="2"/>
    </row>
    <row r="6" spans="2:10" ht="15" thickBot="1">
      <c r="B6" s="4"/>
      <c r="C6" s="4"/>
      <c r="D6" s="2"/>
      <c r="E6" s="2"/>
      <c r="F6" s="2"/>
      <c r="G6" s="2"/>
      <c r="H6" s="2"/>
    </row>
    <row r="7" spans="2:10">
      <c r="B7" s="56" t="s">
        <v>11</v>
      </c>
      <c r="C7" s="55"/>
      <c r="D7" s="42" t="s">
        <v>0</v>
      </c>
      <c r="E7" s="42" t="s">
        <v>1</v>
      </c>
      <c r="F7" s="54" t="s">
        <v>6</v>
      </c>
      <c r="G7" s="55"/>
      <c r="H7" s="43"/>
    </row>
    <row r="8" spans="2:10" ht="30" customHeight="1" thickBot="1">
      <c r="B8" s="44" t="s">
        <v>10</v>
      </c>
      <c r="C8" s="45" t="s">
        <v>9</v>
      </c>
      <c r="D8" s="45"/>
      <c r="E8" s="45" t="s">
        <v>5</v>
      </c>
      <c r="F8" s="61" t="s">
        <v>2</v>
      </c>
      <c r="G8" s="62"/>
      <c r="H8" s="46" t="s">
        <v>26</v>
      </c>
    </row>
    <row r="9" spans="2:10">
      <c r="B9" s="36" t="s">
        <v>7</v>
      </c>
      <c r="C9" s="9"/>
      <c r="D9" s="12"/>
      <c r="E9" s="41"/>
      <c r="F9" s="50"/>
      <c r="G9" s="51"/>
      <c r="H9" s="17"/>
    </row>
    <row r="10" spans="2:10">
      <c r="B10" s="16">
        <v>122010</v>
      </c>
      <c r="C10" s="9" t="s">
        <v>18</v>
      </c>
      <c r="D10" s="12" t="s">
        <v>3</v>
      </c>
      <c r="E10" s="28">
        <v>2160</v>
      </c>
      <c r="F10" s="52"/>
      <c r="G10" s="53"/>
      <c r="H10" s="17">
        <f t="shared" ref="H10:H17" si="0">IF(F10&lt;11,F10*0.19*E10,IF(F10&lt;21,F10*0.16*E10,IF(F10&lt;41,F10*0.15*E10,IF(F10&lt;81,F10*0.13*E10,F10*0.1*E10))))</f>
        <v>0</v>
      </c>
    </row>
    <row r="11" spans="2:10">
      <c r="B11" s="27">
        <v>122110</v>
      </c>
      <c r="C11" s="9" t="s">
        <v>20</v>
      </c>
      <c r="D11" s="12" t="s">
        <v>3</v>
      </c>
      <c r="E11" s="34">
        <v>1854</v>
      </c>
      <c r="F11" s="52"/>
      <c r="G11" s="53"/>
      <c r="H11" s="17">
        <f t="shared" si="0"/>
        <v>0</v>
      </c>
    </row>
    <row r="12" spans="2:10">
      <c r="B12" s="27">
        <v>122210</v>
      </c>
      <c r="C12" s="9" t="s">
        <v>21</v>
      </c>
      <c r="D12" s="12" t="s">
        <v>3</v>
      </c>
      <c r="E12" s="34">
        <v>4122</v>
      </c>
      <c r="F12" s="52"/>
      <c r="G12" s="53"/>
      <c r="H12" s="17">
        <f t="shared" si="0"/>
        <v>0</v>
      </c>
    </row>
    <row r="13" spans="2:10">
      <c r="B13" s="27">
        <v>122220</v>
      </c>
      <c r="C13" s="9" t="s">
        <v>22</v>
      </c>
      <c r="D13" s="12" t="s">
        <v>3</v>
      </c>
      <c r="E13" s="34">
        <v>2511</v>
      </c>
      <c r="F13" s="52"/>
      <c r="G13" s="53"/>
      <c r="H13" s="17">
        <f t="shared" si="0"/>
        <v>0</v>
      </c>
    </row>
    <row r="14" spans="2:10">
      <c r="B14" s="27">
        <v>122230</v>
      </c>
      <c r="C14" s="9" t="s">
        <v>23</v>
      </c>
      <c r="D14" s="13" t="s">
        <v>3</v>
      </c>
      <c r="E14" s="35">
        <v>2448</v>
      </c>
      <c r="F14" s="52"/>
      <c r="G14" s="53"/>
      <c r="H14" s="18">
        <f t="shared" si="0"/>
        <v>0</v>
      </c>
      <c r="J14" s="24"/>
    </row>
    <row r="15" spans="2:10" ht="15.75" customHeight="1">
      <c r="B15" s="27">
        <v>122320</v>
      </c>
      <c r="C15" s="9" t="s">
        <v>24</v>
      </c>
      <c r="D15" s="13" t="s">
        <v>3</v>
      </c>
      <c r="E15" s="35">
        <v>2765</v>
      </c>
      <c r="F15" s="52"/>
      <c r="G15" s="53"/>
      <c r="H15" s="18">
        <f t="shared" si="0"/>
        <v>0</v>
      </c>
    </row>
    <row r="16" spans="2:10">
      <c r="B16" s="27">
        <v>111110</v>
      </c>
      <c r="C16" s="9" t="s">
        <v>12</v>
      </c>
      <c r="D16" s="13" t="s">
        <v>3</v>
      </c>
      <c r="E16" s="29">
        <v>1500</v>
      </c>
      <c r="F16" s="52"/>
      <c r="G16" s="53"/>
      <c r="H16" s="18">
        <f t="shared" si="0"/>
        <v>0</v>
      </c>
    </row>
    <row r="17" spans="2:9">
      <c r="B17" s="19">
        <v>114230</v>
      </c>
      <c r="C17" s="23" t="s">
        <v>13</v>
      </c>
      <c r="D17" s="14" t="s">
        <v>3</v>
      </c>
      <c r="E17" s="26">
        <v>1800</v>
      </c>
      <c r="F17" s="52"/>
      <c r="G17" s="53"/>
      <c r="H17" s="18">
        <f t="shared" si="0"/>
        <v>0</v>
      </c>
    </row>
    <row r="18" spans="2:9">
      <c r="B18" s="37" t="s">
        <v>8</v>
      </c>
      <c r="C18" s="20"/>
      <c r="D18" s="21"/>
      <c r="E18" s="30"/>
      <c r="F18" s="59"/>
      <c r="G18" s="60"/>
      <c r="H18" s="22"/>
    </row>
    <row r="19" spans="2:9">
      <c r="B19" s="27">
        <v>124010</v>
      </c>
      <c r="C19" s="9" t="s">
        <v>16</v>
      </c>
      <c r="D19" s="12" t="s">
        <v>3</v>
      </c>
      <c r="E19" s="31">
        <v>2952</v>
      </c>
      <c r="F19" s="52"/>
      <c r="G19" s="53"/>
      <c r="H19" s="17">
        <f t="shared" ref="H19:H24" si="1">IF(F19&lt;11,F19*0.19*E19,IF(F19&lt;21,F19*0.16*E19,IF(F19&lt;41,F19*0.15*E19,IF(F19&lt;81,F19*0.13*E19,F19*0.1*E19))))</f>
        <v>0</v>
      </c>
    </row>
    <row r="20" spans="2:9">
      <c r="B20" s="27">
        <v>124020</v>
      </c>
      <c r="C20" s="9" t="s">
        <v>17</v>
      </c>
      <c r="D20" s="12" t="s">
        <v>3</v>
      </c>
      <c r="E20" s="31">
        <v>6085</v>
      </c>
      <c r="F20" s="52"/>
      <c r="G20" s="53"/>
      <c r="H20" s="17">
        <f t="shared" si="1"/>
        <v>0</v>
      </c>
    </row>
    <row r="21" spans="2:9">
      <c r="B21" s="27">
        <v>124030</v>
      </c>
      <c r="C21" s="9" t="s">
        <v>19</v>
      </c>
      <c r="D21" s="13" t="s">
        <v>3</v>
      </c>
      <c r="E21" s="32">
        <v>760</v>
      </c>
      <c r="F21" s="52"/>
      <c r="G21" s="53"/>
      <c r="H21" s="18">
        <f t="shared" si="1"/>
        <v>0</v>
      </c>
    </row>
    <row r="22" spans="2:9">
      <c r="B22" s="16">
        <v>1510</v>
      </c>
      <c r="C22" s="9" t="s">
        <v>14</v>
      </c>
      <c r="D22" s="13" t="s">
        <v>3</v>
      </c>
      <c r="E22" s="29">
        <v>680.4</v>
      </c>
      <c r="F22" s="52"/>
      <c r="G22" s="53"/>
      <c r="H22" s="18">
        <f t="shared" si="1"/>
        <v>0</v>
      </c>
    </row>
    <row r="23" spans="2:9">
      <c r="B23" s="16">
        <v>1511</v>
      </c>
      <c r="C23" s="9" t="s">
        <v>14</v>
      </c>
      <c r="D23" s="13" t="s">
        <v>3</v>
      </c>
      <c r="E23" s="29">
        <v>1911.8</v>
      </c>
      <c r="F23" s="52"/>
      <c r="G23" s="53"/>
      <c r="H23" s="18">
        <f t="shared" si="1"/>
        <v>0</v>
      </c>
    </row>
    <row r="24" spans="2:9">
      <c r="B24" s="19">
        <v>141020</v>
      </c>
      <c r="C24" s="23" t="s">
        <v>15</v>
      </c>
      <c r="D24" s="14" t="s">
        <v>3</v>
      </c>
      <c r="E24" s="26">
        <v>3228.75</v>
      </c>
      <c r="F24" s="52"/>
      <c r="G24" s="53"/>
      <c r="H24" s="18">
        <f t="shared" si="1"/>
        <v>0</v>
      </c>
    </row>
    <row r="25" spans="2:9" ht="15" thickBot="1">
      <c r="B25" s="11" t="s">
        <v>25</v>
      </c>
      <c r="C25" s="10"/>
      <c r="D25" s="15" t="s">
        <v>3</v>
      </c>
      <c r="E25" s="33">
        <f>SUM(E10:E24)</f>
        <v>34777.949999999997</v>
      </c>
      <c r="F25" s="57"/>
      <c r="G25" s="58"/>
      <c r="H25" s="5">
        <f>SUM(H10:H24)</f>
        <v>0</v>
      </c>
    </row>
    <row r="26" spans="2:9">
      <c r="B26" s="6"/>
      <c r="C26" s="6"/>
      <c r="D26" s="6"/>
      <c r="E26" s="6"/>
      <c r="F26" s="6"/>
      <c r="G26" s="6"/>
      <c r="H26" s="6"/>
    </row>
    <row r="27" spans="2:9">
      <c r="B27" s="7"/>
      <c r="C27" s="9"/>
      <c r="D27" s="38" t="s">
        <v>27</v>
      </c>
      <c r="E27" s="6"/>
      <c r="F27" s="7"/>
      <c r="G27" s="47">
        <f>+(H25/E25)</f>
        <v>0</v>
      </c>
      <c r="H27" s="8" t="s">
        <v>4</v>
      </c>
      <c r="I27" s="25"/>
    </row>
    <row r="28" spans="2:9">
      <c r="B28" s="7"/>
      <c r="C28" s="9"/>
      <c r="D28" s="38"/>
      <c r="E28" s="6"/>
      <c r="F28" s="7"/>
      <c r="G28" s="8"/>
      <c r="H28" s="8"/>
      <c r="I28" s="25"/>
    </row>
    <row r="29" spans="2:9">
      <c r="C29" s="9"/>
    </row>
    <row r="30" spans="2:9">
      <c r="B30" s="48" t="s">
        <v>31</v>
      </c>
      <c r="C30" s="49"/>
    </row>
    <row r="31" spans="2:9">
      <c r="B31" s="48" t="s">
        <v>32</v>
      </c>
      <c r="C31" s="49"/>
    </row>
    <row r="32" spans="2:9" ht="34.200000000000003" customHeight="1">
      <c r="B32" s="48" t="s">
        <v>33</v>
      </c>
      <c r="C32" s="49"/>
    </row>
    <row r="33" spans="2:3">
      <c r="B33" s="48" t="s">
        <v>34</v>
      </c>
      <c r="C33" s="49"/>
    </row>
  </sheetData>
  <sheetProtection algorithmName="SHA-512" hashValue="D5tSWyFpyjXzSelQoZS/komrW3wd3jwLlfQLY7riv4QJSuBDm22zZTCpMU2DwszyBEcKL2niTfuQjYWIzASUMg==" saltValue="npyGoHLYW3LlekMgQbHZEw==" spinCount="100000" sheet="1" objects="1" scenarios="1"/>
  <protectedRanges>
    <protectedRange sqref="F10:G17" name="Bereik1"/>
    <protectedRange sqref="F19:G24" name="Bereik3"/>
  </protectedRanges>
  <mergeCells count="24">
    <mergeCell ref="F10:G10"/>
    <mergeCell ref="F8:G8"/>
    <mergeCell ref="F13:G13"/>
    <mergeCell ref="F14:G14"/>
    <mergeCell ref="F18:G18"/>
    <mergeCell ref="F17:G17"/>
    <mergeCell ref="F15:G15"/>
    <mergeCell ref="F16:G16"/>
    <mergeCell ref="B33:C33"/>
    <mergeCell ref="F9:G9"/>
    <mergeCell ref="F12:G12"/>
    <mergeCell ref="F11:G11"/>
    <mergeCell ref="F7:G7"/>
    <mergeCell ref="B30:C30"/>
    <mergeCell ref="B31:C31"/>
    <mergeCell ref="B32:C32"/>
    <mergeCell ref="B7:C7"/>
    <mergeCell ref="F25:G25"/>
    <mergeCell ref="F19:G19"/>
    <mergeCell ref="F20:G20"/>
    <mergeCell ref="F21:G21"/>
    <mergeCell ref="F23:G23"/>
    <mergeCell ref="F24:G24"/>
    <mergeCell ref="F22:G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2" ma:contentTypeDescription="Een nieuw document maken." ma:contentTypeScope="" ma:versionID="5ba60a9c477bb49b3d7a5a702e20c257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8b998c89727b3ad547406fd111159152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6FD82E-D3AC-45B4-B8E9-58AF207C8D11}"/>
</file>

<file path=customXml/itemProps2.xml><?xml version="1.0" encoding="utf-8"?>
<ds:datastoreItem xmlns:ds="http://schemas.openxmlformats.org/officeDocument/2006/customXml" ds:itemID="{04EB13A0-CD19-4E9A-ABE2-929A9E8451DB}"/>
</file>

<file path=customXml/itemProps3.xml><?xml version="1.0" encoding="utf-8"?>
<ds:datastoreItem xmlns:ds="http://schemas.openxmlformats.org/officeDocument/2006/customXml" ds:itemID="{2B09681B-D550-463E-8303-A96A1C242B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Geurts van Kessel, John</dc:creator>
  <cp:lastModifiedBy>Pien Peterman</cp:lastModifiedBy>
  <dcterms:created xsi:type="dcterms:W3CDTF">2018-03-08T14:24:55Z</dcterms:created>
  <dcterms:modified xsi:type="dcterms:W3CDTF">2021-01-12T14:21:02Z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