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Drukwerk\2020\1. Voorbereiding\d. Concepten Beschrijvend Document\Concept documenten\"/>
    </mc:Choice>
  </mc:AlternateContent>
  <bookViews>
    <workbookView xWindow="-27396" yWindow="996" windowWidth="28800" windowHeight="14916" activeTab="2"/>
  </bookViews>
  <sheets>
    <sheet name="Kantoordrukwerk" sheetId="2" r:id="rId1"/>
    <sheet name="Promotioneel drukwerk" sheetId="1" r:id="rId2"/>
    <sheet name="TOTAAL" sheetId="3" r:id="rId3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3" l="1"/>
  <c r="B5" i="3"/>
  <c r="F13" i="2" l="1"/>
  <c r="E84" i="1" l="1"/>
  <c r="F84" i="1" s="1"/>
  <c r="F66" i="2"/>
  <c r="B18" i="3" s="1"/>
  <c r="F58" i="2"/>
  <c r="F57" i="2"/>
  <c r="F59" i="2"/>
  <c r="B17" i="3" s="1"/>
  <c r="F63" i="2"/>
  <c r="F158" i="1"/>
  <c r="E18" i="3" s="1"/>
  <c r="F146" i="1"/>
  <c r="E17" i="3"/>
  <c r="E136" i="1"/>
  <c r="F136" i="1"/>
  <c r="E16" i="3" s="1"/>
  <c r="E126" i="1"/>
  <c r="F126" i="1"/>
  <c r="E15" i="3" s="1"/>
  <c r="E116" i="1"/>
  <c r="F116" i="1"/>
  <c r="E14" i="3"/>
  <c r="E106" i="1"/>
  <c r="F106" i="1" s="1"/>
  <c r="E13" i="3" s="1"/>
  <c r="E95" i="1"/>
  <c r="F95" i="1" s="1"/>
  <c r="E12" i="3" s="1"/>
  <c r="E74" i="1"/>
  <c r="F74" i="1"/>
  <c r="E10" i="3"/>
  <c r="E62" i="1"/>
  <c r="F62" i="1"/>
  <c r="E9" i="3"/>
  <c r="E51" i="1"/>
  <c r="F51" i="1"/>
  <c r="E8" i="3"/>
  <c r="E39" i="1"/>
  <c r="F39" i="1"/>
  <c r="E7" i="3" s="1"/>
  <c r="E27" i="1"/>
  <c r="F27" i="1"/>
  <c r="E6" i="3" s="1"/>
  <c r="E15" i="1"/>
  <c r="F15" i="1"/>
  <c r="E5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F64" i="2"/>
  <c r="F65" i="2"/>
  <c r="F53" i="2"/>
  <c r="B16" i="3"/>
  <c r="F49" i="2"/>
  <c r="B15" i="3"/>
  <c r="F45" i="2"/>
  <c r="B14" i="3" s="1"/>
  <c r="F41" i="2"/>
  <c r="B13" i="3" s="1"/>
  <c r="F37" i="2"/>
  <c r="B12" i="3"/>
  <c r="F33" i="2"/>
  <c r="F29" i="2"/>
  <c r="B10" i="3" s="1"/>
  <c r="F25" i="2"/>
  <c r="B9" i="3" s="1"/>
  <c r="F21" i="2"/>
  <c r="B8" i="3"/>
  <c r="F17" i="2"/>
  <c r="B7" i="3" s="1"/>
  <c r="B6" i="3"/>
  <c r="F9" i="2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E11" i="3" l="1"/>
  <c r="E19" i="3" s="1"/>
  <c r="F163" i="1"/>
  <c r="B19" i="3"/>
  <c r="B25" i="3" l="1"/>
</calcChain>
</file>

<file path=xl/sharedStrings.xml><?xml version="1.0" encoding="utf-8"?>
<sst xmlns="http://schemas.openxmlformats.org/spreadsheetml/2006/main" count="458" uniqueCount="192">
  <si>
    <t>Omschrijving</t>
  </si>
  <si>
    <t>Oplage</t>
  </si>
  <si>
    <t>Papier</t>
  </si>
  <si>
    <t>Bedrukking</t>
  </si>
  <si>
    <t>Afwerking</t>
  </si>
  <si>
    <t>Verpakking</t>
  </si>
  <si>
    <t>Naam inschrijver:  &lt;&lt;&gt;&gt;</t>
  </si>
  <si>
    <t>Afgewerkt formaat</t>
  </si>
  <si>
    <t>Omvang</t>
  </si>
  <si>
    <t>Uitangsmateriaal</t>
  </si>
  <si>
    <t>Uitgangsmateriaal</t>
  </si>
  <si>
    <t>Plano formaat</t>
  </si>
  <si>
    <t xml:space="preserve">Bedrukking </t>
  </si>
  <si>
    <t>Prijzenblad en productspecificaties Stichting Deltion College</t>
  </si>
  <si>
    <t>21,5 x 30 cm</t>
  </si>
  <si>
    <t xml:space="preserve">28 pagina's </t>
  </si>
  <si>
    <t>Papier omslag</t>
  </si>
  <si>
    <t>250 grams houtvrij silk mc</t>
  </si>
  <si>
    <t>Papier binnenwerk</t>
  </si>
  <si>
    <t>170 grams houtvrij silk mc</t>
  </si>
  <si>
    <t>tweezijdig full color met perslak</t>
  </si>
  <si>
    <t>geniet gebrocheerd</t>
  </si>
  <si>
    <t>handzaam in dozen</t>
  </si>
  <si>
    <t>7 x 20 cm</t>
  </si>
  <si>
    <t>45 bladen</t>
  </si>
  <si>
    <t xml:space="preserve">330 grams tweezijdig gestreken sulfaatkarton </t>
  </si>
  <si>
    <t>tweezijdig full color</t>
  </si>
  <si>
    <t>snijden, vergaren, rondhoeken, boren en voorzien van busschroef</t>
  </si>
  <si>
    <t>Veredeling</t>
  </si>
  <si>
    <t>voorzien van tweezijdig matlaminaat</t>
  </si>
  <si>
    <t>22 x 28 cm</t>
  </si>
  <si>
    <t>20 pagina's binnenwerk in 4 pagina's omslag</t>
  </si>
  <si>
    <t xml:space="preserve">geheel full color en buitenzijde omslag voorzien voorzien van mat lak </t>
  </si>
  <si>
    <t>22 x 22 cm</t>
  </si>
  <si>
    <t>24 pagina's binnenwerk in 4 pagina's omslag</t>
  </si>
  <si>
    <t>250 grams cocoon offset</t>
  </si>
  <si>
    <t>140 grams cocoon offset</t>
  </si>
  <si>
    <t xml:space="preserve">tweezijdig full color </t>
  </si>
  <si>
    <t>Sealen</t>
  </si>
  <si>
    <t>18 x 9 cm</t>
  </si>
  <si>
    <t>16 pagina's selfcover</t>
  </si>
  <si>
    <t>rillen, geniet gebrocheerd</t>
  </si>
  <si>
    <t xml:space="preserve">Productietijd </t>
  </si>
  <si>
    <t>6 productiedagen na aanlevering van digitaal bestand, mits tijdig ingepland</t>
  </si>
  <si>
    <t>56 x 12 cm</t>
  </si>
  <si>
    <t>7 x 12 cm</t>
  </si>
  <si>
    <t>16 pagina's op strook</t>
  </si>
  <si>
    <t xml:space="preserve">170 grams houtvrij silk mc </t>
  </si>
  <si>
    <t>tweezijdig full color + satin lak</t>
  </si>
  <si>
    <t>schoonsnijden en 7 slagen zig/zag vouwen</t>
  </si>
  <si>
    <t>14,8 x 21 cm</t>
  </si>
  <si>
    <t>10,5 x 14,8 cm</t>
  </si>
  <si>
    <t>170 grams hv silk mc</t>
  </si>
  <si>
    <t>schoonsnijden</t>
  </si>
  <si>
    <t>300 grams hv silk mc</t>
  </si>
  <si>
    <t>insteken in door u aangeleverde envelop, envelop sluiten, adresetiket printen</t>
  </si>
  <si>
    <t>Adresverwerking</t>
  </si>
  <si>
    <t>1 correctievrij adressenbestand in Excel bijgeleverd</t>
  </si>
  <si>
    <t>eenzijdig full color</t>
  </si>
  <si>
    <t>Formaat plano</t>
  </si>
  <si>
    <t>Handling</t>
  </si>
  <si>
    <t>envelop inprinten met portbetaald logo
brief inprinten met tekst en NAW gegevens
brief 1 slag vouwen naar A5
gepersonaliseerde brief samen met folder insteken in
vensterenvelop, envelop sluiten en aanbieden PostNl op
debiteuren nr. klant</t>
  </si>
  <si>
    <t>brief inlezen, adres/KIX op stand zetten
1 x adressenbestand inlezen</t>
  </si>
  <si>
    <t>Afleveradres</t>
  </si>
  <si>
    <t>Totaalprijs</t>
  </si>
  <si>
    <t>pakketten samenstellen conform opgave (aanmeldingsformulieren en flyers door u bij te leveren, brieven en
bestelfomrulieren door drukker te printen.
dozen v.v. sticker met logo Deltion + retouradres</t>
  </si>
  <si>
    <t>adresbestanden (Excell) door Deltion College bij te leveren</t>
  </si>
  <si>
    <t>pakketten aanleveren op 639 adressen (incl. verzendkosten)</t>
  </si>
  <si>
    <t>Promotioneel drukwerk</t>
  </si>
  <si>
    <t>170 grams Artic Volume White of gelijkwaardig</t>
  </si>
  <si>
    <t>115 grams Artic Volume White of gelijkwaardig</t>
  </si>
  <si>
    <t>Naam Inschrijver:  &lt;&lt;&gt;&gt;</t>
  </si>
  <si>
    <t>alle leveringen op basis Franco (inclusief afleverkosten)</t>
  </si>
  <si>
    <t>papiersoort</t>
  </si>
  <si>
    <t xml:space="preserve">bedrukking </t>
  </si>
  <si>
    <t xml:space="preserve">oplage </t>
  </si>
  <si>
    <t>bedrag</t>
  </si>
  <si>
    <t>bedrukking eenzijdig</t>
  </si>
  <si>
    <t>Prijzenblad en productspecificaties STICHTING DELTION COLLEGE</t>
  </si>
  <si>
    <t>Kantoordrukwerk</t>
  </si>
  <si>
    <t xml:space="preserve">voorwaarden prijsstelling: </t>
  </si>
  <si>
    <t>KANTOORDRUKWERK</t>
  </si>
  <si>
    <t>TOTAAL</t>
  </si>
  <si>
    <t>TOTAAL van de bovenstaande items</t>
  </si>
  <si>
    <t>TOTAAL Kantoor en promotioneel drukwerk ten behoeve van de prijsbeoordeling</t>
  </si>
  <si>
    <t xml:space="preserve">Totaal promotioneel drukwerk </t>
  </si>
  <si>
    <t xml:space="preserve">Kantoordrukwerk </t>
  </si>
  <si>
    <t>PROMOTIONEEL DRUKWERK</t>
  </si>
  <si>
    <t>ITEM 5: Dcard bonnenboekje Deltion</t>
  </si>
  <si>
    <t>ITEM 4: Sociaal Jaarverslag SJV</t>
  </si>
  <si>
    <t>ITEM 3: Personeelsblad De Dag</t>
  </si>
  <si>
    <t>ITEM 2: Deltion waaier</t>
  </si>
  <si>
    <t>ITEM 1: Deltion brochure</t>
  </si>
  <si>
    <t>ITEM 1: briefpapier A4</t>
  </si>
  <si>
    <t>ITEM 5: C5 enveloppen MV</t>
  </si>
  <si>
    <t>ITEM 6: C5 enveloppen ZV</t>
  </si>
  <si>
    <t>ITEM 3: EB4 toetsen enveloppen ZV</t>
  </si>
  <si>
    <t xml:space="preserve">Omschrijving </t>
  </si>
  <si>
    <t>ITEM 2: Briefpapier Deltion Business</t>
  </si>
  <si>
    <t>ITEM 4: C4 toets enveloppen blokbodem</t>
  </si>
  <si>
    <t>ITEM 7: C5 antwoord enveloppen</t>
  </si>
  <si>
    <t>ITEM 8: C4 enveloppen MV</t>
  </si>
  <si>
    <t>ITEM 9: C4 enveloppen ZV</t>
  </si>
  <si>
    <t>ITEM 10: C4 enveloppen blokbodem</t>
  </si>
  <si>
    <t>ITEM 11: Deltionmap smal</t>
  </si>
  <si>
    <t>ITEM 7: Wervingsflyer A6</t>
  </si>
  <si>
    <t>16,5 cm x 16,5 cm</t>
  </si>
  <si>
    <t>190 gram Plano plus</t>
  </si>
  <si>
    <t>15 x 23 cm</t>
  </si>
  <si>
    <t>rillen/stanzen stansvorm 2263, schoonsnijden, dichtvouwen</t>
  </si>
  <si>
    <t>5 cm diameter</t>
  </si>
  <si>
    <t>wit glanzend papier, permanent</t>
  </si>
  <si>
    <t>cirkelvorm</t>
  </si>
  <si>
    <t>21,5 cm x 30,0 cm staand</t>
  </si>
  <si>
    <t>170 grams houtvrij slik mc</t>
  </si>
  <si>
    <t>geheel full colour (standaard waarden, ISO 12647-2)</t>
  </si>
  <si>
    <t>geniet gebrocheerd met 2 nietjes in de rug</t>
  </si>
  <si>
    <t>49,2 cm x 29,2 cm</t>
  </si>
  <si>
    <t>handzaam per soort in dozen</t>
  </si>
  <si>
    <t xml:space="preserve">handzaam in dozen </t>
  </si>
  <si>
    <t>drukklaar, digitaal bestand aangeleverd, conform onze specificaties</t>
  </si>
  <si>
    <t>drukklaar, digitaal aangeleverd, conform onze specificaties</t>
  </si>
  <si>
    <t>drukklaar, digitaalbestand aangeleverd, conform onze specificaties</t>
  </si>
  <si>
    <t>drukklaar, digitaal PDF/x1a bestand aangeleverd, conform onze specificaties</t>
  </si>
  <si>
    <t>garenloos gebrocheerd (4x gerild, met platribelijming)</t>
  </si>
  <si>
    <t>omslag: 300 grams eenzijdig gestreken sulfaatkarton, papier binnenwerk: 100 grams houtvrij offset</t>
  </si>
  <si>
    <t>omslag: eenzijdig zwart, binnenwerk: tweezijdig zwart</t>
  </si>
  <si>
    <t>handzaam in dozen verpakt</t>
  </si>
  <si>
    <t>franxo 1 adres in Nederland met overnightbode</t>
  </si>
  <si>
    <t xml:space="preserve">Oplage </t>
  </si>
  <si>
    <t>Prijs volgende 1000</t>
  </si>
  <si>
    <t>Prijs per productie run</t>
  </si>
  <si>
    <t>Prijs totaal</t>
  </si>
  <si>
    <t xml:space="preserve">Aantal productie runs per jaar </t>
  </si>
  <si>
    <t>ITEM 6: Folder Deltion DNA</t>
  </si>
  <si>
    <t>Totaal</t>
  </si>
  <si>
    <t>Prijs 1e 1000 expl.</t>
  </si>
  <si>
    <t>Prijs volgende 1000 expl.</t>
  </si>
  <si>
    <t>Bestaat uit</t>
  </si>
  <si>
    <t xml:space="preserve">1 x C5 vensterenvelop </t>
  </si>
  <si>
    <t xml:space="preserve">1 x A4 brief </t>
  </si>
  <si>
    <t xml:space="preserve">1 x folder 7 x 12 cm </t>
  </si>
  <si>
    <t>Prijs per stuk</t>
  </si>
  <si>
    <t>Eenzijdig full colour</t>
  </si>
  <si>
    <t>130 grams houtvrij gesatineerd mc</t>
  </si>
  <si>
    <t>270 grams tweezijdig sulfaatkarton</t>
  </si>
  <si>
    <t>ITEM 12: Offertemap</t>
  </si>
  <si>
    <t>ITEM 13: Examenpapier</t>
  </si>
  <si>
    <t>ITEM 14: Toetspapier</t>
  </si>
  <si>
    <t>80 grams houtvrij offset</t>
  </si>
  <si>
    <t xml:space="preserve">ITEM 8: Uitnodiging </t>
  </si>
  <si>
    <t>ITEM 9: Uitnodiging ontbijt (kruisfolder)</t>
  </si>
  <si>
    <t>ITEM 10: King Leroy boeken</t>
  </si>
  <si>
    <t>ITEM 11:  Stickers</t>
  </si>
  <si>
    <t>ITEM 12: Mini Magazine</t>
  </si>
  <si>
    <t>ITEM 13: Handling mailing Deltion DNA</t>
  </si>
  <si>
    <t>ITEM 14: Handling / verzending derden gidsen</t>
  </si>
  <si>
    <r>
      <t xml:space="preserve">Promotioneel drukwerk. </t>
    </r>
    <r>
      <rPr>
        <b/>
        <sz val="22"/>
        <color theme="9" tint="-0.249977111117893"/>
        <rFont val="Verdana"/>
        <family val="2"/>
      </rPr>
      <t>U dient de oranje cellen in te vullen.</t>
    </r>
  </si>
  <si>
    <t xml:space="preserve"> 262x371 mm, gegomd aan korte zijde, zonder venster, met effen binnendruk.</t>
  </si>
  <si>
    <t>80 grams  wit</t>
  </si>
  <si>
    <t>90 grams  wit</t>
  </si>
  <si>
    <t>150 grams wit</t>
  </si>
  <si>
    <t xml:space="preserve">120 grams </t>
  </si>
  <si>
    <t xml:space="preserve">80 grams </t>
  </si>
  <si>
    <t xml:space="preserve"> tweezijdig full colour + glanslak </t>
  </si>
  <si>
    <t>80 grams houtvrij schrijfpapier</t>
  </si>
  <si>
    <t>U dient uw naam in te vullen in de oranje cellen</t>
  </si>
  <si>
    <t>Voorzijde: full colour Achterzijde: full colour</t>
  </si>
  <si>
    <t xml:space="preserve">2-zijdig in grijs </t>
  </si>
  <si>
    <t>alle prijzen exclusief BTW.</t>
  </si>
  <si>
    <t xml:space="preserve">210 x 297 mm, schoonsnijden, handzaam in dozen. 
</t>
  </si>
  <si>
    <t xml:space="preserve">210 x 297 mm, schoonsnijden, handzaam in dozen. </t>
  </si>
  <si>
    <t>262 x 371 x 38 mm, handzaam in dozen.</t>
  </si>
  <si>
    <t xml:space="preserve">162x229 mm, matvenster links, 40 x 110 mm, met ronde hoeken mat folie 72 mm van onder en 20 mm van links gegomd, gegomd met effen grijze binnendruk, handzaam in dozen.
</t>
  </si>
  <si>
    <t>162x229 mm, zonder venster, gegomd, met effen grijze binnendruk.</t>
  </si>
  <si>
    <t xml:space="preserve">162 x 229 mm, gegomd met effen grjize binnendruk, handzaam in dozen.
</t>
  </si>
  <si>
    <t xml:space="preserve">229 x 324 mm, matvenster links, 40 x 110 mm, ronde hoeken mat folie 72 mm van onder en 20 mm links gegomd, gegomd met effen grijze binnendruk, handzaam in dozen.
</t>
  </si>
  <si>
    <t xml:space="preserve"> 229 x 324 mm, zonder venster, gegomd lange zijde, effen grijze binnendruk.</t>
  </si>
  <si>
    <t>560 x 315 x 35 mm, Verdeling vellen voozien van matlaminaat
Mappen maken 35 mm, 4 rings D-vorm cap 20, 2,2 mm grijsbord, rug voorzien van opgelast venster 30 x 210 mm
venster voorzien van een duimgreep binnenzijde voorplat voorzien van schuine insteek formaat 200 x 200 mm
handzaam in dozen.</t>
  </si>
  <si>
    <t>325 x 640 mm plano, afgewerkt 218 x 303 mm, stansen en schoonsnijden en dichtvouwen, handzaam in dozen.</t>
  </si>
  <si>
    <t>Examenpapier A4 Ruit, schoonsnijden, handzaam in dozen.</t>
  </si>
  <si>
    <t>Examenpapier A4 Lijn, schoonsnijden, handzaam in dozen.</t>
  </si>
  <si>
    <t>Toetspapier ruit A4, schoonsnijden, handzaam in dozen.</t>
  </si>
  <si>
    <t>Toetspapier lijn A4, schoonsnijden, handzaam in dozen.</t>
  </si>
  <si>
    <t>Toetspapier ruit A3, schoonsnijden, handzaam in dozen, 1 slag vouwen naar a4.</t>
  </si>
  <si>
    <r>
      <t xml:space="preserve">U dient de </t>
    </r>
    <r>
      <rPr>
        <b/>
        <sz val="16"/>
        <color rgb="FFFFC000"/>
        <rFont val="Verdana"/>
        <family val="2"/>
      </rPr>
      <t>Oranje velden</t>
    </r>
    <r>
      <rPr>
        <b/>
        <sz val="16"/>
        <color rgb="FF00B050"/>
        <rFont val="Verdana"/>
        <family val="2"/>
      </rPr>
      <t xml:space="preserve"> </t>
    </r>
    <r>
      <rPr>
        <b/>
        <sz val="16"/>
        <color theme="1"/>
        <rFont val="Verdana"/>
        <family val="2"/>
      </rPr>
      <t>in te vullen.</t>
    </r>
  </si>
  <si>
    <t>Ingeseald voorzien van adresdrager versturen in 72 uurs verzending voorzien van bijlage folder Deltion DNA</t>
  </si>
  <si>
    <t>per stuk sealen en voorzien van NAW gegevens samen met personeelsblad de dag. Op debiteurennummer van Deltion</t>
  </si>
  <si>
    <t>A. 150 adressen Scholen Binnenregio
- Per adres 1 doos met 10 soorten gidsen (elk 3)
- + 15 aanmeldingsformulieren , begeleidende brief nr 1
- Bestelfomulier en 200 flyers Open Dagen</t>
  </si>
  <si>
    <t>B 45 adressen Speciaal Onderwijs
- Per adres 1 doos met 9 soorten gidsen (elk 3)
- + 5 aanmeldingsformulieren , begeleidende brief nr 1
- Bestelfomulier en 25 flyers Open Dagen</t>
  </si>
  <si>
    <t>C. 247 adressen Buitenregio
- Per adres 1 doos met 10 soorten gidsen (elk 2)
- + 5 aanmeldingsformulieren , begeleidende brief nr 1
- Bestelfomulier en 200 flyers Open Dagen</t>
  </si>
  <si>
    <t>D. 197 adressen Overige
- Per adres 1 doos met 10 soorten gidsen (elk 1)
- + begeleidende brief nr 2 - bestelforumulier en 10 flyers Open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</si>
</sst>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€&quot;\ #,##0.00;&quot;€&quot;\ \-#,##0.00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&quot;€&quot;\ #,##0.00"/>
    <numFmt numFmtId="167" formatCode="_ * #,##0_ ;_ * \-#,##0_ ;_ * &quot;-&quot;??_ ;_ @_ "/>
    <numFmt numFmtId="168" formatCode="_-&quot;€&quot;\ * #,##0.00_-;_-&quot;€&quot;\ * #,##0.00\-;_-&quot;€&quot;\ * &quot;-&quot;??_-;_-@_-"/>
  </numFmts>
  <fonts count="35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9"/>
      <name val="Verdana"/>
      <family val="2"/>
    </font>
    <font>
      <sz val="18"/>
      <color theme="1"/>
      <name val="Verdana"/>
      <family val="2"/>
    </font>
    <font>
      <b/>
      <sz val="14"/>
      <color indexed="9"/>
      <name val="Verdana"/>
      <family val="2"/>
    </font>
    <font>
      <b/>
      <sz val="14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rgb="FFFFFFFF"/>
      <name val="Verdana"/>
      <family val="2"/>
    </font>
    <font>
      <b/>
      <sz val="18"/>
      <color theme="0"/>
      <name val="Verdana"/>
      <family val="2"/>
    </font>
    <font>
      <b/>
      <sz val="14"/>
      <color rgb="FFFFFFFF"/>
      <name val="Verdana"/>
      <family val="2"/>
    </font>
    <font>
      <b/>
      <sz val="10"/>
      <color rgb="FFFFFFFF"/>
      <name val="Verdana"/>
      <family val="2"/>
    </font>
    <font>
      <sz val="11"/>
      <color theme="1"/>
      <name val="Calibri"/>
      <family val="2"/>
    </font>
    <font>
      <b/>
      <sz val="18"/>
      <color rgb="FFFF0000"/>
      <name val="Verdana"/>
      <family val="2"/>
    </font>
    <font>
      <sz val="10"/>
      <name val="Arial"/>
      <family val="2"/>
    </font>
    <font>
      <b/>
      <u/>
      <sz val="10"/>
      <color theme="0"/>
      <name val="Verdana"/>
      <family val="2"/>
    </font>
    <font>
      <b/>
      <u/>
      <sz val="10"/>
      <color theme="1"/>
      <name val="Verdana"/>
      <family val="2"/>
    </font>
    <font>
      <b/>
      <u/>
      <sz val="10"/>
      <name val="Verdana"/>
      <family val="2"/>
    </font>
    <font>
      <b/>
      <sz val="26"/>
      <name val="Verdana"/>
      <family val="2"/>
    </font>
    <font>
      <b/>
      <sz val="22"/>
      <color theme="9" tint="-0.249977111117893"/>
      <name val="Verdana"/>
      <family val="2"/>
    </font>
    <font>
      <b/>
      <sz val="18"/>
      <color theme="9" tint="-0.249977111117893"/>
      <name val="Calibri"/>
      <family val="2"/>
      <scheme val="minor"/>
    </font>
    <font>
      <b/>
      <sz val="16"/>
      <color theme="1"/>
      <name val="Verdana"/>
      <family val="2"/>
    </font>
    <font>
      <b/>
      <sz val="16"/>
      <color rgb="FFFFC000"/>
      <name val="Verdana"/>
      <family val="2"/>
    </font>
    <font>
      <b/>
      <sz val="16"/>
      <color rgb="FF00B050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000000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3" fillId="0" borderId="0" xfId="0" applyFont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5" fillId="0" borderId="3" xfId="0" applyFont="1" applyBorder="1" applyProtection="1"/>
    <xf numFmtId="0" fontId="5" fillId="6" borderId="3" xfId="0" applyFont="1" applyFill="1" applyBorder="1" applyProtection="1"/>
    <xf numFmtId="0" fontId="5" fillId="6" borderId="0" xfId="0" applyFont="1" applyFill="1" applyProtection="1"/>
    <xf numFmtId="0" fontId="3" fillId="0" borderId="0" xfId="0" applyFont="1" applyBorder="1" applyProtection="1"/>
    <xf numFmtId="0" fontId="5" fillId="0" borderId="0" xfId="0" applyFont="1" applyBorder="1" applyProtection="1"/>
    <xf numFmtId="0" fontId="5" fillId="6" borderId="0" xfId="0" applyFont="1" applyFill="1" applyBorder="1" applyProtection="1"/>
    <xf numFmtId="0" fontId="9" fillId="0" borderId="0" xfId="0" applyFont="1" applyBorder="1" applyProtection="1"/>
    <xf numFmtId="0" fontId="5" fillId="0" borderId="0" xfId="0" applyFont="1" applyFill="1" applyBorder="1" applyProtection="1"/>
    <xf numFmtId="0" fontId="0" fillId="0" borderId="0" xfId="0" applyProtection="1"/>
    <xf numFmtId="0" fontId="10" fillId="6" borderId="0" xfId="0" applyFont="1" applyFill="1" applyBorder="1" applyProtection="1"/>
    <xf numFmtId="0" fontId="0" fillId="0" borderId="0" xfId="0" applyAlignment="1" applyProtection="1">
      <alignment vertical="center"/>
    </xf>
    <xf numFmtId="0" fontId="15" fillId="0" borderId="0" xfId="0" applyFont="1" applyProtection="1"/>
    <xf numFmtId="0" fontId="6" fillId="9" borderId="5" xfId="0" applyFont="1" applyFill="1" applyBorder="1" applyProtection="1"/>
    <xf numFmtId="0" fontId="6" fillId="9" borderId="6" xfId="0" applyFont="1" applyFill="1" applyBorder="1" applyProtection="1"/>
    <xf numFmtId="0" fontId="6" fillId="9" borderId="6" xfId="0" applyFont="1" applyFill="1" applyBorder="1" applyAlignment="1" applyProtection="1">
      <alignment horizontal="right"/>
    </xf>
    <xf numFmtId="0" fontId="6" fillId="9" borderId="6" xfId="0" applyFont="1" applyFill="1" applyBorder="1" applyAlignment="1" applyProtection="1"/>
    <xf numFmtId="0" fontId="3" fillId="9" borderId="0" xfId="0" applyFont="1" applyFill="1" applyBorder="1" applyProtection="1"/>
    <xf numFmtId="0" fontId="6" fillId="9" borderId="0" xfId="0" applyFont="1" applyFill="1" applyBorder="1" applyProtection="1"/>
    <xf numFmtId="0" fontId="6" fillId="9" borderId="0" xfId="0" applyFont="1" applyFill="1" applyBorder="1" applyAlignment="1" applyProtection="1">
      <alignment horizontal="right"/>
    </xf>
    <xf numFmtId="0" fontId="6" fillId="9" borderId="0" xfId="0" applyFont="1" applyFill="1" applyBorder="1" applyAlignment="1" applyProtection="1"/>
    <xf numFmtId="0" fontId="5" fillId="9" borderId="0" xfId="0" applyFont="1" applyFill="1" applyBorder="1" applyAlignment="1" applyProtection="1"/>
    <xf numFmtId="0" fontId="5" fillId="9" borderId="8" xfId="0" applyFont="1" applyFill="1" applyBorder="1" applyProtection="1"/>
    <xf numFmtId="0" fontId="16" fillId="9" borderId="0" xfId="0" applyFont="1" applyFill="1" applyBorder="1" applyProtection="1"/>
    <xf numFmtId="0" fontId="5" fillId="9" borderId="0" xfId="0" applyFont="1" applyFill="1" applyBorder="1" applyProtection="1"/>
    <xf numFmtId="0" fontId="5" fillId="9" borderId="0" xfId="0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/>
    <xf numFmtId="0" fontId="18" fillId="0" borderId="0" xfId="0" applyFont="1" applyBorder="1" applyAlignment="1" applyProtection="1">
      <alignment wrapText="1"/>
    </xf>
    <xf numFmtId="0" fontId="18" fillId="0" borderId="0" xfId="0" applyFont="1" applyAlignment="1" applyProtection="1">
      <alignment wrapText="1"/>
    </xf>
    <xf numFmtId="0" fontId="13" fillId="7" borderId="6" xfId="0" applyFont="1" applyFill="1" applyBorder="1" applyAlignment="1" applyProtection="1"/>
    <xf numFmtId="0" fontId="13" fillId="7" borderId="0" xfId="0" applyFont="1" applyFill="1" applyBorder="1" applyAlignment="1" applyProtection="1"/>
    <xf numFmtId="0" fontId="15" fillId="8" borderId="0" xfId="0" applyFont="1" applyFill="1" applyBorder="1" applyAlignment="1" applyProtection="1"/>
    <xf numFmtId="0" fontId="0" fillId="0" borderId="0" xfId="0" applyAlignment="1">
      <alignment vertical="center"/>
    </xf>
    <xf numFmtId="0" fontId="5" fillId="10" borderId="40" xfId="0" applyFont="1" applyFill="1" applyBorder="1" applyAlignment="1" applyProtection="1">
      <alignment vertical="top" wrapText="1"/>
    </xf>
    <xf numFmtId="0" fontId="5" fillId="5" borderId="40" xfId="0" applyFont="1" applyFill="1" applyBorder="1" applyAlignment="1" applyProtection="1">
      <alignment vertical="top" wrapText="1"/>
    </xf>
    <xf numFmtId="0" fontId="1" fillId="2" borderId="40" xfId="0" applyFont="1" applyFill="1" applyBorder="1" applyAlignment="1" applyProtection="1">
      <alignment vertical="top" wrapText="1"/>
    </xf>
    <xf numFmtId="0" fontId="26" fillId="10" borderId="0" xfId="0" applyFont="1" applyFill="1" applyBorder="1" applyAlignment="1" applyProtection="1">
      <alignment horizontal="center" vertical="center"/>
    </xf>
    <xf numFmtId="0" fontId="26" fillId="10" borderId="0" xfId="0" applyFont="1" applyFill="1" applyBorder="1" applyAlignment="1" applyProtection="1">
      <alignment vertical="center"/>
    </xf>
    <xf numFmtId="0" fontId="2" fillId="6" borderId="3" xfId="0" applyFont="1" applyFill="1" applyBorder="1" applyAlignment="1" applyProtection="1">
      <alignment wrapText="1"/>
    </xf>
    <xf numFmtId="0" fontId="2" fillId="6" borderId="3" xfId="0" applyFont="1" applyFill="1" applyBorder="1" applyAlignment="1" applyProtection="1">
      <alignment wrapText="1"/>
    </xf>
    <xf numFmtId="0" fontId="6" fillId="18" borderId="3" xfId="0" applyFont="1" applyFill="1" applyBorder="1" applyProtection="1"/>
    <xf numFmtId="0" fontId="3" fillId="18" borderId="15" xfId="0" applyFont="1" applyFill="1" applyBorder="1" applyAlignment="1" applyProtection="1">
      <alignment wrapText="1"/>
    </xf>
    <xf numFmtId="0" fontId="3" fillId="18" borderId="34" xfId="0" applyFont="1" applyFill="1" applyBorder="1" applyAlignment="1" applyProtection="1">
      <alignment wrapText="1"/>
    </xf>
    <xf numFmtId="0" fontId="3" fillId="18" borderId="41" xfId="0" applyFont="1" applyFill="1" applyBorder="1" applyAlignment="1" applyProtection="1">
      <alignment wrapText="1"/>
    </xf>
    <xf numFmtId="166" fontId="5" fillId="16" borderId="3" xfId="0" applyNumberFormat="1" applyFont="1" applyFill="1" applyBorder="1" applyProtection="1"/>
    <xf numFmtId="0" fontId="27" fillId="2" borderId="23" xfId="0" applyFont="1" applyFill="1" applyBorder="1" applyAlignment="1" applyProtection="1">
      <alignment vertical="top" wrapText="1"/>
    </xf>
    <xf numFmtId="0" fontId="27" fillId="5" borderId="23" xfId="0" applyFont="1" applyFill="1" applyBorder="1" applyAlignment="1" applyProtection="1">
      <alignment vertical="top" wrapText="1"/>
    </xf>
    <xf numFmtId="0" fontId="10" fillId="0" borderId="0" xfId="0" applyFont="1" applyBorder="1" applyProtection="1"/>
    <xf numFmtId="0" fontId="29" fillId="18" borderId="3" xfId="0" applyFont="1" applyFill="1" applyBorder="1" applyAlignment="1" applyProtection="1">
      <alignment wrapText="1"/>
    </xf>
    <xf numFmtId="166" fontId="29" fillId="18" borderId="3" xfId="0" applyNumberFormat="1" applyFont="1" applyFill="1" applyBorder="1" applyAlignment="1" applyProtection="1">
      <alignment wrapText="1"/>
    </xf>
    <xf numFmtId="0" fontId="2" fillId="0" borderId="24" xfId="0" applyFont="1" applyFill="1" applyBorder="1" applyAlignment="1" applyProtection="1">
      <alignment wrapText="1"/>
    </xf>
    <xf numFmtId="166" fontId="3" fillId="16" borderId="37" xfId="0" applyNumberFormat="1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/>
      <protection locked="0"/>
    </xf>
    <xf numFmtId="166" fontId="5" fillId="17" borderId="3" xfId="0" applyNumberFormat="1" applyFont="1" applyFill="1" applyBorder="1" applyProtection="1">
      <protection locked="0"/>
    </xf>
    <xf numFmtId="166" fontId="2" fillId="17" borderId="3" xfId="0" applyNumberFormat="1" applyFont="1" applyFill="1" applyBorder="1" applyAlignment="1" applyProtection="1">
      <alignment wrapText="1"/>
      <protection locked="0"/>
    </xf>
    <xf numFmtId="166" fontId="6" fillId="19" borderId="3" xfId="0" applyNumberFormat="1" applyFont="1" applyFill="1" applyBorder="1" applyProtection="1"/>
    <xf numFmtId="166" fontId="2" fillId="17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wrapText="1"/>
    </xf>
    <xf numFmtId="0" fontId="5" fillId="6" borderId="3" xfId="0" applyFont="1" applyFill="1" applyBorder="1" applyAlignment="1" applyProtection="1">
      <alignment wrapText="1"/>
    </xf>
    <xf numFmtId="0" fontId="12" fillId="3" borderId="5" xfId="0" applyFont="1" applyFill="1" applyBorder="1" applyAlignment="1" applyProtection="1">
      <alignment horizontal="left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12" fillId="3" borderId="8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4" fillId="4" borderId="8" xfId="0" applyFont="1" applyFill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2" fillId="9" borderId="38" xfId="0" applyFont="1" applyFill="1" applyBorder="1" applyAlignment="1" applyProtection="1">
      <alignment horizontal="left" vertical="center" wrapText="1"/>
    </xf>
    <xf numFmtId="0" fontId="2" fillId="9" borderId="16" xfId="0" applyFont="1" applyFill="1" applyBorder="1" applyAlignment="1" applyProtection="1">
      <alignment horizontal="left" vertical="center" wrapText="1"/>
    </xf>
    <xf numFmtId="0" fontId="2" fillId="9" borderId="39" xfId="0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wrapText="1"/>
    </xf>
    <xf numFmtId="0" fontId="2" fillId="0" borderId="10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0" fontId="28" fillId="2" borderId="26" xfId="0" applyFont="1" applyFill="1" applyBorder="1" applyAlignment="1" applyProtection="1">
      <alignment vertical="top" wrapText="1"/>
    </xf>
    <xf numFmtId="0" fontId="28" fillId="2" borderId="20" xfId="0" applyFont="1" applyFill="1" applyBorder="1" applyAlignment="1" applyProtection="1">
      <alignment vertical="top" wrapText="1"/>
    </xf>
    <xf numFmtId="3" fontId="2" fillId="0" borderId="11" xfId="0" applyNumberFormat="1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1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vertical="center" wrapText="1"/>
    </xf>
    <xf numFmtId="0" fontId="2" fillId="2" borderId="35" xfId="0" applyFont="1" applyFill="1" applyBorder="1" applyAlignment="1" applyProtection="1">
      <alignment wrapText="1"/>
    </xf>
    <xf numFmtId="0" fontId="2" fillId="2" borderId="36" xfId="0" applyFont="1" applyFill="1" applyBorder="1" applyAlignment="1" applyProtection="1">
      <alignment wrapText="1"/>
    </xf>
    <xf numFmtId="0" fontId="2" fillId="9" borderId="1" xfId="0" applyFont="1" applyFill="1" applyBorder="1" applyAlignment="1" applyProtection="1">
      <alignment horizontal="left" vertical="center" wrapText="1"/>
    </xf>
    <xf numFmtId="0" fontId="2" fillId="9" borderId="30" xfId="0" applyFont="1" applyFill="1" applyBorder="1" applyAlignment="1" applyProtection="1">
      <alignment horizontal="left" vertical="center" wrapText="1"/>
    </xf>
    <xf numFmtId="0" fontId="2" fillId="9" borderId="2" xfId="0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left" vertical="center" wrapText="1"/>
    </xf>
    <xf numFmtId="3" fontId="2" fillId="0" borderId="11" xfId="0" applyNumberFormat="1" applyFont="1" applyFill="1" applyBorder="1" applyAlignment="1" applyProtection="1">
      <alignment horizontal="left" vertical="center" wrapText="1"/>
    </xf>
    <xf numFmtId="0" fontId="3" fillId="2" borderId="43" xfId="0" applyFont="1" applyFill="1" applyBorder="1" applyAlignment="1" applyProtection="1">
      <alignment wrapText="1"/>
    </xf>
    <xf numFmtId="0" fontId="3" fillId="2" borderId="42" xfId="0" applyFont="1" applyFill="1" applyBorder="1" applyAlignment="1" applyProtection="1">
      <alignment wrapText="1"/>
    </xf>
    <xf numFmtId="0" fontId="27" fillId="2" borderId="26" xfId="0" applyFont="1" applyFill="1" applyBorder="1" applyAlignment="1" applyProtection="1">
      <alignment vertical="top" wrapText="1"/>
    </xf>
    <xf numFmtId="0" fontId="27" fillId="2" borderId="20" xfId="0" applyFont="1" applyFill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wrapText="1"/>
    </xf>
    <xf numFmtId="0" fontId="2" fillId="9" borderId="8" xfId="0" applyFont="1" applyFill="1" applyBorder="1" applyAlignment="1" applyProtection="1">
      <alignment horizontal="left" vertical="center" wrapText="1"/>
    </xf>
    <xf numFmtId="0" fontId="2" fillId="9" borderId="0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wrapText="1"/>
    </xf>
    <xf numFmtId="0" fontId="0" fillId="0" borderId="14" xfId="0" applyBorder="1" applyAlignment="1">
      <alignment wrapText="1"/>
    </xf>
    <xf numFmtId="0" fontId="2" fillId="0" borderId="4" xfId="0" applyFont="1" applyFill="1" applyBorder="1" applyAlignment="1" applyProtection="1">
      <alignment wrapText="1"/>
    </xf>
    <xf numFmtId="0" fontId="0" fillId="0" borderId="12" xfId="0" applyBorder="1" applyAlignment="1">
      <alignment wrapText="1"/>
    </xf>
    <xf numFmtId="3" fontId="2" fillId="0" borderId="4" xfId="0" applyNumberFormat="1" applyFont="1" applyFill="1" applyBorder="1" applyAlignment="1" applyProtection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3" xfId="0" applyFont="1" applyBorder="1" applyAlignment="1" applyProtection="1">
      <alignment wrapText="1"/>
    </xf>
    <xf numFmtId="0" fontId="5" fillId="0" borderId="3" xfId="0" applyFont="1" applyFill="1" applyBorder="1" applyAlignment="1" applyProtection="1">
      <alignment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9" borderId="8" xfId="0" applyFont="1" applyFill="1" applyBorder="1" applyAlignment="1" applyProtection="1">
      <alignment horizontal="center"/>
    </xf>
    <xf numFmtId="0" fontId="5" fillId="9" borderId="0" xfId="0" applyFont="1" applyFill="1" applyBorder="1" applyAlignment="1" applyProtection="1">
      <alignment horizontal="center"/>
    </xf>
    <xf numFmtId="0" fontId="5" fillId="9" borderId="9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wrapText="1"/>
    </xf>
    <xf numFmtId="0" fontId="2" fillId="6" borderId="11" xfId="0" applyFont="1" applyFill="1" applyBorder="1" applyAlignment="1" applyProtection="1">
      <alignment wrapText="1"/>
    </xf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2" fillId="6" borderId="12" xfId="0" applyFont="1" applyFill="1" applyBorder="1" applyAlignment="1">
      <alignment horizontal="left" wrapText="1"/>
    </xf>
    <xf numFmtId="0" fontId="2" fillId="6" borderId="10" xfId="0" applyFont="1" applyFill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2" fillId="0" borderId="12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wrapText="1"/>
    </xf>
    <xf numFmtId="0" fontId="5" fillId="0" borderId="12" xfId="0" applyFont="1" applyFill="1" applyBorder="1" applyAlignment="1" applyProtection="1">
      <alignment wrapText="1"/>
    </xf>
    <xf numFmtId="0" fontId="5" fillId="6" borderId="3" xfId="0" applyFont="1" applyFill="1" applyBorder="1" applyAlignment="1" applyProtection="1">
      <alignment wrapText="1"/>
    </xf>
    <xf numFmtId="0" fontId="5" fillId="6" borderId="11" xfId="0" applyFont="1" applyFill="1" applyBorder="1" applyAlignment="1" applyProtection="1">
      <alignment wrapText="1"/>
    </xf>
    <xf numFmtId="0" fontId="12" fillId="3" borderId="7" xfId="0" applyFont="1" applyFill="1" applyBorder="1" applyAlignment="1" applyProtection="1">
      <alignment horizontal="left" vertical="center" wrapText="1"/>
    </xf>
    <xf numFmtId="0" fontId="12" fillId="3" borderId="9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wrapText="1"/>
    </xf>
    <xf numFmtId="0" fontId="2" fillId="0" borderId="11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9" borderId="38" xfId="0" applyFont="1" applyFill="1" applyBorder="1" applyAlignment="1" applyProtection="1">
      <alignment horizontal="center" wrapText="1"/>
    </xf>
    <xf numFmtId="0" fontId="2" fillId="9" borderId="16" xfId="0" applyFont="1" applyFill="1" applyBorder="1" applyAlignment="1" applyProtection="1">
      <alignment horizontal="center" wrapText="1"/>
    </xf>
    <xf numFmtId="0" fontId="2" fillId="9" borderId="39" xfId="0" applyFont="1" applyFill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>
      <alignment wrapText="1"/>
    </xf>
    <xf numFmtId="0" fontId="2" fillId="6" borderId="11" xfId="0" applyFont="1" applyFill="1" applyBorder="1" applyAlignment="1">
      <alignment wrapText="1"/>
    </xf>
    <xf numFmtId="0" fontId="2" fillId="9" borderId="32" xfId="0" applyFont="1" applyFill="1" applyBorder="1" applyAlignment="1" applyProtection="1">
      <alignment horizontal="left" vertical="center" wrapText="1"/>
    </xf>
    <xf numFmtId="0" fontId="2" fillId="9" borderId="44" xfId="0" applyFont="1" applyFill="1" applyBorder="1" applyAlignment="1" applyProtection="1">
      <alignment horizontal="left" vertical="center" wrapText="1"/>
    </xf>
    <xf numFmtId="0" fontId="2" fillId="9" borderId="40" xfId="0" applyFont="1" applyFill="1" applyBorder="1" applyAlignment="1" applyProtection="1">
      <alignment horizontal="left" vertical="center" wrapText="1"/>
    </xf>
    <xf numFmtId="0" fontId="3" fillId="18" borderId="13" xfId="0" applyFont="1" applyFill="1" applyBorder="1" applyAlignment="1" applyProtection="1">
      <alignment vertical="center" wrapText="1"/>
    </xf>
    <xf numFmtId="0" fontId="0" fillId="0" borderId="25" xfId="0" applyBorder="1" applyAlignment="1">
      <alignment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9" borderId="8" xfId="0" applyFont="1" applyFill="1" applyBorder="1" applyProtection="1"/>
    <xf numFmtId="0" fontId="6" fillId="0" borderId="3" xfId="0" applyFont="1" applyFill="1" applyBorder="1" applyAlignment="1" applyProtection="1">
      <alignment horizontal="left" vertical="center"/>
    </xf>
    <xf numFmtId="167" fontId="5" fillId="0" borderId="3" xfId="17" applyNumberFormat="1" applyFont="1" applyBorder="1" applyAlignment="1" applyProtection="1">
      <alignment horizontal="right"/>
    </xf>
    <xf numFmtId="0" fontId="5" fillId="0" borderId="3" xfId="0" applyFont="1" applyFill="1" applyBorder="1" applyProtection="1"/>
    <xf numFmtId="7" fontId="5" fillId="17" borderId="3" xfId="18" applyNumberFormat="1" applyFont="1" applyFill="1" applyBorder="1" applyAlignment="1" applyProtection="1">
      <protection locked="0"/>
    </xf>
    <xf numFmtId="0" fontId="26" fillId="10" borderId="3" xfId="0" applyFont="1" applyFill="1" applyBorder="1" applyAlignment="1" applyProtection="1">
      <alignment horizontal="center" vertical="center"/>
    </xf>
    <xf numFmtId="0" fontId="26" fillId="10" borderId="3" xfId="0" applyFont="1" applyFill="1" applyBorder="1" applyAlignment="1" applyProtection="1">
      <alignment vertical="center"/>
    </xf>
    <xf numFmtId="0" fontId="6" fillId="0" borderId="3" xfId="0" applyFont="1" applyBorder="1" applyProtection="1"/>
    <xf numFmtId="167" fontId="5" fillId="6" borderId="3" xfId="17" applyNumberFormat="1" applyFont="1" applyFill="1" applyBorder="1" applyAlignment="1" applyProtection="1">
      <alignment horizontal="right"/>
    </xf>
    <xf numFmtId="0" fontId="6" fillId="0" borderId="3" xfId="0" applyNumberFormat="1" applyFont="1" applyBorder="1" applyProtection="1"/>
    <xf numFmtId="0" fontId="0" fillId="0" borderId="3" xfId="0" applyBorder="1"/>
    <xf numFmtId="3" fontId="5" fillId="0" borderId="3" xfId="0" applyNumberFormat="1" applyFont="1" applyBorder="1" applyProtection="1"/>
    <xf numFmtId="0" fontId="6" fillId="6" borderId="3" xfId="0" applyFont="1" applyFill="1" applyBorder="1" applyProtection="1"/>
    <xf numFmtId="0" fontId="3" fillId="2" borderId="3" xfId="0" applyFont="1" applyFill="1" applyBorder="1" applyAlignment="1" applyProtection="1">
      <alignment horizontal="left" vertical="center"/>
    </xf>
    <xf numFmtId="166" fontId="5" fillId="9" borderId="3" xfId="0" applyNumberFormat="1" applyFont="1" applyFill="1" applyBorder="1" applyAlignment="1" applyProtection="1"/>
    <xf numFmtId="0" fontId="5" fillId="0" borderId="3" xfId="0" applyFont="1" applyBorder="1" applyAlignment="1">
      <alignment wrapText="1"/>
    </xf>
    <xf numFmtId="1" fontId="5" fillId="0" borderId="3" xfId="0" applyNumberFormat="1" applyFont="1" applyBorder="1"/>
    <xf numFmtId="1" fontId="5" fillId="0" borderId="3" xfId="0" applyNumberFormat="1" applyFont="1" applyBorder="1" applyAlignment="1">
      <alignment wrapText="1"/>
    </xf>
    <xf numFmtId="0" fontId="5" fillId="0" borderId="3" xfId="0" applyFont="1" applyBorder="1" applyAlignment="1" applyProtection="1">
      <alignment horizontal="right"/>
    </xf>
    <xf numFmtId="7" fontId="5" fillId="0" borderId="3" xfId="18" applyNumberFormat="1" applyFont="1" applyFill="1" applyBorder="1" applyAlignment="1" applyProtection="1"/>
    <xf numFmtId="7" fontId="5" fillId="16" borderId="3" xfId="18" applyNumberFormat="1" applyFont="1" applyFill="1" applyBorder="1" applyAlignment="1" applyProtection="1"/>
    <xf numFmtId="7" fontId="5" fillId="6" borderId="3" xfId="18" applyNumberFormat="1" applyFont="1" applyFill="1" applyBorder="1" applyAlignment="1" applyProtection="1"/>
    <xf numFmtId="0" fontId="1" fillId="17" borderId="8" xfId="0" applyFont="1" applyFill="1" applyBorder="1" applyAlignment="1" applyProtection="1">
      <alignment horizontal="left" wrapText="1"/>
      <protection locked="0"/>
    </xf>
    <xf numFmtId="0" fontId="5" fillId="17" borderId="0" xfId="0" applyFont="1" applyFill="1" applyBorder="1" applyAlignment="1" applyProtection="1">
      <alignment horizontal="left"/>
      <protection locked="0"/>
    </xf>
    <xf numFmtId="0" fontId="5" fillId="17" borderId="9" xfId="0" applyFont="1" applyFill="1" applyBorder="1" applyAlignment="1" applyProtection="1">
      <alignment horizontal="left"/>
      <protection locked="0"/>
    </xf>
    <xf numFmtId="0" fontId="31" fillId="0" borderId="0" xfId="0" applyFont="1" applyProtection="1"/>
    <xf numFmtId="0" fontId="19" fillId="11" borderId="0" xfId="0" applyFont="1" applyFill="1" applyBorder="1" applyAlignment="1" applyProtection="1">
      <alignment vertical="center" wrapText="1"/>
    </xf>
    <xf numFmtId="0" fontId="20" fillId="7" borderId="0" xfId="0" applyFont="1" applyFill="1" applyBorder="1" applyAlignment="1" applyProtection="1">
      <alignment vertical="center" wrapText="1"/>
    </xf>
    <xf numFmtId="0" fontId="19" fillId="11" borderId="0" xfId="0" applyFont="1" applyFill="1" applyAlignment="1" applyProtection="1">
      <alignment vertical="center"/>
    </xf>
    <xf numFmtId="0" fontId="21" fillId="20" borderId="1" xfId="0" applyFont="1" applyFill="1" applyBorder="1" applyAlignment="1" applyProtection="1">
      <alignment horizontal="left" vertical="center" wrapText="1"/>
    </xf>
    <xf numFmtId="0" fontId="21" fillId="20" borderId="2" xfId="0" applyFont="1" applyFill="1" applyBorder="1" applyAlignment="1" applyProtection="1">
      <alignment horizontal="left" vertical="center" wrapText="1"/>
    </xf>
    <xf numFmtId="0" fontId="21" fillId="20" borderId="8" xfId="0" applyFont="1" applyFill="1" applyBorder="1" applyAlignment="1" applyProtection="1">
      <alignment horizontal="left" vertical="center" wrapText="1"/>
    </xf>
    <xf numFmtId="0" fontId="21" fillId="20" borderId="0" xfId="0" applyFont="1" applyFill="1" applyAlignment="1" applyProtection="1">
      <alignment horizontal="center" vertical="center" wrapText="1"/>
    </xf>
    <xf numFmtId="0" fontId="21" fillId="12" borderId="1" xfId="0" applyFont="1" applyFill="1" applyBorder="1" applyAlignment="1" applyProtection="1">
      <alignment wrapText="1"/>
    </xf>
    <xf numFmtId="0" fontId="22" fillId="12" borderId="2" xfId="0" applyFont="1" applyFill="1" applyBorder="1" applyAlignment="1" applyProtection="1">
      <alignment horizontal="center" vertical="center"/>
    </xf>
    <xf numFmtId="0" fontId="17" fillId="12" borderId="2" xfId="0" applyFont="1" applyFill="1" applyBorder="1" applyAlignment="1" applyProtection="1">
      <alignment horizontal="center" vertical="center"/>
    </xf>
    <xf numFmtId="0" fontId="2" fillId="13" borderId="31" xfId="0" applyNumberFormat="1" applyFont="1" applyFill="1" applyBorder="1" applyAlignment="1" applyProtection="1">
      <alignment vertical="center" wrapText="1"/>
    </xf>
    <xf numFmtId="7" fontId="22" fillId="14" borderId="27" xfId="0" applyNumberFormat="1" applyFont="1" applyFill="1" applyBorder="1" applyAlignment="1" applyProtection="1">
      <alignment horizontal="center" vertical="center"/>
    </xf>
    <xf numFmtId="0" fontId="2" fillId="13" borderId="32" xfId="0" applyFont="1" applyFill="1" applyBorder="1" applyAlignment="1" applyProtection="1">
      <alignment vertical="center"/>
    </xf>
    <xf numFmtId="168" fontId="17" fillId="13" borderId="33" xfId="0" applyNumberFormat="1" applyFont="1" applyFill="1" applyBorder="1" applyAlignment="1" applyProtection="1">
      <alignment vertical="center" wrapText="1"/>
    </xf>
    <xf numFmtId="0" fontId="2" fillId="13" borderId="27" xfId="0" applyNumberFormat="1" applyFont="1" applyFill="1" applyBorder="1" applyAlignment="1" applyProtection="1">
      <alignment vertical="center" wrapText="1"/>
    </xf>
    <xf numFmtId="3" fontId="2" fillId="13" borderId="29" xfId="0" applyNumberFormat="1" applyFont="1" applyFill="1" applyBorder="1" applyAlignment="1" applyProtection="1">
      <alignment vertical="center"/>
    </xf>
    <xf numFmtId="0" fontId="2" fillId="13" borderId="29" xfId="0" applyFont="1" applyFill="1" applyBorder="1" applyAlignment="1" applyProtection="1">
      <alignment vertical="center"/>
    </xf>
    <xf numFmtId="0" fontId="2" fillId="13" borderId="8" xfId="0" applyFont="1" applyFill="1" applyBorder="1" applyAlignment="1" applyProtection="1">
      <alignment vertical="center"/>
    </xf>
    <xf numFmtId="0" fontId="2" fillId="13" borderId="28" xfId="0" applyFont="1" applyFill="1" applyBorder="1" applyAlignment="1" applyProtection="1">
      <alignment vertical="center"/>
    </xf>
    <xf numFmtId="0" fontId="22" fillId="15" borderId="8" xfId="0" applyFont="1" applyFill="1" applyBorder="1" applyAlignment="1" applyProtection="1">
      <alignment vertical="center"/>
    </xf>
    <xf numFmtId="168" fontId="22" fillId="15" borderId="9" xfId="0" applyNumberFormat="1" applyFont="1" applyFill="1" applyBorder="1" applyAlignment="1" applyProtection="1">
      <alignment vertical="center"/>
    </xf>
    <xf numFmtId="0" fontId="22" fillId="11" borderId="21" xfId="0" applyFont="1" applyFill="1" applyBorder="1" applyAlignment="1" applyProtection="1">
      <alignment vertical="center"/>
    </xf>
    <xf numFmtId="168" fontId="17" fillId="11" borderId="22" xfId="0" applyNumberFormat="1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23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 wrapText="1"/>
    </xf>
    <xf numFmtId="0" fontId="3" fillId="10" borderId="1" xfId="0" applyFont="1" applyFill="1" applyBorder="1" applyAlignment="1" applyProtection="1">
      <alignment horizontal="left" vertical="center" wrapText="1"/>
    </xf>
    <xf numFmtId="168" fontId="24" fillId="8" borderId="27" xfId="0" applyNumberFormat="1" applyFont="1" applyFill="1" applyBorder="1" applyAlignment="1" applyProtection="1">
      <alignment vertical="center"/>
    </xf>
  </cellXfs>
  <cellStyles count="20">
    <cellStyle name="Euro" xfId="19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Komma" xfId="17" builtinId="3"/>
    <cellStyle name="Standaard" xfId="0" builtinId="0"/>
    <cellStyle name="Valuta" xfId="18" builtinId="4"/>
  </cellStyles>
  <dxfs count="0"/>
  <tableStyles count="0" defaultTableStyle="TableStyleMedium2" defaultPivotStyle="PivotStyleLight16"/>
  <colors>
    <mruColors>
      <color rgb="FF00FF00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6" zoomScaleNormal="100" workbookViewId="0">
      <selection activeCell="F66" sqref="F66"/>
    </sheetView>
  </sheetViews>
  <sheetFormatPr defaultColWidth="9.109375" defaultRowHeight="12.6" x14ac:dyDescent="0.2"/>
  <cols>
    <col min="1" max="1" width="70.21875" style="1" customWidth="1"/>
    <col min="2" max="2" width="34.6640625" style="1" customWidth="1"/>
    <col min="3" max="3" width="56.21875" style="1" customWidth="1"/>
    <col min="4" max="4" width="10.33203125" style="31" bestFit="1" customWidth="1"/>
    <col min="5" max="5" width="21.21875" style="31" customWidth="1"/>
    <col min="6" max="6" width="44.33203125" style="32" customWidth="1"/>
    <col min="7" max="16384" width="9.109375" style="1"/>
  </cols>
  <sheetData>
    <row r="1" spans="1:6" ht="24" customHeight="1" x14ac:dyDescent="0.35">
      <c r="A1" s="67" t="s">
        <v>78</v>
      </c>
      <c r="B1" s="68"/>
      <c r="C1" s="68"/>
      <c r="D1" s="68"/>
      <c r="E1" s="58"/>
      <c r="F1" s="35"/>
    </row>
    <row r="2" spans="1:6" ht="27" customHeight="1" x14ac:dyDescent="0.35">
      <c r="A2" s="69" t="s">
        <v>79</v>
      </c>
      <c r="B2" s="70"/>
      <c r="C2" s="70"/>
      <c r="D2" s="70"/>
      <c r="E2" s="59"/>
      <c r="F2" s="36"/>
    </row>
    <row r="3" spans="1:6" s="17" customFormat="1" ht="18" thickBot="1" x14ac:dyDescent="0.35">
      <c r="A3" s="71" t="s">
        <v>71</v>
      </c>
      <c r="B3" s="72"/>
      <c r="C3" s="72"/>
      <c r="D3" s="72"/>
      <c r="E3" s="60"/>
      <c r="F3" s="37"/>
    </row>
    <row r="4" spans="1:6" ht="18" customHeight="1" x14ac:dyDescent="0.2">
      <c r="A4" s="18" t="s">
        <v>80</v>
      </c>
      <c r="B4" s="19" t="s">
        <v>169</v>
      </c>
      <c r="C4" s="19"/>
      <c r="D4" s="20"/>
      <c r="E4" s="20"/>
      <c r="F4" s="21"/>
    </row>
    <row r="5" spans="1:6" ht="24" customHeight="1" x14ac:dyDescent="0.3">
      <c r="A5" s="175" t="s">
        <v>185</v>
      </c>
      <c r="B5" s="22"/>
      <c r="C5" s="23"/>
      <c r="D5" s="24"/>
      <c r="E5" s="24"/>
      <c r="F5" s="25"/>
    </row>
    <row r="6" spans="1:6" ht="15" customHeight="1" x14ac:dyDescent="0.2">
      <c r="A6" s="27"/>
      <c r="B6" s="28" t="s">
        <v>72</v>
      </c>
      <c r="C6" s="29"/>
      <c r="D6" s="30"/>
      <c r="E6" s="30"/>
      <c r="F6" s="26"/>
    </row>
    <row r="7" spans="1:6" ht="31.5" customHeight="1" x14ac:dyDescent="0.2">
      <c r="A7" s="42" t="s">
        <v>97</v>
      </c>
      <c r="B7" s="42" t="s">
        <v>73</v>
      </c>
      <c r="C7" s="42" t="s">
        <v>74</v>
      </c>
      <c r="D7" s="42" t="s">
        <v>75</v>
      </c>
      <c r="E7" s="42" t="s">
        <v>142</v>
      </c>
      <c r="F7" s="43" t="s">
        <v>64</v>
      </c>
    </row>
    <row r="8" spans="1:6" ht="23.4" customHeight="1" x14ac:dyDescent="0.2">
      <c r="A8" s="176" t="s">
        <v>93</v>
      </c>
      <c r="B8" s="6"/>
      <c r="C8" s="6"/>
      <c r="D8" s="177"/>
      <c r="E8" s="177"/>
      <c r="F8" s="194"/>
    </row>
    <row r="9" spans="1:6" ht="37.799999999999997" customHeight="1" x14ac:dyDescent="0.2">
      <c r="A9" s="65" t="s">
        <v>170</v>
      </c>
      <c r="B9" s="178" t="s">
        <v>159</v>
      </c>
      <c r="C9" s="178" t="s">
        <v>143</v>
      </c>
      <c r="D9" s="177">
        <v>227500</v>
      </c>
      <c r="E9" s="179">
        <v>0</v>
      </c>
      <c r="F9" s="195">
        <f>SUM(E9*D9)</f>
        <v>0</v>
      </c>
    </row>
    <row r="10" spans="1:6" x14ac:dyDescent="0.2">
      <c r="A10" s="6"/>
      <c r="B10" s="6"/>
      <c r="C10" s="6"/>
      <c r="D10" s="6"/>
      <c r="E10" s="6"/>
      <c r="F10" s="6"/>
    </row>
    <row r="11" spans="1:6" ht="31.5" customHeight="1" x14ac:dyDescent="0.2">
      <c r="A11" s="180" t="s">
        <v>0</v>
      </c>
      <c r="B11" s="180" t="s">
        <v>73</v>
      </c>
      <c r="C11" s="180" t="s">
        <v>74</v>
      </c>
      <c r="D11" s="180" t="s">
        <v>75</v>
      </c>
      <c r="E11" s="180"/>
      <c r="F11" s="181" t="s">
        <v>64</v>
      </c>
    </row>
    <row r="12" spans="1:6" ht="23.4" customHeight="1" x14ac:dyDescent="0.2">
      <c r="A12" s="176" t="s">
        <v>98</v>
      </c>
      <c r="B12" s="6"/>
      <c r="C12" s="6"/>
      <c r="D12" s="177"/>
      <c r="E12" s="177"/>
      <c r="F12" s="194"/>
    </row>
    <row r="13" spans="1:6" ht="34.799999999999997" customHeight="1" x14ac:dyDescent="0.2">
      <c r="A13" s="6" t="s">
        <v>171</v>
      </c>
      <c r="B13" s="178" t="s">
        <v>160</v>
      </c>
      <c r="C13" s="66" t="s">
        <v>143</v>
      </c>
      <c r="D13" s="177">
        <v>17500</v>
      </c>
      <c r="E13" s="179">
        <v>0</v>
      </c>
      <c r="F13" s="195">
        <f>SUM(E13*D13)</f>
        <v>0</v>
      </c>
    </row>
    <row r="14" spans="1:6" x14ac:dyDescent="0.2">
      <c r="A14" s="6"/>
      <c r="B14" s="6"/>
      <c r="C14" s="6"/>
      <c r="D14" s="6"/>
      <c r="E14" s="6"/>
      <c r="F14" s="6"/>
    </row>
    <row r="15" spans="1:6" x14ac:dyDescent="0.2">
      <c r="A15" s="180" t="s">
        <v>97</v>
      </c>
      <c r="B15" s="180" t="s">
        <v>73</v>
      </c>
      <c r="C15" s="180" t="s">
        <v>77</v>
      </c>
      <c r="D15" s="180" t="s">
        <v>75</v>
      </c>
      <c r="E15" s="180"/>
      <c r="F15" s="181" t="s">
        <v>76</v>
      </c>
    </row>
    <row r="16" spans="1:6" ht="18" customHeight="1" x14ac:dyDescent="0.2">
      <c r="A16" s="182" t="s">
        <v>96</v>
      </c>
      <c r="B16" s="6"/>
      <c r="C16" s="6"/>
      <c r="D16" s="6"/>
      <c r="E16" s="6"/>
      <c r="F16" s="6"/>
    </row>
    <row r="17" spans="1:6" ht="34.799999999999997" customHeight="1" x14ac:dyDescent="0.2">
      <c r="A17" s="65" t="s">
        <v>158</v>
      </c>
      <c r="B17" s="178" t="s">
        <v>162</v>
      </c>
      <c r="C17" s="66" t="s">
        <v>143</v>
      </c>
      <c r="D17" s="177">
        <v>3000</v>
      </c>
      <c r="E17" s="179">
        <v>0</v>
      </c>
      <c r="F17" s="195">
        <f>SUM(E17*D17)</f>
        <v>0</v>
      </c>
    </row>
    <row r="18" spans="1:6" ht="12.6" customHeight="1" x14ac:dyDescent="0.2">
      <c r="A18" s="6"/>
      <c r="B18" s="6"/>
      <c r="C18" s="6"/>
      <c r="D18" s="6"/>
      <c r="E18" s="6"/>
      <c r="F18" s="6"/>
    </row>
    <row r="19" spans="1:6" ht="15" customHeight="1" x14ac:dyDescent="0.2">
      <c r="A19" s="180" t="s">
        <v>97</v>
      </c>
      <c r="B19" s="180" t="s">
        <v>73</v>
      </c>
      <c r="C19" s="180" t="s">
        <v>77</v>
      </c>
      <c r="D19" s="180" t="s">
        <v>75</v>
      </c>
      <c r="E19" s="180"/>
      <c r="F19" s="181" t="s">
        <v>76</v>
      </c>
    </row>
    <row r="20" spans="1:6" ht="12.6" customHeight="1" x14ac:dyDescent="0.2">
      <c r="A20" s="182" t="s">
        <v>99</v>
      </c>
      <c r="B20" s="7"/>
      <c r="C20" s="7"/>
      <c r="D20" s="183"/>
      <c r="E20" s="183"/>
      <c r="F20" s="196"/>
    </row>
    <row r="21" spans="1:6" ht="36.6" customHeight="1" x14ac:dyDescent="0.2">
      <c r="A21" s="66" t="s">
        <v>172</v>
      </c>
      <c r="B21" s="178" t="s">
        <v>161</v>
      </c>
      <c r="C21" s="178" t="s">
        <v>143</v>
      </c>
      <c r="D21" s="183">
        <v>1250</v>
      </c>
      <c r="E21" s="179">
        <v>0</v>
      </c>
      <c r="F21" s="195">
        <f>SUM(E21*D21)</f>
        <v>0</v>
      </c>
    </row>
    <row r="22" spans="1:6" x14ac:dyDescent="0.2">
      <c r="A22" s="6"/>
      <c r="B22" s="6"/>
      <c r="C22" s="6"/>
      <c r="D22" s="6"/>
      <c r="E22" s="6"/>
      <c r="F22" s="6"/>
    </row>
    <row r="23" spans="1:6" x14ac:dyDescent="0.2">
      <c r="A23" s="180" t="s">
        <v>0</v>
      </c>
      <c r="B23" s="180" t="s">
        <v>73</v>
      </c>
      <c r="C23" s="180" t="s">
        <v>77</v>
      </c>
      <c r="D23" s="180" t="s">
        <v>75</v>
      </c>
      <c r="E23" s="180"/>
      <c r="F23" s="181" t="s">
        <v>76</v>
      </c>
    </row>
    <row r="24" spans="1:6" ht="14.4" customHeight="1" x14ac:dyDescent="0.2">
      <c r="A24" s="184" t="s">
        <v>94</v>
      </c>
      <c r="B24" s="6"/>
      <c r="C24" s="6"/>
      <c r="D24" s="6"/>
      <c r="E24" s="6"/>
      <c r="F24" s="196"/>
    </row>
    <row r="25" spans="1:6" ht="111" customHeight="1" x14ac:dyDescent="0.3">
      <c r="A25" s="66" t="s">
        <v>173</v>
      </c>
      <c r="B25" s="185" t="s">
        <v>163</v>
      </c>
      <c r="C25" s="66" t="s">
        <v>143</v>
      </c>
      <c r="D25" s="186">
        <v>158500</v>
      </c>
      <c r="E25" s="179">
        <v>0</v>
      </c>
      <c r="F25" s="195">
        <f>SUM(E25*D25)</f>
        <v>0</v>
      </c>
    </row>
    <row r="26" spans="1:6" x14ac:dyDescent="0.2">
      <c r="A26" s="6"/>
      <c r="B26" s="6"/>
      <c r="C26" s="6"/>
      <c r="D26" s="6"/>
      <c r="E26" s="6"/>
      <c r="F26" s="6"/>
    </row>
    <row r="27" spans="1:6" x14ac:dyDescent="0.2">
      <c r="A27" s="180" t="s">
        <v>0</v>
      </c>
      <c r="B27" s="180" t="s">
        <v>73</v>
      </c>
      <c r="C27" s="180" t="s">
        <v>77</v>
      </c>
      <c r="D27" s="180" t="s">
        <v>75</v>
      </c>
      <c r="E27" s="180"/>
      <c r="F27" s="181" t="s">
        <v>76</v>
      </c>
    </row>
    <row r="28" spans="1:6" x14ac:dyDescent="0.2">
      <c r="A28" s="187" t="s">
        <v>95</v>
      </c>
      <c r="B28" s="7"/>
      <c r="C28" s="7"/>
      <c r="D28" s="183"/>
      <c r="E28" s="183"/>
      <c r="F28" s="196"/>
    </row>
    <row r="29" spans="1:6" ht="27.6" customHeight="1" x14ac:dyDescent="0.2">
      <c r="A29" s="66" t="s">
        <v>174</v>
      </c>
      <c r="B29" s="6" t="s">
        <v>163</v>
      </c>
      <c r="C29" s="66" t="s">
        <v>143</v>
      </c>
      <c r="D29" s="177">
        <v>27500</v>
      </c>
      <c r="E29" s="179">
        <v>0</v>
      </c>
      <c r="F29" s="195">
        <f>SUM(E29*D29)</f>
        <v>0</v>
      </c>
    </row>
    <row r="30" spans="1:6" x14ac:dyDescent="0.2">
      <c r="A30" s="6"/>
      <c r="B30" s="6"/>
      <c r="C30" s="6"/>
      <c r="D30" s="6"/>
      <c r="E30" s="6"/>
      <c r="F30" s="6"/>
    </row>
    <row r="31" spans="1:6" x14ac:dyDescent="0.2">
      <c r="A31" s="180" t="s">
        <v>0</v>
      </c>
      <c r="B31" s="180" t="s">
        <v>73</v>
      </c>
      <c r="C31" s="180" t="s">
        <v>77</v>
      </c>
      <c r="D31" s="180" t="s">
        <v>75</v>
      </c>
      <c r="E31" s="180"/>
      <c r="F31" s="181" t="s">
        <v>76</v>
      </c>
    </row>
    <row r="32" spans="1:6" x14ac:dyDescent="0.2">
      <c r="A32" s="187" t="s">
        <v>100</v>
      </c>
      <c r="B32" s="7"/>
      <c r="C32" s="7"/>
      <c r="D32" s="183"/>
      <c r="E32" s="183"/>
      <c r="F32" s="196"/>
    </row>
    <row r="33" spans="1:6" ht="73.2" customHeight="1" x14ac:dyDescent="0.2">
      <c r="A33" s="65" t="s">
        <v>175</v>
      </c>
      <c r="B33" s="178" t="s">
        <v>163</v>
      </c>
      <c r="C33" s="66" t="s">
        <v>143</v>
      </c>
      <c r="D33" s="177">
        <v>23000</v>
      </c>
      <c r="E33" s="179">
        <v>0</v>
      </c>
      <c r="F33" s="195">
        <f>SUM(E33*D33)</f>
        <v>0</v>
      </c>
    </row>
    <row r="34" spans="1:6" x14ac:dyDescent="0.2">
      <c r="A34" s="6"/>
      <c r="B34" s="6"/>
      <c r="C34" s="6"/>
      <c r="D34" s="6"/>
      <c r="E34" s="6"/>
      <c r="F34" s="6"/>
    </row>
    <row r="35" spans="1:6" ht="16.2" customHeight="1" x14ac:dyDescent="0.2">
      <c r="A35" s="180" t="s">
        <v>97</v>
      </c>
      <c r="B35" s="180" t="s">
        <v>73</v>
      </c>
      <c r="C35" s="180" t="s">
        <v>77</v>
      </c>
      <c r="D35" s="180" t="s">
        <v>75</v>
      </c>
      <c r="E35" s="180"/>
      <c r="F35" s="181" t="s">
        <v>76</v>
      </c>
    </row>
    <row r="36" spans="1:6" ht="25.2" customHeight="1" x14ac:dyDescent="0.2">
      <c r="A36" s="182" t="s">
        <v>101</v>
      </c>
      <c r="B36" s="7"/>
      <c r="C36" s="7"/>
      <c r="D36" s="183"/>
      <c r="E36" s="183"/>
      <c r="F36" s="196"/>
    </row>
    <row r="37" spans="1:6" ht="49.2" customHeight="1" x14ac:dyDescent="0.3">
      <c r="A37" s="66" t="s">
        <v>176</v>
      </c>
      <c r="B37" s="185" t="s">
        <v>162</v>
      </c>
      <c r="C37" s="66" t="s">
        <v>143</v>
      </c>
      <c r="D37" s="177">
        <v>24750</v>
      </c>
      <c r="E37" s="179">
        <v>0</v>
      </c>
      <c r="F37" s="195">
        <f>SUM(E37*D37)</f>
        <v>0</v>
      </c>
    </row>
    <row r="38" spans="1:6" ht="13.8" customHeight="1" x14ac:dyDescent="0.2">
      <c r="A38" s="6"/>
      <c r="B38" s="6"/>
      <c r="C38" s="6"/>
      <c r="D38" s="6"/>
      <c r="E38" s="6"/>
      <c r="F38" s="6"/>
    </row>
    <row r="39" spans="1:6" x14ac:dyDescent="0.2">
      <c r="A39" s="180" t="s">
        <v>97</v>
      </c>
      <c r="B39" s="180" t="s">
        <v>73</v>
      </c>
      <c r="C39" s="180" t="s">
        <v>77</v>
      </c>
      <c r="D39" s="180" t="s">
        <v>75</v>
      </c>
      <c r="E39" s="180"/>
      <c r="F39" s="181" t="s">
        <v>76</v>
      </c>
    </row>
    <row r="40" spans="1:6" x14ac:dyDescent="0.2">
      <c r="A40" s="182" t="s">
        <v>102</v>
      </c>
      <c r="B40" s="7"/>
      <c r="C40" s="7"/>
      <c r="D40" s="183"/>
      <c r="E40" s="183"/>
      <c r="F40" s="196"/>
    </row>
    <row r="41" spans="1:6" ht="25.2" x14ac:dyDescent="0.2">
      <c r="A41" s="66" t="s">
        <v>177</v>
      </c>
      <c r="B41" s="6" t="s">
        <v>162</v>
      </c>
      <c r="C41" s="66" t="s">
        <v>143</v>
      </c>
      <c r="D41" s="177">
        <v>7500</v>
      </c>
      <c r="E41" s="179">
        <v>0</v>
      </c>
      <c r="F41" s="195">
        <f>SUM(E41*D41)</f>
        <v>0</v>
      </c>
    </row>
    <row r="42" spans="1:6" x14ac:dyDescent="0.2">
      <c r="A42" s="188"/>
      <c r="B42" s="188"/>
      <c r="C42" s="188"/>
      <c r="D42" s="188"/>
      <c r="E42" s="188"/>
      <c r="F42" s="189"/>
    </row>
    <row r="43" spans="1:6" x14ac:dyDescent="0.2">
      <c r="A43" s="180" t="s">
        <v>97</v>
      </c>
      <c r="B43" s="180" t="s">
        <v>73</v>
      </c>
      <c r="C43" s="180" t="s">
        <v>77</v>
      </c>
      <c r="D43" s="180" t="s">
        <v>75</v>
      </c>
      <c r="E43" s="180"/>
      <c r="F43" s="181" t="s">
        <v>76</v>
      </c>
    </row>
    <row r="44" spans="1:6" x14ac:dyDescent="0.2">
      <c r="A44" s="182" t="s">
        <v>103</v>
      </c>
      <c r="B44" s="7"/>
      <c r="C44" s="66"/>
      <c r="D44" s="183"/>
      <c r="E44" s="183"/>
      <c r="F44" s="196"/>
    </row>
    <row r="45" spans="1:6" ht="30.6" customHeight="1" x14ac:dyDescent="0.3">
      <c r="A45" s="66" t="s">
        <v>172</v>
      </c>
      <c r="B45" s="185" t="s">
        <v>161</v>
      </c>
      <c r="C45" s="66" t="s">
        <v>143</v>
      </c>
      <c r="D45" s="177">
        <v>8250</v>
      </c>
      <c r="E45" s="179">
        <v>0</v>
      </c>
      <c r="F45" s="195">
        <f>SUM(E45*D45)</f>
        <v>0</v>
      </c>
    </row>
    <row r="46" spans="1:6" x14ac:dyDescent="0.2">
      <c r="A46" s="6"/>
      <c r="B46" s="6"/>
      <c r="C46" s="6"/>
      <c r="D46" s="6"/>
      <c r="E46" s="6"/>
      <c r="F46" s="6"/>
    </row>
    <row r="47" spans="1:6" x14ac:dyDescent="0.2">
      <c r="A47" s="180" t="s">
        <v>0</v>
      </c>
      <c r="B47" s="180" t="s">
        <v>73</v>
      </c>
      <c r="C47" s="180" t="s">
        <v>74</v>
      </c>
      <c r="D47" s="180" t="s">
        <v>75</v>
      </c>
      <c r="E47" s="180"/>
      <c r="F47" s="181" t="s">
        <v>76</v>
      </c>
    </row>
    <row r="48" spans="1:6" x14ac:dyDescent="0.2">
      <c r="A48" s="182" t="s">
        <v>104</v>
      </c>
      <c r="B48" s="7"/>
      <c r="C48" s="7"/>
      <c r="D48" s="183"/>
      <c r="E48" s="183"/>
      <c r="F48" s="196"/>
    </row>
    <row r="49" spans="1:6" ht="116.4" customHeight="1" x14ac:dyDescent="0.2">
      <c r="A49" s="190" t="s">
        <v>178</v>
      </c>
      <c r="B49" s="178" t="s">
        <v>144</v>
      </c>
      <c r="C49" s="66" t="s">
        <v>167</v>
      </c>
      <c r="D49" s="177">
        <v>3780</v>
      </c>
      <c r="E49" s="179">
        <v>0</v>
      </c>
      <c r="F49" s="195">
        <f>SUM(E49*D49)</f>
        <v>0</v>
      </c>
    </row>
    <row r="50" spans="1:6" ht="15.6" customHeight="1" x14ac:dyDescent="0.2">
      <c r="A50" s="6"/>
      <c r="B50" s="6"/>
      <c r="C50" s="66"/>
      <c r="D50" s="6"/>
      <c r="E50" s="6"/>
      <c r="F50" s="6"/>
    </row>
    <row r="51" spans="1:6" x14ac:dyDescent="0.2">
      <c r="A51" s="180" t="s">
        <v>0</v>
      </c>
      <c r="B51" s="180" t="s">
        <v>73</v>
      </c>
      <c r="C51" s="180" t="s">
        <v>74</v>
      </c>
      <c r="D51" s="180" t="s">
        <v>75</v>
      </c>
      <c r="E51" s="180"/>
      <c r="F51" s="181" t="s">
        <v>76</v>
      </c>
    </row>
    <row r="52" spans="1:6" x14ac:dyDescent="0.2">
      <c r="A52" s="182" t="s">
        <v>146</v>
      </c>
      <c r="B52" s="7"/>
      <c r="C52" s="7"/>
      <c r="D52" s="183"/>
      <c r="E52" s="183"/>
      <c r="F52" s="196"/>
    </row>
    <row r="53" spans="1:6" ht="75" customHeight="1" x14ac:dyDescent="0.2">
      <c r="A53" s="190" t="s">
        <v>179</v>
      </c>
      <c r="B53" s="178" t="s">
        <v>145</v>
      </c>
      <c r="C53" s="66" t="s">
        <v>164</v>
      </c>
      <c r="D53" s="177">
        <v>8000</v>
      </c>
      <c r="E53" s="179">
        <v>0</v>
      </c>
      <c r="F53" s="195">
        <f>SUM(E53*D53)</f>
        <v>0</v>
      </c>
    </row>
    <row r="54" spans="1:6" ht="25.5" customHeight="1" x14ac:dyDescent="0.2">
      <c r="A54" s="6"/>
      <c r="B54" s="6"/>
      <c r="C54" s="66"/>
      <c r="D54" s="6"/>
      <c r="E54" s="6"/>
      <c r="F54" s="6"/>
    </row>
    <row r="55" spans="1:6" x14ac:dyDescent="0.2">
      <c r="A55" s="180" t="s">
        <v>97</v>
      </c>
      <c r="B55" s="180" t="s">
        <v>73</v>
      </c>
      <c r="C55" s="180" t="s">
        <v>74</v>
      </c>
      <c r="D55" s="180" t="s">
        <v>75</v>
      </c>
      <c r="E55" s="180"/>
      <c r="F55" s="181" t="s">
        <v>76</v>
      </c>
    </row>
    <row r="56" spans="1:6" x14ac:dyDescent="0.2">
      <c r="A56" s="182" t="s">
        <v>147</v>
      </c>
      <c r="B56" s="7"/>
      <c r="C56" s="7"/>
      <c r="D56" s="183"/>
      <c r="E56" s="183"/>
      <c r="F56" s="196"/>
    </row>
    <row r="57" spans="1:6" x14ac:dyDescent="0.2">
      <c r="A57" s="6" t="s">
        <v>180</v>
      </c>
      <c r="B57" s="191" t="s">
        <v>149</v>
      </c>
      <c r="C57" s="178" t="s">
        <v>168</v>
      </c>
      <c r="D57" s="177">
        <v>4000</v>
      </c>
      <c r="E57" s="179">
        <v>0</v>
      </c>
      <c r="F57" s="195">
        <f>SUM(E57*D57)</f>
        <v>0</v>
      </c>
    </row>
    <row r="58" spans="1:6" x14ac:dyDescent="0.2">
      <c r="A58" s="191" t="s">
        <v>181</v>
      </c>
      <c r="B58" s="191" t="s">
        <v>149</v>
      </c>
      <c r="C58" s="178" t="s">
        <v>168</v>
      </c>
      <c r="D58" s="177">
        <v>7000</v>
      </c>
      <c r="E58" s="179">
        <v>0</v>
      </c>
      <c r="F58" s="195">
        <f>SUM(E58*D58)</f>
        <v>0</v>
      </c>
    </row>
    <row r="59" spans="1:6" x14ac:dyDescent="0.2">
      <c r="A59" s="6" t="s">
        <v>135</v>
      </c>
      <c r="B59" s="6"/>
      <c r="C59" s="6"/>
      <c r="D59" s="6"/>
      <c r="E59" s="6"/>
      <c r="F59" s="195">
        <f>SUM(F57:F58)</f>
        <v>0</v>
      </c>
    </row>
    <row r="60" spans="1:6" x14ac:dyDescent="0.2">
      <c r="A60" s="6"/>
      <c r="B60" s="6"/>
      <c r="C60" s="6"/>
      <c r="D60" s="6"/>
      <c r="E60" s="6"/>
      <c r="F60" s="194"/>
    </row>
    <row r="61" spans="1:6" x14ac:dyDescent="0.2">
      <c r="A61" s="180" t="s">
        <v>97</v>
      </c>
      <c r="B61" s="180" t="s">
        <v>73</v>
      </c>
      <c r="C61" s="180" t="s">
        <v>74</v>
      </c>
      <c r="D61" s="180" t="s">
        <v>75</v>
      </c>
      <c r="E61" s="180"/>
      <c r="F61" s="181" t="s">
        <v>76</v>
      </c>
    </row>
    <row r="62" spans="1:6" x14ac:dyDescent="0.2">
      <c r="A62" s="182" t="s">
        <v>148</v>
      </c>
      <c r="B62" s="7"/>
      <c r="C62" s="7"/>
      <c r="D62" s="183"/>
      <c r="E62" s="183"/>
      <c r="F62" s="196"/>
    </row>
    <row r="63" spans="1:6" x14ac:dyDescent="0.2">
      <c r="A63" s="191" t="s">
        <v>182</v>
      </c>
      <c r="B63" s="191" t="s">
        <v>149</v>
      </c>
      <c r="C63" s="178" t="s">
        <v>168</v>
      </c>
      <c r="D63" s="183">
        <v>45000</v>
      </c>
      <c r="E63" s="179">
        <v>0</v>
      </c>
      <c r="F63" s="195">
        <f>SUM(E63*D63)</f>
        <v>0</v>
      </c>
    </row>
    <row r="64" spans="1:6" x14ac:dyDescent="0.2">
      <c r="A64" s="191" t="s">
        <v>183</v>
      </c>
      <c r="B64" s="191" t="s">
        <v>149</v>
      </c>
      <c r="C64" s="178" t="s">
        <v>168</v>
      </c>
      <c r="D64" s="177">
        <v>142000</v>
      </c>
      <c r="E64" s="179">
        <v>0</v>
      </c>
      <c r="F64" s="195">
        <f>SUM(E64*D64)</f>
        <v>0</v>
      </c>
    </row>
    <row r="65" spans="1:6" ht="27.6" customHeight="1" x14ac:dyDescent="0.2">
      <c r="A65" s="192" t="s">
        <v>184</v>
      </c>
      <c r="B65" s="191" t="s">
        <v>165</v>
      </c>
      <c r="C65" s="178" t="s">
        <v>168</v>
      </c>
      <c r="D65" s="177">
        <v>15000</v>
      </c>
      <c r="E65" s="179">
        <v>0</v>
      </c>
      <c r="F65" s="195">
        <f>SUM(E65*D65)</f>
        <v>0</v>
      </c>
    </row>
    <row r="66" spans="1:6" x14ac:dyDescent="0.2">
      <c r="A66" s="6" t="s">
        <v>135</v>
      </c>
      <c r="B66" s="6"/>
      <c r="C66" s="6"/>
      <c r="D66" s="193"/>
      <c r="E66" s="193"/>
      <c r="F66" s="195">
        <f>SUM(F63:F65)</f>
        <v>0</v>
      </c>
    </row>
  </sheetData>
  <sheetProtection algorithmName="SHA-512" hashValue="PqdC5JnjiquxNpRmT5P/MBpqXNiKaQgMzuFMez4tiXgElbcmscC+dJInQLh1sOQenvKpPeMm9PzbcH+iNdrYOA==" saltValue="Zx/w4KywxaR21XUnZeESMA==" spinCount="100000" sheet="1" objects="1" scenarios="1"/>
  <mergeCells count="3">
    <mergeCell ref="A1:D1"/>
    <mergeCell ref="A2:D2"/>
    <mergeCell ref="A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63"/>
  <sheetViews>
    <sheetView showGridLines="0" topLeftCell="A151" zoomScale="115" zoomScaleNormal="115" workbookViewId="0">
      <selection activeCell="F163" sqref="F163"/>
    </sheetView>
  </sheetViews>
  <sheetFormatPr defaultColWidth="8.6640625" defaultRowHeight="12.6" x14ac:dyDescent="0.2"/>
  <cols>
    <col min="1" max="1" width="33.33203125" style="1" customWidth="1"/>
    <col min="2" max="2" width="20.21875" style="2" customWidth="1"/>
    <col min="3" max="3" width="40.109375" style="1" customWidth="1"/>
    <col min="4" max="4" width="29.6640625" style="1" customWidth="1"/>
    <col min="5" max="5" width="27.21875" style="10" customWidth="1"/>
    <col min="6" max="6" width="48.33203125" style="10" customWidth="1"/>
    <col min="7" max="110" width="8.6640625" style="10"/>
    <col min="111" max="16384" width="8.6640625" style="1"/>
  </cols>
  <sheetData>
    <row r="1" spans="1:110" s="34" customFormat="1" ht="22.2" x14ac:dyDescent="0.35">
      <c r="A1" s="67" t="s">
        <v>13</v>
      </c>
      <c r="B1" s="68"/>
      <c r="C1" s="68"/>
      <c r="D1" s="151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</row>
    <row r="2" spans="1:110" s="34" customFormat="1" ht="60" customHeight="1" x14ac:dyDescent="0.35">
      <c r="A2" s="69" t="s">
        <v>157</v>
      </c>
      <c r="B2" s="70"/>
      <c r="C2" s="70"/>
      <c r="D2" s="15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</row>
    <row r="3" spans="1:110" s="3" customFormat="1" x14ac:dyDescent="0.2">
      <c r="A3" s="197" t="s">
        <v>6</v>
      </c>
      <c r="B3" s="198"/>
      <c r="C3" s="198"/>
      <c r="D3" s="19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</row>
    <row r="4" spans="1:110" ht="13.2" thickBot="1" x14ac:dyDescent="0.25">
      <c r="A4" s="129"/>
      <c r="B4" s="130"/>
      <c r="C4" s="130"/>
      <c r="D4" s="131"/>
    </row>
    <row r="5" spans="1:110" s="6" customFormat="1" ht="42.6" customHeight="1" x14ac:dyDescent="0.2">
      <c r="A5" s="109" t="s">
        <v>0</v>
      </c>
      <c r="B5" s="110"/>
      <c r="C5" s="51" t="s">
        <v>92</v>
      </c>
      <c r="D5" s="4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</row>
    <row r="6" spans="1:110" s="6" customFormat="1" x14ac:dyDescent="0.2">
      <c r="A6" s="111" t="s">
        <v>7</v>
      </c>
      <c r="B6" s="112"/>
      <c r="C6" s="74" t="s">
        <v>14</v>
      </c>
      <c r="D6" s="1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</row>
    <row r="7" spans="1:110" s="6" customFormat="1" ht="15.75" customHeight="1" x14ac:dyDescent="0.2">
      <c r="A7" s="125" t="s">
        <v>8</v>
      </c>
      <c r="B7" s="126"/>
      <c r="C7" s="128" t="s">
        <v>15</v>
      </c>
      <c r="D7" s="15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</row>
    <row r="8" spans="1:110" s="6" customFormat="1" ht="15.75" customHeight="1" x14ac:dyDescent="0.2">
      <c r="A8" s="155" t="s">
        <v>16</v>
      </c>
      <c r="B8" s="156"/>
      <c r="C8" s="157" t="s">
        <v>17</v>
      </c>
      <c r="D8" s="15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</row>
    <row r="9" spans="1:110" s="6" customFormat="1" x14ac:dyDescent="0.2">
      <c r="A9" s="73" t="s">
        <v>18</v>
      </c>
      <c r="B9" s="74"/>
      <c r="C9" s="134" t="s">
        <v>19</v>
      </c>
      <c r="D9" s="13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</row>
    <row r="10" spans="1:110" s="6" customFormat="1" x14ac:dyDescent="0.2">
      <c r="A10" s="73" t="s">
        <v>3</v>
      </c>
      <c r="B10" s="74"/>
      <c r="C10" s="124" t="s">
        <v>20</v>
      </c>
      <c r="D10" s="15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</row>
    <row r="11" spans="1:110" s="6" customFormat="1" x14ac:dyDescent="0.2">
      <c r="A11" s="73" t="s">
        <v>4</v>
      </c>
      <c r="B11" s="123"/>
      <c r="C11" s="90" t="s">
        <v>21</v>
      </c>
      <c r="D11" s="113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</row>
    <row r="12" spans="1:110" s="6" customFormat="1" x14ac:dyDescent="0.2">
      <c r="A12" s="73" t="s">
        <v>5</v>
      </c>
      <c r="B12" s="74"/>
      <c r="C12" s="74" t="s">
        <v>22</v>
      </c>
      <c r="D12" s="7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</row>
    <row r="13" spans="1:110" s="7" customFormat="1" x14ac:dyDescent="0.2">
      <c r="A13" s="142" t="s">
        <v>9</v>
      </c>
      <c r="B13" s="132"/>
      <c r="C13" s="132" t="s">
        <v>120</v>
      </c>
      <c r="D13" s="133"/>
      <c r="E13" s="15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</row>
    <row r="14" spans="1:110" s="7" customFormat="1" ht="25.2" x14ac:dyDescent="0.2">
      <c r="A14" s="46" t="s">
        <v>129</v>
      </c>
      <c r="B14" s="47" t="s">
        <v>133</v>
      </c>
      <c r="C14" s="48" t="s">
        <v>136</v>
      </c>
      <c r="D14" s="49" t="s">
        <v>137</v>
      </c>
      <c r="E14" s="49" t="s">
        <v>131</v>
      </c>
      <c r="F14" s="49" t="s">
        <v>132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</row>
    <row r="15" spans="1:110" s="7" customFormat="1" x14ac:dyDescent="0.2">
      <c r="A15" s="44">
        <v>20000</v>
      </c>
      <c r="B15" s="44">
        <v>1</v>
      </c>
      <c r="C15" s="62">
        <v>0</v>
      </c>
      <c r="D15" s="61">
        <v>0</v>
      </c>
      <c r="E15" s="50">
        <f>C15+((A15-1000)/1000*D15)</f>
        <v>0</v>
      </c>
      <c r="F15" s="50">
        <f>+E15*B15</f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</row>
    <row r="16" spans="1:110" ht="13.2" thickBot="1" x14ac:dyDescent="0.25">
      <c r="A16" s="129"/>
      <c r="B16" s="130"/>
      <c r="C16" s="130"/>
      <c r="D16" s="131"/>
      <c r="I16" s="12"/>
    </row>
    <row r="17" spans="1:110" s="4" customFormat="1" ht="42.6" customHeight="1" x14ac:dyDescent="0.2">
      <c r="A17" s="109" t="s">
        <v>0</v>
      </c>
      <c r="B17" s="110"/>
      <c r="C17" s="51" t="s">
        <v>91</v>
      </c>
      <c r="D17" s="4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</row>
    <row r="18" spans="1:110" s="4" customFormat="1" ht="16.5" customHeight="1" x14ac:dyDescent="0.2">
      <c r="A18" s="111" t="s">
        <v>7</v>
      </c>
      <c r="B18" s="112"/>
      <c r="C18" s="74" t="s">
        <v>23</v>
      </c>
      <c r="D18" s="1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</row>
    <row r="19" spans="1:110" s="4" customFormat="1" ht="16.5" customHeight="1" x14ac:dyDescent="0.2">
      <c r="A19" s="125" t="s">
        <v>8</v>
      </c>
      <c r="B19" s="126"/>
      <c r="C19" s="128" t="s">
        <v>24</v>
      </c>
      <c r="D19" s="15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</row>
    <row r="20" spans="1:110" s="4" customFormat="1" x14ac:dyDescent="0.2">
      <c r="A20" s="127" t="s">
        <v>2</v>
      </c>
      <c r="B20" s="128"/>
      <c r="C20" s="134" t="s">
        <v>25</v>
      </c>
      <c r="D20" s="135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</row>
    <row r="21" spans="1:110" s="4" customFormat="1" x14ac:dyDescent="0.2">
      <c r="A21" s="73" t="s">
        <v>3</v>
      </c>
      <c r="B21" s="74"/>
      <c r="C21" s="136" t="s">
        <v>26</v>
      </c>
      <c r="D21" s="137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</row>
    <row r="22" spans="1:110" s="4" customFormat="1" x14ac:dyDescent="0.2">
      <c r="A22" s="162" t="s">
        <v>28</v>
      </c>
      <c r="B22" s="163"/>
      <c r="C22" s="164" t="s">
        <v>29</v>
      </c>
      <c r="D22" s="165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</row>
    <row r="23" spans="1:110" s="4" customFormat="1" x14ac:dyDescent="0.2">
      <c r="A23" s="73" t="s">
        <v>4</v>
      </c>
      <c r="B23" s="123"/>
      <c r="C23" s="90" t="s">
        <v>27</v>
      </c>
      <c r="D23" s="1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</row>
    <row r="24" spans="1:110" s="4" customFormat="1" x14ac:dyDescent="0.2">
      <c r="A24" s="73" t="s">
        <v>38</v>
      </c>
      <c r="B24" s="74"/>
      <c r="C24" s="74" t="s">
        <v>22</v>
      </c>
      <c r="D24" s="75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</row>
    <row r="25" spans="1:110" s="8" customFormat="1" x14ac:dyDescent="0.2">
      <c r="A25" s="142" t="s">
        <v>10</v>
      </c>
      <c r="B25" s="132"/>
      <c r="C25" s="132" t="s">
        <v>121</v>
      </c>
      <c r="D25" s="13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</row>
    <row r="26" spans="1:110" s="7" customFormat="1" ht="25.2" x14ac:dyDescent="0.2">
      <c r="A26" s="47" t="s">
        <v>1</v>
      </c>
      <c r="B26" s="47" t="s">
        <v>133</v>
      </c>
      <c r="C26" s="48" t="s">
        <v>136</v>
      </c>
      <c r="D26" s="49" t="s">
        <v>137</v>
      </c>
      <c r="E26" s="49" t="s">
        <v>131</v>
      </c>
      <c r="F26" s="49" t="s">
        <v>132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</row>
    <row r="27" spans="1:110" s="7" customFormat="1" x14ac:dyDescent="0.2">
      <c r="A27" s="44">
        <v>2000</v>
      </c>
      <c r="B27" s="44">
        <v>1</v>
      </c>
      <c r="C27" s="62">
        <v>0</v>
      </c>
      <c r="D27" s="61">
        <v>0</v>
      </c>
      <c r="E27" s="50">
        <f>+C27+((A27-1000)/1000*D27)</f>
        <v>0</v>
      </c>
      <c r="F27" s="50">
        <f>+E27*B27</f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</row>
    <row r="28" spans="1:110" ht="13.2" thickBot="1" x14ac:dyDescent="0.25">
      <c r="A28" s="159"/>
      <c r="B28" s="160"/>
      <c r="C28" s="160"/>
      <c r="D28" s="161"/>
    </row>
    <row r="29" spans="1:110" ht="37.799999999999997" customHeight="1" x14ac:dyDescent="0.2">
      <c r="A29" s="109" t="s">
        <v>0</v>
      </c>
      <c r="B29" s="110"/>
      <c r="C29" s="51" t="s">
        <v>90</v>
      </c>
      <c r="D29" s="39"/>
    </row>
    <row r="30" spans="1:110" x14ac:dyDescent="0.2">
      <c r="A30" s="111" t="s">
        <v>7</v>
      </c>
      <c r="B30" s="112"/>
      <c r="C30" s="74" t="s">
        <v>30</v>
      </c>
      <c r="D30" s="113"/>
    </row>
    <row r="31" spans="1:110" ht="15.75" customHeight="1" x14ac:dyDescent="0.2">
      <c r="A31" s="125" t="s">
        <v>8</v>
      </c>
      <c r="B31" s="126"/>
      <c r="C31" s="128" t="s">
        <v>31</v>
      </c>
      <c r="D31" s="154"/>
    </row>
    <row r="32" spans="1:110" ht="15.75" customHeight="1" x14ac:dyDescent="0.2">
      <c r="A32" s="155" t="s">
        <v>16</v>
      </c>
      <c r="B32" s="156"/>
      <c r="C32" s="157" t="s">
        <v>69</v>
      </c>
      <c r="D32" s="158"/>
    </row>
    <row r="33" spans="1:110" x14ac:dyDescent="0.2">
      <c r="A33" s="73" t="s">
        <v>18</v>
      </c>
      <c r="B33" s="74"/>
      <c r="C33" s="134" t="s">
        <v>70</v>
      </c>
      <c r="D33" s="135"/>
    </row>
    <row r="34" spans="1:110" x14ac:dyDescent="0.2">
      <c r="A34" s="73" t="s">
        <v>3</v>
      </c>
      <c r="B34" s="74"/>
      <c r="C34" s="136" t="s">
        <v>32</v>
      </c>
      <c r="D34" s="137"/>
    </row>
    <row r="35" spans="1:110" x14ac:dyDescent="0.2">
      <c r="A35" s="73" t="s">
        <v>4</v>
      </c>
      <c r="B35" s="123"/>
      <c r="C35" s="90" t="s">
        <v>21</v>
      </c>
      <c r="D35" s="113"/>
    </row>
    <row r="36" spans="1:110" ht="25.2" customHeight="1" x14ac:dyDescent="0.2">
      <c r="A36" s="73" t="s">
        <v>5</v>
      </c>
      <c r="B36" s="74"/>
      <c r="C36" s="74" t="s">
        <v>186</v>
      </c>
      <c r="D36" s="75"/>
    </row>
    <row r="37" spans="1:110" s="8" customFormat="1" x14ac:dyDescent="0.2">
      <c r="A37" s="142" t="s">
        <v>10</v>
      </c>
      <c r="B37" s="132"/>
      <c r="C37" s="132" t="s">
        <v>120</v>
      </c>
      <c r="D37" s="13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</row>
    <row r="38" spans="1:110" s="7" customFormat="1" ht="25.2" x14ac:dyDescent="0.2">
      <c r="A38" s="47" t="s">
        <v>1</v>
      </c>
      <c r="B38" s="47" t="s">
        <v>133</v>
      </c>
      <c r="C38" s="48" t="s">
        <v>136</v>
      </c>
      <c r="D38" s="49" t="s">
        <v>137</v>
      </c>
      <c r="E38" s="49" t="s">
        <v>131</v>
      </c>
      <c r="F38" s="49" t="s">
        <v>132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</row>
    <row r="39" spans="1:110" s="7" customFormat="1" x14ac:dyDescent="0.2">
      <c r="A39" s="44">
        <v>9000</v>
      </c>
      <c r="B39" s="44">
        <v>4</v>
      </c>
      <c r="C39" s="62">
        <v>0</v>
      </c>
      <c r="D39" s="61">
        <v>0</v>
      </c>
      <c r="E39" s="50">
        <f>+C39+((A39-1000)/1000*D39)</f>
        <v>0</v>
      </c>
      <c r="F39" s="50">
        <f>+E39*B39</f>
        <v>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</row>
    <row r="40" spans="1:110" ht="13.2" thickBot="1" x14ac:dyDescent="0.25">
      <c r="A40" s="129"/>
      <c r="B40" s="130"/>
      <c r="C40" s="130"/>
      <c r="D40" s="131"/>
    </row>
    <row r="41" spans="1:110" ht="42" customHeight="1" x14ac:dyDescent="0.2">
      <c r="A41" s="109" t="s">
        <v>0</v>
      </c>
      <c r="B41" s="110"/>
      <c r="C41" s="51" t="s">
        <v>89</v>
      </c>
      <c r="D41" s="39"/>
    </row>
    <row r="42" spans="1:110" x14ac:dyDescent="0.2">
      <c r="A42" s="111" t="s">
        <v>7</v>
      </c>
      <c r="B42" s="112"/>
      <c r="C42" s="74" t="s">
        <v>33</v>
      </c>
      <c r="D42" s="113"/>
    </row>
    <row r="43" spans="1:110" x14ac:dyDescent="0.2">
      <c r="A43" s="73" t="s">
        <v>8</v>
      </c>
      <c r="B43" s="74"/>
      <c r="C43" s="166" t="s">
        <v>34</v>
      </c>
      <c r="D43" s="167"/>
    </row>
    <row r="44" spans="1:110" x14ac:dyDescent="0.2">
      <c r="A44" s="138" t="s">
        <v>16</v>
      </c>
      <c r="B44" s="139"/>
      <c r="C44" s="140" t="s">
        <v>35</v>
      </c>
      <c r="D44" s="141"/>
    </row>
    <row r="45" spans="1:110" x14ac:dyDescent="0.2">
      <c r="A45" s="73" t="s">
        <v>18</v>
      </c>
      <c r="B45" s="74"/>
      <c r="C45" s="90" t="s">
        <v>36</v>
      </c>
      <c r="D45" s="91"/>
    </row>
    <row r="46" spans="1:110" ht="15.75" customHeight="1" x14ac:dyDescent="0.2">
      <c r="A46" s="145" t="s">
        <v>12</v>
      </c>
      <c r="B46" s="146"/>
      <c r="C46" s="90" t="s">
        <v>37</v>
      </c>
      <c r="D46" s="75"/>
    </row>
    <row r="47" spans="1:110" x14ac:dyDescent="0.2">
      <c r="A47" s="73" t="s">
        <v>4</v>
      </c>
      <c r="B47" s="74"/>
      <c r="C47" s="74" t="s">
        <v>21</v>
      </c>
      <c r="D47" s="75"/>
    </row>
    <row r="48" spans="1:110" ht="46.8" customHeight="1" x14ac:dyDescent="0.2">
      <c r="A48" s="138" t="s">
        <v>38</v>
      </c>
      <c r="B48" s="139"/>
      <c r="C48" s="143" t="s">
        <v>187</v>
      </c>
      <c r="D48" s="144"/>
    </row>
    <row r="49" spans="1:110" s="8" customFormat="1" x14ac:dyDescent="0.2">
      <c r="A49" s="142" t="s">
        <v>10</v>
      </c>
      <c r="B49" s="149"/>
      <c r="C49" s="132" t="s">
        <v>122</v>
      </c>
      <c r="D49" s="15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</row>
    <row r="50" spans="1:110" s="7" customFormat="1" ht="25.2" x14ac:dyDescent="0.2">
      <c r="A50" s="47" t="s">
        <v>1</v>
      </c>
      <c r="B50" s="47" t="s">
        <v>133</v>
      </c>
      <c r="C50" s="48" t="s">
        <v>136</v>
      </c>
      <c r="D50" s="49" t="s">
        <v>130</v>
      </c>
      <c r="E50" s="49" t="s">
        <v>131</v>
      </c>
      <c r="F50" s="49" t="s">
        <v>132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</row>
    <row r="51" spans="1:110" s="7" customFormat="1" x14ac:dyDescent="0.2">
      <c r="A51" s="44">
        <v>3000</v>
      </c>
      <c r="B51" s="44">
        <v>1</v>
      </c>
      <c r="C51" s="62">
        <v>0</v>
      </c>
      <c r="D51" s="61">
        <v>0</v>
      </c>
      <c r="E51" s="50">
        <f>+C51+((A51-1000)/1000*D51)</f>
        <v>0</v>
      </c>
      <c r="F51" s="50">
        <f>+E51*B51</f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</row>
    <row r="52" spans="1:110" ht="13.2" thickBot="1" x14ac:dyDescent="0.25">
      <c r="A52" s="129"/>
      <c r="B52" s="130"/>
      <c r="C52" s="130"/>
      <c r="D52" s="131"/>
    </row>
    <row r="53" spans="1:110" s="6" customFormat="1" ht="46.8" customHeight="1" x14ac:dyDescent="0.2">
      <c r="A53" s="109" t="s">
        <v>0</v>
      </c>
      <c r="B53" s="110"/>
      <c r="C53" s="51" t="s">
        <v>88</v>
      </c>
      <c r="D53" s="3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</row>
    <row r="54" spans="1:110" s="6" customFormat="1" x14ac:dyDescent="0.2">
      <c r="A54" s="73" t="s">
        <v>7</v>
      </c>
      <c r="B54" s="74"/>
      <c r="C54" s="147" t="s">
        <v>39</v>
      </c>
      <c r="D54" s="14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</row>
    <row r="55" spans="1:110" s="6" customFormat="1" x14ac:dyDescent="0.2">
      <c r="A55" s="73" t="s">
        <v>8</v>
      </c>
      <c r="B55" s="74"/>
      <c r="C55" s="90" t="s">
        <v>40</v>
      </c>
      <c r="D55" s="9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</row>
    <row r="56" spans="1:110" s="6" customFormat="1" x14ac:dyDescent="0.2">
      <c r="A56" s="73" t="s">
        <v>3</v>
      </c>
      <c r="B56" s="123"/>
      <c r="C56" s="124" t="s">
        <v>26</v>
      </c>
      <c r="D56" s="113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</row>
    <row r="57" spans="1:110" s="6" customFormat="1" x14ac:dyDescent="0.2">
      <c r="A57" s="73" t="s">
        <v>4</v>
      </c>
      <c r="B57" s="74"/>
      <c r="C57" s="74" t="s">
        <v>41</v>
      </c>
      <c r="D57" s="75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</row>
    <row r="58" spans="1:110" s="6" customFormat="1" x14ac:dyDescent="0.2">
      <c r="A58" s="73" t="s">
        <v>5</v>
      </c>
      <c r="B58" s="123"/>
      <c r="C58" s="74" t="s">
        <v>22</v>
      </c>
      <c r="D58" s="113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</row>
    <row r="59" spans="1:110" s="6" customFormat="1" ht="25.8" customHeight="1" x14ac:dyDescent="0.2">
      <c r="A59" s="73" t="s">
        <v>42</v>
      </c>
      <c r="B59" s="123"/>
      <c r="C59" s="74" t="s">
        <v>43</v>
      </c>
      <c r="D59" s="113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</row>
    <row r="60" spans="1:110" s="7" customFormat="1" x14ac:dyDescent="0.2">
      <c r="A60" s="142" t="s">
        <v>10</v>
      </c>
      <c r="B60" s="132"/>
      <c r="C60" s="132" t="s">
        <v>120</v>
      </c>
      <c r="D60" s="133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</row>
    <row r="61" spans="1:110" s="7" customFormat="1" ht="25.2" x14ac:dyDescent="0.2">
      <c r="A61" s="47" t="s">
        <v>1</v>
      </c>
      <c r="B61" s="47" t="s">
        <v>133</v>
      </c>
      <c r="C61" s="48" t="s">
        <v>136</v>
      </c>
      <c r="D61" s="49" t="s">
        <v>137</v>
      </c>
      <c r="E61" s="49" t="s">
        <v>131</v>
      </c>
      <c r="F61" s="49" t="s">
        <v>132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</row>
    <row r="62" spans="1:110" s="7" customFormat="1" x14ac:dyDescent="0.2">
      <c r="A62" s="44">
        <v>5000</v>
      </c>
      <c r="B62" s="44">
        <v>1</v>
      </c>
      <c r="C62" s="62">
        <v>0</v>
      </c>
      <c r="D62" s="61">
        <v>0</v>
      </c>
      <c r="E62" s="50">
        <f>+C62+((A62-1000)/1000*D62)</f>
        <v>0</v>
      </c>
      <c r="F62" s="50">
        <f>+E62*B62</f>
        <v>0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</row>
    <row r="63" spans="1:110" ht="13.2" thickBot="1" x14ac:dyDescent="0.25">
      <c r="A63" s="129"/>
      <c r="B63" s="130"/>
      <c r="C63" s="130"/>
      <c r="D63" s="131"/>
    </row>
    <row r="64" spans="1:110" s="6" customFormat="1" ht="43.2" customHeight="1" x14ac:dyDescent="0.2">
      <c r="A64" s="109" t="s">
        <v>0</v>
      </c>
      <c r="B64" s="110"/>
      <c r="C64" s="52" t="s">
        <v>134</v>
      </c>
      <c r="D64" s="4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</row>
    <row r="65" spans="1:110" s="6" customFormat="1" x14ac:dyDescent="0.2">
      <c r="A65" s="73" t="s">
        <v>11</v>
      </c>
      <c r="B65" s="74"/>
      <c r="C65" s="79" t="s">
        <v>44</v>
      </c>
      <c r="D65" s="8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</row>
    <row r="66" spans="1:110" s="6" customFormat="1" x14ac:dyDescent="0.2">
      <c r="A66" s="111" t="s">
        <v>7</v>
      </c>
      <c r="B66" s="112"/>
      <c r="C66" s="74" t="s">
        <v>45</v>
      </c>
      <c r="D66" s="113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</row>
    <row r="67" spans="1:110" s="6" customFormat="1" x14ac:dyDescent="0.2">
      <c r="A67" s="73" t="s">
        <v>8</v>
      </c>
      <c r="B67" s="74"/>
      <c r="C67" s="90" t="s">
        <v>46</v>
      </c>
      <c r="D67" s="9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</row>
    <row r="68" spans="1:110" s="6" customFormat="1" x14ac:dyDescent="0.2">
      <c r="A68" s="73" t="s">
        <v>2</v>
      </c>
      <c r="B68" s="74"/>
      <c r="C68" s="90" t="s">
        <v>47</v>
      </c>
      <c r="D68" s="9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</row>
    <row r="69" spans="1:110" s="6" customFormat="1" x14ac:dyDescent="0.2">
      <c r="A69" s="73" t="s">
        <v>3</v>
      </c>
      <c r="B69" s="123"/>
      <c r="C69" s="90" t="s">
        <v>48</v>
      </c>
      <c r="D69" s="75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</row>
    <row r="70" spans="1:110" s="6" customFormat="1" x14ac:dyDescent="0.2">
      <c r="A70" s="73" t="s">
        <v>4</v>
      </c>
      <c r="B70" s="74"/>
      <c r="C70" s="90" t="s">
        <v>49</v>
      </c>
      <c r="D70" s="9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</row>
    <row r="71" spans="1:110" s="6" customFormat="1" ht="15.75" customHeight="1" x14ac:dyDescent="0.2">
      <c r="A71" s="127" t="s">
        <v>5</v>
      </c>
      <c r="B71" s="128"/>
      <c r="C71" s="136" t="s">
        <v>22</v>
      </c>
      <c r="D71" s="137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</row>
    <row r="72" spans="1:110" s="7" customFormat="1" ht="24.6" customHeight="1" x14ac:dyDescent="0.2">
      <c r="A72" s="95" t="s">
        <v>10</v>
      </c>
      <c r="B72" s="96"/>
      <c r="C72" s="96" t="s">
        <v>123</v>
      </c>
      <c r="D72" s="97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</row>
    <row r="73" spans="1:110" s="7" customFormat="1" ht="25.2" x14ac:dyDescent="0.2">
      <c r="A73" s="47" t="s">
        <v>1</v>
      </c>
      <c r="B73" s="47" t="s">
        <v>133</v>
      </c>
      <c r="C73" s="48" t="s">
        <v>136</v>
      </c>
      <c r="D73" s="49" t="s">
        <v>137</v>
      </c>
      <c r="E73" s="49" t="s">
        <v>131</v>
      </c>
      <c r="F73" s="49" t="s">
        <v>132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</row>
    <row r="74" spans="1:110" s="7" customFormat="1" x14ac:dyDescent="0.2">
      <c r="A74" s="44">
        <v>10000</v>
      </c>
      <c r="B74" s="44">
        <v>1</v>
      </c>
      <c r="C74" s="62">
        <v>0</v>
      </c>
      <c r="D74" s="61">
        <v>0</v>
      </c>
      <c r="E74" s="50">
        <f>+C74+((A74-1000)/1000*D74)</f>
        <v>0</v>
      </c>
      <c r="F74" s="50">
        <f>+E74*B74</f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</row>
    <row r="75" spans="1:110" s="6" customFormat="1" ht="13.2" thickBot="1" x14ac:dyDescent="0.25">
      <c r="A75" s="129"/>
      <c r="B75" s="130"/>
      <c r="C75" s="130"/>
      <c r="D75" s="13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</row>
    <row r="76" spans="1:110" ht="49.2" customHeight="1" x14ac:dyDescent="0.2">
      <c r="A76" s="109" t="s">
        <v>0</v>
      </c>
      <c r="B76" s="110"/>
      <c r="C76" s="51" t="s">
        <v>105</v>
      </c>
      <c r="D76" s="39"/>
    </row>
    <row r="77" spans="1:110" ht="15.75" customHeight="1" x14ac:dyDescent="0.2">
      <c r="A77" s="125" t="s">
        <v>7</v>
      </c>
      <c r="B77" s="126"/>
      <c r="C77" s="74" t="s">
        <v>51</v>
      </c>
      <c r="D77" s="113"/>
    </row>
    <row r="78" spans="1:110" x14ac:dyDescent="0.2">
      <c r="A78" s="73" t="s">
        <v>2</v>
      </c>
      <c r="B78" s="74"/>
      <c r="C78" s="90" t="s">
        <v>52</v>
      </c>
      <c r="D78" s="91"/>
    </row>
    <row r="79" spans="1:110" ht="15.75" customHeight="1" x14ac:dyDescent="0.2">
      <c r="A79" s="127" t="s">
        <v>3</v>
      </c>
      <c r="B79" s="128"/>
      <c r="C79" s="90" t="s">
        <v>26</v>
      </c>
      <c r="D79" s="91"/>
    </row>
    <row r="80" spans="1:110" x14ac:dyDescent="0.2">
      <c r="A80" s="73" t="s">
        <v>4</v>
      </c>
      <c r="B80" s="74"/>
      <c r="C80" s="74" t="s">
        <v>53</v>
      </c>
      <c r="D80" s="75"/>
    </row>
    <row r="81" spans="1:110" x14ac:dyDescent="0.2">
      <c r="A81" s="73" t="s">
        <v>5</v>
      </c>
      <c r="B81" s="74"/>
      <c r="C81" s="90" t="s">
        <v>22</v>
      </c>
      <c r="D81" s="91"/>
    </row>
    <row r="82" spans="1:110" s="8" customFormat="1" ht="15.75" customHeight="1" x14ac:dyDescent="0.2">
      <c r="A82" s="95" t="s">
        <v>10</v>
      </c>
      <c r="B82" s="96"/>
      <c r="C82" s="96" t="s">
        <v>120</v>
      </c>
      <c r="D82" s="97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</row>
    <row r="83" spans="1:110" s="7" customFormat="1" ht="25.2" x14ac:dyDescent="0.2">
      <c r="A83" s="47" t="s">
        <v>1</v>
      </c>
      <c r="B83" s="47" t="s">
        <v>133</v>
      </c>
      <c r="C83" s="48" t="s">
        <v>136</v>
      </c>
      <c r="D83" s="49" t="s">
        <v>137</v>
      </c>
      <c r="E83" s="49" t="s">
        <v>131</v>
      </c>
      <c r="F83" s="49" t="s">
        <v>132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</row>
    <row r="84" spans="1:110" s="7" customFormat="1" x14ac:dyDescent="0.2">
      <c r="A84" s="44">
        <v>1000</v>
      </c>
      <c r="B84" s="44">
        <v>1</v>
      </c>
      <c r="C84" s="62">
        <v>0</v>
      </c>
      <c r="D84" s="63"/>
      <c r="E84" s="50">
        <f>+C84+((A84-1000)/1000*D84)</f>
        <v>0</v>
      </c>
      <c r="F84" s="50">
        <f>+E84*B84</f>
        <v>0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</row>
    <row r="85" spans="1:110" ht="13.2" thickBot="1" x14ac:dyDescent="0.25">
      <c r="A85" s="129"/>
      <c r="B85" s="130"/>
      <c r="C85" s="130"/>
      <c r="D85" s="131"/>
    </row>
    <row r="86" spans="1:110" ht="43.8" customHeight="1" x14ac:dyDescent="0.2">
      <c r="A86" s="109" t="s">
        <v>0</v>
      </c>
      <c r="B86" s="110"/>
      <c r="C86" s="51" t="s">
        <v>150</v>
      </c>
      <c r="D86" s="39"/>
    </row>
    <row r="87" spans="1:110" x14ac:dyDescent="0.2">
      <c r="A87" s="111" t="s">
        <v>7</v>
      </c>
      <c r="B87" s="112"/>
      <c r="C87" s="74" t="s">
        <v>50</v>
      </c>
      <c r="D87" s="113"/>
    </row>
    <row r="88" spans="1:110" x14ac:dyDescent="0.2">
      <c r="A88" s="73" t="s">
        <v>2</v>
      </c>
      <c r="B88" s="74"/>
      <c r="C88" s="90" t="s">
        <v>54</v>
      </c>
      <c r="D88" s="91"/>
    </row>
    <row r="89" spans="1:110" x14ac:dyDescent="0.2">
      <c r="A89" s="73" t="s">
        <v>3</v>
      </c>
      <c r="B89" s="74"/>
      <c r="C89" s="90" t="s">
        <v>26</v>
      </c>
      <c r="D89" s="91"/>
    </row>
    <row r="90" spans="1:110" x14ac:dyDescent="0.2">
      <c r="A90" s="73" t="s">
        <v>4</v>
      </c>
      <c r="B90" s="74"/>
      <c r="C90" s="74" t="s">
        <v>53</v>
      </c>
      <c r="D90" s="75"/>
    </row>
    <row r="91" spans="1:110" ht="26.4" customHeight="1" x14ac:dyDescent="0.2">
      <c r="A91" s="73" t="s">
        <v>5</v>
      </c>
      <c r="B91" s="74"/>
      <c r="C91" s="74" t="s">
        <v>55</v>
      </c>
      <c r="D91" s="75"/>
    </row>
    <row r="92" spans="1:110" ht="19.2" customHeight="1" x14ac:dyDescent="0.2">
      <c r="A92" s="73" t="s">
        <v>56</v>
      </c>
      <c r="B92" s="74"/>
      <c r="C92" s="74" t="s">
        <v>57</v>
      </c>
      <c r="D92" s="75"/>
    </row>
    <row r="93" spans="1:110" s="8" customFormat="1" ht="21" customHeight="1" x14ac:dyDescent="0.2">
      <c r="A93" s="95" t="s">
        <v>10</v>
      </c>
      <c r="B93" s="96"/>
      <c r="C93" s="96" t="s">
        <v>120</v>
      </c>
      <c r="D93" s="97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</row>
    <row r="94" spans="1:110" s="7" customFormat="1" ht="25.2" x14ac:dyDescent="0.2">
      <c r="A94" s="47" t="s">
        <v>1</v>
      </c>
      <c r="B94" s="47" t="s">
        <v>133</v>
      </c>
      <c r="C94" s="48" t="s">
        <v>136</v>
      </c>
      <c r="D94" s="49" t="s">
        <v>137</v>
      </c>
      <c r="E94" s="49" t="s">
        <v>131</v>
      </c>
      <c r="F94" s="49" t="s">
        <v>132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</row>
    <row r="95" spans="1:110" s="7" customFormat="1" x14ac:dyDescent="0.2">
      <c r="A95" s="44">
        <v>8000</v>
      </c>
      <c r="B95" s="44">
        <v>4</v>
      </c>
      <c r="C95" s="62">
        <v>0</v>
      </c>
      <c r="D95" s="61">
        <v>0</v>
      </c>
      <c r="E95" s="50">
        <f>C95+((A95-1000)/1000*D95)</f>
        <v>0</v>
      </c>
      <c r="F95" s="50">
        <f>+E95*B95</f>
        <v>0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</row>
    <row r="96" spans="1:110" ht="13.2" thickBot="1" x14ac:dyDescent="0.25">
      <c r="A96" s="114"/>
      <c r="B96" s="115"/>
      <c r="C96" s="115"/>
      <c r="D96" s="116"/>
    </row>
    <row r="97" spans="1:110" ht="43.2" customHeight="1" x14ac:dyDescent="0.2">
      <c r="A97" s="109" t="s">
        <v>0</v>
      </c>
      <c r="B97" s="110"/>
      <c r="C97" s="51" t="s">
        <v>151</v>
      </c>
      <c r="D97" s="39"/>
    </row>
    <row r="98" spans="1:110" ht="14.4" x14ac:dyDescent="0.3">
      <c r="A98" s="117" t="s">
        <v>59</v>
      </c>
      <c r="B98" s="118"/>
      <c r="C98" s="121" t="s">
        <v>117</v>
      </c>
      <c r="D98" s="122"/>
    </row>
    <row r="99" spans="1:110" x14ac:dyDescent="0.2">
      <c r="A99" s="111" t="s">
        <v>7</v>
      </c>
      <c r="B99" s="112"/>
      <c r="C99" s="74" t="s">
        <v>106</v>
      </c>
      <c r="D99" s="113"/>
    </row>
    <row r="100" spans="1:110" x14ac:dyDescent="0.2">
      <c r="A100" s="73" t="s">
        <v>2</v>
      </c>
      <c r="B100" s="74"/>
      <c r="C100" s="90" t="s">
        <v>107</v>
      </c>
      <c r="D100" s="91"/>
    </row>
    <row r="101" spans="1:110" x14ac:dyDescent="0.2">
      <c r="A101" s="73" t="s">
        <v>3</v>
      </c>
      <c r="B101" s="74"/>
      <c r="C101" s="90" t="s">
        <v>26</v>
      </c>
      <c r="D101" s="91"/>
    </row>
    <row r="102" spans="1:110" ht="14.4" x14ac:dyDescent="0.3">
      <c r="A102" s="117" t="s">
        <v>4</v>
      </c>
      <c r="B102" s="118"/>
      <c r="C102" s="119" t="s">
        <v>109</v>
      </c>
      <c r="D102" s="120"/>
    </row>
    <row r="103" spans="1:110" x14ac:dyDescent="0.2">
      <c r="A103" s="73" t="s">
        <v>5</v>
      </c>
      <c r="B103" s="74"/>
      <c r="C103" s="74" t="s">
        <v>118</v>
      </c>
      <c r="D103" s="75"/>
    </row>
    <row r="104" spans="1:110" s="8" customFormat="1" x14ac:dyDescent="0.2">
      <c r="A104" s="95" t="s">
        <v>10</v>
      </c>
      <c r="B104" s="96"/>
      <c r="C104" s="96" t="s">
        <v>120</v>
      </c>
      <c r="D104" s="97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</row>
    <row r="105" spans="1:110" s="7" customFormat="1" ht="25.2" x14ac:dyDescent="0.2">
      <c r="A105" s="47" t="s">
        <v>1</v>
      </c>
      <c r="B105" s="47" t="s">
        <v>133</v>
      </c>
      <c r="C105" s="48" t="s">
        <v>136</v>
      </c>
      <c r="D105" s="49" t="s">
        <v>137</v>
      </c>
      <c r="E105" s="49" t="s">
        <v>131</v>
      </c>
      <c r="F105" s="49" t="s">
        <v>132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</row>
    <row r="106" spans="1:110" s="7" customFormat="1" x14ac:dyDescent="0.2">
      <c r="A106" s="44">
        <v>2000</v>
      </c>
      <c r="B106" s="44">
        <v>1</v>
      </c>
      <c r="C106" s="62">
        <v>0</v>
      </c>
      <c r="D106" s="61">
        <v>0</v>
      </c>
      <c r="E106" s="50">
        <f>+C106+((A106-1000)/1000*D106)</f>
        <v>0</v>
      </c>
      <c r="F106" s="50">
        <f>+E106*B106</f>
        <v>0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</row>
    <row r="107" spans="1:110" ht="13.2" thickBot="1" x14ac:dyDescent="0.25">
      <c r="A107" s="76"/>
      <c r="B107" s="77"/>
      <c r="C107" s="77"/>
      <c r="D107" s="78"/>
    </row>
    <row r="108" spans="1:110" ht="34.200000000000003" customHeight="1" x14ac:dyDescent="0.2">
      <c r="A108" s="92" t="s">
        <v>0</v>
      </c>
      <c r="B108" s="93"/>
      <c r="C108" s="51" t="s">
        <v>152</v>
      </c>
      <c r="D108" s="39"/>
    </row>
    <row r="109" spans="1:110" x14ac:dyDescent="0.2">
      <c r="A109" s="111" t="s">
        <v>7</v>
      </c>
      <c r="B109" s="112"/>
      <c r="C109" s="74" t="s">
        <v>108</v>
      </c>
      <c r="D109" s="113"/>
    </row>
    <row r="110" spans="1:110" ht="30.6" customHeight="1" x14ac:dyDescent="0.2">
      <c r="A110" s="73" t="s">
        <v>2</v>
      </c>
      <c r="B110" s="74"/>
      <c r="C110" s="90" t="s">
        <v>125</v>
      </c>
      <c r="D110" s="91"/>
    </row>
    <row r="111" spans="1:110" x14ac:dyDescent="0.2">
      <c r="A111" s="73" t="s">
        <v>3</v>
      </c>
      <c r="B111" s="74"/>
      <c r="C111" s="90" t="s">
        <v>126</v>
      </c>
      <c r="D111" s="91"/>
    </row>
    <row r="112" spans="1:110" x14ac:dyDescent="0.2">
      <c r="A112" s="73" t="s">
        <v>4</v>
      </c>
      <c r="B112" s="74"/>
      <c r="C112" s="74" t="s">
        <v>124</v>
      </c>
      <c r="D112" s="75"/>
    </row>
    <row r="113" spans="1:110" x14ac:dyDescent="0.2">
      <c r="A113" s="73" t="s">
        <v>5</v>
      </c>
      <c r="B113" s="74"/>
      <c r="C113" s="74" t="s">
        <v>119</v>
      </c>
      <c r="D113" s="75"/>
    </row>
    <row r="114" spans="1:110" s="8" customFormat="1" x14ac:dyDescent="0.2">
      <c r="A114" s="95" t="s">
        <v>10</v>
      </c>
      <c r="B114" s="96"/>
      <c r="C114" s="96" t="s">
        <v>120</v>
      </c>
      <c r="D114" s="97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</row>
    <row r="115" spans="1:110" s="7" customFormat="1" ht="25.2" x14ac:dyDescent="0.2">
      <c r="A115" s="47" t="s">
        <v>1</v>
      </c>
      <c r="B115" s="47" t="s">
        <v>133</v>
      </c>
      <c r="C115" s="48" t="s">
        <v>136</v>
      </c>
      <c r="D115" s="49" t="s">
        <v>137</v>
      </c>
      <c r="E115" s="49" t="s">
        <v>131</v>
      </c>
      <c r="F115" s="49" t="s">
        <v>132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</row>
    <row r="116" spans="1:110" s="7" customFormat="1" x14ac:dyDescent="0.2">
      <c r="A116" s="45">
        <v>6000</v>
      </c>
      <c r="B116" s="45">
        <v>1</v>
      </c>
      <c r="C116" s="62">
        <v>0</v>
      </c>
      <c r="D116" s="61">
        <v>0</v>
      </c>
      <c r="E116" s="50">
        <f>+C116+((A116-1000)/1000*D116)</f>
        <v>0</v>
      </c>
      <c r="F116" s="50">
        <f>+E116*B116</f>
        <v>0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</row>
    <row r="117" spans="1:110" ht="13.2" thickBot="1" x14ac:dyDescent="0.25">
      <c r="A117" s="76"/>
      <c r="B117" s="77"/>
      <c r="C117" s="77"/>
      <c r="D117" s="78"/>
    </row>
    <row r="118" spans="1:110" s="14" customFormat="1" ht="39.6" customHeight="1" x14ac:dyDescent="0.3">
      <c r="A118" s="92" t="s">
        <v>0</v>
      </c>
      <c r="B118" s="93"/>
      <c r="C118" s="51" t="s">
        <v>153</v>
      </c>
      <c r="D118" s="39"/>
    </row>
    <row r="119" spans="1:110" s="14" customFormat="1" ht="14.4" x14ac:dyDescent="0.3">
      <c r="A119" s="111" t="s">
        <v>7</v>
      </c>
      <c r="B119" s="112"/>
      <c r="C119" s="79" t="s">
        <v>110</v>
      </c>
      <c r="D119" s="94"/>
      <c r="E119" s="38"/>
    </row>
    <row r="120" spans="1:110" s="14" customFormat="1" ht="14.4" x14ac:dyDescent="0.3">
      <c r="A120" s="73" t="s">
        <v>2</v>
      </c>
      <c r="B120" s="74"/>
      <c r="C120" s="74" t="s">
        <v>111</v>
      </c>
      <c r="D120" s="75"/>
    </row>
    <row r="121" spans="1:110" s="14" customFormat="1" ht="14.4" x14ac:dyDescent="0.3">
      <c r="A121" s="73" t="s">
        <v>3</v>
      </c>
      <c r="B121" s="74"/>
      <c r="C121" s="90" t="s">
        <v>58</v>
      </c>
      <c r="D121" s="91"/>
    </row>
    <row r="122" spans="1:110" s="14" customFormat="1" ht="14.4" x14ac:dyDescent="0.3">
      <c r="A122" s="73" t="s">
        <v>4</v>
      </c>
      <c r="B122" s="74"/>
      <c r="C122" s="74" t="s">
        <v>112</v>
      </c>
      <c r="D122" s="75"/>
    </row>
    <row r="123" spans="1:110" s="14" customFormat="1" ht="14.4" x14ac:dyDescent="0.3">
      <c r="A123" s="73" t="s">
        <v>5</v>
      </c>
      <c r="B123" s="74"/>
      <c r="C123" s="74" t="s">
        <v>127</v>
      </c>
      <c r="D123" s="75"/>
    </row>
    <row r="124" spans="1:110" s="14" customFormat="1" ht="14.4" x14ac:dyDescent="0.3">
      <c r="A124" s="95" t="s">
        <v>10</v>
      </c>
      <c r="B124" s="96"/>
      <c r="C124" s="96" t="s">
        <v>120</v>
      </c>
      <c r="D124" s="97"/>
      <c r="E124" s="11"/>
    </row>
    <row r="125" spans="1:110" s="7" customFormat="1" ht="25.2" x14ac:dyDescent="0.2">
      <c r="A125" s="47" t="s">
        <v>1</v>
      </c>
      <c r="B125" s="47" t="s">
        <v>133</v>
      </c>
      <c r="C125" s="48" t="s">
        <v>136</v>
      </c>
      <c r="D125" s="49" t="s">
        <v>137</v>
      </c>
      <c r="E125" s="49" t="s">
        <v>131</v>
      </c>
      <c r="F125" s="49" t="s">
        <v>132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</row>
    <row r="126" spans="1:110" s="7" customFormat="1" x14ac:dyDescent="0.2">
      <c r="A126" s="45">
        <v>2000</v>
      </c>
      <c r="B126" s="45">
        <v>1</v>
      </c>
      <c r="C126" s="62">
        <v>0</v>
      </c>
      <c r="D126" s="61">
        <v>0</v>
      </c>
      <c r="E126" s="50">
        <f>+C126+((A126-1000)/1000*D126)</f>
        <v>0</v>
      </c>
      <c r="F126" s="50">
        <f>+E126*B126</f>
        <v>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</row>
    <row r="127" spans="1:110" ht="13.2" thickBot="1" x14ac:dyDescent="0.25">
      <c r="A127" s="76"/>
      <c r="B127" s="77"/>
      <c r="C127" s="77"/>
      <c r="D127" s="78"/>
    </row>
    <row r="128" spans="1:110" s="14" customFormat="1" ht="34.200000000000003" customHeight="1" x14ac:dyDescent="0.3">
      <c r="A128" s="92" t="s">
        <v>0</v>
      </c>
      <c r="B128" s="93"/>
      <c r="C128" s="51" t="s">
        <v>154</v>
      </c>
      <c r="D128" s="39"/>
    </row>
    <row r="129" spans="1:110" s="14" customFormat="1" ht="14.4" x14ac:dyDescent="0.3">
      <c r="A129" s="111" t="s">
        <v>7</v>
      </c>
      <c r="B129" s="112"/>
      <c r="C129" s="79" t="s">
        <v>113</v>
      </c>
      <c r="D129" s="94"/>
    </row>
    <row r="130" spans="1:110" s="14" customFormat="1" ht="14.4" x14ac:dyDescent="0.3">
      <c r="A130" s="73" t="s">
        <v>2</v>
      </c>
      <c r="B130" s="74"/>
      <c r="C130" s="74" t="s">
        <v>114</v>
      </c>
      <c r="D130" s="75"/>
    </row>
    <row r="131" spans="1:110" s="14" customFormat="1" ht="14.4" x14ac:dyDescent="0.3">
      <c r="A131" s="73" t="s">
        <v>3</v>
      </c>
      <c r="B131" s="74"/>
      <c r="C131" s="90" t="s">
        <v>115</v>
      </c>
      <c r="D131" s="91"/>
    </row>
    <row r="132" spans="1:110" s="14" customFormat="1" ht="14.4" x14ac:dyDescent="0.3">
      <c r="A132" s="73" t="s">
        <v>4</v>
      </c>
      <c r="B132" s="74"/>
      <c r="C132" s="74" t="s">
        <v>116</v>
      </c>
      <c r="D132" s="75"/>
    </row>
    <row r="133" spans="1:110" s="14" customFormat="1" ht="14.4" x14ac:dyDescent="0.3">
      <c r="A133" s="73" t="s">
        <v>5</v>
      </c>
      <c r="B133" s="74"/>
      <c r="C133" s="74" t="s">
        <v>127</v>
      </c>
      <c r="D133" s="75"/>
      <c r="E133" s="11"/>
    </row>
    <row r="134" spans="1:110" s="14" customFormat="1" ht="14.4" x14ac:dyDescent="0.3">
      <c r="A134" s="95" t="s">
        <v>10</v>
      </c>
      <c r="B134" s="96"/>
      <c r="C134" s="96" t="s">
        <v>120</v>
      </c>
      <c r="D134" s="97"/>
    </row>
    <row r="135" spans="1:110" s="7" customFormat="1" ht="25.2" x14ac:dyDescent="0.2">
      <c r="A135" s="47" t="s">
        <v>1</v>
      </c>
      <c r="B135" s="47" t="s">
        <v>133</v>
      </c>
      <c r="C135" s="48" t="s">
        <v>136</v>
      </c>
      <c r="D135" s="49" t="s">
        <v>137</v>
      </c>
      <c r="E135" s="49" t="s">
        <v>131</v>
      </c>
      <c r="F135" s="49" t="s">
        <v>132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</row>
    <row r="136" spans="1:110" s="7" customFormat="1" x14ac:dyDescent="0.2">
      <c r="A136" s="45">
        <v>6000</v>
      </c>
      <c r="B136" s="45">
        <v>1</v>
      </c>
      <c r="C136" s="62">
        <v>0</v>
      </c>
      <c r="D136" s="61">
        <v>0</v>
      </c>
      <c r="E136" s="50">
        <f>+C136+((A136-1000)/1000*D136)</f>
        <v>0</v>
      </c>
      <c r="F136" s="50">
        <f>+E136*B136</f>
        <v>0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</row>
    <row r="137" spans="1:110" ht="13.2" thickBot="1" x14ac:dyDescent="0.25">
      <c r="A137" s="76"/>
      <c r="B137" s="77"/>
      <c r="C137" s="77"/>
      <c r="D137" s="78"/>
    </row>
    <row r="138" spans="1:110" s="14" customFormat="1" ht="46.8" customHeight="1" x14ac:dyDescent="0.3">
      <c r="A138" s="92" t="s">
        <v>0</v>
      </c>
      <c r="B138" s="93"/>
      <c r="C138" s="51" t="s">
        <v>155</v>
      </c>
      <c r="D138" s="39"/>
    </row>
    <row r="139" spans="1:110" s="14" customFormat="1" ht="14.4" x14ac:dyDescent="0.3">
      <c r="A139" s="84" t="s">
        <v>138</v>
      </c>
      <c r="B139" s="85"/>
      <c r="C139" s="79" t="s">
        <v>139</v>
      </c>
      <c r="D139" s="94"/>
    </row>
    <row r="140" spans="1:110" s="14" customFormat="1" ht="14.4" x14ac:dyDescent="0.3">
      <c r="A140" s="86"/>
      <c r="B140" s="87"/>
      <c r="C140" s="74" t="s">
        <v>140</v>
      </c>
      <c r="D140" s="75"/>
    </row>
    <row r="141" spans="1:110" s="14" customFormat="1" ht="14.4" x14ac:dyDescent="0.3">
      <c r="A141" s="88"/>
      <c r="B141" s="89"/>
      <c r="C141" s="90" t="s">
        <v>141</v>
      </c>
      <c r="D141" s="91"/>
    </row>
    <row r="142" spans="1:110" s="14" customFormat="1" ht="111" customHeight="1" x14ac:dyDescent="0.3">
      <c r="A142" s="81" t="s">
        <v>60</v>
      </c>
      <c r="B142" s="82"/>
      <c r="C142" s="82" t="s">
        <v>61</v>
      </c>
      <c r="D142" s="83"/>
      <c r="E142" s="38"/>
    </row>
    <row r="143" spans="1:110" s="14" customFormat="1" ht="25.2" customHeight="1" x14ac:dyDescent="0.3">
      <c r="A143" s="81" t="s">
        <v>56</v>
      </c>
      <c r="B143" s="82"/>
      <c r="C143" s="82" t="s">
        <v>62</v>
      </c>
      <c r="D143" s="83"/>
      <c r="E143" s="38"/>
    </row>
    <row r="144" spans="1:110" s="14" customFormat="1" ht="14.4" x14ac:dyDescent="0.3">
      <c r="A144" s="73" t="s">
        <v>63</v>
      </c>
      <c r="B144" s="74"/>
      <c r="C144" s="74" t="s">
        <v>128</v>
      </c>
      <c r="D144" s="75"/>
      <c r="E144" s="16"/>
    </row>
    <row r="145" spans="1:6" s="14" customFormat="1" ht="14.4" x14ac:dyDescent="0.3">
      <c r="A145" s="171" t="s">
        <v>1</v>
      </c>
      <c r="B145" s="172"/>
      <c r="C145" s="172"/>
      <c r="D145" s="120"/>
      <c r="E145" s="49" t="s">
        <v>142</v>
      </c>
      <c r="F145" s="49" t="s">
        <v>132</v>
      </c>
    </row>
    <row r="146" spans="1:6" s="14" customFormat="1" ht="15" thickBot="1" x14ac:dyDescent="0.35">
      <c r="A146" s="173">
        <v>7000</v>
      </c>
      <c r="B146" s="174"/>
      <c r="C146" s="174"/>
      <c r="D146" s="56"/>
      <c r="E146" s="64">
        <v>0</v>
      </c>
      <c r="F146" s="57">
        <f>E146*A146</f>
        <v>0</v>
      </c>
    </row>
    <row r="147" spans="1:6" s="14" customFormat="1" ht="15" thickBot="1" x14ac:dyDescent="0.35">
      <c r="A147" s="100"/>
      <c r="B147" s="101"/>
      <c r="C147" s="107"/>
      <c r="D147" s="108"/>
      <c r="E147" s="10"/>
    </row>
    <row r="148" spans="1:6" ht="15" thickBot="1" x14ac:dyDescent="0.35">
      <c r="A148" s="102"/>
      <c r="B148" s="103"/>
      <c r="C148" s="103"/>
      <c r="D148" s="104"/>
      <c r="E148" s="14"/>
    </row>
    <row r="149" spans="1:6" s="14" customFormat="1" ht="43.2" customHeight="1" x14ac:dyDescent="0.3">
      <c r="A149" s="92" t="s">
        <v>0</v>
      </c>
      <c r="B149" s="93"/>
      <c r="C149" s="51" t="s">
        <v>156</v>
      </c>
      <c r="D149" s="39"/>
      <c r="E149" s="16"/>
    </row>
    <row r="150" spans="1:6" s="16" customFormat="1" ht="55.2" customHeight="1" x14ac:dyDescent="0.3">
      <c r="A150" s="84" t="s">
        <v>138</v>
      </c>
      <c r="B150" s="85"/>
      <c r="C150" s="105" t="s">
        <v>188</v>
      </c>
      <c r="D150" s="106"/>
      <c r="E150" s="14"/>
    </row>
    <row r="151" spans="1:6" s="14" customFormat="1" ht="64.8" customHeight="1" x14ac:dyDescent="0.3">
      <c r="A151" s="86"/>
      <c r="B151" s="87"/>
      <c r="C151" s="74" t="s">
        <v>189</v>
      </c>
      <c r="D151" s="75"/>
    </row>
    <row r="152" spans="1:6" s="14" customFormat="1" ht="73.2" customHeight="1" x14ac:dyDescent="0.3">
      <c r="A152" s="86"/>
      <c r="B152" s="87"/>
      <c r="C152" s="90" t="s">
        <v>190</v>
      </c>
      <c r="D152" s="91"/>
    </row>
    <row r="153" spans="1:6" s="14" customFormat="1" ht="73.2" customHeight="1" x14ac:dyDescent="0.3">
      <c r="A153" s="88"/>
      <c r="B153" s="89"/>
      <c r="C153" s="98" t="s">
        <v>191</v>
      </c>
      <c r="D153" s="99"/>
    </row>
    <row r="154" spans="1:6" s="14" customFormat="1" ht="82.2" customHeight="1" x14ac:dyDescent="0.3">
      <c r="A154" s="81" t="s">
        <v>60</v>
      </c>
      <c r="B154" s="82"/>
      <c r="C154" s="82" t="s">
        <v>65</v>
      </c>
      <c r="D154" s="83"/>
    </row>
    <row r="155" spans="1:6" s="14" customFormat="1" ht="14.7" customHeight="1" x14ac:dyDescent="0.3">
      <c r="A155" s="81" t="s">
        <v>56</v>
      </c>
      <c r="B155" s="82"/>
      <c r="C155" s="82" t="s">
        <v>66</v>
      </c>
      <c r="D155" s="83"/>
    </row>
    <row r="156" spans="1:6" s="14" customFormat="1" ht="14.7" customHeight="1" x14ac:dyDescent="0.3">
      <c r="A156" s="73" t="s">
        <v>63</v>
      </c>
      <c r="B156" s="74"/>
      <c r="C156" s="74" t="s">
        <v>67</v>
      </c>
      <c r="D156" s="75"/>
    </row>
    <row r="157" spans="1:6" s="14" customFormat="1" ht="14.4" x14ac:dyDescent="0.3">
      <c r="A157" s="171" t="s">
        <v>1</v>
      </c>
      <c r="B157" s="172"/>
      <c r="C157" s="172"/>
      <c r="D157" s="120"/>
      <c r="E157" s="49" t="s">
        <v>142</v>
      </c>
      <c r="F157" s="49" t="s">
        <v>132</v>
      </c>
    </row>
    <row r="158" spans="1:6" s="14" customFormat="1" ht="15" thickBot="1" x14ac:dyDescent="0.35">
      <c r="A158" s="173">
        <v>700</v>
      </c>
      <c r="B158" s="174"/>
      <c r="C158" s="174"/>
      <c r="D158" s="56"/>
      <c r="E158" s="64">
        <v>0</v>
      </c>
      <c r="F158" s="57">
        <f>E158*A158</f>
        <v>0</v>
      </c>
    </row>
    <row r="159" spans="1:6" x14ac:dyDescent="0.2">
      <c r="A159" s="168"/>
      <c r="B159" s="169"/>
      <c r="C159" s="169"/>
      <c r="D159" s="170"/>
    </row>
    <row r="160" spans="1:6" x14ac:dyDescent="0.2">
      <c r="A160" s="4"/>
      <c r="B160" s="5"/>
      <c r="C160" s="4"/>
      <c r="D160" s="4"/>
    </row>
    <row r="161" spans="5:10" x14ac:dyDescent="0.2">
      <c r="I161" s="53"/>
      <c r="J161" s="53"/>
    </row>
    <row r="162" spans="5:10" ht="14.4" x14ac:dyDescent="0.3">
      <c r="E162" s="14"/>
    </row>
    <row r="163" spans="5:10" ht="31.8" x14ac:dyDescent="0.5">
      <c r="E163" s="54" t="s">
        <v>135</v>
      </c>
      <c r="F163" s="55">
        <f>SUM(F7:F162)</f>
        <v>0</v>
      </c>
    </row>
  </sheetData>
  <sheetProtection algorithmName="SHA-512" hashValue="9WpIb8ZCFg+zl5mukMJtKRLeQiAbYfC3HXJtSuyin28TXe9LiqId0IIlGdAo1YNlwa8IFOkjoDrPtXS+4jMAQA==" saltValue="35arWheoi75JPcs7b23++g==" spinCount="100000" sheet="1" objects="1" scenarios="1"/>
  <mergeCells count="229">
    <mergeCell ref="A16:D16"/>
    <mergeCell ref="A159:D159"/>
    <mergeCell ref="A145:D145"/>
    <mergeCell ref="A146:C146"/>
    <mergeCell ref="A157:D157"/>
    <mergeCell ref="A158:C158"/>
    <mergeCell ref="A117:D117"/>
    <mergeCell ref="A118:B118"/>
    <mergeCell ref="A120:B120"/>
    <mergeCell ref="C120:D120"/>
    <mergeCell ref="A121:B121"/>
    <mergeCell ref="C121:D121"/>
    <mergeCell ref="A122:B122"/>
    <mergeCell ref="C122:D122"/>
    <mergeCell ref="A124:B124"/>
    <mergeCell ref="C124:D124"/>
    <mergeCell ref="A119:B119"/>
    <mergeCell ref="A17:B17"/>
    <mergeCell ref="A31:B31"/>
    <mergeCell ref="C31:D31"/>
    <mergeCell ref="A71:B71"/>
    <mergeCell ref="A72:B72"/>
    <mergeCell ref="C71:D71"/>
    <mergeCell ref="C72:D72"/>
    <mergeCell ref="C47:D47"/>
    <mergeCell ref="A42:B42"/>
    <mergeCell ref="A18:B18"/>
    <mergeCell ref="C18:D18"/>
    <mergeCell ref="C36:D36"/>
    <mergeCell ref="A20:B20"/>
    <mergeCell ref="C20:D20"/>
    <mergeCell ref="A21:B21"/>
    <mergeCell ref="A28:D28"/>
    <mergeCell ref="A29:B29"/>
    <mergeCell ref="A19:B19"/>
    <mergeCell ref="C19:D19"/>
    <mergeCell ref="A32:B32"/>
    <mergeCell ref="C32:D32"/>
    <mergeCell ref="A23:B23"/>
    <mergeCell ref="C23:D23"/>
    <mergeCell ref="A24:B24"/>
    <mergeCell ref="C24:D24"/>
    <mergeCell ref="A25:B25"/>
    <mergeCell ref="C25:D25"/>
    <mergeCell ref="A22:B22"/>
    <mergeCell ref="C22:D22"/>
    <mergeCell ref="C21:D21"/>
    <mergeCell ref="C43:D43"/>
    <mergeCell ref="A123:B123"/>
    <mergeCell ref="C123:D123"/>
    <mergeCell ref="A107:D107"/>
    <mergeCell ref="A108:B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C119:D119"/>
    <mergeCell ref="A1:D1"/>
    <mergeCell ref="A3:D3"/>
    <mergeCell ref="A2:D2"/>
    <mergeCell ref="A12:B12"/>
    <mergeCell ref="C12:D12"/>
    <mergeCell ref="C6:D6"/>
    <mergeCell ref="A9:B9"/>
    <mergeCell ref="A13:B13"/>
    <mergeCell ref="C13:D13"/>
    <mergeCell ref="C10:D10"/>
    <mergeCell ref="C9:D9"/>
    <mergeCell ref="A10:B10"/>
    <mergeCell ref="A6:B6"/>
    <mergeCell ref="A5:B5"/>
    <mergeCell ref="A11:B11"/>
    <mergeCell ref="C11:D11"/>
    <mergeCell ref="A7:B7"/>
    <mergeCell ref="C7:D7"/>
    <mergeCell ref="A4:D4"/>
    <mergeCell ref="A8:B8"/>
    <mergeCell ref="C8:D8"/>
    <mergeCell ref="A48:B48"/>
    <mergeCell ref="C48:D48"/>
    <mergeCell ref="A59:B59"/>
    <mergeCell ref="C59:D59"/>
    <mergeCell ref="A65:B65"/>
    <mergeCell ref="C65:D65"/>
    <mergeCell ref="A53:B53"/>
    <mergeCell ref="A46:B46"/>
    <mergeCell ref="A54:B54"/>
    <mergeCell ref="A64:B64"/>
    <mergeCell ref="C57:D57"/>
    <mergeCell ref="A58:B58"/>
    <mergeCell ref="C58:D58"/>
    <mergeCell ref="C54:D54"/>
    <mergeCell ref="A60:B60"/>
    <mergeCell ref="C60:D60"/>
    <mergeCell ref="A55:B55"/>
    <mergeCell ref="A57:B57"/>
    <mergeCell ref="C46:D46"/>
    <mergeCell ref="A49:B49"/>
    <mergeCell ref="C49:D49"/>
    <mergeCell ref="A63:D63"/>
    <mergeCell ref="A52:D52"/>
    <mergeCell ref="A47:B47"/>
    <mergeCell ref="A45:B45"/>
    <mergeCell ref="C45:D45"/>
    <mergeCell ref="C37:D37"/>
    <mergeCell ref="A30:B30"/>
    <mergeCell ref="C30:D30"/>
    <mergeCell ref="A33:B33"/>
    <mergeCell ref="C33:D33"/>
    <mergeCell ref="C34:D34"/>
    <mergeCell ref="A36:B36"/>
    <mergeCell ref="A44:B44"/>
    <mergeCell ref="C44:D44"/>
    <mergeCell ref="C42:D42"/>
    <mergeCell ref="A43:B43"/>
    <mergeCell ref="A37:B37"/>
    <mergeCell ref="A35:B35"/>
    <mergeCell ref="C35:D35"/>
    <mergeCell ref="A41:B41"/>
    <mergeCell ref="A40:D40"/>
    <mergeCell ref="A34:B34"/>
    <mergeCell ref="A128:B128"/>
    <mergeCell ref="A129:B129"/>
    <mergeCell ref="C129:D129"/>
    <mergeCell ref="A69:B69"/>
    <mergeCell ref="C69:D69"/>
    <mergeCell ref="C82:D82"/>
    <mergeCell ref="A70:B70"/>
    <mergeCell ref="C70:D70"/>
    <mergeCell ref="A76:B76"/>
    <mergeCell ref="A88:B88"/>
    <mergeCell ref="C88:D88"/>
    <mergeCell ref="C81:D81"/>
    <mergeCell ref="C77:D77"/>
    <mergeCell ref="A78:B78"/>
    <mergeCell ref="A79:B79"/>
    <mergeCell ref="C80:D80"/>
    <mergeCell ref="A81:B81"/>
    <mergeCell ref="A101:B101"/>
    <mergeCell ref="C101:D101"/>
    <mergeCell ref="A85:D85"/>
    <mergeCell ref="A75:D75"/>
    <mergeCell ref="A92:B92"/>
    <mergeCell ref="C92:D92"/>
    <mergeCell ref="A90:B90"/>
    <mergeCell ref="C68:D68"/>
    <mergeCell ref="A56:B56"/>
    <mergeCell ref="C55:D55"/>
    <mergeCell ref="A68:B68"/>
    <mergeCell ref="C67:D67"/>
    <mergeCell ref="C56:D56"/>
    <mergeCell ref="A66:B66"/>
    <mergeCell ref="C66:D66"/>
    <mergeCell ref="A82:B82"/>
    <mergeCell ref="C78:D78"/>
    <mergeCell ref="A67:B67"/>
    <mergeCell ref="A77:B77"/>
    <mergeCell ref="C79:D79"/>
    <mergeCell ref="A80:B80"/>
    <mergeCell ref="C103:D103"/>
    <mergeCell ref="A104:B104"/>
    <mergeCell ref="C104:D104"/>
    <mergeCell ref="A89:B89"/>
    <mergeCell ref="C89:D89"/>
    <mergeCell ref="A86:B86"/>
    <mergeCell ref="A87:B87"/>
    <mergeCell ref="C87:D87"/>
    <mergeCell ref="A96:D96"/>
    <mergeCell ref="A97:B97"/>
    <mergeCell ref="A102:B102"/>
    <mergeCell ref="C102:D102"/>
    <mergeCell ref="A98:B98"/>
    <mergeCell ref="C98:D98"/>
    <mergeCell ref="A99:B99"/>
    <mergeCell ref="C99:D99"/>
    <mergeCell ref="A100:B100"/>
    <mergeCell ref="C100:D100"/>
    <mergeCell ref="C90:D90"/>
    <mergeCell ref="A91:B91"/>
    <mergeCell ref="C91:D91"/>
    <mergeCell ref="A93:B93"/>
    <mergeCell ref="C93:D93"/>
    <mergeCell ref="A103:B103"/>
    <mergeCell ref="C133:D133"/>
    <mergeCell ref="A134:B134"/>
    <mergeCell ref="C134:D134"/>
    <mergeCell ref="A155:B155"/>
    <mergeCell ref="C155:D155"/>
    <mergeCell ref="A156:B156"/>
    <mergeCell ref="C156:D156"/>
    <mergeCell ref="A150:B153"/>
    <mergeCell ref="C153:D153"/>
    <mergeCell ref="A147:B147"/>
    <mergeCell ref="A148:D148"/>
    <mergeCell ref="A149:B149"/>
    <mergeCell ref="C150:D150"/>
    <mergeCell ref="C151:D151"/>
    <mergeCell ref="C152:D152"/>
    <mergeCell ref="C147:D147"/>
    <mergeCell ref="A130:B130"/>
    <mergeCell ref="C130:D130"/>
    <mergeCell ref="A127:D127"/>
    <mergeCell ref="A154:B154"/>
    <mergeCell ref="C154:D154"/>
    <mergeCell ref="A139:B141"/>
    <mergeCell ref="C141:D141"/>
    <mergeCell ref="A142:B142"/>
    <mergeCell ref="C142:D142"/>
    <mergeCell ref="A143:B143"/>
    <mergeCell ref="C143:D143"/>
    <mergeCell ref="A144:B144"/>
    <mergeCell ref="C144:D144"/>
    <mergeCell ref="A137:D137"/>
    <mergeCell ref="A138:B138"/>
    <mergeCell ref="C139:D139"/>
    <mergeCell ref="C140:D140"/>
    <mergeCell ref="A131:B131"/>
    <mergeCell ref="C131:D131"/>
    <mergeCell ref="A132:B132"/>
    <mergeCell ref="C132:D132"/>
    <mergeCell ref="A133:B133"/>
  </mergeCells>
  <phoneticPr fontId="4" type="noConversion"/>
  <pageMargins left="0.7" right="0.7" top="0.75" bottom="0.75" header="0.3" footer="0.3"/>
  <pageSetup paperSize="8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25" sqref="B25"/>
    </sheetView>
  </sheetViews>
  <sheetFormatPr defaultColWidth="11.5546875" defaultRowHeight="14.4" x14ac:dyDescent="0.3"/>
  <cols>
    <col min="1" max="1" width="66.88671875" customWidth="1"/>
    <col min="2" max="2" width="35.33203125" customWidth="1"/>
    <col min="3" max="3" width="5.6640625" customWidth="1"/>
    <col min="4" max="4" width="43.6640625" customWidth="1"/>
    <col min="5" max="5" width="36" customWidth="1"/>
  </cols>
  <sheetData>
    <row r="1" spans="1:5" ht="30" customHeight="1" x14ac:dyDescent="0.45">
      <c r="A1" s="200" t="s">
        <v>166</v>
      </c>
      <c r="B1" s="14"/>
      <c r="C1" s="14"/>
      <c r="D1" s="14"/>
      <c r="E1" s="14"/>
    </row>
    <row r="2" spans="1:5" s="38" customFormat="1" ht="30" customHeight="1" thickBot="1" x14ac:dyDescent="0.35">
      <c r="A2" s="201" t="s">
        <v>86</v>
      </c>
      <c r="B2" s="202"/>
      <c r="C2" s="16"/>
      <c r="D2" s="203" t="s">
        <v>68</v>
      </c>
      <c r="E2" s="203"/>
    </row>
    <row r="3" spans="1:5" ht="37.200000000000003" customHeight="1" thickBot="1" x14ac:dyDescent="0.35">
      <c r="A3" s="204" t="s">
        <v>71</v>
      </c>
      <c r="B3" s="205"/>
      <c r="C3" s="14"/>
      <c r="D3" s="206" t="s">
        <v>71</v>
      </c>
      <c r="E3" s="207"/>
    </row>
    <row r="4" spans="1:5" ht="18" thickBot="1" x14ac:dyDescent="0.35">
      <c r="A4" s="208" t="s">
        <v>81</v>
      </c>
      <c r="B4" s="209" t="s">
        <v>82</v>
      </c>
      <c r="C4" s="14"/>
      <c r="D4" s="208" t="s">
        <v>87</v>
      </c>
      <c r="E4" s="210" t="s">
        <v>82</v>
      </c>
    </row>
    <row r="5" spans="1:5" ht="15" thickBot="1" x14ac:dyDescent="0.35">
      <c r="A5" s="211" t="str">
        <f>Kantoordrukwerk!A8</f>
        <v>ITEM 1: briefpapier A4</v>
      </c>
      <c r="B5" s="212">
        <f>Kantoordrukwerk!F9</f>
        <v>0</v>
      </c>
      <c r="C5" s="14"/>
      <c r="D5" s="213" t="str">
        <f>'Promotioneel drukwerk'!C5</f>
        <v>ITEM 1: Deltion brochure</v>
      </c>
      <c r="E5" s="214">
        <f>'Promotioneel drukwerk'!F15</f>
        <v>0</v>
      </c>
    </row>
    <row r="6" spans="1:5" ht="15" thickBot="1" x14ac:dyDescent="0.35">
      <c r="A6" s="215" t="str">
        <f>Kantoordrukwerk!A12</f>
        <v>ITEM 2: Briefpapier Deltion Business</v>
      </c>
      <c r="B6" s="212">
        <f>Kantoordrukwerk!F13</f>
        <v>0</v>
      </c>
      <c r="C6" s="14"/>
      <c r="D6" s="216" t="str">
        <f>'Promotioneel drukwerk'!C17</f>
        <v>ITEM 2: Deltion waaier</v>
      </c>
      <c r="E6" s="214">
        <f>'Promotioneel drukwerk'!F27</f>
        <v>0</v>
      </c>
    </row>
    <row r="7" spans="1:5" ht="15" thickBot="1" x14ac:dyDescent="0.35">
      <c r="A7" s="215" t="str">
        <f>Kantoordrukwerk!A16</f>
        <v>ITEM 3: EB4 toetsen enveloppen ZV</v>
      </c>
      <c r="B7" s="212">
        <f>Kantoordrukwerk!F17</f>
        <v>0</v>
      </c>
      <c r="C7" s="14"/>
      <c r="D7" s="217" t="str">
        <f>'Promotioneel drukwerk'!C29</f>
        <v>ITEM 3: Personeelsblad De Dag</v>
      </c>
      <c r="E7" s="214">
        <f>'Promotioneel drukwerk'!F39</f>
        <v>0</v>
      </c>
    </row>
    <row r="8" spans="1:5" ht="33" customHeight="1" thickBot="1" x14ac:dyDescent="0.35">
      <c r="A8" s="215" t="str">
        <f>Kantoordrukwerk!A20</f>
        <v>ITEM 4: C4 toets enveloppen blokbodem</v>
      </c>
      <c r="B8" s="212">
        <f>Kantoordrukwerk!F21</f>
        <v>0</v>
      </c>
      <c r="C8" s="14"/>
      <c r="D8" s="218" t="str">
        <f>'Promotioneel drukwerk'!C41</f>
        <v>ITEM 4: Sociaal Jaarverslag SJV</v>
      </c>
      <c r="E8" s="214">
        <f>'Promotioneel drukwerk'!F51</f>
        <v>0</v>
      </c>
    </row>
    <row r="9" spans="1:5" ht="15" thickBot="1" x14ac:dyDescent="0.35">
      <c r="A9" s="215" t="str">
        <f>Kantoordrukwerk!A24</f>
        <v>ITEM 5: C5 enveloppen MV</v>
      </c>
      <c r="B9" s="212">
        <f>Kantoordrukwerk!F25</f>
        <v>0</v>
      </c>
      <c r="C9" s="14"/>
      <c r="D9" s="219" t="str">
        <f>'Promotioneel drukwerk'!C53</f>
        <v>ITEM 5: Dcard bonnenboekje Deltion</v>
      </c>
      <c r="E9" s="214">
        <f>'Promotioneel drukwerk'!F62</f>
        <v>0</v>
      </c>
    </row>
    <row r="10" spans="1:5" ht="15" thickBot="1" x14ac:dyDescent="0.35">
      <c r="A10" s="215" t="str">
        <f>Kantoordrukwerk!A28</f>
        <v>ITEM 6: C5 enveloppen ZV</v>
      </c>
      <c r="B10" s="212">
        <f>Kantoordrukwerk!F29</f>
        <v>0</v>
      </c>
      <c r="C10" s="14"/>
      <c r="D10" s="219" t="str">
        <f>'Promotioneel drukwerk'!C64</f>
        <v>ITEM 6: Folder Deltion DNA</v>
      </c>
      <c r="E10" s="214">
        <f>'Promotioneel drukwerk'!F74</f>
        <v>0</v>
      </c>
    </row>
    <row r="11" spans="1:5" ht="15" thickBot="1" x14ac:dyDescent="0.35">
      <c r="A11" s="215" t="str">
        <f>Kantoordrukwerk!A32</f>
        <v>ITEM 7: C5 antwoord enveloppen</v>
      </c>
      <c r="B11" s="212">
        <f>Kantoordrukwerk!F33</f>
        <v>0</v>
      </c>
      <c r="C11" s="14"/>
      <c r="D11" s="219" t="str">
        <f>'Promotioneel drukwerk'!C76</f>
        <v>ITEM 7: Wervingsflyer A6</v>
      </c>
      <c r="E11" s="214">
        <f>'Promotioneel drukwerk'!F84</f>
        <v>0</v>
      </c>
    </row>
    <row r="12" spans="1:5" ht="15" thickBot="1" x14ac:dyDescent="0.35">
      <c r="A12" s="215" t="str">
        <f>Kantoordrukwerk!A36</f>
        <v>ITEM 8: C4 enveloppen MV</v>
      </c>
      <c r="B12" s="212">
        <f>Kantoordrukwerk!F37</f>
        <v>0</v>
      </c>
      <c r="C12" s="14"/>
      <c r="D12" s="219" t="str">
        <f>'Promotioneel drukwerk'!C86</f>
        <v xml:space="preserve">ITEM 8: Uitnodiging </v>
      </c>
      <c r="E12" s="214">
        <f>'Promotioneel drukwerk'!F95</f>
        <v>0</v>
      </c>
    </row>
    <row r="13" spans="1:5" ht="15" thickBot="1" x14ac:dyDescent="0.35">
      <c r="A13" s="215" t="str">
        <f>Kantoordrukwerk!A40</f>
        <v>ITEM 9: C4 enveloppen ZV</v>
      </c>
      <c r="B13" s="212">
        <f>Kantoordrukwerk!F41</f>
        <v>0</v>
      </c>
      <c r="C13" s="14"/>
      <c r="D13" s="219" t="str">
        <f>'Promotioneel drukwerk'!C97</f>
        <v>ITEM 9: Uitnodiging ontbijt (kruisfolder)</v>
      </c>
      <c r="E13" s="214">
        <f>'Promotioneel drukwerk'!F106</f>
        <v>0</v>
      </c>
    </row>
    <row r="14" spans="1:5" ht="15" thickBot="1" x14ac:dyDescent="0.35">
      <c r="A14" s="215" t="str">
        <f>Kantoordrukwerk!A44</f>
        <v>ITEM 10: C4 enveloppen blokbodem</v>
      </c>
      <c r="B14" s="212">
        <f>Kantoordrukwerk!F45</f>
        <v>0</v>
      </c>
      <c r="C14" s="14"/>
      <c r="D14" s="219" t="str">
        <f>'Promotioneel drukwerk'!C108</f>
        <v>ITEM 10: King Leroy boeken</v>
      </c>
      <c r="E14" s="214">
        <f>'Promotioneel drukwerk'!F116</f>
        <v>0</v>
      </c>
    </row>
    <row r="15" spans="1:5" ht="15" thickBot="1" x14ac:dyDescent="0.35">
      <c r="A15" s="215" t="str">
        <f>Kantoordrukwerk!A48</f>
        <v>ITEM 11: Deltionmap smal</v>
      </c>
      <c r="B15" s="212">
        <f>Kantoordrukwerk!F49</f>
        <v>0</v>
      </c>
      <c r="C15" s="14"/>
      <c r="D15" s="219" t="str">
        <f>'Promotioneel drukwerk'!C118</f>
        <v>ITEM 11:  Stickers</v>
      </c>
      <c r="E15" s="214">
        <f>'Promotioneel drukwerk'!F126</f>
        <v>0</v>
      </c>
    </row>
    <row r="16" spans="1:5" ht="15" thickBot="1" x14ac:dyDescent="0.35">
      <c r="A16" s="215" t="str">
        <f>Kantoordrukwerk!A52</f>
        <v>ITEM 12: Offertemap</v>
      </c>
      <c r="B16" s="212">
        <f>Kantoordrukwerk!F53</f>
        <v>0</v>
      </c>
      <c r="C16" s="14"/>
      <c r="D16" s="219" t="str">
        <f>'Promotioneel drukwerk'!C128</f>
        <v>ITEM 12: Mini Magazine</v>
      </c>
      <c r="E16" s="214">
        <f>'Promotioneel drukwerk'!F136</f>
        <v>0</v>
      </c>
    </row>
    <row r="17" spans="1:5" ht="15" thickBot="1" x14ac:dyDescent="0.35">
      <c r="A17" s="215" t="str">
        <f>Kantoordrukwerk!A56</f>
        <v>ITEM 13: Examenpapier</v>
      </c>
      <c r="B17" s="212">
        <f>Kantoordrukwerk!F59</f>
        <v>0</v>
      </c>
      <c r="C17" s="14"/>
      <c r="D17" s="219" t="str">
        <f>'Promotioneel drukwerk'!C138</f>
        <v>ITEM 13: Handling mailing Deltion DNA</v>
      </c>
      <c r="E17" s="214">
        <f>'Promotioneel drukwerk'!F146</f>
        <v>0</v>
      </c>
    </row>
    <row r="18" spans="1:5" ht="15" thickBot="1" x14ac:dyDescent="0.35">
      <c r="A18" s="215" t="str">
        <f>Kantoordrukwerk!A62</f>
        <v>ITEM 14: Toetspapier</v>
      </c>
      <c r="B18" s="212">
        <f>Kantoordrukwerk!F66</f>
        <v>0</v>
      </c>
      <c r="C18" s="14"/>
      <c r="D18" s="219" t="str">
        <f>'Promotioneel drukwerk'!C149</f>
        <v>ITEM 14: Handling / verzending derden gidsen</v>
      </c>
      <c r="E18" s="214">
        <f>'Promotioneel drukwerk'!F158</f>
        <v>0</v>
      </c>
    </row>
    <row r="19" spans="1:5" ht="15" thickBot="1" x14ac:dyDescent="0.35">
      <c r="A19" s="220" t="s">
        <v>83</v>
      </c>
      <c r="B19" s="221">
        <f>SUM(B5:B18)</f>
        <v>0</v>
      </c>
      <c r="C19" s="14"/>
      <c r="D19" s="222" t="s">
        <v>85</v>
      </c>
      <c r="E19" s="223">
        <f>SUM(E5:E18)</f>
        <v>0</v>
      </c>
    </row>
    <row r="20" spans="1:5" x14ac:dyDescent="0.3">
      <c r="A20" s="224"/>
      <c r="B20" s="225"/>
      <c r="C20" s="14"/>
      <c r="D20" s="14"/>
      <c r="E20" s="14"/>
    </row>
    <row r="21" spans="1:5" x14ac:dyDescent="0.3">
      <c r="A21" s="226"/>
      <c r="B21" s="225"/>
      <c r="C21" s="14"/>
      <c r="D21" s="14"/>
      <c r="E21" s="14"/>
    </row>
    <row r="22" spans="1:5" x14ac:dyDescent="0.3">
      <c r="A22" s="14"/>
      <c r="B22" s="14"/>
      <c r="C22" s="14"/>
      <c r="D22" s="14"/>
      <c r="E22" s="14"/>
    </row>
    <row r="23" spans="1:5" x14ac:dyDescent="0.3">
      <c r="A23" s="14"/>
      <c r="B23" s="14"/>
      <c r="C23" s="14"/>
      <c r="D23" s="14"/>
      <c r="E23" s="14"/>
    </row>
    <row r="24" spans="1:5" ht="37.950000000000003" customHeight="1" thickBot="1" x14ac:dyDescent="0.35">
      <c r="A24" s="14"/>
      <c r="B24" s="14"/>
      <c r="C24" s="14"/>
      <c r="D24" s="14"/>
      <c r="E24" s="14"/>
    </row>
    <row r="25" spans="1:5" ht="25.8" thickBot="1" x14ac:dyDescent="0.35">
      <c r="A25" s="227" t="s">
        <v>84</v>
      </c>
      <c r="B25" s="228">
        <f>SUM(B19+E19)</f>
        <v>0</v>
      </c>
      <c r="C25" s="14"/>
      <c r="D25" s="14"/>
      <c r="E25" s="14"/>
    </row>
    <row r="26" spans="1:5" x14ac:dyDescent="0.3">
      <c r="A26" s="14"/>
      <c r="B26" s="14"/>
      <c r="C26" s="14"/>
      <c r="D26" s="14"/>
      <c r="E26" s="14"/>
    </row>
    <row r="27" spans="1:5" x14ac:dyDescent="0.3">
      <c r="A27" s="14"/>
      <c r="B27" s="14"/>
      <c r="C27" s="14"/>
      <c r="D27" s="14"/>
      <c r="E27" s="14"/>
    </row>
    <row r="28" spans="1:5" x14ac:dyDescent="0.3">
      <c r="A28" s="14"/>
      <c r="B28" s="14"/>
      <c r="C28" s="14"/>
      <c r="D28" s="14"/>
      <c r="E28" s="14"/>
    </row>
  </sheetData>
  <sheetProtection algorithmName="SHA-512" hashValue="kWmrhCHh12txKjUlSWhNpL3WD37jlX2nZwSmyGtq2hdYWZO4+YXLINV/Rcyn4zljPj1C8I43x8WrF57Vk+rhNQ==" saltValue="gdpUns0F1myph1hu4zAbOw==" spinCount="100000" sheet="1" objects="1" scenarios="1"/>
  <mergeCells count="1"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Kantoordrukwerk</vt:lpstr>
      <vt:lpstr>Promotioneel drukwerk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 Sibma</dc:creator>
  <cp:keywords/>
  <dc:description/>
  <cp:lastModifiedBy>Anouk Lorist</cp:lastModifiedBy>
  <cp:lastPrinted>2013-08-20T12:32:48Z</cp:lastPrinted>
  <dcterms:created xsi:type="dcterms:W3CDTF">2013-01-07T13:45:26Z</dcterms:created>
  <dcterms:modified xsi:type="dcterms:W3CDTF">2021-01-13T10:22:17Z</dcterms:modified>
  <cp:category/>
</cp:coreProperties>
</file>