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https://inkada.sharepoint.com/Gedeelde documenten/10 Projecten/Stichting Carmelcollege/Schoonmaak 2020/Bestek/"/>
    </mc:Choice>
  </mc:AlternateContent>
  <xr:revisionPtr revIDLastSave="467" documentId="8_{DF9F4F31-B437-42C9-AFE5-C3A147929F2A}" xr6:coauthVersionLast="46" xr6:coauthVersionMax="46" xr10:uidLastSave="{3FF823B4-61F0-4209-8654-18CF6F9884F9}"/>
  <bookViews>
    <workbookView xWindow="28680" yWindow="-120" windowWidth="29040" windowHeight="15840" xr2:uid="{00000000-000D-0000-FFFF-FFFF00000000}"/>
  </bookViews>
  <sheets>
    <sheet name="KPI scoringsmodel" sheetId="4" r:id="rId1"/>
  </sheets>
  <definedNames>
    <definedName name="_xlnm.Print_Area" localSheetId="0">'KPI scoringsmodel'!$A$1:$S$89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7" i="4" l="1"/>
  <c r="Q72" i="4"/>
  <c r="O72" i="4"/>
  <c r="M72" i="4"/>
  <c r="K72" i="4"/>
  <c r="Q71" i="4"/>
  <c r="O71" i="4"/>
  <c r="M71" i="4"/>
  <c r="K71" i="4"/>
  <c r="K73" i="4"/>
  <c r="M73" i="4"/>
  <c r="O73" i="4"/>
  <c r="Q73" i="4"/>
  <c r="H64" i="4" l="1"/>
  <c r="H25" i="4" l="1"/>
  <c r="Q60" i="4" l="1"/>
  <c r="O60" i="4"/>
  <c r="M60" i="4"/>
  <c r="K60" i="4"/>
  <c r="Q59" i="4"/>
  <c r="O59" i="4"/>
  <c r="M59" i="4"/>
  <c r="K59" i="4"/>
  <c r="Q58" i="4"/>
  <c r="O58" i="4"/>
  <c r="M58" i="4"/>
  <c r="K58" i="4"/>
  <c r="Q57" i="4"/>
  <c r="O57" i="4"/>
  <c r="M57" i="4"/>
  <c r="K57" i="4"/>
  <c r="Q22" i="4"/>
  <c r="O22" i="4"/>
  <c r="M22" i="4"/>
  <c r="K22" i="4"/>
  <c r="Q21" i="4"/>
  <c r="O21" i="4"/>
  <c r="M21" i="4"/>
  <c r="K21" i="4"/>
  <c r="Q14" i="4"/>
  <c r="O14" i="4"/>
  <c r="M14" i="4"/>
  <c r="K14" i="4"/>
  <c r="Q13" i="4"/>
  <c r="O13" i="4"/>
  <c r="M13" i="4"/>
  <c r="K13" i="4"/>
  <c r="Q12" i="4"/>
  <c r="O12" i="4"/>
  <c r="M12" i="4"/>
  <c r="K12" i="4"/>
  <c r="Q11" i="4"/>
  <c r="O11" i="4"/>
  <c r="M11" i="4"/>
  <c r="K11" i="4"/>
  <c r="Q20" i="4"/>
  <c r="O20" i="4"/>
  <c r="M20" i="4"/>
  <c r="K20" i="4"/>
  <c r="Q19" i="4"/>
  <c r="O19" i="4"/>
  <c r="M19" i="4"/>
  <c r="K19" i="4"/>
  <c r="Q16" i="4"/>
  <c r="O16" i="4"/>
  <c r="M16" i="4"/>
  <c r="K16" i="4"/>
  <c r="Q15" i="4"/>
  <c r="O15" i="4"/>
  <c r="M15" i="4"/>
  <c r="K15" i="4"/>
  <c r="Q45" i="4"/>
  <c r="O45" i="4"/>
  <c r="M45" i="4"/>
  <c r="K45" i="4"/>
  <c r="Q44" i="4"/>
  <c r="O44" i="4"/>
  <c r="M44" i="4"/>
  <c r="K44" i="4"/>
  <c r="H81" i="4" l="1"/>
  <c r="Q70" i="4" l="1"/>
  <c r="O70" i="4"/>
  <c r="M70" i="4"/>
  <c r="K70" i="4"/>
  <c r="Q69" i="4"/>
  <c r="O69" i="4"/>
  <c r="M69" i="4"/>
  <c r="K69" i="4"/>
  <c r="Q62" i="4" l="1"/>
  <c r="O62" i="4"/>
  <c r="M62" i="4"/>
  <c r="K62" i="4"/>
  <c r="K34" i="4"/>
  <c r="M34" i="4"/>
  <c r="O34" i="4"/>
  <c r="Q34" i="4"/>
  <c r="K33" i="4"/>
  <c r="M33" i="4"/>
  <c r="O33" i="4"/>
  <c r="Q33" i="4"/>
  <c r="K32" i="4"/>
  <c r="M32" i="4"/>
  <c r="O32" i="4"/>
  <c r="Q32" i="4"/>
  <c r="K31" i="4"/>
  <c r="M31" i="4"/>
  <c r="O31" i="4"/>
  <c r="Q31" i="4"/>
  <c r="Q63" i="4"/>
  <c r="O63" i="4"/>
  <c r="M63" i="4"/>
  <c r="K63" i="4"/>
  <c r="Q61" i="4"/>
  <c r="O61" i="4"/>
  <c r="M61" i="4"/>
  <c r="K61" i="4"/>
  <c r="Q56" i="4"/>
  <c r="O56" i="4"/>
  <c r="M56" i="4"/>
  <c r="K56" i="4"/>
  <c r="Q55" i="4"/>
  <c r="O55" i="4"/>
  <c r="M55" i="4"/>
  <c r="K55" i="4"/>
  <c r="Q54" i="4"/>
  <c r="O54" i="4"/>
  <c r="M54" i="4"/>
  <c r="K54" i="4"/>
  <c r="Q53" i="4"/>
  <c r="O53" i="4"/>
  <c r="M53" i="4"/>
  <c r="K53" i="4"/>
  <c r="Q43" i="4"/>
  <c r="O43" i="4"/>
  <c r="M43" i="4"/>
  <c r="K43" i="4"/>
  <c r="Q42" i="4"/>
  <c r="O42" i="4"/>
  <c r="M42" i="4"/>
  <c r="K42" i="4"/>
  <c r="Q39" i="4"/>
  <c r="O39" i="4"/>
  <c r="M39" i="4"/>
  <c r="K39" i="4"/>
  <c r="Q38" i="4"/>
  <c r="O38" i="4"/>
  <c r="M38" i="4"/>
  <c r="K38" i="4"/>
  <c r="Q37" i="4"/>
  <c r="O37" i="4"/>
  <c r="M37" i="4"/>
  <c r="K37" i="4"/>
  <c r="Q36" i="4"/>
  <c r="O36" i="4"/>
  <c r="M36" i="4"/>
  <c r="K36" i="4"/>
  <c r="Q35" i="4"/>
  <c r="O35" i="4"/>
  <c r="M35" i="4"/>
  <c r="K35" i="4"/>
  <c r="H84" i="4" l="1"/>
  <c r="K79" i="4" l="1"/>
  <c r="M79" i="4"/>
  <c r="O79" i="4"/>
  <c r="K74" i="4"/>
  <c r="M74" i="4"/>
  <c r="O74" i="4"/>
  <c r="K75" i="4"/>
  <c r="M75" i="4"/>
  <c r="O75" i="4"/>
  <c r="K76" i="4"/>
  <c r="M76" i="4"/>
  <c r="O76" i="4"/>
  <c r="K66" i="4"/>
  <c r="M66" i="4"/>
  <c r="O66" i="4"/>
  <c r="K67" i="4"/>
  <c r="M67" i="4"/>
  <c r="O67" i="4"/>
  <c r="K68" i="4"/>
  <c r="M68" i="4"/>
  <c r="O68" i="4"/>
  <c r="K27" i="4"/>
  <c r="M27" i="4"/>
  <c r="O27" i="4"/>
  <c r="K28" i="4"/>
  <c r="M28" i="4"/>
  <c r="O28" i="4"/>
  <c r="K29" i="4"/>
  <c r="M29" i="4"/>
  <c r="O29" i="4"/>
  <c r="K30" i="4"/>
  <c r="M30" i="4"/>
  <c r="O30" i="4"/>
  <c r="K40" i="4"/>
  <c r="M40" i="4"/>
  <c r="O40" i="4"/>
  <c r="K41" i="4"/>
  <c r="M41" i="4"/>
  <c r="O41" i="4"/>
  <c r="K46" i="4"/>
  <c r="M46" i="4"/>
  <c r="O46" i="4"/>
  <c r="K47" i="4"/>
  <c r="M47" i="4"/>
  <c r="O47" i="4"/>
  <c r="K48" i="4"/>
  <c r="M48" i="4"/>
  <c r="O48" i="4"/>
  <c r="K49" i="4"/>
  <c r="M49" i="4"/>
  <c r="O49" i="4"/>
  <c r="K50" i="4"/>
  <c r="M50" i="4"/>
  <c r="O50" i="4"/>
  <c r="K51" i="4"/>
  <c r="M51" i="4"/>
  <c r="O51" i="4"/>
  <c r="K52" i="4"/>
  <c r="M52" i="4"/>
  <c r="O52" i="4"/>
  <c r="K4" i="4"/>
  <c r="M4" i="4"/>
  <c r="O4" i="4"/>
  <c r="K5" i="4"/>
  <c r="M5" i="4"/>
  <c r="O5" i="4"/>
  <c r="K6" i="4"/>
  <c r="M6" i="4"/>
  <c r="O6" i="4"/>
  <c r="K7" i="4"/>
  <c r="M7" i="4"/>
  <c r="O7" i="4"/>
  <c r="K8" i="4"/>
  <c r="M8" i="4"/>
  <c r="O8" i="4"/>
  <c r="K9" i="4"/>
  <c r="M9" i="4"/>
  <c r="O9" i="4"/>
  <c r="K10" i="4"/>
  <c r="M10" i="4"/>
  <c r="O10" i="4"/>
  <c r="K17" i="4"/>
  <c r="M17" i="4"/>
  <c r="O17" i="4"/>
  <c r="K18" i="4"/>
  <c r="M18" i="4"/>
  <c r="O18" i="4"/>
  <c r="K23" i="4"/>
  <c r="M23" i="4"/>
  <c r="O23" i="4"/>
  <c r="K24" i="4"/>
  <c r="M24" i="4"/>
  <c r="O24" i="4"/>
  <c r="Q80" i="4"/>
  <c r="Q79" i="4"/>
  <c r="Q76" i="4"/>
  <c r="Q75" i="4"/>
  <c r="Q74" i="4"/>
  <c r="Q68" i="4"/>
  <c r="Q67" i="4"/>
  <c r="Q66" i="4"/>
  <c r="Q52" i="4"/>
  <c r="Q51" i="4"/>
  <c r="Q50" i="4"/>
  <c r="Q49" i="4"/>
  <c r="Q48" i="4"/>
  <c r="Q47" i="4"/>
  <c r="Q46" i="4"/>
  <c r="Q41" i="4"/>
  <c r="Q40" i="4"/>
  <c r="Q30" i="4"/>
  <c r="Q29" i="4"/>
  <c r="Q28" i="4"/>
  <c r="Q27" i="4"/>
  <c r="Q24" i="4"/>
  <c r="Q23" i="4"/>
  <c r="Q18" i="4"/>
  <c r="Q17" i="4"/>
  <c r="Q10" i="4"/>
  <c r="Q9" i="4"/>
  <c r="Q8" i="4"/>
  <c r="Q7" i="4"/>
  <c r="Q6" i="4"/>
  <c r="Q5" i="4"/>
  <c r="Q4" i="4"/>
  <c r="O80" i="4"/>
  <c r="M80" i="4"/>
  <c r="K80" i="4"/>
  <c r="P81" i="4" l="1"/>
  <c r="J81" i="4"/>
  <c r="L81" i="4"/>
  <c r="N81" i="4"/>
  <c r="J64" i="4"/>
  <c r="J77" i="4"/>
  <c r="N77" i="4"/>
  <c r="L77" i="4"/>
  <c r="P77" i="4"/>
  <c r="P64" i="4"/>
  <c r="N64" i="4"/>
  <c r="L64" i="4"/>
  <c r="J25" i="4" l="1"/>
  <c r="J84" i="4" s="1"/>
  <c r="J86" i="4" s="1"/>
  <c r="P25" i="4"/>
  <c r="P84" i="4" s="1"/>
  <c r="P86" i="4" s="1"/>
  <c r="N25" i="4"/>
  <c r="N84" i="4" s="1"/>
  <c r="N86" i="4" s="1"/>
  <c r="L25" i="4"/>
  <c r="L84" i="4" s="1"/>
  <c r="L86" i="4" s="1"/>
</calcChain>
</file>

<file path=xl/sharedStrings.xml><?xml version="1.0" encoding="utf-8"?>
<sst xmlns="http://schemas.openxmlformats.org/spreadsheetml/2006/main" count="304" uniqueCount="202">
  <si>
    <t>Logboek</t>
  </si>
  <si>
    <t>Uitvoering</t>
  </si>
  <si>
    <t>Werkkleding</t>
  </si>
  <si>
    <t>Communicatie en evaluatie</t>
  </si>
  <si>
    <t>KPI nr.</t>
  </si>
  <si>
    <t>Norm</t>
  </si>
  <si>
    <t>Per kwartaal</t>
  </si>
  <si>
    <t>Scorings-mogelijkheden</t>
  </si>
  <si>
    <t>Score Q1</t>
  </si>
  <si>
    <t>Score Q2</t>
  </si>
  <si>
    <t>Score Q3</t>
  </si>
  <si>
    <t>Score Q4</t>
  </si>
  <si>
    <t>Inzet vaste medewerkers</t>
  </si>
  <si>
    <t>90% van de ingezette medewerkers heeft een vast contract</t>
  </si>
  <si>
    <t>Meer dan afgesproken aantal</t>
  </si>
  <si>
    <t>Afgesproken aantal</t>
  </si>
  <si>
    <t>Minder dan afgesproken aantal</t>
  </si>
  <si>
    <t>Opleidingseisen personeel</t>
  </si>
  <si>
    <t xml:space="preserve">Iedere medewerker is binnen 3 weken geinstrueerd m.b.t. huidige programma van eisen </t>
  </si>
  <si>
    <t>Iedere medewerker geinstrueerd</t>
  </si>
  <si>
    <t>Niet iedere medewerker tijdig geinstrueerd</t>
  </si>
  <si>
    <t>Iedere medewerker beschikt binnen 6 maanden na indiensttreding over een RAS-diploma of gelijkwaardig</t>
  </si>
  <si>
    <t>Iedere medewerker gediplomeerd</t>
  </si>
  <si>
    <t>Niet iedere medewerker tijdig gediplomeerd</t>
  </si>
  <si>
    <t>Verklaring Omtrent Gedrag (VOG)</t>
  </si>
  <si>
    <t>Voor iedere medewerker verstrekt</t>
  </si>
  <si>
    <t>Niet voor iedere medewerker verstrekt</t>
  </si>
  <si>
    <t>Alle medewerkers dragen werkkleding</t>
  </si>
  <si>
    <t>Niet alle medewerkers dragen werkkleding</t>
  </si>
  <si>
    <t>Opleidingseisen Leidinggevende</t>
  </si>
  <si>
    <t>De indirect leidinggevende is in het bezit van diploma "Basismodule algemene schoonmaak", "Midden Kader Leidinggevenden Schoonmaakonderhoud" of vergelijkbaar, diploma "DKS" of vergelijkbaar.</t>
  </si>
  <si>
    <t>Medewerker gediplomeerd</t>
  </si>
  <si>
    <t>Medewerker ongediplomeerd</t>
  </si>
  <si>
    <t>Kwaliteitscontroles DKS</t>
  </si>
  <si>
    <t>Alle DKS metingen uitgevoerd</t>
  </si>
  <si>
    <t>Minder dan 25% van de DKS metingen uitgevoerd</t>
  </si>
  <si>
    <t>Verbeterplannen</t>
  </si>
  <si>
    <t>Voor iedere onvoldoende tijdig een plan</t>
  </si>
  <si>
    <t>Niet voor iedere onvoldoende een plan</t>
  </si>
  <si>
    <t>Middelen</t>
  </si>
  <si>
    <t>Betreding en sluiten van gebouwen en alarm</t>
  </si>
  <si>
    <t>Géén indicenten</t>
  </si>
  <si>
    <t>Maximaal 1 incident</t>
  </si>
  <si>
    <t>Méér dan 1 incident</t>
  </si>
  <si>
    <t>Totaal</t>
  </si>
  <si>
    <t>Evaluaties en verslaglegging</t>
  </si>
  <si>
    <t>Alle evaluaties zijn uitgevoerd en genotuleerd</t>
  </si>
  <si>
    <t>Klachten en afhandeling</t>
  </si>
  <si>
    <t>- Klachten over de reguliere schoonmaak worden (op werkdagen) binnen 24 uur hersteld;
- Bij ernstige verstoringen, waaronder calamiteiten, geldt een reactietijd van 1 uur;
- Van alle ontvangen verstoringen op werkdagen (maandag t/m vrijdag) word en maatregel en opvoging binnen 24 uur teruggekoppeld; 
- Alle klachten die schriftelijk of in een formeel overleg worden gemeld worden, inclusief maatregel en opvolging, geregistreerd én opgenomen in de managementrapportage.</t>
  </si>
  <si>
    <t>Geen gegronde klachten</t>
  </si>
  <si>
    <t>Minder dan gemiddeld twee gegronde klachten per locatie, tijdig opgelost en teruggekoppeld</t>
  </si>
  <si>
    <t>Méér dan gemiddeld twee gegronde klachten per locatie óf niet alle klachten tijdig opgelost en teruggekoppeld</t>
  </si>
  <si>
    <t>Méér dan gemiddeld twee gegronde klachten per locatie én niet alle klachten tijdig opgelost en teruggekoppeld</t>
  </si>
  <si>
    <t>Werkzaamheden zijn volgens afspraak opgeleverd</t>
  </si>
  <si>
    <t>Werkzaamheden zijn niet volgens afspraak opgeleverd</t>
  </si>
  <si>
    <t>Financieel</t>
  </si>
  <si>
    <t>Correcte facturering</t>
  </si>
  <si>
    <t>TOTAAL SCORE</t>
  </si>
  <si>
    <t>OPMERKING:</t>
  </si>
  <si>
    <t>SMB</t>
  </si>
  <si>
    <t>Inkada (tijdens kwaliteitsmeting)</t>
  </si>
  <si>
    <t>Inkada</t>
  </si>
  <si>
    <t>Score</t>
  </si>
  <si>
    <t xml:space="preserve">Onderwerp: Personeel </t>
  </si>
  <si>
    <t>Onderwerp: Uitvoering</t>
  </si>
  <si>
    <t>Onderwerp: Communicatie en evaluatie</t>
  </si>
  <si>
    <t>Onderwerp: Financieel</t>
  </si>
  <si>
    <t>Wie dient KPI aan te tonen?</t>
  </si>
  <si>
    <t>Bewijs aanleveren?</t>
  </si>
  <si>
    <t>Ja</t>
  </si>
  <si>
    <t>Nee</t>
  </si>
  <si>
    <t>Ja, af te tekenen lijst door medewerkers</t>
  </si>
  <si>
    <t>Ja, resultaten overhandigen aan opdrachtgever, inclusief totalisatie van de uitgevoerde DKS metingen</t>
  </si>
  <si>
    <t>controle op:
zijn de veiligheids-bladen aanwezig, controle werkkasten</t>
  </si>
  <si>
    <t>Oplevering samen met opdrachtgever</t>
  </si>
  <si>
    <t>De facturen zijn tijdig ingediend en correct gefactureerd. Eventuele regiewerkzaamheden worden gefactureerd middels werkbonnen met handtekening van opdrachtgever</t>
  </si>
  <si>
    <t>Maximale score</t>
  </si>
  <si>
    <t>Opleidingseisen nieuw ingezet personeel</t>
  </si>
  <si>
    <t>Belevingsmeting</t>
  </si>
  <si>
    <t>Contractafspraken</t>
  </si>
  <si>
    <t>Alle contractafspraken zijn uitgevoerd en nagekomen</t>
  </si>
  <si>
    <t>Opleverstaten dagelijks</t>
  </si>
  <si>
    <t xml:space="preserve">Alle schoonmaakmedewerkers (werkkar) en alle locale contactpersonen van Opdrachtgever beschikken over een actuele opleverstaat, overeenkomstig het calculatieblad. </t>
  </si>
  <si>
    <t>Werkplanning periodiek</t>
  </si>
  <si>
    <t>Inzet medewerkers MATA</t>
  </si>
  <si>
    <t>Meer dan afgesproken percentage</t>
  </si>
  <si>
    <t>Afgesproken percentage</t>
  </si>
  <si>
    <t>Minder dan afgesproken percentage</t>
  </si>
  <si>
    <t>Meer dan 3 overleggen gemist of niet genotuleerd</t>
  </si>
  <si>
    <t>Maximaal 2 overleggen gemist of niet genotuleerd</t>
  </si>
  <si>
    <t>Oplevering specialistisch periodiek onderhoud (vloer / inventaris / en - of glasbewassing)</t>
  </si>
  <si>
    <t>Ja, rapportage aanleveren</t>
  </si>
  <si>
    <t>Contractafspraken zijn niet uitgevoerd en/of nagekomen</t>
  </si>
  <si>
    <t>Ja, eenmalig overleggen  of bevestiging vanuit HR SMB</t>
  </si>
  <si>
    <t>De uitkomst van de belevingsmeting is uitstekend</t>
  </si>
  <si>
    <t>De uitkomst van de belevingsmeting is onvoldoende</t>
  </si>
  <si>
    <t>De uitkomst van de belevingsmeting is slecht</t>
  </si>
  <si>
    <t>Bij onvoldoende op een VSR-KMS controle levert SMB binnen één week een verbeterplan</t>
  </si>
  <si>
    <t>Alle toezeggingen in de beantwoording van de open vragen worden nagekomen door SMB.</t>
  </si>
  <si>
    <t>Op locaties waar SMB verantwoordelijk is voor het openen of afsluiten en/of het in- of uitstakelen van het alarm, geschiedt dit zonder verwijtbare incidenten.
Verwijtbaar houdt in een alarm door fout/vergissing van medewerker</t>
  </si>
  <si>
    <t>De uitkomst van de belevingsmeting is goed</t>
  </si>
  <si>
    <t>De uitkomst van de belevingsmeting is voldoende</t>
  </si>
  <si>
    <t>De uitkomst van de kwaliteitsmeting(en) bevat geen onvoldoende(s)/afkeur(en).</t>
  </si>
  <si>
    <t>Managementrapportage</t>
  </si>
  <si>
    <t>De rapportage is tijdig verstuurd. Alle onderwerpen zijn opgenomen en/of onderbouwd</t>
  </si>
  <si>
    <t>De rapportage is niet tijdig verstuurd of niet alle onderwerpen zijn opgenomen / onderbouwd</t>
  </si>
  <si>
    <t>Score per kwartaal</t>
  </si>
  <si>
    <t>Opmerking SMB</t>
  </si>
  <si>
    <t>Opleverstaat is conform het calculatieblad, aanwezig op elke werkkar en in bezit van de CP per locatie</t>
  </si>
  <si>
    <t>Opleverstaat niet conform het calculatieblad, niet op werkkar of niet in bezit van CP per locatie</t>
  </si>
  <si>
    <t>De uitkomst van de kwaliteitsmetingen bevat maximaal 1 onvoldoende/afkeur op een locatie.</t>
  </si>
  <si>
    <t>De uitkomst van de kwaliteitsmetingen bevat 2 onvoldoendes/afkeuren op een locatie.</t>
  </si>
  <si>
    <t>De uitkomst van de kwaliteitsmetingen bevat meer dan 2 onvoldoendes/afkeuren op een locatie.</t>
  </si>
  <si>
    <t>Tweemaal per jaar wordt een belevingsmeting uitgevoerd door Inkada.</t>
  </si>
  <si>
    <t>Kwaliteitsmeting (VSR methodiek)</t>
  </si>
  <si>
    <t>Overleg vindt plaats zoals beschreven in eis c-&amp;-e-1.
SMB initieërt, plant en notuleert deze overleggen.</t>
  </si>
  <si>
    <t>De managementrapportage zoals beschreven in c-&amp;-e-5. wordt tijdig en volledig aangeleverd.</t>
  </si>
  <si>
    <t>Keuring machines</t>
  </si>
  <si>
    <t>Arbeidsmiddelen waaronder elektrisch gereedschap dienen periodiek te worden gekeurd. Elektrisch gereedschap waaronder schoonmaakmachines dienen conform de Richtlijn arbeidsmiddelen, NEN3140 voor laagspanning, te worden gekeurd. Er dient van alle machines die permanent op de locatie aanwezig zijn een kopie van het keuringrapport in het logboek aanwezig te zijn. De permanente dan wel incidenteel in te zetten machines dienen voorzien te zijn van een actuele keuringssticker.</t>
  </si>
  <si>
    <t>Arbeidsmiddelen en/of elektrisch gereedschap wordt periodiek gekeurd, voldoen aan de richtlijnen en er is een keuringrapport aanwezig</t>
  </si>
  <si>
    <t>Arbeidsmiddelen en/of elektrisch gereedschap wordt niet periodiek gekeurd, voldoen niet aan de richtlijnen en/of er is geen keuringrapport aanwezig</t>
  </si>
  <si>
    <t>BHV</t>
  </si>
  <si>
    <t xml:space="preserve">Opdrachtnemer dient te allen tijde zorg te dragen voor een BHV'er (per locatie), inclusief jaarlijkse herhalingscursussen. </t>
  </si>
  <si>
    <t>Per locatie is minimaal één medewerker BHV getraind</t>
  </si>
  <si>
    <t>Bij één of meerdere locaties zijn geen medewerkers BHV getraind</t>
  </si>
  <si>
    <t>Flexpool</t>
  </si>
  <si>
    <t>Indien het vaste personeel van het schoonmaakbedrijf verhinderd is, dienen er vaste invalkrachten (flexpool) door het schoonmaakbedrijf ingezet te worden. Deze invalkrachten dienen van te voren bekend te zijn met het gebouw en de daarbij behorende afspraken over de uitvoering van de schoonmaak binnen het betreffende gebouw.</t>
  </si>
  <si>
    <t>Opdrachtnemer werkt met vaste invalskrachten welke bekend zijn met het gebouw en de daarbij horende afspraken over de uitvoering van de schoonmaak</t>
  </si>
  <si>
    <t>Opdrachtnemer werkt niet met vaste invalskrachten en/of de invalskrachten zijn niet bekend met het gebouw en/of de daarbij horende afspraken over de uitvoering van de schoonmaak</t>
  </si>
  <si>
    <t>Inzet jeugd, leerlingen en ouders van leerlingen</t>
  </si>
  <si>
    <t>De inzet van jeugdigen (jonger dan 22 jaar) is niet meer dan 10%. De inzet van eigen leerlingen en ouders van leerlingen is niet toegestaan.</t>
  </si>
  <si>
    <t>Er wordt niet meer dan 10% jeugdigen ingezet en er worden geen eigen leerlingen of ouders van leerlingen ingezet</t>
  </si>
  <si>
    <t>Er wordt meer dan 10% jeugdigen ingezet en/of er worden eigen leerlingen of ouders van leerlingen ingezet</t>
  </si>
  <si>
    <t>Het (digitale) logboek is op alle locaties aanwezig en wordt dagelijks gebruikt. Eventuele mankementen zijn in het logboek vastgelegd.</t>
  </si>
  <si>
    <t>Het (digitale) logboek is niet op alle locaties aanwezig of wordt niet dagelijks gebruikt of er zijn geen mankementen in vastgelegd.</t>
  </si>
  <si>
    <t>Roken</t>
  </si>
  <si>
    <t>In en op het terrein van de Opdrachtgever is roken niet toegestaan.</t>
  </si>
  <si>
    <t>Medewerkers roken niet op het terrein of in het gebouw van opdrachtgever.</t>
  </si>
  <si>
    <t>Eén of meerdere medewerkers roken wel op het terrein of in het gebouw van opdrachtgever.</t>
  </si>
  <si>
    <t>Eén of meerdere facturen niet tijdig of correct en/of niet voorzien van werkbonnen</t>
  </si>
  <si>
    <t>Na uitvoering van specialistisch periodiek onderhoud of glasbewassing voert SMB een controle uit om vervolgens aan de aangewezen vertegenwoordiger van opdrachtgever op te leveren.</t>
  </si>
  <si>
    <t>In- en uitruimen</t>
  </si>
  <si>
    <t>Opdrachtnemer is verantwoordelijk voor het in- en uitruimen van de inventaris van de ruimten. Alle ruimten dienen na het inruimen op dezelfde wijze te zijn ingericht als vóór het uitruimen het geval was.</t>
  </si>
  <si>
    <t>De ruimten zijn bij het uitvoeren van specialistisch vloeronderhoud in- en uitgeruimd en vervolgens op dezelfde wijze weer ingericht</t>
  </si>
  <si>
    <t>De ruimten zijn bij het uitvoeren van specialistisch vloeronderhoud niet in- en uitgeruimd en/of niet op dezelfde wijze weer ingericht</t>
  </si>
  <si>
    <t xml:space="preserve">Alle schoonmaak- en schoonmaakonderhoudsmiddelen dienen, conform NVZ-NIFIM systematiek, te zijn geëtiketteerd. De samenstelling van de schoonmaakmiddelen dient gesteld te zijn op de verpakkingen. De schoonmaakmiddelen voldoen aan de geldende wettelijke eisen, mogen niet schadelijk zijn voor gezondheid, milieu en de materialen waarop ze worden toegepast. </t>
  </si>
  <si>
    <t>Alle middelen zijn geëtiketteerd, de samenstelling is aanwezig op de verpakking, voldoen aan de geldende wettelijke eisen en zijn niet schadelijk voor het milieu</t>
  </si>
  <si>
    <t>De middelen zijn niet geëtiketteerd, de samenstelling is niet aanwezig op de verpakking, voldoen niet aan de geldende wettelijke eisen en/of zijn schadelijk voor het milieu</t>
  </si>
  <si>
    <t>Per locatie zullen er VSR-kwaliteitsmetingen door een erkend onafhankelijk gediplomeerde VSR kwaliteitscontroleur of -inspecteur uitgevoerd worden</t>
  </si>
  <si>
    <t>Minimaal éénmaal per maand wordt voor alle (taken) in de locaties een DKS meting door opdrachtnemer uitgevoerd, rapportages worden opgestuurd naar opdrachtgever.</t>
  </si>
  <si>
    <t>Tussen de 25% en 60% van de DKS metingen uitgevoerd</t>
  </si>
  <si>
    <t>Tussen de 61% en 99% van de DKS metingen is uitgevoerd</t>
  </si>
  <si>
    <t>Iedere medewerker draagt beschermde, herkenbare, nette en deugdelijke werkkleding tijdens de uitvoering van de werkzaamheden.</t>
  </si>
  <si>
    <t>Alle facturen zijn tijdig en correct en facturen voor extra werkzaamheden zijn voorzien van werkbonnen</t>
  </si>
  <si>
    <t>In ieder gebouw is een (digitaal) logboek, waarin dagelijks door SMB wordt geschreven, (op- en of aanmerkingen of paraaf “voor gezien”). Daarnaast worden geconstateerde (technische) mankementen of gebrekkige voorzieningen vastgelegd in het logboek.</t>
  </si>
  <si>
    <t xml:space="preserve">Alle periodieke werkzaamheden (vloer / inventaris / sanitair, glas) zijn ingepland en vastgelegd in een jaarplanning. Alle contactpersonen beschikken over deze jaarplanning. </t>
  </si>
  <si>
    <t>Planningen zijn conform het programma van eisen aanwezig op elke locatie en in bezit van de CP per locatie</t>
  </si>
  <si>
    <t>Planningen zijn conform het programma van eisen, niet aanwezig op elke locatie en/of niet in bezit van de CP per locatie</t>
  </si>
  <si>
    <t>De score dient in het eerste contractjaar per kwartaal minimaal 80% te zijn.  In het tweede contractjaar dient de score per kwartaal minimaal 85% te zijn. Vanaf het derde contractjaar dient de score per kwartaal minimaal 90% te zijn. Indien Opdrachtnemer voldoet aan het minimaal te behalen percentage, mag het gedeelte Reservering Variabele Beloning gefactureerd worden aan Opdrachtgever, zie eis K-8.</t>
  </si>
  <si>
    <t>Looptijd contract: 1 maart 2022 - 31 december 2025. Optiejaren: 4
Opdrachtnemer: &lt;&gt;</t>
  </si>
  <si>
    <t>De medewerkers MATA is conform afspraak contract.                            Percentage minimaal 5%.</t>
  </si>
  <si>
    <t>P1</t>
  </si>
  <si>
    <t>P2</t>
  </si>
  <si>
    <t>P3</t>
  </si>
  <si>
    <t>P4</t>
  </si>
  <si>
    <t>P5</t>
  </si>
  <si>
    <t>P6</t>
  </si>
  <si>
    <t>P7</t>
  </si>
  <si>
    <t>P8</t>
  </si>
  <si>
    <t>P9</t>
  </si>
  <si>
    <t>P10</t>
  </si>
  <si>
    <t>U1</t>
  </si>
  <si>
    <t>U2</t>
  </si>
  <si>
    <t>U3</t>
  </si>
  <si>
    <t>U4</t>
  </si>
  <si>
    <t>U5</t>
  </si>
  <si>
    <t>U6</t>
  </si>
  <si>
    <t>U7</t>
  </si>
  <si>
    <t>U8</t>
  </si>
  <si>
    <t>U9</t>
  </si>
  <si>
    <t>U10</t>
  </si>
  <si>
    <t>U11</t>
  </si>
  <si>
    <t>U12</t>
  </si>
  <si>
    <t>U13</t>
  </si>
  <si>
    <t>U14</t>
  </si>
  <si>
    <t>C1</t>
  </si>
  <si>
    <t>C2</t>
  </si>
  <si>
    <t>C3</t>
  </si>
  <si>
    <t>F1</t>
  </si>
  <si>
    <t>Bijlage 9d. KPI scoringsmodel - Perceel 4: Pius X College (PXC) &amp; Scholengemeenschap St.-Canisius (SGC)</t>
  </si>
  <si>
    <t>Opmerking PXC &amp; SGC</t>
  </si>
  <si>
    <t>PXC &amp; SGC</t>
  </si>
  <si>
    <t>SMB / PXC &amp; SGC</t>
  </si>
  <si>
    <t>Inkada (tijdens kwaliteitsmeting) en PXC &amp; SGC</t>
  </si>
  <si>
    <t>SMB en PXC &amp; SGC</t>
  </si>
  <si>
    <t>C4</t>
  </si>
  <si>
    <t>Afstemming met Beleidsadviseur en/of Hoofd Facilitair</t>
  </si>
  <si>
    <t>Opdrachtnemer communiceert conform het programma van eisen met de Beleidsadviseur en/of Hoofd Facilitair wanneer dat beschreven is.</t>
  </si>
  <si>
    <t>Communicatie verloopt conform programma van eisen met Beleidsadviseur en/of Hoofd Bedrijfsvoering</t>
  </si>
  <si>
    <t>Communicatie verloopt niet conform programma van eisen met Beleidsadviseur en/of Hoofd Bedrijfsvoering</t>
  </si>
  <si>
    <t>Voor iedere medewerker is vóór tewerkstelling, een VOG verstrekt</t>
  </si>
  <si>
    <t xml:space="preserve">PXC &amp; SGC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</si>
</sst>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0"/>
      <name val="Arial"/>
      <family val="2"/>
    </font>
    <font>
      <b/>
      <sz val="11"/>
      <color theme="1"/>
      <name val="Verdana"/>
      <family val="2"/>
    </font>
    <font>
      <sz val="11"/>
      <color theme="1"/>
      <name val="Calibri"/>
      <family val="2"/>
      <scheme val="minor"/>
    </font>
    <font>
      <b/>
      <sz val="11"/>
      <color theme="1"/>
      <name val="Calibri"/>
      <family val="2"/>
      <scheme val="minor"/>
    </font>
    <font>
      <b/>
      <sz val="8"/>
      <color theme="0"/>
      <name val="Verdana"/>
      <family val="2"/>
    </font>
    <font>
      <sz val="8"/>
      <color theme="1"/>
      <name val="Verdana"/>
      <family val="2"/>
    </font>
    <font>
      <b/>
      <sz val="8"/>
      <color theme="1"/>
      <name val="Verdana"/>
      <family val="2"/>
    </font>
    <font>
      <b/>
      <sz val="8"/>
      <color rgb="FF000000"/>
      <name val="Verdana"/>
      <family val="2"/>
    </font>
    <font>
      <sz val="11"/>
      <color theme="1"/>
      <name val="Verdana"/>
      <family val="2"/>
    </font>
    <font>
      <b/>
      <sz val="8"/>
      <name val="Verdana"/>
      <family val="2"/>
    </font>
    <font>
      <sz val="8"/>
      <name val="Verdana"/>
      <family val="2"/>
    </font>
    <font>
      <b/>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9" fontId="3" fillId="0" borderId="0" applyFont="0" applyFill="0" applyBorder="0" applyAlignment="0" applyProtection="0"/>
    <xf numFmtId="0" fontId="3" fillId="0" borderId="0"/>
  </cellStyleXfs>
  <cellXfs count="121">
    <xf numFmtId="0" fontId="0" fillId="0" borderId="0" xfId="0"/>
    <xf numFmtId="0" fontId="5" fillId="3" borderId="2" xfId="0" applyFont="1" applyFill="1" applyBorder="1" applyAlignment="1">
      <alignment vertical="center" wrapText="1"/>
    </xf>
    <xf numFmtId="0" fontId="5" fillId="3"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4" fillId="0" borderId="0" xfId="0" applyFont="1"/>
    <xf numFmtId="0" fontId="4" fillId="0" borderId="0" xfId="0" applyFont="1" applyAlignment="1">
      <alignment horizontal="left"/>
    </xf>
    <xf numFmtId="0" fontId="0" fillId="0" borderId="0" xfId="0" applyAlignment="1">
      <alignment horizontal="center"/>
    </xf>
    <xf numFmtId="0" fontId="0" fillId="0" borderId="0" xfId="0" applyAlignment="1">
      <alignment horizontal="left"/>
    </xf>
    <xf numFmtId="0" fontId="6" fillId="2" borderId="2" xfId="0"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164" fontId="0" fillId="0" borderId="0" xfId="0" applyNumberFormat="1"/>
    <xf numFmtId="0" fontId="0" fillId="0" borderId="0" xfId="0" applyAlignment="1">
      <alignment horizontal="center" vertical="center"/>
    </xf>
    <xf numFmtId="0" fontId="9" fillId="0" borderId="9" xfId="0" applyFont="1" applyBorder="1" applyAlignment="1">
      <alignment vertical="center" wrapText="1"/>
    </xf>
    <xf numFmtId="1" fontId="10" fillId="4" borderId="1" xfId="2" applyNumberFormat="1" applyFont="1" applyFill="1" applyBorder="1" applyAlignment="1">
      <alignment horizontal="center" vertical="center" wrapText="1"/>
    </xf>
    <xf numFmtId="0" fontId="6" fillId="0" borderId="2" xfId="0" applyFont="1" applyBorder="1" applyAlignment="1">
      <alignment vertical="center" wrapText="1"/>
    </xf>
    <xf numFmtId="164" fontId="6" fillId="0" borderId="2" xfId="0" applyNumberFormat="1" applyFont="1" applyBorder="1" applyAlignment="1">
      <alignment horizontal="center" vertical="center" wrapText="1"/>
    </xf>
    <xf numFmtId="0" fontId="11" fillId="0" borderId="2" xfId="0" applyFont="1" applyBorder="1" applyAlignment="1">
      <alignment vertical="center" wrapText="1"/>
    </xf>
    <xf numFmtId="164" fontId="6" fillId="2" borderId="2"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6" fillId="4" borderId="1" xfId="0" applyFont="1" applyFill="1" applyBorder="1" applyAlignment="1">
      <alignment vertical="center" wrapText="1"/>
    </xf>
    <xf numFmtId="0" fontId="5" fillId="3" borderId="1" xfId="0" applyFont="1" applyFill="1" applyBorder="1" applyAlignment="1">
      <alignment horizontal="center" vertical="center" wrapText="1"/>
    </xf>
    <xf numFmtId="1" fontId="7" fillId="4" borderId="2" xfId="2" applyNumberFormat="1" applyFont="1" applyFill="1" applyBorder="1" applyAlignment="1">
      <alignment horizontal="center" vertical="center" wrapText="1"/>
    </xf>
    <xf numFmtId="0" fontId="4" fillId="4" borderId="2" xfId="0" applyFont="1" applyFill="1" applyBorder="1"/>
    <xf numFmtId="0" fontId="0" fillId="2" borderId="0" xfId="0" applyFill="1"/>
    <xf numFmtId="0" fontId="7"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7" fillId="4" borderId="2" xfId="0" applyFont="1" applyFill="1" applyBorder="1" applyAlignment="1">
      <alignment vertical="center" wrapText="1"/>
    </xf>
    <xf numFmtId="0" fontId="8" fillId="5" borderId="2" xfId="0" applyFont="1" applyFill="1" applyBorder="1" applyAlignment="1">
      <alignment vertical="center" wrapText="1"/>
    </xf>
    <xf numFmtId="0" fontId="8" fillId="5" borderId="2" xfId="0" applyFont="1" applyFill="1" applyBorder="1" applyAlignment="1">
      <alignment horizontal="left" vertical="center" wrapText="1"/>
    </xf>
    <xf numFmtId="1" fontId="5" fillId="5" borderId="2" xfId="2" applyNumberFormat="1" applyFont="1" applyFill="1" applyBorder="1" applyAlignment="1">
      <alignment horizontal="center" vertical="center" wrapText="1"/>
    </xf>
    <xf numFmtId="0" fontId="5" fillId="5" borderId="2" xfId="0" applyFont="1" applyFill="1" applyBorder="1" applyAlignment="1">
      <alignment horizontal="center" vertical="center" wrapText="1"/>
    </xf>
    <xf numFmtId="164" fontId="11"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11" fillId="0" borderId="5" xfId="0" applyFont="1" applyBorder="1" applyAlignment="1">
      <alignment vertical="center" wrapText="1"/>
    </xf>
    <xf numFmtId="9" fontId="4" fillId="4" borderId="0" xfId="2" applyFont="1" applyFill="1" applyAlignment="1">
      <alignment vertical="center"/>
    </xf>
    <xf numFmtId="9" fontId="4" fillId="0" borderId="0" xfId="2" applyFont="1" applyFill="1" applyAlignment="1">
      <alignment vertical="center"/>
    </xf>
    <xf numFmtId="0" fontId="0" fillId="0" borderId="2" xfId="0" applyBorder="1"/>
    <xf numFmtId="9" fontId="4" fillId="4" borderId="2" xfId="2" applyFont="1" applyFill="1" applyBorder="1" applyAlignment="1">
      <alignment vertical="center"/>
    </xf>
    <xf numFmtId="0" fontId="4" fillId="4" borderId="8" xfId="0" applyFont="1" applyFill="1" applyBorder="1" applyAlignment="1">
      <alignment horizontal="center"/>
    </xf>
    <xf numFmtId="0" fontId="5" fillId="3"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6" fillId="6" borderId="2" xfId="0" applyFont="1" applyFill="1" applyBorder="1" applyAlignment="1">
      <alignment vertical="center" wrapText="1"/>
    </xf>
    <xf numFmtId="0" fontId="6" fillId="6" borderId="2" xfId="0" applyFont="1" applyFill="1" applyBorder="1" applyAlignment="1">
      <alignment horizontal="center" vertical="center" wrapText="1"/>
    </xf>
    <xf numFmtId="0" fontId="0" fillId="6" borderId="2" xfId="0" applyFill="1" applyBorder="1"/>
    <xf numFmtId="164" fontId="6" fillId="6" borderId="2" xfId="0" applyNumberFormat="1" applyFont="1" applyFill="1" applyBorder="1" applyAlignment="1">
      <alignment horizontal="center" vertical="center" wrapText="1"/>
    </xf>
    <xf numFmtId="0" fontId="6" fillId="6" borderId="8" xfId="0" applyFont="1" applyFill="1" applyBorder="1" applyAlignment="1">
      <alignment horizontal="center" vertical="center" wrapText="1"/>
    </xf>
    <xf numFmtId="0" fontId="11" fillId="6" borderId="2" xfId="0" applyFont="1" applyFill="1" applyBorder="1" applyAlignment="1">
      <alignment vertical="center" wrapText="1"/>
    </xf>
    <xf numFmtId="164" fontId="11" fillId="6" borderId="2" xfId="0" applyNumberFormat="1" applyFont="1" applyFill="1" applyBorder="1" applyAlignment="1">
      <alignment horizontal="center" vertical="center" wrapText="1"/>
    </xf>
    <xf numFmtId="0" fontId="0" fillId="6" borderId="2" xfId="0" applyFill="1" applyBorder="1" applyAlignment="1">
      <alignment horizontal="center" vertical="center"/>
    </xf>
    <xf numFmtId="1" fontId="6" fillId="6" borderId="2" xfId="2" applyNumberFormat="1" applyFont="1" applyFill="1" applyBorder="1" applyAlignment="1">
      <alignment horizontal="center" vertical="center" wrapText="1"/>
    </xf>
    <xf numFmtId="0" fontId="0" fillId="2" borderId="2" xfId="0" applyFill="1" applyBorder="1"/>
    <xf numFmtId="0" fontId="11" fillId="2" borderId="5" xfId="0" applyFont="1" applyFill="1" applyBorder="1" applyAlignment="1">
      <alignment vertical="center" wrapText="1"/>
    </xf>
    <xf numFmtId="0" fontId="11" fillId="6" borderId="5" xfId="0" applyFont="1" applyFill="1" applyBorder="1" applyAlignment="1">
      <alignment vertical="center" wrapText="1"/>
    </xf>
    <xf numFmtId="0" fontId="4" fillId="6" borderId="2" xfId="0" applyFont="1" applyFill="1" applyBorder="1"/>
    <xf numFmtId="0" fontId="4" fillId="2" borderId="0" xfId="0" applyFont="1" applyFill="1"/>
    <xf numFmtId="0" fontId="6" fillId="6"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164" fontId="4" fillId="0" borderId="10" xfId="0" applyNumberFormat="1" applyFont="1" applyBorder="1"/>
    <xf numFmtId="0" fontId="6" fillId="2"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1" fillId="2" borderId="6" xfId="0" applyFont="1" applyFill="1" applyBorder="1" applyAlignment="1">
      <alignment vertical="center" wrapText="1"/>
    </xf>
    <xf numFmtId="0" fontId="11" fillId="2" borderId="2" xfId="0" applyFont="1" applyFill="1" applyBorder="1" applyAlignment="1">
      <alignment vertical="center" wrapText="1"/>
    </xf>
    <xf numFmtId="164" fontId="11" fillId="2" borderId="2" xfId="2" applyNumberFormat="1" applyFont="1" applyFill="1" applyBorder="1" applyAlignment="1">
      <alignment horizontal="center" vertical="center" wrapText="1"/>
    </xf>
    <xf numFmtId="164" fontId="11" fillId="6" borderId="2" xfId="2" applyNumberFormat="1" applyFont="1" applyFill="1" applyBorder="1" applyAlignment="1">
      <alignment horizontal="center" vertical="center" wrapText="1"/>
    </xf>
    <xf numFmtId="1" fontId="10" fillId="4" borderId="2" xfId="2" applyNumberFormat="1" applyFont="1" applyFill="1" applyBorder="1" applyAlignment="1">
      <alignment horizontal="center" vertical="center" wrapText="1"/>
    </xf>
    <xf numFmtId="0" fontId="6" fillId="2" borderId="2" xfId="0" applyFont="1" applyFill="1" applyBorder="1" applyAlignment="1">
      <alignment vertical="center" wrapText="1"/>
    </xf>
    <xf numFmtId="0" fontId="0" fillId="2" borderId="2" xfId="0" applyFill="1" applyBorder="1" applyAlignment="1">
      <alignment horizontal="center"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0" xfId="0" applyFont="1" applyBorder="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4" xfId="0" applyFont="1" applyBorder="1" applyAlignment="1">
      <alignment horizontal="left" vertical="top" wrapText="1"/>
    </xf>
    <xf numFmtId="0" fontId="12" fillId="0" borderId="17" xfId="0" applyFont="1" applyBorder="1" applyAlignment="1">
      <alignment horizontal="left" vertical="top"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1" fillId="2" borderId="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6"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6" fillId="6" borderId="3"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3" xfId="0" applyFont="1" applyFill="1" applyBorder="1" applyAlignment="1">
      <alignment horizontal="left" vertical="center" wrapText="1"/>
    </xf>
    <xf numFmtId="0" fontId="6" fillId="6" borderId="1" xfId="0" applyFont="1" applyFill="1" applyBorder="1" applyAlignment="1">
      <alignment horizontal="left" vertical="center" wrapText="1"/>
    </xf>
    <xf numFmtId="0" fontId="6" fillId="6" borderId="7" xfId="0" applyFont="1" applyFill="1" applyBorder="1" applyAlignment="1">
      <alignment horizontal="center" vertical="center" wrapText="1"/>
    </xf>
    <xf numFmtId="0" fontId="11" fillId="6" borderId="2" xfId="0" applyFont="1" applyFill="1" applyBorder="1" applyAlignment="1">
      <alignment horizontal="left" vertical="center" wrapText="1"/>
    </xf>
    <xf numFmtId="0" fontId="11" fillId="6" borderId="3"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6" fillId="2" borderId="3"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2" fillId="0" borderId="4" xfId="0" applyFont="1" applyBorder="1" applyAlignment="1">
      <alignment horizontal="center" vertical="top"/>
    </xf>
    <xf numFmtId="0" fontId="2" fillId="0" borderId="0" xfId="0" applyFont="1" applyAlignment="1">
      <alignment horizontal="center" vertical="top"/>
    </xf>
    <xf numFmtId="0" fontId="11" fillId="2" borderId="7" xfId="0" applyFont="1" applyFill="1" applyBorder="1" applyAlignment="1">
      <alignment horizontal="center" vertical="center" wrapText="1"/>
    </xf>
    <xf numFmtId="0" fontId="9" fillId="0" borderId="9" xfId="0" applyFont="1" applyBorder="1" applyAlignment="1">
      <alignment horizontal="center" vertical="center" wrapText="1"/>
    </xf>
    <xf numFmtId="0" fontId="2" fillId="0" borderId="2" xfId="0" applyFont="1" applyBorder="1" applyAlignment="1">
      <alignment horizontal="center" vertical="center"/>
    </xf>
    <xf numFmtId="0" fontId="6" fillId="2" borderId="2" xfId="0" quotePrefix="1"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6" borderId="7" xfId="0" applyFont="1" applyFill="1" applyBorder="1" applyAlignment="1">
      <alignment horizontal="left" vertical="center" wrapText="1"/>
    </xf>
    <xf numFmtId="0" fontId="11" fillId="6" borderId="7" xfId="0" applyFont="1" applyFill="1" applyBorder="1" applyAlignment="1">
      <alignment horizontal="left" vertical="center" wrapText="1"/>
    </xf>
  </cellXfs>
  <cellStyles count="4">
    <cellStyle name="Procent" xfId="2" builtinId="5"/>
    <cellStyle name="Standaard" xfId="0" builtinId="0"/>
    <cellStyle name="Standaard 3" xfId="3" xr:uid="{9A20AA05-048F-4196-B85D-0941D6B5D17B}"/>
    <cellStyle name="Standaard 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BC944-51CA-4649-81FB-029ADFC02E96}">
  <sheetPr>
    <pageSetUpPr fitToPage="1"/>
  </sheetPr>
  <dimension ref="B1:S88"/>
  <sheetViews>
    <sheetView tabSelected="1" view="pageBreakPreview" zoomScaleNormal="100" zoomScaleSheetLayoutView="100" workbookViewId="0">
      <selection activeCell="B1" sqref="B1:P1"/>
    </sheetView>
  </sheetViews>
  <sheetFormatPr defaultRowHeight="15" x14ac:dyDescent="0.25"/>
  <cols>
    <col min="1" max="1" width="1.85546875" customWidth="1"/>
    <col min="2" max="2" width="7.28515625" customWidth="1"/>
    <col min="3" max="3" width="21.85546875" style="7" customWidth="1"/>
    <col min="4" max="4" width="16.85546875" style="7" customWidth="1"/>
    <col min="5" max="5" width="19.28515625" style="7" customWidth="1"/>
    <col min="6" max="6" width="54" style="7" customWidth="1"/>
    <col min="7" max="7" width="49.7109375" customWidth="1"/>
    <col min="8" max="8" width="17.5703125" style="10" bestFit="1" customWidth="1"/>
    <col min="9" max="9" width="1.85546875" customWidth="1"/>
    <col min="10" max="10" width="6.28515625" style="11" bestFit="1" customWidth="1"/>
    <col min="11" max="11" width="6.28515625" style="6" hidden="1" customWidth="1"/>
    <col min="12" max="12" width="6.28515625" style="6" bestFit="1" customWidth="1"/>
    <col min="13" max="13" width="6.28515625" style="6" hidden="1" customWidth="1"/>
    <col min="14" max="14" width="6.28515625" style="6" bestFit="1" customWidth="1"/>
    <col min="15" max="15" width="6.28515625" style="6" hidden="1" customWidth="1"/>
    <col min="16" max="16" width="6.28515625" style="6" bestFit="1" customWidth="1"/>
    <col min="17" max="17" width="6.28515625" style="6" hidden="1" customWidth="1"/>
    <col min="18" max="18" width="14.140625" customWidth="1"/>
    <col min="19" max="19" width="14.42578125" customWidth="1"/>
  </cols>
  <sheetData>
    <row r="1" spans="2:19" x14ac:dyDescent="0.25">
      <c r="B1" s="112" t="s">
        <v>189</v>
      </c>
      <c r="C1" s="112"/>
      <c r="D1" s="112"/>
      <c r="E1" s="112"/>
      <c r="F1" s="112"/>
      <c r="G1" s="112"/>
      <c r="H1" s="112"/>
      <c r="I1" s="113"/>
      <c r="J1" s="113"/>
      <c r="K1" s="113"/>
      <c r="L1" s="113"/>
      <c r="M1" s="113"/>
      <c r="N1" s="113"/>
      <c r="O1" s="113"/>
      <c r="P1" s="113"/>
    </row>
    <row r="2" spans="2:19" ht="34.5" customHeight="1" x14ac:dyDescent="0.25">
      <c r="B2" s="115" t="s">
        <v>159</v>
      </c>
      <c r="C2" s="115"/>
      <c r="D2" s="115"/>
      <c r="E2" s="115"/>
      <c r="F2" s="115"/>
      <c r="G2" s="115"/>
      <c r="H2" s="12"/>
      <c r="I2" s="24"/>
      <c r="J2" s="116">
        <v>2022</v>
      </c>
      <c r="K2" s="116"/>
      <c r="L2" s="116"/>
      <c r="M2" s="116"/>
      <c r="N2" s="116"/>
      <c r="O2" s="116"/>
      <c r="P2" s="116"/>
      <c r="Q2" s="116"/>
    </row>
    <row r="3" spans="2:19" ht="26.25" customHeight="1" x14ac:dyDescent="0.25">
      <c r="B3" s="1" t="s">
        <v>4</v>
      </c>
      <c r="C3" s="2" t="s">
        <v>63</v>
      </c>
      <c r="D3" s="3" t="s">
        <v>67</v>
      </c>
      <c r="E3" s="3" t="s">
        <v>68</v>
      </c>
      <c r="F3" s="2" t="s">
        <v>5</v>
      </c>
      <c r="G3" s="1" t="s">
        <v>6</v>
      </c>
      <c r="H3" s="9" t="s">
        <v>7</v>
      </c>
      <c r="I3" s="24"/>
      <c r="J3" s="3" t="s">
        <v>8</v>
      </c>
      <c r="K3" s="3" t="s">
        <v>62</v>
      </c>
      <c r="L3" s="3" t="s">
        <v>9</v>
      </c>
      <c r="M3" s="3" t="s">
        <v>62</v>
      </c>
      <c r="N3" s="3" t="s">
        <v>10</v>
      </c>
      <c r="O3" s="3" t="s">
        <v>62</v>
      </c>
      <c r="P3" s="3" t="s">
        <v>11</v>
      </c>
      <c r="Q3" s="3" t="s">
        <v>62</v>
      </c>
      <c r="R3" s="3" t="s">
        <v>190</v>
      </c>
      <c r="S3" s="3" t="s">
        <v>107</v>
      </c>
    </row>
    <row r="4" spans="2:19" ht="15.95" customHeight="1" x14ac:dyDescent="0.25">
      <c r="B4" s="101" t="s">
        <v>161</v>
      </c>
      <c r="C4" s="86" t="s">
        <v>12</v>
      </c>
      <c r="D4" s="84" t="s">
        <v>59</v>
      </c>
      <c r="E4" s="84" t="s">
        <v>69</v>
      </c>
      <c r="F4" s="86" t="s">
        <v>13</v>
      </c>
      <c r="G4" s="65" t="s">
        <v>14</v>
      </c>
      <c r="H4" s="66">
        <v>10</v>
      </c>
      <c r="I4" s="24"/>
      <c r="J4" s="8"/>
      <c r="K4" s="8">
        <f t="shared" ref="K4:K24" si="0">IF(J4="x",H4,0)</f>
        <v>0</v>
      </c>
      <c r="L4" s="8"/>
      <c r="M4" s="8">
        <f t="shared" ref="M4:M24" si="1">IF(L4="x",H4,0)</f>
        <v>0</v>
      </c>
      <c r="N4" s="8"/>
      <c r="O4" s="8">
        <f t="shared" ref="O4:O24" si="2">IF(N4="x",H4,0)</f>
        <v>0</v>
      </c>
      <c r="P4" s="8"/>
      <c r="Q4" s="8">
        <f t="shared" ref="Q4:Q24" si="3">IF(P4="x",H4,0)</f>
        <v>0</v>
      </c>
      <c r="R4" s="37"/>
      <c r="S4" s="37"/>
    </row>
    <row r="5" spans="2:19" ht="15.95" customHeight="1" x14ac:dyDescent="0.25">
      <c r="B5" s="101"/>
      <c r="C5" s="86"/>
      <c r="D5" s="114"/>
      <c r="E5" s="114"/>
      <c r="F5" s="86"/>
      <c r="G5" s="65" t="s">
        <v>15</v>
      </c>
      <c r="H5" s="66">
        <v>5</v>
      </c>
      <c r="I5" s="24"/>
      <c r="J5" s="8"/>
      <c r="K5" s="8">
        <f t="shared" si="0"/>
        <v>0</v>
      </c>
      <c r="L5" s="8"/>
      <c r="M5" s="8">
        <f t="shared" si="1"/>
        <v>0</v>
      </c>
      <c r="N5" s="8"/>
      <c r="O5" s="8">
        <f t="shared" si="2"/>
        <v>0</v>
      </c>
      <c r="P5" s="8"/>
      <c r="Q5" s="8">
        <f t="shared" si="3"/>
        <v>0</v>
      </c>
      <c r="R5" s="37"/>
      <c r="S5" s="37"/>
    </row>
    <row r="6" spans="2:19" ht="15.95" customHeight="1" x14ac:dyDescent="0.25">
      <c r="B6" s="101"/>
      <c r="C6" s="86"/>
      <c r="D6" s="85"/>
      <c r="E6" s="85"/>
      <c r="F6" s="86"/>
      <c r="G6" s="65" t="s">
        <v>16</v>
      </c>
      <c r="H6" s="66">
        <v>0</v>
      </c>
      <c r="I6" s="24"/>
      <c r="J6" s="8"/>
      <c r="K6" s="8">
        <f t="shared" si="0"/>
        <v>0</v>
      </c>
      <c r="L6" s="8"/>
      <c r="M6" s="8">
        <f t="shared" si="1"/>
        <v>0</v>
      </c>
      <c r="N6" s="8"/>
      <c r="O6" s="8">
        <f t="shared" si="2"/>
        <v>0</v>
      </c>
      <c r="P6" s="8"/>
      <c r="Q6" s="8">
        <f t="shared" si="3"/>
        <v>0</v>
      </c>
      <c r="R6" s="37"/>
      <c r="S6" s="37"/>
    </row>
    <row r="7" spans="2:19" ht="15.95" customHeight="1" x14ac:dyDescent="0.25">
      <c r="B7" s="95" t="s">
        <v>162</v>
      </c>
      <c r="C7" s="96" t="s">
        <v>77</v>
      </c>
      <c r="D7" s="97" t="s">
        <v>59</v>
      </c>
      <c r="E7" s="97" t="s">
        <v>71</v>
      </c>
      <c r="F7" s="89" t="s">
        <v>18</v>
      </c>
      <c r="G7" s="48" t="s">
        <v>19</v>
      </c>
      <c r="H7" s="67">
        <v>3</v>
      </c>
      <c r="I7" s="24"/>
      <c r="J7" s="44"/>
      <c r="K7" s="44">
        <f t="shared" si="0"/>
        <v>0</v>
      </c>
      <c r="L7" s="44"/>
      <c r="M7" s="44">
        <f t="shared" si="1"/>
        <v>0</v>
      </c>
      <c r="N7" s="44"/>
      <c r="O7" s="44">
        <f t="shared" si="2"/>
        <v>0</v>
      </c>
      <c r="P7" s="44"/>
      <c r="Q7" s="44">
        <f t="shared" si="3"/>
        <v>0</v>
      </c>
      <c r="R7" s="45"/>
      <c r="S7" s="45"/>
    </row>
    <row r="8" spans="2:19" ht="15.95" customHeight="1" x14ac:dyDescent="0.25">
      <c r="B8" s="92"/>
      <c r="C8" s="96"/>
      <c r="D8" s="98"/>
      <c r="E8" s="98"/>
      <c r="F8" s="90"/>
      <c r="G8" s="48" t="s">
        <v>20</v>
      </c>
      <c r="H8" s="67">
        <v>0</v>
      </c>
      <c r="I8" s="24"/>
      <c r="J8" s="44"/>
      <c r="K8" s="44">
        <f t="shared" si="0"/>
        <v>0</v>
      </c>
      <c r="L8" s="44"/>
      <c r="M8" s="44">
        <f t="shared" si="1"/>
        <v>0</v>
      </c>
      <c r="N8" s="44"/>
      <c r="O8" s="44">
        <f t="shared" si="2"/>
        <v>0</v>
      </c>
      <c r="P8" s="44"/>
      <c r="Q8" s="44">
        <f t="shared" si="3"/>
        <v>0</v>
      </c>
      <c r="R8" s="45"/>
      <c r="S8" s="45"/>
    </row>
    <row r="9" spans="2:19" ht="15.95" customHeight="1" x14ac:dyDescent="0.25">
      <c r="B9" s="99" t="s">
        <v>163</v>
      </c>
      <c r="C9" s="86" t="s">
        <v>17</v>
      </c>
      <c r="D9" s="84" t="s">
        <v>59</v>
      </c>
      <c r="E9" s="84" t="s">
        <v>71</v>
      </c>
      <c r="F9" s="82" t="s">
        <v>21</v>
      </c>
      <c r="G9" s="65" t="s">
        <v>22</v>
      </c>
      <c r="H9" s="66">
        <v>5</v>
      </c>
      <c r="I9" s="24"/>
      <c r="J9" s="8"/>
      <c r="K9" s="8">
        <f t="shared" si="0"/>
        <v>0</v>
      </c>
      <c r="L9" s="8"/>
      <c r="M9" s="8">
        <f t="shared" si="1"/>
        <v>0</v>
      </c>
      <c r="N9" s="8"/>
      <c r="O9" s="8">
        <f t="shared" si="2"/>
        <v>0</v>
      </c>
      <c r="P9" s="8"/>
      <c r="Q9" s="8">
        <f t="shared" si="3"/>
        <v>0</v>
      </c>
      <c r="R9" s="37"/>
      <c r="S9" s="37"/>
    </row>
    <row r="10" spans="2:19" ht="15.95" customHeight="1" x14ac:dyDescent="0.25">
      <c r="B10" s="81"/>
      <c r="C10" s="86"/>
      <c r="D10" s="85"/>
      <c r="E10" s="85"/>
      <c r="F10" s="83"/>
      <c r="G10" s="65" t="s">
        <v>23</v>
      </c>
      <c r="H10" s="66">
        <v>0</v>
      </c>
      <c r="I10" s="24"/>
      <c r="J10" s="8"/>
      <c r="K10" s="8">
        <f t="shared" si="0"/>
        <v>0</v>
      </c>
      <c r="L10" s="8"/>
      <c r="M10" s="8">
        <f t="shared" si="1"/>
        <v>0</v>
      </c>
      <c r="N10" s="8"/>
      <c r="O10" s="8">
        <f t="shared" si="2"/>
        <v>0</v>
      </c>
      <c r="P10" s="8"/>
      <c r="Q10" s="8">
        <f t="shared" si="3"/>
        <v>0</v>
      </c>
      <c r="R10" s="37"/>
      <c r="S10" s="37"/>
    </row>
    <row r="11" spans="2:19" ht="20.45" customHeight="1" x14ac:dyDescent="0.25">
      <c r="B11" s="95" t="s">
        <v>164</v>
      </c>
      <c r="C11" s="96" t="s">
        <v>29</v>
      </c>
      <c r="D11" s="97" t="s">
        <v>59</v>
      </c>
      <c r="E11" s="97" t="s">
        <v>69</v>
      </c>
      <c r="F11" s="89" t="s">
        <v>30</v>
      </c>
      <c r="G11" s="48" t="s">
        <v>31</v>
      </c>
      <c r="H11" s="49">
        <v>3</v>
      </c>
      <c r="I11" s="24"/>
      <c r="J11" s="57"/>
      <c r="K11" s="57">
        <f t="shared" ref="K11:K14" si="4">IF(J11="x",H11,0)</f>
        <v>0</v>
      </c>
      <c r="L11" s="57"/>
      <c r="M11" s="57">
        <f t="shared" ref="M11:M14" si="5">IF(L11="x",H11,0)</f>
        <v>0</v>
      </c>
      <c r="N11" s="57"/>
      <c r="O11" s="57">
        <f t="shared" ref="O11:O14" si="6">IF(N11="x",H11,0)</f>
        <v>0</v>
      </c>
      <c r="P11" s="57"/>
      <c r="Q11" s="57">
        <f t="shared" ref="Q11:Q14" si="7">IF(P11="x",H11,0)</f>
        <v>0</v>
      </c>
      <c r="R11" s="45"/>
      <c r="S11" s="45"/>
    </row>
    <row r="12" spans="2:19" s="4" customFormat="1" ht="20.45" customHeight="1" x14ac:dyDescent="0.25">
      <c r="B12" s="92"/>
      <c r="C12" s="96"/>
      <c r="D12" s="98"/>
      <c r="E12" s="98"/>
      <c r="F12" s="90"/>
      <c r="G12" s="48" t="s">
        <v>32</v>
      </c>
      <c r="H12" s="49">
        <v>0</v>
      </c>
      <c r="I12" s="56"/>
      <c r="J12" s="57"/>
      <c r="K12" s="57">
        <f t="shared" si="4"/>
        <v>0</v>
      </c>
      <c r="L12" s="57"/>
      <c r="M12" s="57">
        <f t="shared" si="5"/>
        <v>0</v>
      </c>
      <c r="N12" s="57"/>
      <c r="O12" s="57">
        <f t="shared" si="6"/>
        <v>0</v>
      </c>
      <c r="P12" s="57"/>
      <c r="Q12" s="57">
        <f t="shared" si="7"/>
        <v>0</v>
      </c>
      <c r="R12" s="55"/>
      <c r="S12" s="55"/>
    </row>
    <row r="13" spans="2:19" ht="32.25" customHeight="1" x14ac:dyDescent="0.25">
      <c r="B13" s="99" t="s">
        <v>165</v>
      </c>
      <c r="C13" s="86" t="s">
        <v>129</v>
      </c>
      <c r="D13" s="84" t="s">
        <v>59</v>
      </c>
      <c r="E13" s="84" t="s">
        <v>69</v>
      </c>
      <c r="F13" s="82" t="s">
        <v>130</v>
      </c>
      <c r="G13" s="65" t="s">
        <v>131</v>
      </c>
      <c r="H13" s="66">
        <v>3</v>
      </c>
      <c r="I13" s="24"/>
      <c r="J13" s="58"/>
      <c r="K13" s="58">
        <f t="shared" si="4"/>
        <v>0</v>
      </c>
      <c r="L13" s="58"/>
      <c r="M13" s="58">
        <f t="shared" si="5"/>
        <v>0</v>
      </c>
      <c r="N13" s="58"/>
      <c r="O13" s="58">
        <f t="shared" si="6"/>
        <v>0</v>
      </c>
      <c r="P13" s="58"/>
      <c r="Q13" s="58">
        <f t="shared" si="7"/>
        <v>0</v>
      </c>
      <c r="R13" s="37"/>
      <c r="S13" s="37"/>
    </row>
    <row r="14" spans="2:19" ht="24.75" customHeight="1" x14ac:dyDescent="0.25">
      <c r="B14" s="81"/>
      <c r="C14" s="86"/>
      <c r="D14" s="85"/>
      <c r="E14" s="85"/>
      <c r="F14" s="83"/>
      <c r="G14" s="65" t="s">
        <v>132</v>
      </c>
      <c r="H14" s="66">
        <v>0</v>
      </c>
      <c r="I14" s="24"/>
      <c r="J14" s="58"/>
      <c r="K14" s="58">
        <f t="shared" si="4"/>
        <v>0</v>
      </c>
      <c r="L14" s="58"/>
      <c r="M14" s="58">
        <f t="shared" si="5"/>
        <v>0</v>
      </c>
      <c r="N14" s="58"/>
      <c r="O14" s="58">
        <f t="shared" si="6"/>
        <v>0</v>
      </c>
      <c r="P14" s="58"/>
      <c r="Q14" s="58">
        <f t="shared" si="7"/>
        <v>0</v>
      </c>
      <c r="R14" s="37"/>
      <c r="S14" s="37"/>
    </row>
    <row r="15" spans="2:19" ht="25.5" customHeight="1" x14ac:dyDescent="0.25">
      <c r="B15" s="91" t="s">
        <v>166</v>
      </c>
      <c r="C15" s="89" t="s">
        <v>121</v>
      </c>
      <c r="D15" s="97" t="s">
        <v>59</v>
      </c>
      <c r="E15" s="97" t="s">
        <v>69</v>
      </c>
      <c r="F15" s="89" t="s">
        <v>122</v>
      </c>
      <c r="G15" s="48" t="s">
        <v>123</v>
      </c>
      <c r="H15" s="49">
        <v>5</v>
      </c>
      <c r="I15" s="24"/>
      <c r="J15" s="57"/>
      <c r="K15" s="57">
        <f t="shared" ref="K15:K16" si="8">IF(J15="x",H15,0)</f>
        <v>0</v>
      </c>
      <c r="L15" s="57"/>
      <c r="M15" s="57">
        <f t="shared" ref="M15:M16" si="9">IF(L15="x",H15,0)</f>
        <v>0</v>
      </c>
      <c r="N15" s="57"/>
      <c r="O15" s="57">
        <f t="shared" ref="O15:O16" si="10">IF(N15="x",H15,0)</f>
        <v>0</v>
      </c>
      <c r="P15" s="57"/>
      <c r="Q15" s="57">
        <f t="shared" ref="Q15:Q16" si="11">IF(P15="x",H15,0)</f>
        <v>0</v>
      </c>
      <c r="R15" s="45"/>
      <c r="S15" s="45"/>
    </row>
    <row r="16" spans="2:19" ht="25.5" customHeight="1" x14ac:dyDescent="0.25">
      <c r="B16" s="92"/>
      <c r="C16" s="90"/>
      <c r="D16" s="98"/>
      <c r="E16" s="98"/>
      <c r="F16" s="90"/>
      <c r="G16" s="48" t="s">
        <v>124</v>
      </c>
      <c r="H16" s="49">
        <v>0</v>
      </c>
      <c r="I16" s="24"/>
      <c r="J16" s="57"/>
      <c r="K16" s="57">
        <f t="shared" si="8"/>
        <v>0</v>
      </c>
      <c r="L16" s="57"/>
      <c r="M16" s="57">
        <f t="shared" si="9"/>
        <v>0</v>
      </c>
      <c r="N16" s="57"/>
      <c r="O16" s="57">
        <f t="shared" si="10"/>
        <v>0</v>
      </c>
      <c r="P16" s="57"/>
      <c r="Q16" s="57">
        <f t="shared" si="11"/>
        <v>0</v>
      </c>
      <c r="R16" s="45"/>
      <c r="S16" s="45"/>
    </row>
    <row r="17" spans="2:19" ht="15.95" customHeight="1" x14ac:dyDescent="0.25">
      <c r="B17" s="80" t="s">
        <v>167</v>
      </c>
      <c r="C17" s="82" t="s">
        <v>24</v>
      </c>
      <c r="D17" s="84" t="s">
        <v>59</v>
      </c>
      <c r="E17" s="84" t="s">
        <v>93</v>
      </c>
      <c r="F17" s="82" t="s">
        <v>200</v>
      </c>
      <c r="G17" s="65" t="s">
        <v>25</v>
      </c>
      <c r="H17" s="32">
        <v>3</v>
      </c>
      <c r="I17" s="24"/>
      <c r="J17" s="58"/>
      <c r="K17" s="58">
        <f t="shared" si="0"/>
        <v>0</v>
      </c>
      <c r="L17" s="58"/>
      <c r="M17" s="58">
        <f t="shared" si="1"/>
        <v>0</v>
      </c>
      <c r="N17" s="58"/>
      <c r="O17" s="58">
        <f t="shared" si="2"/>
        <v>0</v>
      </c>
      <c r="P17" s="58"/>
      <c r="Q17" s="58">
        <f t="shared" si="3"/>
        <v>0</v>
      </c>
      <c r="R17" s="52"/>
      <c r="S17" s="52"/>
    </row>
    <row r="18" spans="2:19" ht="15.95" customHeight="1" x14ac:dyDescent="0.25">
      <c r="B18" s="81"/>
      <c r="C18" s="83"/>
      <c r="D18" s="85"/>
      <c r="E18" s="85"/>
      <c r="F18" s="83"/>
      <c r="G18" s="65" t="s">
        <v>26</v>
      </c>
      <c r="H18" s="32">
        <v>0</v>
      </c>
      <c r="I18" s="24"/>
      <c r="J18" s="58"/>
      <c r="K18" s="58">
        <f t="shared" si="0"/>
        <v>0</v>
      </c>
      <c r="L18" s="58"/>
      <c r="M18" s="58">
        <f t="shared" si="1"/>
        <v>0</v>
      </c>
      <c r="N18" s="58"/>
      <c r="O18" s="58">
        <f t="shared" si="2"/>
        <v>0</v>
      </c>
      <c r="P18" s="58"/>
      <c r="Q18" s="58">
        <f t="shared" si="3"/>
        <v>0</v>
      </c>
      <c r="R18" s="52"/>
      <c r="S18" s="52"/>
    </row>
    <row r="19" spans="2:19" ht="45.75" customHeight="1" x14ac:dyDescent="0.25">
      <c r="B19" s="91" t="s">
        <v>168</v>
      </c>
      <c r="C19" s="89" t="s">
        <v>125</v>
      </c>
      <c r="D19" s="97" t="s">
        <v>59</v>
      </c>
      <c r="E19" s="97" t="s">
        <v>69</v>
      </c>
      <c r="F19" s="89" t="s">
        <v>126</v>
      </c>
      <c r="G19" s="48" t="s">
        <v>127</v>
      </c>
      <c r="H19" s="49">
        <v>5</v>
      </c>
      <c r="I19" s="24"/>
      <c r="J19" s="57"/>
      <c r="K19" s="57">
        <f t="shared" ref="K19:K22" si="12">IF(J19="x",H19,0)</f>
        <v>0</v>
      </c>
      <c r="L19" s="57"/>
      <c r="M19" s="57">
        <f t="shared" ref="M19:M22" si="13">IF(L19="x",H19,0)</f>
        <v>0</v>
      </c>
      <c r="N19" s="57"/>
      <c r="O19" s="57">
        <f t="shared" ref="O19:O22" si="14">IF(N19="x",H19,0)</f>
        <v>0</v>
      </c>
      <c r="P19" s="57"/>
      <c r="Q19" s="57">
        <f t="shared" ref="Q19:Q22" si="15">IF(P19="x",H19,0)</f>
        <v>0</v>
      </c>
      <c r="R19" s="45"/>
      <c r="S19" s="45"/>
    </row>
    <row r="20" spans="2:19" ht="45.75" customHeight="1" x14ac:dyDescent="0.25">
      <c r="B20" s="92"/>
      <c r="C20" s="90"/>
      <c r="D20" s="98"/>
      <c r="E20" s="98"/>
      <c r="F20" s="90"/>
      <c r="G20" s="48" t="s">
        <v>128</v>
      </c>
      <c r="H20" s="49">
        <v>0</v>
      </c>
      <c r="I20" s="24"/>
      <c r="J20" s="57"/>
      <c r="K20" s="57">
        <f t="shared" si="12"/>
        <v>0</v>
      </c>
      <c r="L20" s="57"/>
      <c r="M20" s="57">
        <f t="shared" si="13"/>
        <v>0</v>
      </c>
      <c r="N20" s="57"/>
      <c r="O20" s="57">
        <f t="shared" si="14"/>
        <v>0</v>
      </c>
      <c r="P20" s="57"/>
      <c r="Q20" s="57">
        <f t="shared" si="15"/>
        <v>0</v>
      </c>
      <c r="R20" s="45"/>
      <c r="S20" s="45"/>
    </row>
    <row r="21" spans="2:19" ht="15.95" customHeight="1" x14ac:dyDescent="0.25">
      <c r="B21" s="80" t="s">
        <v>169</v>
      </c>
      <c r="C21" s="82" t="s">
        <v>2</v>
      </c>
      <c r="D21" s="80" t="s">
        <v>191</v>
      </c>
      <c r="E21" s="84" t="s">
        <v>70</v>
      </c>
      <c r="F21" s="82" t="s">
        <v>152</v>
      </c>
      <c r="G21" s="65" t="s">
        <v>27</v>
      </c>
      <c r="H21" s="32">
        <v>3</v>
      </c>
      <c r="I21" s="24"/>
      <c r="J21" s="58"/>
      <c r="K21" s="58">
        <f t="shared" si="12"/>
        <v>0</v>
      </c>
      <c r="L21" s="58"/>
      <c r="M21" s="58">
        <f t="shared" si="13"/>
        <v>0</v>
      </c>
      <c r="N21" s="58"/>
      <c r="O21" s="58">
        <f t="shared" si="14"/>
        <v>0</v>
      </c>
      <c r="P21" s="58"/>
      <c r="Q21" s="58">
        <f t="shared" si="15"/>
        <v>0</v>
      </c>
      <c r="R21" s="37"/>
      <c r="S21" s="37"/>
    </row>
    <row r="22" spans="2:19" ht="15.95" customHeight="1" x14ac:dyDescent="0.25">
      <c r="B22" s="81"/>
      <c r="C22" s="83"/>
      <c r="D22" s="81"/>
      <c r="E22" s="85"/>
      <c r="F22" s="83"/>
      <c r="G22" s="65" t="s">
        <v>28</v>
      </c>
      <c r="H22" s="32">
        <v>0</v>
      </c>
      <c r="I22" s="24"/>
      <c r="J22" s="58"/>
      <c r="K22" s="58">
        <f t="shared" si="12"/>
        <v>0</v>
      </c>
      <c r="L22" s="58"/>
      <c r="M22" s="58">
        <f t="shared" si="13"/>
        <v>0</v>
      </c>
      <c r="N22" s="58"/>
      <c r="O22" s="58">
        <f t="shared" si="14"/>
        <v>0</v>
      </c>
      <c r="P22" s="58"/>
      <c r="Q22" s="58">
        <f t="shared" si="15"/>
        <v>0</v>
      </c>
      <c r="R22" s="37"/>
      <c r="S22" s="37"/>
    </row>
    <row r="23" spans="2:19" ht="25.5" customHeight="1" x14ac:dyDescent="0.25">
      <c r="B23" s="91" t="s">
        <v>170</v>
      </c>
      <c r="C23" s="89" t="s">
        <v>135</v>
      </c>
      <c r="D23" s="97" t="s">
        <v>191</v>
      </c>
      <c r="E23" s="97" t="s">
        <v>70</v>
      </c>
      <c r="F23" s="89" t="s">
        <v>136</v>
      </c>
      <c r="G23" s="48" t="s">
        <v>137</v>
      </c>
      <c r="H23" s="49">
        <v>3</v>
      </c>
      <c r="I23" s="24"/>
      <c r="J23" s="57"/>
      <c r="K23" s="57">
        <f t="shared" si="0"/>
        <v>0</v>
      </c>
      <c r="L23" s="57"/>
      <c r="M23" s="57">
        <f t="shared" si="1"/>
        <v>0</v>
      </c>
      <c r="N23" s="57"/>
      <c r="O23" s="57">
        <f t="shared" si="2"/>
        <v>0</v>
      </c>
      <c r="P23" s="57"/>
      <c r="Q23" s="57">
        <f t="shared" si="3"/>
        <v>0</v>
      </c>
      <c r="R23" s="45"/>
      <c r="S23" s="45"/>
    </row>
    <row r="24" spans="2:19" ht="25.5" customHeight="1" x14ac:dyDescent="0.25">
      <c r="B24" s="92"/>
      <c r="C24" s="90"/>
      <c r="D24" s="98"/>
      <c r="E24" s="98"/>
      <c r="F24" s="90"/>
      <c r="G24" s="48" t="s">
        <v>138</v>
      </c>
      <c r="H24" s="49">
        <v>0</v>
      </c>
      <c r="I24" s="24"/>
      <c r="J24" s="57"/>
      <c r="K24" s="57">
        <f t="shared" si="0"/>
        <v>0</v>
      </c>
      <c r="L24" s="57"/>
      <c r="M24" s="57">
        <f t="shared" si="1"/>
        <v>0</v>
      </c>
      <c r="N24" s="57"/>
      <c r="O24" s="57">
        <f t="shared" si="2"/>
        <v>0</v>
      </c>
      <c r="P24" s="57"/>
      <c r="Q24" s="57">
        <f t="shared" si="3"/>
        <v>0</v>
      </c>
      <c r="R24" s="45"/>
      <c r="S24" s="45"/>
    </row>
    <row r="25" spans="2:19" s="4" customFormat="1" x14ac:dyDescent="0.25">
      <c r="B25" s="18"/>
      <c r="C25" s="19"/>
      <c r="D25" s="19"/>
      <c r="E25" s="19"/>
      <c r="F25" s="19"/>
      <c r="G25" s="20"/>
      <c r="H25" s="68">
        <f>H23+H21+H19+H17+H15+H13+H11+H9+H7+H4</f>
        <v>43</v>
      </c>
      <c r="I25" s="56"/>
      <c r="J25" s="22">
        <f>SUM(K4:K24)</f>
        <v>0</v>
      </c>
      <c r="K25" s="23"/>
      <c r="L25" s="22">
        <f>SUM(M4:M24)</f>
        <v>0</v>
      </c>
      <c r="M25" s="22"/>
      <c r="N25" s="22">
        <f>SUM(O4:O24)</f>
        <v>0</v>
      </c>
      <c r="O25" s="22"/>
      <c r="P25" s="22">
        <f>SUM(Q4:Q24)</f>
        <v>0</v>
      </c>
      <c r="Q25" s="39"/>
      <c r="R25" s="22"/>
      <c r="S25" s="22"/>
    </row>
    <row r="26" spans="2:19" ht="26.25" customHeight="1" x14ac:dyDescent="0.25">
      <c r="B26" s="1" t="s">
        <v>4</v>
      </c>
      <c r="C26" s="2" t="s">
        <v>64</v>
      </c>
      <c r="D26" s="3" t="s">
        <v>67</v>
      </c>
      <c r="E26" s="3" t="s">
        <v>68</v>
      </c>
      <c r="F26" s="2" t="s">
        <v>5</v>
      </c>
      <c r="G26" s="1" t="s">
        <v>6</v>
      </c>
      <c r="H26" s="9" t="s">
        <v>7</v>
      </c>
      <c r="I26" s="24"/>
      <c r="J26" s="21" t="s">
        <v>8</v>
      </c>
      <c r="K26" s="3" t="s">
        <v>62</v>
      </c>
      <c r="L26" s="21" t="s">
        <v>9</v>
      </c>
      <c r="M26" s="3" t="s">
        <v>62</v>
      </c>
      <c r="N26" s="21" t="s">
        <v>10</v>
      </c>
      <c r="O26" s="3" t="s">
        <v>62</v>
      </c>
      <c r="P26" s="21" t="s">
        <v>11</v>
      </c>
      <c r="Q26" s="40" t="s">
        <v>62</v>
      </c>
      <c r="R26" s="3" t="s">
        <v>190</v>
      </c>
      <c r="S26" s="3" t="s">
        <v>107</v>
      </c>
    </row>
    <row r="27" spans="2:19" ht="15.75" customHeight="1" x14ac:dyDescent="0.25">
      <c r="B27" s="100" t="s">
        <v>171</v>
      </c>
      <c r="C27" s="96" t="s">
        <v>33</v>
      </c>
      <c r="D27" s="87" t="s">
        <v>59</v>
      </c>
      <c r="E27" s="87" t="s">
        <v>72</v>
      </c>
      <c r="F27" s="96" t="s">
        <v>149</v>
      </c>
      <c r="G27" s="48" t="s">
        <v>34</v>
      </c>
      <c r="H27" s="49">
        <v>10</v>
      </c>
      <c r="I27" s="24"/>
      <c r="J27" s="44"/>
      <c r="K27" s="44">
        <f t="shared" ref="K27:K34" si="16">IF(J27="x",H27,0)</f>
        <v>0</v>
      </c>
      <c r="L27" s="44"/>
      <c r="M27" s="44">
        <f t="shared" ref="M27:M34" si="17">IF(L27="x",H27,0)</f>
        <v>0</v>
      </c>
      <c r="N27" s="44"/>
      <c r="O27" s="44">
        <f t="shared" ref="O27:O34" si="18">IF(N27="x",H27,0)</f>
        <v>0</v>
      </c>
      <c r="P27" s="44"/>
      <c r="Q27" s="47">
        <f t="shared" ref="Q27:Q34" si="19">IF(P27="x",H27,0)</f>
        <v>0</v>
      </c>
      <c r="R27" s="45"/>
      <c r="S27" s="45"/>
    </row>
    <row r="28" spans="2:19" ht="15.75" customHeight="1" x14ac:dyDescent="0.25">
      <c r="B28" s="100"/>
      <c r="C28" s="96"/>
      <c r="D28" s="87"/>
      <c r="E28" s="87"/>
      <c r="F28" s="96"/>
      <c r="G28" s="48" t="s">
        <v>151</v>
      </c>
      <c r="H28" s="49">
        <v>6</v>
      </c>
      <c r="I28" s="24"/>
      <c r="J28" s="44"/>
      <c r="K28" s="44">
        <f t="shared" si="16"/>
        <v>0</v>
      </c>
      <c r="L28" s="44"/>
      <c r="M28" s="44">
        <f t="shared" si="17"/>
        <v>0</v>
      </c>
      <c r="N28" s="44"/>
      <c r="O28" s="44">
        <f t="shared" si="18"/>
        <v>0</v>
      </c>
      <c r="P28" s="44"/>
      <c r="Q28" s="47">
        <f t="shared" si="19"/>
        <v>0</v>
      </c>
      <c r="R28" s="45"/>
      <c r="S28" s="45"/>
    </row>
    <row r="29" spans="2:19" ht="15.75" customHeight="1" x14ac:dyDescent="0.25">
      <c r="B29" s="100"/>
      <c r="C29" s="96"/>
      <c r="D29" s="87"/>
      <c r="E29" s="87"/>
      <c r="F29" s="96"/>
      <c r="G29" s="48" t="s">
        <v>150</v>
      </c>
      <c r="H29" s="49">
        <v>3</v>
      </c>
      <c r="I29" s="24"/>
      <c r="J29" s="44"/>
      <c r="K29" s="44">
        <f t="shared" si="16"/>
        <v>0</v>
      </c>
      <c r="L29" s="44"/>
      <c r="M29" s="44">
        <f t="shared" si="17"/>
        <v>0</v>
      </c>
      <c r="N29" s="44"/>
      <c r="O29" s="44">
        <f t="shared" si="18"/>
        <v>0</v>
      </c>
      <c r="P29" s="44"/>
      <c r="Q29" s="47">
        <f t="shared" si="19"/>
        <v>0</v>
      </c>
      <c r="R29" s="45"/>
      <c r="S29" s="45"/>
    </row>
    <row r="30" spans="2:19" ht="15.75" customHeight="1" x14ac:dyDescent="0.25">
      <c r="B30" s="100"/>
      <c r="C30" s="96"/>
      <c r="D30" s="87"/>
      <c r="E30" s="87"/>
      <c r="F30" s="96"/>
      <c r="G30" s="48" t="s">
        <v>35</v>
      </c>
      <c r="H30" s="49">
        <v>0</v>
      </c>
      <c r="I30" s="24"/>
      <c r="J30" s="44"/>
      <c r="K30" s="44">
        <f t="shared" si="16"/>
        <v>0</v>
      </c>
      <c r="L30" s="44"/>
      <c r="M30" s="44">
        <f t="shared" si="17"/>
        <v>0</v>
      </c>
      <c r="N30" s="44"/>
      <c r="O30" s="44">
        <f t="shared" si="18"/>
        <v>0</v>
      </c>
      <c r="P30" s="44"/>
      <c r="Q30" s="47">
        <f t="shared" si="19"/>
        <v>0</v>
      </c>
      <c r="R30" s="45"/>
      <c r="S30" s="45"/>
    </row>
    <row r="31" spans="2:19" ht="21" x14ac:dyDescent="0.25">
      <c r="B31" s="101" t="s">
        <v>172</v>
      </c>
      <c r="C31" s="86" t="s">
        <v>114</v>
      </c>
      <c r="D31" s="88" t="s">
        <v>61</v>
      </c>
      <c r="E31" s="84" t="s">
        <v>91</v>
      </c>
      <c r="F31" s="82" t="s">
        <v>148</v>
      </c>
      <c r="G31" s="16" t="s">
        <v>102</v>
      </c>
      <c r="H31" s="32">
        <v>10</v>
      </c>
      <c r="I31" s="24"/>
      <c r="J31" s="8"/>
      <c r="K31" s="8">
        <f t="shared" si="16"/>
        <v>0</v>
      </c>
      <c r="L31" s="8"/>
      <c r="M31" s="8">
        <f t="shared" si="17"/>
        <v>0</v>
      </c>
      <c r="N31" s="8"/>
      <c r="O31" s="8">
        <f t="shared" si="18"/>
        <v>0</v>
      </c>
      <c r="P31" s="8"/>
      <c r="Q31" s="41">
        <f t="shared" si="19"/>
        <v>0</v>
      </c>
      <c r="R31" s="37"/>
      <c r="S31" s="37"/>
    </row>
    <row r="32" spans="2:19" ht="21" x14ac:dyDescent="0.25">
      <c r="B32" s="101"/>
      <c r="C32" s="86"/>
      <c r="D32" s="88"/>
      <c r="E32" s="114"/>
      <c r="F32" s="111"/>
      <c r="G32" s="16" t="s">
        <v>110</v>
      </c>
      <c r="H32" s="32">
        <v>5</v>
      </c>
      <c r="I32" s="24"/>
      <c r="J32" s="8"/>
      <c r="K32" s="8">
        <f t="shared" si="16"/>
        <v>0</v>
      </c>
      <c r="L32" s="8"/>
      <c r="M32" s="8">
        <f t="shared" si="17"/>
        <v>0</v>
      </c>
      <c r="N32" s="8"/>
      <c r="O32" s="8">
        <f t="shared" si="18"/>
        <v>0</v>
      </c>
      <c r="P32" s="8"/>
      <c r="Q32" s="41">
        <f t="shared" si="19"/>
        <v>0</v>
      </c>
      <c r="R32" s="37"/>
      <c r="S32" s="37"/>
    </row>
    <row r="33" spans="2:19" ht="21" x14ac:dyDescent="0.25">
      <c r="B33" s="101"/>
      <c r="C33" s="86"/>
      <c r="D33" s="88"/>
      <c r="E33" s="114"/>
      <c r="F33" s="111"/>
      <c r="G33" s="16" t="s">
        <v>111</v>
      </c>
      <c r="H33" s="32">
        <v>2</v>
      </c>
      <c r="I33" s="24"/>
      <c r="J33" s="8"/>
      <c r="K33" s="8">
        <f t="shared" si="16"/>
        <v>0</v>
      </c>
      <c r="L33" s="8"/>
      <c r="M33" s="8">
        <f t="shared" si="17"/>
        <v>0</v>
      </c>
      <c r="N33" s="8"/>
      <c r="O33" s="8">
        <f t="shared" si="18"/>
        <v>0</v>
      </c>
      <c r="P33" s="8"/>
      <c r="Q33" s="41">
        <f t="shared" si="19"/>
        <v>0</v>
      </c>
      <c r="R33" s="37"/>
      <c r="S33" s="37"/>
    </row>
    <row r="34" spans="2:19" ht="21" x14ac:dyDescent="0.25">
      <c r="B34" s="101"/>
      <c r="C34" s="86"/>
      <c r="D34" s="88"/>
      <c r="E34" s="85"/>
      <c r="F34" s="83"/>
      <c r="G34" s="16" t="s">
        <v>112</v>
      </c>
      <c r="H34" s="32">
        <v>0</v>
      </c>
      <c r="I34" s="24"/>
      <c r="J34" s="8"/>
      <c r="K34" s="8">
        <f t="shared" si="16"/>
        <v>0</v>
      </c>
      <c r="L34" s="8"/>
      <c r="M34" s="8">
        <f t="shared" si="17"/>
        <v>0</v>
      </c>
      <c r="N34" s="8"/>
      <c r="O34" s="8">
        <f t="shared" si="18"/>
        <v>0</v>
      </c>
      <c r="P34" s="8"/>
      <c r="Q34" s="41">
        <f t="shared" si="19"/>
        <v>0</v>
      </c>
      <c r="R34" s="37"/>
      <c r="S34" s="37"/>
    </row>
    <row r="35" spans="2:19" ht="15.95" customHeight="1" x14ac:dyDescent="0.25">
      <c r="B35" s="87" t="s">
        <v>173</v>
      </c>
      <c r="C35" s="96" t="s">
        <v>78</v>
      </c>
      <c r="D35" s="87" t="s">
        <v>61</v>
      </c>
      <c r="E35" s="87" t="s">
        <v>91</v>
      </c>
      <c r="F35" s="96" t="s">
        <v>113</v>
      </c>
      <c r="G35" s="48" t="s">
        <v>94</v>
      </c>
      <c r="H35" s="49">
        <v>10</v>
      </c>
      <c r="I35" s="24"/>
      <c r="J35" s="44"/>
      <c r="K35" s="44">
        <f t="shared" ref="K35:K39" si="20">IF(J35="x",H35,0)</f>
        <v>0</v>
      </c>
      <c r="L35" s="44"/>
      <c r="M35" s="44">
        <f t="shared" ref="M35:M39" si="21">IF(L35="x",H35,0)</f>
        <v>0</v>
      </c>
      <c r="N35" s="44"/>
      <c r="O35" s="44">
        <f t="shared" ref="O35:O39" si="22">IF(N35="x",H35,0)</f>
        <v>0</v>
      </c>
      <c r="P35" s="44"/>
      <c r="Q35" s="47">
        <f t="shared" ref="Q35:Q39" si="23">IF(P35="x",H35,0)</f>
        <v>0</v>
      </c>
      <c r="R35" s="45"/>
      <c r="S35" s="45"/>
    </row>
    <row r="36" spans="2:19" ht="15.95" customHeight="1" x14ac:dyDescent="0.25">
      <c r="B36" s="87"/>
      <c r="C36" s="96"/>
      <c r="D36" s="87"/>
      <c r="E36" s="87"/>
      <c r="F36" s="96"/>
      <c r="G36" s="48" t="s">
        <v>100</v>
      </c>
      <c r="H36" s="49">
        <v>7</v>
      </c>
      <c r="I36" s="24"/>
      <c r="J36" s="44"/>
      <c r="K36" s="44">
        <f t="shared" si="20"/>
        <v>0</v>
      </c>
      <c r="L36" s="44"/>
      <c r="M36" s="44">
        <f t="shared" si="21"/>
        <v>0</v>
      </c>
      <c r="N36" s="44"/>
      <c r="O36" s="44">
        <f t="shared" si="22"/>
        <v>0</v>
      </c>
      <c r="P36" s="44"/>
      <c r="Q36" s="47">
        <f t="shared" si="23"/>
        <v>0</v>
      </c>
      <c r="R36" s="45"/>
      <c r="S36" s="45"/>
    </row>
    <row r="37" spans="2:19" ht="15.95" customHeight="1" x14ac:dyDescent="0.25">
      <c r="B37" s="87"/>
      <c r="C37" s="96"/>
      <c r="D37" s="87"/>
      <c r="E37" s="87"/>
      <c r="F37" s="96"/>
      <c r="G37" s="48" t="s">
        <v>101</v>
      </c>
      <c r="H37" s="49">
        <v>5</v>
      </c>
      <c r="I37" s="24"/>
      <c r="J37" s="44"/>
      <c r="K37" s="44">
        <f t="shared" si="20"/>
        <v>0</v>
      </c>
      <c r="L37" s="44"/>
      <c r="M37" s="44">
        <f t="shared" si="21"/>
        <v>0</v>
      </c>
      <c r="N37" s="44"/>
      <c r="O37" s="44">
        <f t="shared" si="22"/>
        <v>0</v>
      </c>
      <c r="P37" s="44"/>
      <c r="Q37" s="47">
        <f t="shared" si="23"/>
        <v>0</v>
      </c>
      <c r="R37" s="45"/>
      <c r="S37" s="45"/>
    </row>
    <row r="38" spans="2:19" ht="15.95" customHeight="1" x14ac:dyDescent="0.25">
      <c r="B38" s="87"/>
      <c r="C38" s="96"/>
      <c r="D38" s="87"/>
      <c r="E38" s="87"/>
      <c r="F38" s="96"/>
      <c r="G38" s="48" t="s">
        <v>95</v>
      </c>
      <c r="H38" s="49">
        <v>2</v>
      </c>
      <c r="I38" s="24"/>
      <c r="J38" s="44"/>
      <c r="K38" s="44">
        <f t="shared" si="20"/>
        <v>0</v>
      </c>
      <c r="L38" s="44"/>
      <c r="M38" s="44">
        <f t="shared" si="21"/>
        <v>0</v>
      </c>
      <c r="N38" s="44"/>
      <c r="O38" s="44">
        <f t="shared" si="22"/>
        <v>0</v>
      </c>
      <c r="P38" s="44"/>
      <c r="Q38" s="47">
        <f t="shared" si="23"/>
        <v>0</v>
      </c>
      <c r="R38" s="45"/>
      <c r="S38" s="45"/>
    </row>
    <row r="39" spans="2:19" ht="15.95" customHeight="1" x14ac:dyDescent="0.25">
      <c r="B39" s="87"/>
      <c r="C39" s="96"/>
      <c r="D39" s="87"/>
      <c r="E39" s="87"/>
      <c r="F39" s="96"/>
      <c r="G39" s="48" t="s">
        <v>96</v>
      </c>
      <c r="H39" s="49">
        <v>0</v>
      </c>
      <c r="I39" s="24"/>
      <c r="J39" s="44"/>
      <c r="K39" s="44">
        <f t="shared" si="20"/>
        <v>0</v>
      </c>
      <c r="L39" s="44"/>
      <c r="M39" s="44">
        <f t="shared" si="21"/>
        <v>0</v>
      </c>
      <c r="N39" s="44"/>
      <c r="O39" s="44">
        <f t="shared" si="22"/>
        <v>0</v>
      </c>
      <c r="P39" s="44"/>
      <c r="Q39" s="47">
        <f t="shared" si="23"/>
        <v>0</v>
      </c>
      <c r="R39" s="45"/>
      <c r="S39" s="45"/>
    </row>
    <row r="40" spans="2:19" ht="15.95" customHeight="1" x14ac:dyDescent="0.25">
      <c r="B40" s="101" t="s">
        <v>174</v>
      </c>
      <c r="C40" s="86" t="s">
        <v>36</v>
      </c>
      <c r="D40" s="88" t="s">
        <v>192</v>
      </c>
      <c r="E40" s="88" t="s">
        <v>69</v>
      </c>
      <c r="F40" s="86" t="s">
        <v>97</v>
      </c>
      <c r="G40" s="65" t="s">
        <v>37</v>
      </c>
      <c r="H40" s="32">
        <v>6</v>
      </c>
      <c r="I40" s="24"/>
      <c r="J40" s="8"/>
      <c r="K40" s="8">
        <f t="shared" ref="K40:K61" si="24">IF(J40="x",H40,0)</f>
        <v>0</v>
      </c>
      <c r="L40" s="8"/>
      <c r="M40" s="8">
        <f t="shared" ref="M40:M61" si="25">IF(L40="x",H40,0)</f>
        <v>0</v>
      </c>
      <c r="N40" s="8"/>
      <c r="O40" s="8">
        <f t="shared" ref="O40:O61" si="26">IF(N40="x",H40,0)</f>
        <v>0</v>
      </c>
      <c r="P40" s="8"/>
      <c r="Q40" s="41">
        <f t="shared" ref="Q40:Q61" si="27">IF(P40="x",H40,0)</f>
        <v>0</v>
      </c>
      <c r="R40" s="37"/>
      <c r="S40" s="37"/>
    </row>
    <row r="41" spans="2:19" ht="15.95" customHeight="1" x14ac:dyDescent="0.25">
      <c r="B41" s="101"/>
      <c r="C41" s="86"/>
      <c r="D41" s="88"/>
      <c r="E41" s="88"/>
      <c r="F41" s="86"/>
      <c r="G41" s="65" t="s">
        <v>38</v>
      </c>
      <c r="H41" s="32">
        <v>0</v>
      </c>
      <c r="I41" s="24"/>
      <c r="J41" s="8"/>
      <c r="K41" s="8">
        <f t="shared" si="24"/>
        <v>0</v>
      </c>
      <c r="L41" s="8"/>
      <c r="M41" s="8">
        <f t="shared" si="25"/>
        <v>0</v>
      </c>
      <c r="N41" s="8"/>
      <c r="O41" s="8">
        <f t="shared" si="26"/>
        <v>0</v>
      </c>
      <c r="P41" s="8"/>
      <c r="Q41" s="41">
        <f t="shared" si="27"/>
        <v>0</v>
      </c>
      <c r="R41" s="37"/>
      <c r="S41" s="37"/>
    </row>
    <row r="42" spans="2:19" ht="18.75" customHeight="1" x14ac:dyDescent="0.25">
      <c r="B42" s="87" t="s">
        <v>175</v>
      </c>
      <c r="C42" s="96" t="s">
        <v>79</v>
      </c>
      <c r="D42" s="87" t="s">
        <v>191</v>
      </c>
      <c r="E42" s="87" t="s">
        <v>70</v>
      </c>
      <c r="F42" s="96" t="s">
        <v>98</v>
      </c>
      <c r="G42" s="48" t="s">
        <v>80</v>
      </c>
      <c r="H42" s="49">
        <v>15</v>
      </c>
      <c r="I42" s="24"/>
      <c r="J42" s="44"/>
      <c r="K42" s="44">
        <f t="shared" si="24"/>
        <v>0</v>
      </c>
      <c r="L42" s="44"/>
      <c r="M42" s="44">
        <f t="shared" si="25"/>
        <v>0</v>
      </c>
      <c r="N42" s="44"/>
      <c r="O42" s="44">
        <f t="shared" si="26"/>
        <v>0</v>
      </c>
      <c r="P42" s="44"/>
      <c r="Q42" s="47">
        <f t="shared" si="27"/>
        <v>0</v>
      </c>
      <c r="R42" s="45"/>
      <c r="S42" s="45"/>
    </row>
    <row r="43" spans="2:19" ht="18.75" customHeight="1" x14ac:dyDescent="0.25">
      <c r="B43" s="87"/>
      <c r="C43" s="96"/>
      <c r="D43" s="87"/>
      <c r="E43" s="87"/>
      <c r="F43" s="96"/>
      <c r="G43" s="48" t="s">
        <v>92</v>
      </c>
      <c r="H43" s="49">
        <v>0</v>
      </c>
      <c r="I43" s="24"/>
      <c r="J43" s="44"/>
      <c r="K43" s="44">
        <f t="shared" si="24"/>
        <v>0</v>
      </c>
      <c r="L43" s="44"/>
      <c r="M43" s="44">
        <f t="shared" si="25"/>
        <v>0</v>
      </c>
      <c r="N43" s="44"/>
      <c r="O43" s="44">
        <f t="shared" si="26"/>
        <v>0</v>
      </c>
      <c r="P43" s="44"/>
      <c r="Q43" s="47">
        <f t="shared" si="27"/>
        <v>0</v>
      </c>
      <c r="R43" s="45"/>
      <c r="S43" s="45"/>
    </row>
    <row r="44" spans="2:19" ht="48" customHeight="1" x14ac:dyDescent="0.25">
      <c r="B44" s="101" t="s">
        <v>176</v>
      </c>
      <c r="C44" s="86" t="s">
        <v>117</v>
      </c>
      <c r="D44" s="84" t="s">
        <v>59</v>
      </c>
      <c r="E44" s="84" t="s">
        <v>69</v>
      </c>
      <c r="F44" s="86" t="s">
        <v>118</v>
      </c>
      <c r="G44" s="65" t="s">
        <v>119</v>
      </c>
      <c r="H44" s="32">
        <v>4</v>
      </c>
      <c r="I44" s="24"/>
      <c r="J44" s="59"/>
      <c r="K44" s="59">
        <f t="shared" ref="K44:K45" si="28">IF(J44="x",H44,0)</f>
        <v>0</v>
      </c>
      <c r="L44" s="59"/>
      <c r="M44" s="59">
        <f t="shared" ref="M44:M45" si="29">IF(L44="x",H44,0)</f>
        <v>0</v>
      </c>
      <c r="N44" s="59"/>
      <c r="O44" s="59">
        <f t="shared" ref="O44:O45" si="30">IF(N44="x",H44,0)</f>
        <v>0</v>
      </c>
      <c r="P44" s="59"/>
      <c r="Q44" s="41">
        <f t="shared" ref="Q44:Q45" si="31">IF(P44="x",H44,0)</f>
        <v>0</v>
      </c>
      <c r="R44" s="52"/>
      <c r="S44" s="52"/>
    </row>
    <row r="45" spans="2:19" ht="48" customHeight="1" x14ac:dyDescent="0.25">
      <c r="B45" s="101"/>
      <c r="C45" s="86"/>
      <c r="D45" s="85"/>
      <c r="E45" s="85"/>
      <c r="F45" s="86"/>
      <c r="G45" s="65" t="s">
        <v>120</v>
      </c>
      <c r="H45" s="32">
        <v>0</v>
      </c>
      <c r="I45" s="24"/>
      <c r="J45" s="59"/>
      <c r="K45" s="59">
        <f t="shared" si="28"/>
        <v>0</v>
      </c>
      <c r="L45" s="59"/>
      <c r="M45" s="59">
        <f t="shared" si="29"/>
        <v>0</v>
      </c>
      <c r="N45" s="59"/>
      <c r="O45" s="59">
        <f t="shared" si="30"/>
        <v>0</v>
      </c>
      <c r="P45" s="59"/>
      <c r="Q45" s="41">
        <f t="shared" si="31"/>
        <v>0</v>
      </c>
      <c r="R45" s="52"/>
      <c r="S45" s="52"/>
    </row>
    <row r="46" spans="2:19" ht="31.5" customHeight="1" x14ac:dyDescent="0.25">
      <c r="B46" s="100" t="s">
        <v>177</v>
      </c>
      <c r="C46" s="96" t="s">
        <v>0</v>
      </c>
      <c r="D46" s="97" t="s">
        <v>193</v>
      </c>
      <c r="E46" s="97" t="s">
        <v>70</v>
      </c>
      <c r="F46" s="96" t="s">
        <v>154</v>
      </c>
      <c r="G46" s="48" t="s">
        <v>133</v>
      </c>
      <c r="H46" s="49">
        <v>2</v>
      </c>
      <c r="I46" s="24"/>
      <c r="J46" s="60"/>
      <c r="K46" s="60">
        <f t="shared" si="24"/>
        <v>0</v>
      </c>
      <c r="L46" s="60"/>
      <c r="M46" s="60">
        <f t="shared" si="25"/>
        <v>0</v>
      </c>
      <c r="N46" s="60"/>
      <c r="O46" s="60">
        <f t="shared" si="26"/>
        <v>0</v>
      </c>
      <c r="P46" s="60"/>
      <c r="Q46" s="47">
        <f t="shared" si="27"/>
        <v>0</v>
      </c>
      <c r="R46" s="45"/>
      <c r="S46" s="45"/>
    </row>
    <row r="47" spans="2:19" ht="31.5" customHeight="1" x14ac:dyDescent="0.25">
      <c r="B47" s="100"/>
      <c r="C47" s="96"/>
      <c r="D47" s="98"/>
      <c r="E47" s="98"/>
      <c r="F47" s="96"/>
      <c r="G47" s="48" t="s">
        <v>134</v>
      </c>
      <c r="H47" s="49">
        <v>0</v>
      </c>
      <c r="I47" s="24"/>
      <c r="J47" s="60"/>
      <c r="K47" s="60">
        <f t="shared" si="24"/>
        <v>0</v>
      </c>
      <c r="L47" s="60"/>
      <c r="M47" s="60">
        <f t="shared" si="25"/>
        <v>0</v>
      </c>
      <c r="N47" s="60"/>
      <c r="O47" s="60">
        <f t="shared" si="26"/>
        <v>0</v>
      </c>
      <c r="P47" s="60"/>
      <c r="Q47" s="47">
        <f t="shared" si="27"/>
        <v>0</v>
      </c>
      <c r="R47" s="45"/>
      <c r="S47" s="45"/>
    </row>
    <row r="48" spans="2:19" ht="38.25" customHeight="1" x14ac:dyDescent="0.25">
      <c r="B48" s="101" t="s">
        <v>178</v>
      </c>
      <c r="C48" s="86" t="s">
        <v>39</v>
      </c>
      <c r="D48" s="88" t="s">
        <v>60</v>
      </c>
      <c r="E48" s="88" t="s">
        <v>73</v>
      </c>
      <c r="F48" s="86" t="s">
        <v>145</v>
      </c>
      <c r="G48" s="65" t="s">
        <v>146</v>
      </c>
      <c r="H48" s="32">
        <v>4</v>
      </c>
      <c r="I48" s="24"/>
      <c r="J48" s="59"/>
      <c r="K48" s="59">
        <f t="shared" si="24"/>
        <v>0</v>
      </c>
      <c r="L48" s="59"/>
      <c r="M48" s="59">
        <f t="shared" si="25"/>
        <v>0</v>
      </c>
      <c r="N48" s="59"/>
      <c r="O48" s="59">
        <f t="shared" si="26"/>
        <v>0</v>
      </c>
      <c r="P48" s="59"/>
      <c r="Q48" s="41">
        <f t="shared" si="27"/>
        <v>0</v>
      </c>
      <c r="R48" s="52"/>
      <c r="S48" s="52"/>
    </row>
    <row r="49" spans="2:19" ht="38.25" customHeight="1" x14ac:dyDescent="0.25">
      <c r="B49" s="101"/>
      <c r="C49" s="86"/>
      <c r="D49" s="88"/>
      <c r="E49" s="88"/>
      <c r="F49" s="86"/>
      <c r="G49" s="65" t="s">
        <v>147</v>
      </c>
      <c r="H49" s="32">
        <v>0</v>
      </c>
      <c r="I49" s="24"/>
      <c r="J49" s="59"/>
      <c r="K49" s="59">
        <f t="shared" si="24"/>
        <v>0</v>
      </c>
      <c r="L49" s="59"/>
      <c r="M49" s="59">
        <f t="shared" si="25"/>
        <v>0</v>
      </c>
      <c r="N49" s="59"/>
      <c r="O49" s="59">
        <f t="shared" si="26"/>
        <v>0</v>
      </c>
      <c r="P49" s="59"/>
      <c r="Q49" s="41">
        <f t="shared" si="27"/>
        <v>0</v>
      </c>
      <c r="R49" s="52"/>
      <c r="S49" s="52"/>
    </row>
    <row r="50" spans="2:19" ht="19.5" customHeight="1" x14ac:dyDescent="0.25">
      <c r="B50" s="100" t="s">
        <v>179</v>
      </c>
      <c r="C50" s="96" t="s">
        <v>40</v>
      </c>
      <c r="D50" s="87" t="s">
        <v>191</v>
      </c>
      <c r="E50" s="87" t="s">
        <v>70</v>
      </c>
      <c r="F50" s="96" t="s">
        <v>99</v>
      </c>
      <c r="G50" s="48" t="s">
        <v>41</v>
      </c>
      <c r="H50" s="49">
        <v>3</v>
      </c>
      <c r="I50" s="24"/>
      <c r="J50" s="50"/>
      <c r="K50" s="60">
        <f t="shared" si="24"/>
        <v>0</v>
      </c>
      <c r="L50" s="50"/>
      <c r="M50" s="60">
        <f t="shared" si="25"/>
        <v>0</v>
      </c>
      <c r="N50" s="50"/>
      <c r="O50" s="60">
        <f t="shared" si="26"/>
        <v>0</v>
      </c>
      <c r="P50" s="50"/>
      <c r="Q50" s="47">
        <f t="shared" si="27"/>
        <v>0</v>
      </c>
      <c r="R50" s="45"/>
      <c r="S50" s="45"/>
    </row>
    <row r="51" spans="2:19" ht="19.5" customHeight="1" x14ac:dyDescent="0.25">
      <c r="B51" s="100"/>
      <c r="C51" s="96"/>
      <c r="D51" s="87"/>
      <c r="E51" s="87"/>
      <c r="F51" s="96"/>
      <c r="G51" s="48" t="s">
        <v>42</v>
      </c>
      <c r="H51" s="49">
        <v>1</v>
      </c>
      <c r="I51" s="24"/>
      <c r="J51" s="50"/>
      <c r="K51" s="60">
        <f t="shared" si="24"/>
        <v>0</v>
      </c>
      <c r="L51" s="50"/>
      <c r="M51" s="60">
        <f t="shared" si="25"/>
        <v>0</v>
      </c>
      <c r="N51" s="50"/>
      <c r="O51" s="60">
        <f t="shared" si="26"/>
        <v>0</v>
      </c>
      <c r="P51" s="50"/>
      <c r="Q51" s="47">
        <f t="shared" si="27"/>
        <v>0</v>
      </c>
      <c r="R51" s="45"/>
      <c r="S51" s="45"/>
    </row>
    <row r="52" spans="2:19" ht="19.5" customHeight="1" x14ac:dyDescent="0.25">
      <c r="B52" s="100"/>
      <c r="C52" s="96"/>
      <c r="D52" s="87"/>
      <c r="E52" s="87"/>
      <c r="F52" s="96"/>
      <c r="G52" s="48" t="s">
        <v>43</v>
      </c>
      <c r="H52" s="49">
        <v>0</v>
      </c>
      <c r="I52" s="24"/>
      <c r="J52" s="50"/>
      <c r="K52" s="60">
        <f t="shared" si="24"/>
        <v>0</v>
      </c>
      <c r="L52" s="50"/>
      <c r="M52" s="60">
        <f t="shared" si="25"/>
        <v>0</v>
      </c>
      <c r="N52" s="50"/>
      <c r="O52" s="60">
        <f t="shared" si="26"/>
        <v>0</v>
      </c>
      <c r="P52" s="50"/>
      <c r="Q52" s="47">
        <f t="shared" si="27"/>
        <v>0</v>
      </c>
      <c r="R52" s="45"/>
      <c r="S52" s="45"/>
    </row>
    <row r="53" spans="2:19" ht="21" x14ac:dyDescent="0.25">
      <c r="B53" s="101" t="s">
        <v>180</v>
      </c>
      <c r="C53" s="82" t="s">
        <v>81</v>
      </c>
      <c r="D53" s="88" t="s">
        <v>60</v>
      </c>
      <c r="E53" s="88" t="s">
        <v>70</v>
      </c>
      <c r="F53" s="82" t="s">
        <v>82</v>
      </c>
      <c r="G53" s="53" t="s">
        <v>108</v>
      </c>
      <c r="H53" s="32">
        <v>5</v>
      </c>
      <c r="I53" s="24"/>
      <c r="J53" s="59"/>
      <c r="K53" s="59">
        <f t="shared" si="24"/>
        <v>0</v>
      </c>
      <c r="L53" s="59"/>
      <c r="M53" s="59">
        <f t="shared" si="25"/>
        <v>0</v>
      </c>
      <c r="N53" s="59"/>
      <c r="O53" s="59">
        <f t="shared" si="26"/>
        <v>0</v>
      </c>
      <c r="P53" s="59"/>
      <c r="Q53" s="41">
        <f t="shared" si="27"/>
        <v>0</v>
      </c>
      <c r="R53" s="52"/>
      <c r="S53" s="52"/>
    </row>
    <row r="54" spans="2:19" ht="21" x14ac:dyDescent="0.25">
      <c r="B54" s="101"/>
      <c r="C54" s="83"/>
      <c r="D54" s="88"/>
      <c r="E54" s="88"/>
      <c r="F54" s="83"/>
      <c r="G54" s="64" t="s">
        <v>109</v>
      </c>
      <c r="H54" s="32">
        <v>0</v>
      </c>
      <c r="I54" s="24"/>
      <c r="J54" s="59"/>
      <c r="K54" s="59">
        <f t="shared" si="24"/>
        <v>0</v>
      </c>
      <c r="L54" s="59"/>
      <c r="M54" s="59">
        <f t="shared" si="25"/>
        <v>0</v>
      </c>
      <c r="N54" s="59"/>
      <c r="O54" s="59">
        <f t="shared" si="26"/>
        <v>0</v>
      </c>
      <c r="P54" s="59"/>
      <c r="Q54" s="41">
        <f t="shared" si="27"/>
        <v>0</v>
      </c>
      <c r="R54" s="52"/>
      <c r="S54" s="52"/>
    </row>
    <row r="55" spans="2:19" ht="21" x14ac:dyDescent="0.25">
      <c r="B55" s="100" t="s">
        <v>181</v>
      </c>
      <c r="C55" s="89" t="s">
        <v>83</v>
      </c>
      <c r="D55" s="87" t="s">
        <v>191</v>
      </c>
      <c r="E55" s="87" t="s">
        <v>70</v>
      </c>
      <c r="F55" s="89" t="s">
        <v>155</v>
      </c>
      <c r="G55" s="54" t="s">
        <v>156</v>
      </c>
      <c r="H55" s="49">
        <v>5</v>
      </c>
      <c r="I55" s="24"/>
      <c r="J55" s="60"/>
      <c r="K55" s="60">
        <f t="shared" si="24"/>
        <v>0</v>
      </c>
      <c r="L55" s="60"/>
      <c r="M55" s="60">
        <f t="shared" si="25"/>
        <v>0</v>
      </c>
      <c r="N55" s="60"/>
      <c r="O55" s="60">
        <f t="shared" si="26"/>
        <v>0</v>
      </c>
      <c r="P55" s="60"/>
      <c r="Q55" s="47">
        <f t="shared" si="27"/>
        <v>0</v>
      </c>
      <c r="R55" s="45"/>
      <c r="S55" s="45"/>
    </row>
    <row r="56" spans="2:19" ht="31.5" x14ac:dyDescent="0.25">
      <c r="B56" s="100"/>
      <c r="C56" s="90"/>
      <c r="D56" s="87"/>
      <c r="E56" s="87"/>
      <c r="F56" s="90"/>
      <c r="G56" s="54" t="s">
        <v>157</v>
      </c>
      <c r="H56" s="49">
        <v>0</v>
      </c>
      <c r="I56" s="24"/>
      <c r="J56" s="60"/>
      <c r="K56" s="60">
        <f t="shared" si="24"/>
        <v>0</v>
      </c>
      <c r="L56" s="60"/>
      <c r="M56" s="60">
        <f t="shared" si="25"/>
        <v>0</v>
      </c>
      <c r="N56" s="60"/>
      <c r="O56" s="60">
        <f t="shared" si="26"/>
        <v>0</v>
      </c>
      <c r="P56" s="60"/>
      <c r="Q56" s="47">
        <f t="shared" si="27"/>
        <v>0</v>
      </c>
      <c r="R56" s="45"/>
      <c r="S56" s="45"/>
    </row>
    <row r="57" spans="2:19" ht="33.75" customHeight="1" x14ac:dyDescent="0.25">
      <c r="B57" s="80" t="s">
        <v>182</v>
      </c>
      <c r="C57" s="82" t="s">
        <v>141</v>
      </c>
      <c r="D57" s="84" t="s">
        <v>191</v>
      </c>
      <c r="E57" s="84" t="s">
        <v>70</v>
      </c>
      <c r="F57" s="86" t="s">
        <v>142</v>
      </c>
      <c r="G57" s="65" t="s">
        <v>143</v>
      </c>
      <c r="H57" s="32">
        <v>3</v>
      </c>
      <c r="I57" s="24"/>
      <c r="J57" s="59"/>
      <c r="K57" s="59">
        <f t="shared" si="24"/>
        <v>0</v>
      </c>
      <c r="L57" s="59"/>
      <c r="M57" s="59">
        <f t="shared" si="25"/>
        <v>0</v>
      </c>
      <c r="N57" s="59"/>
      <c r="O57" s="59">
        <f t="shared" si="26"/>
        <v>0</v>
      </c>
      <c r="P57" s="59"/>
      <c r="Q57" s="41">
        <f t="shared" si="27"/>
        <v>0</v>
      </c>
      <c r="R57" s="52"/>
      <c r="S57" s="52"/>
    </row>
    <row r="58" spans="2:19" ht="33.75" customHeight="1" x14ac:dyDescent="0.25">
      <c r="B58" s="81"/>
      <c r="C58" s="83"/>
      <c r="D58" s="85"/>
      <c r="E58" s="85"/>
      <c r="F58" s="86"/>
      <c r="G58" s="65" t="s">
        <v>144</v>
      </c>
      <c r="H58" s="32">
        <v>0</v>
      </c>
      <c r="I58" s="24"/>
      <c r="J58" s="59"/>
      <c r="K58" s="59">
        <f t="shared" si="24"/>
        <v>0</v>
      </c>
      <c r="L58" s="59"/>
      <c r="M58" s="59">
        <f t="shared" si="25"/>
        <v>0</v>
      </c>
      <c r="N58" s="59"/>
      <c r="O58" s="59">
        <f t="shared" si="26"/>
        <v>0</v>
      </c>
      <c r="P58" s="59"/>
      <c r="Q58" s="41">
        <f t="shared" si="27"/>
        <v>0</v>
      </c>
      <c r="R58" s="52"/>
      <c r="S58" s="52"/>
    </row>
    <row r="59" spans="2:19" ht="22.5" customHeight="1" x14ac:dyDescent="0.25">
      <c r="B59" s="91" t="s">
        <v>183</v>
      </c>
      <c r="C59" s="89" t="s">
        <v>90</v>
      </c>
      <c r="D59" s="97" t="s">
        <v>194</v>
      </c>
      <c r="E59" s="97" t="s">
        <v>74</v>
      </c>
      <c r="F59" s="96" t="s">
        <v>140</v>
      </c>
      <c r="G59" s="48" t="s">
        <v>53</v>
      </c>
      <c r="H59" s="49">
        <v>8</v>
      </c>
      <c r="I59" s="24"/>
      <c r="J59" s="60"/>
      <c r="K59" s="60">
        <f t="shared" ref="K59:K60" si="32">IF(J59="x",H59,0)</f>
        <v>0</v>
      </c>
      <c r="L59" s="60"/>
      <c r="M59" s="60">
        <f t="shared" ref="M59:M60" si="33">IF(L59="x",H59,0)</f>
        <v>0</v>
      </c>
      <c r="N59" s="60"/>
      <c r="O59" s="60">
        <f t="shared" ref="O59:O60" si="34">IF(N59="x",H59,0)</f>
        <v>0</v>
      </c>
      <c r="P59" s="60"/>
      <c r="Q59" s="47">
        <f t="shared" ref="Q59:Q60" si="35">IF(P59="x",H59,0)</f>
        <v>0</v>
      </c>
      <c r="R59" s="45"/>
      <c r="S59" s="45"/>
    </row>
    <row r="60" spans="2:19" ht="22.5" customHeight="1" x14ac:dyDescent="0.25">
      <c r="B60" s="92"/>
      <c r="C60" s="90"/>
      <c r="D60" s="98"/>
      <c r="E60" s="98"/>
      <c r="F60" s="96"/>
      <c r="G60" s="48" t="s">
        <v>54</v>
      </c>
      <c r="H60" s="49">
        <v>0</v>
      </c>
      <c r="I60" s="24"/>
      <c r="J60" s="60"/>
      <c r="K60" s="60">
        <f t="shared" si="32"/>
        <v>0</v>
      </c>
      <c r="L60" s="60"/>
      <c r="M60" s="60">
        <f t="shared" si="33"/>
        <v>0</v>
      </c>
      <c r="N60" s="60"/>
      <c r="O60" s="60">
        <f t="shared" si="34"/>
        <v>0</v>
      </c>
      <c r="P60" s="60"/>
      <c r="Q60" s="47">
        <f t="shared" si="35"/>
        <v>0</v>
      </c>
      <c r="R60" s="45"/>
      <c r="S60" s="45"/>
    </row>
    <row r="61" spans="2:19" ht="15.95" customHeight="1" x14ac:dyDescent="0.25">
      <c r="B61" s="101" t="s">
        <v>184</v>
      </c>
      <c r="C61" s="82" t="s">
        <v>84</v>
      </c>
      <c r="D61" s="88" t="s">
        <v>59</v>
      </c>
      <c r="E61" s="88" t="s">
        <v>69</v>
      </c>
      <c r="F61" s="82" t="s">
        <v>160</v>
      </c>
      <c r="G61" s="65" t="s">
        <v>85</v>
      </c>
      <c r="H61" s="32">
        <v>10</v>
      </c>
      <c r="I61" s="24"/>
      <c r="J61" s="59"/>
      <c r="K61" s="59">
        <f t="shared" si="24"/>
        <v>0</v>
      </c>
      <c r="L61" s="59"/>
      <c r="M61" s="59">
        <f t="shared" si="25"/>
        <v>0</v>
      </c>
      <c r="N61" s="59"/>
      <c r="O61" s="59">
        <f t="shared" si="26"/>
        <v>0</v>
      </c>
      <c r="P61" s="59"/>
      <c r="Q61" s="41">
        <f t="shared" si="27"/>
        <v>0</v>
      </c>
      <c r="R61" s="52"/>
      <c r="S61" s="52"/>
    </row>
    <row r="62" spans="2:19" ht="15.95" customHeight="1" x14ac:dyDescent="0.25">
      <c r="B62" s="101"/>
      <c r="C62" s="111"/>
      <c r="D62" s="88"/>
      <c r="E62" s="88"/>
      <c r="F62" s="111"/>
      <c r="G62" s="65" t="s">
        <v>86</v>
      </c>
      <c r="H62" s="32">
        <v>5</v>
      </c>
      <c r="I62" s="24"/>
      <c r="J62" s="59"/>
      <c r="K62" s="59">
        <f t="shared" ref="K62" si="36">IF(J62="x",H62,0)</f>
        <v>0</v>
      </c>
      <c r="L62" s="59"/>
      <c r="M62" s="59">
        <f t="shared" ref="M62" si="37">IF(L62="x",H62,0)</f>
        <v>0</v>
      </c>
      <c r="N62" s="59"/>
      <c r="O62" s="59">
        <f t="shared" ref="O62" si="38">IF(N62="x",H62,0)</f>
        <v>0</v>
      </c>
      <c r="P62" s="59"/>
      <c r="Q62" s="41">
        <f t="shared" ref="Q62" si="39">IF(P62="x",H62,0)</f>
        <v>0</v>
      </c>
      <c r="R62" s="52"/>
      <c r="S62" s="52"/>
    </row>
    <row r="63" spans="2:19" ht="15.95" customHeight="1" x14ac:dyDescent="0.25">
      <c r="B63" s="101"/>
      <c r="C63" s="83"/>
      <c r="D63" s="88"/>
      <c r="E63" s="88"/>
      <c r="F63" s="83"/>
      <c r="G63" s="65" t="s">
        <v>87</v>
      </c>
      <c r="H63" s="32">
        <v>0</v>
      </c>
      <c r="I63" s="24"/>
      <c r="J63" s="59"/>
      <c r="K63" s="59">
        <f>IF(J63="x",H63,0)</f>
        <v>0</v>
      </c>
      <c r="L63" s="59"/>
      <c r="M63" s="59">
        <f>IF(L63="x",H63,0)</f>
        <v>0</v>
      </c>
      <c r="N63" s="59"/>
      <c r="O63" s="59">
        <f>IF(N63="x",H63,0)</f>
        <v>0</v>
      </c>
      <c r="P63" s="59"/>
      <c r="Q63" s="41">
        <f>IF(P63="x",H63,0)</f>
        <v>0</v>
      </c>
      <c r="R63" s="52"/>
      <c r="S63" s="52"/>
    </row>
    <row r="64" spans="2:19" s="4" customFormat="1" x14ac:dyDescent="0.25">
      <c r="B64" s="25" t="s">
        <v>44</v>
      </c>
      <c r="C64" s="26" t="s">
        <v>1</v>
      </c>
      <c r="D64" s="26"/>
      <c r="E64" s="26"/>
      <c r="F64" s="26"/>
      <c r="G64" s="27"/>
      <c r="H64" s="13">
        <f>H27+H31+H35+H40+H42+H44+H46+H48+H50+H53+H55+H57+H59+H61</f>
        <v>95</v>
      </c>
      <c r="I64" s="56"/>
      <c r="J64" s="22">
        <f>SUM(K27:K63)</f>
        <v>0</v>
      </c>
      <c r="K64" s="22"/>
      <c r="L64" s="22">
        <f>SUM(M27:M63)</f>
        <v>0</v>
      </c>
      <c r="M64" s="22"/>
      <c r="N64" s="22">
        <f>SUM(O27:O63)</f>
        <v>0</v>
      </c>
      <c r="O64" s="22"/>
      <c r="P64" s="22">
        <f>SUM(Q27:Q63)</f>
        <v>0</v>
      </c>
      <c r="Q64" s="39"/>
      <c r="R64" s="22"/>
      <c r="S64" s="22"/>
    </row>
    <row r="65" spans="2:19" ht="31.5" x14ac:dyDescent="0.25">
      <c r="B65" s="1" t="s">
        <v>4</v>
      </c>
      <c r="C65" s="2" t="s">
        <v>65</v>
      </c>
      <c r="D65" s="3" t="s">
        <v>67</v>
      </c>
      <c r="E65" s="3" t="s">
        <v>68</v>
      </c>
      <c r="F65" s="2" t="s">
        <v>5</v>
      </c>
      <c r="G65" s="1" t="s">
        <v>6</v>
      </c>
      <c r="H65" s="9" t="s">
        <v>7</v>
      </c>
      <c r="I65" s="24"/>
      <c r="J65" s="3" t="s">
        <v>8</v>
      </c>
      <c r="K65" s="3" t="s">
        <v>62</v>
      </c>
      <c r="L65" s="3" t="s">
        <v>9</v>
      </c>
      <c r="M65" s="3" t="s">
        <v>62</v>
      </c>
      <c r="N65" s="3" t="s">
        <v>10</v>
      </c>
      <c r="O65" s="3" t="s">
        <v>62</v>
      </c>
      <c r="P65" s="3" t="s">
        <v>11</v>
      </c>
      <c r="Q65" s="40" t="s">
        <v>62</v>
      </c>
      <c r="R65" s="3" t="s">
        <v>190</v>
      </c>
      <c r="S65" s="3" t="s">
        <v>107</v>
      </c>
    </row>
    <row r="66" spans="2:19" ht="15.95" customHeight="1" x14ac:dyDescent="0.25">
      <c r="B66" s="91" t="s">
        <v>185</v>
      </c>
      <c r="C66" s="93" t="s">
        <v>45</v>
      </c>
      <c r="D66" s="91" t="s">
        <v>191</v>
      </c>
      <c r="E66" s="91" t="s">
        <v>70</v>
      </c>
      <c r="F66" s="89" t="s">
        <v>115</v>
      </c>
      <c r="G66" s="43" t="s">
        <v>46</v>
      </c>
      <c r="H66" s="49">
        <v>7</v>
      </c>
      <c r="I66" s="24"/>
      <c r="J66" s="51"/>
      <c r="K66" s="44">
        <f t="shared" ref="K66:K76" si="40">IF(J66="x",H66,0)</f>
        <v>0</v>
      </c>
      <c r="L66" s="51"/>
      <c r="M66" s="44">
        <f t="shared" ref="M66:M76" si="41">IF(L66="x",H66,0)</f>
        <v>0</v>
      </c>
      <c r="N66" s="51"/>
      <c r="O66" s="44">
        <f t="shared" ref="O66:O76" si="42">IF(N66="x",H66,0)</f>
        <v>0</v>
      </c>
      <c r="P66" s="51"/>
      <c r="Q66" s="47">
        <f t="shared" ref="Q66:Q76" si="43">IF(P66="x",H66,0)</f>
        <v>0</v>
      </c>
      <c r="R66" s="45"/>
      <c r="S66" s="45"/>
    </row>
    <row r="67" spans="2:19" ht="15.95" customHeight="1" x14ac:dyDescent="0.25">
      <c r="B67" s="95"/>
      <c r="C67" s="119"/>
      <c r="D67" s="95"/>
      <c r="E67" s="95"/>
      <c r="F67" s="120"/>
      <c r="G67" s="48" t="s">
        <v>89</v>
      </c>
      <c r="H67" s="46">
        <v>3</v>
      </c>
      <c r="I67" s="24"/>
      <c r="J67" s="51"/>
      <c r="K67" s="44">
        <f t="shared" si="40"/>
        <v>0</v>
      </c>
      <c r="L67" s="51"/>
      <c r="M67" s="44">
        <f t="shared" si="41"/>
        <v>0</v>
      </c>
      <c r="N67" s="51"/>
      <c r="O67" s="44">
        <f t="shared" si="42"/>
        <v>0</v>
      </c>
      <c r="P67" s="51"/>
      <c r="Q67" s="47">
        <f t="shared" si="43"/>
        <v>0</v>
      </c>
      <c r="R67" s="45"/>
      <c r="S67" s="45"/>
    </row>
    <row r="68" spans="2:19" ht="15.95" customHeight="1" x14ac:dyDescent="0.25">
      <c r="B68" s="92"/>
      <c r="C68" s="94"/>
      <c r="D68" s="92"/>
      <c r="E68" s="92"/>
      <c r="F68" s="120"/>
      <c r="G68" s="48" t="s">
        <v>88</v>
      </c>
      <c r="H68" s="46">
        <v>0</v>
      </c>
      <c r="I68" s="24"/>
      <c r="J68" s="51"/>
      <c r="K68" s="44">
        <f t="shared" si="40"/>
        <v>0</v>
      </c>
      <c r="L68" s="51"/>
      <c r="M68" s="44">
        <f t="shared" si="41"/>
        <v>0</v>
      </c>
      <c r="N68" s="51"/>
      <c r="O68" s="44">
        <f t="shared" si="42"/>
        <v>0</v>
      </c>
      <c r="P68" s="51"/>
      <c r="Q68" s="47">
        <f t="shared" si="43"/>
        <v>0</v>
      </c>
      <c r="R68" s="45"/>
      <c r="S68" s="45"/>
    </row>
    <row r="69" spans="2:19" ht="21.95" customHeight="1" x14ac:dyDescent="0.25">
      <c r="B69" s="80" t="s">
        <v>186</v>
      </c>
      <c r="C69" s="108" t="s">
        <v>103</v>
      </c>
      <c r="D69" s="80" t="s">
        <v>191</v>
      </c>
      <c r="E69" s="80" t="s">
        <v>70</v>
      </c>
      <c r="F69" s="106" t="s">
        <v>116</v>
      </c>
      <c r="G69" s="34" t="s">
        <v>104</v>
      </c>
      <c r="H69" s="17">
        <v>5</v>
      </c>
      <c r="I69" s="24"/>
      <c r="J69" s="33"/>
      <c r="K69" s="33">
        <f t="shared" ref="K69:K70" si="44">IF(J69="x",H69,0)</f>
        <v>0</v>
      </c>
      <c r="L69" s="33"/>
      <c r="M69" s="33">
        <f t="shared" ref="M69:M70" si="45">IF(L69="x",H69,0)</f>
        <v>0</v>
      </c>
      <c r="N69" s="33"/>
      <c r="O69" s="33">
        <f t="shared" ref="O69:O70" si="46">IF(N69="x",H69,0)</f>
        <v>0</v>
      </c>
      <c r="P69" s="33"/>
      <c r="Q69" s="41">
        <f t="shared" ref="Q69:Q70" si="47">IF(P69="x",H69,0)</f>
        <v>0</v>
      </c>
      <c r="R69" s="37"/>
      <c r="S69" s="37"/>
    </row>
    <row r="70" spans="2:19" ht="21.95" customHeight="1" x14ac:dyDescent="0.25">
      <c r="B70" s="81"/>
      <c r="C70" s="110"/>
      <c r="D70" s="81"/>
      <c r="E70" s="81"/>
      <c r="F70" s="107"/>
      <c r="G70" s="16" t="s">
        <v>105</v>
      </c>
      <c r="H70" s="17">
        <v>0</v>
      </c>
      <c r="I70" s="24"/>
      <c r="J70" s="33"/>
      <c r="K70" s="33">
        <f t="shared" si="44"/>
        <v>0</v>
      </c>
      <c r="L70" s="33"/>
      <c r="M70" s="33">
        <f t="shared" si="45"/>
        <v>0</v>
      </c>
      <c r="N70" s="33"/>
      <c r="O70" s="33">
        <f t="shared" si="46"/>
        <v>0</v>
      </c>
      <c r="P70" s="33"/>
      <c r="Q70" s="41">
        <f t="shared" si="47"/>
        <v>0</v>
      </c>
      <c r="R70" s="37"/>
      <c r="S70" s="37"/>
    </row>
    <row r="71" spans="2:19" ht="21.95" customHeight="1" x14ac:dyDescent="0.25">
      <c r="B71" s="91" t="s">
        <v>187</v>
      </c>
      <c r="C71" s="93" t="s">
        <v>196</v>
      </c>
      <c r="D71" s="91" t="s">
        <v>191</v>
      </c>
      <c r="E71" s="91" t="s">
        <v>70</v>
      </c>
      <c r="F71" s="89" t="s">
        <v>197</v>
      </c>
      <c r="G71" s="54" t="s">
        <v>198</v>
      </c>
      <c r="H71" s="46">
        <v>5</v>
      </c>
      <c r="I71" s="24"/>
      <c r="J71" s="63"/>
      <c r="K71" s="63">
        <f t="shared" ref="K71:K72" si="48">IF(J71="x",H71,0)</f>
        <v>0</v>
      </c>
      <c r="L71" s="63"/>
      <c r="M71" s="63">
        <f t="shared" ref="M71:M72" si="49">IF(L71="x",H71,0)</f>
        <v>0</v>
      </c>
      <c r="N71" s="63"/>
      <c r="O71" s="63">
        <f t="shared" ref="O71:O72" si="50">IF(N71="x",H71,0)</f>
        <v>0</v>
      </c>
      <c r="P71" s="63"/>
      <c r="Q71" s="47">
        <f t="shared" ref="Q71:Q72" si="51">IF(P71="x",H71,0)</f>
        <v>0</v>
      </c>
      <c r="R71" s="45"/>
      <c r="S71" s="45"/>
    </row>
    <row r="72" spans="2:19" ht="21.95" customHeight="1" x14ac:dyDescent="0.25">
      <c r="B72" s="92"/>
      <c r="C72" s="94"/>
      <c r="D72" s="92"/>
      <c r="E72" s="92"/>
      <c r="F72" s="90"/>
      <c r="G72" s="54" t="s">
        <v>199</v>
      </c>
      <c r="H72" s="46">
        <v>0</v>
      </c>
      <c r="I72" s="24"/>
      <c r="J72" s="63"/>
      <c r="K72" s="63">
        <f t="shared" si="48"/>
        <v>0</v>
      </c>
      <c r="L72" s="63"/>
      <c r="M72" s="63">
        <f t="shared" si="49"/>
        <v>0</v>
      </c>
      <c r="N72" s="63"/>
      <c r="O72" s="63">
        <f t="shared" si="50"/>
        <v>0</v>
      </c>
      <c r="P72" s="63"/>
      <c r="Q72" s="47">
        <f t="shared" si="51"/>
        <v>0</v>
      </c>
      <c r="R72" s="45"/>
      <c r="S72" s="45"/>
    </row>
    <row r="73" spans="2:19" ht="30" customHeight="1" x14ac:dyDescent="0.25">
      <c r="B73" s="101" t="s">
        <v>195</v>
      </c>
      <c r="C73" s="108" t="s">
        <v>47</v>
      </c>
      <c r="D73" s="80" t="s">
        <v>191</v>
      </c>
      <c r="E73" s="80" t="s">
        <v>70</v>
      </c>
      <c r="F73" s="117" t="s">
        <v>48</v>
      </c>
      <c r="G73" s="69" t="s">
        <v>49</v>
      </c>
      <c r="H73" s="17">
        <v>10</v>
      </c>
      <c r="I73" s="24"/>
      <c r="J73" s="70"/>
      <c r="K73" s="62">
        <f t="shared" si="40"/>
        <v>0</v>
      </c>
      <c r="L73" s="70"/>
      <c r="M73" s="62">
        <f t="shared" si="41"/>
        <v>0</v>
      </c>
      <c r="N73" s="70"/>
      <c r="O73" s="62">
        <f t="shared" si="42"/>
        <v>0</v>
      </c>
      <c r="P73" s="70"/>
      <c r="Q73" s="41">
        <f t="shared" si="43"/>
        <v>0</v>
      </c>
      <c r="R73" s="52"/>
      <c r="S73" s="52"/>
    </row>
    <row r="74" spans="2:19" ht="30" customHeight="1" x14ac:dyDescent="0.25">
      <c r="B74" s="101"/>
      <c r="C74" s="109"/>
      <c r="D74" s="99"/>
      <c r="E74" s="99"/>
      <c r="F74" s="118"/>
      <c r="G74" s="69" t="s">
        <v>50</v>
      </c>
      <c r="H74" s="17">
        <v>6</v>
      </c>
      <c r="I74" s="24"/>
      <c r="J74" s="70"/>
      <c r="K74" s="62">
        <f t="shared" si="40"/>
        <v>0</v>
      </c>
      <c r="L74" s="70"/>
      <c r="M74" s="62">
        <f t="shared" si="41"/>
        <v>0</v>
      </c>
      <c r="N74" s="70"/>
      <c r="O74" s="62">
        <f t="shared" si="42"/>
        <v>0</v>
      </c>
      <c r="P74" s="70"/>
      <c r="Q74" s="41">
        <f t="shared" si="43"/>
        <v>0</v>
      </c>
      <c r="R74" s="52"/>
      <c r="S74" s="52"/>
    </row>
    <row r="75" spans="2:19" ht="30" customHeight="1" x14ac:dyDescent="0.25">
      <c r="B75" s="101"/>
      <c r="C75" s="109"/>
      <c r="D75" s="99"/>
      <c r="E75" s="99"/>
      <c r="F75" s="118"/>
      <c r="G75" s="69" t="s">
        <v>51</v>
      </c>
      <c r="H75" s="17">
        <v>3</v>
      </c>
      <c r="I75" s="24"/>
      <c r="J75" s="70"/>
      <c r="K75" s="62">
        <f t="shared" si="40"/>
        <v>0</v>
      </c>
      <c r="L75" s="70"/>
      <c r="M75" s="62">
        <f t="shared" si="41"/>
        <v>0</v>
      </c>
      <c r="N75" s="70"/>
      <c r="O75" s="62">
        <f t="shared" si="42"/>
        <v>0</v>
      </c>
      <c r="P75" s="70"/>
      <c r="Q75" s="41">
        <f t="shared" si="43"/>
        <v>0</v>
      </c>
      <c r="R75" s="52"/>
      <c r="S75" s="52"/>
    </row>
    <row r="76" spans="2:19" ht="30" customHeight="1" x14ac:dyDescent="0.25">
      <c r="B76" s="101"/>
      <c r="C76" s="110"/>
      <c r="D76" s="81"/>
      <c r="E76" s="81"/>
      <c r="F76" s="118"/>
      <c r="G76" s="69" t="s">
        <v>52</v>
      </c>
      <c r="H76" s="17">
        <v>0</v>
      </c>
      <c r="I76" s="24"/>
      <c r="J76" s="70"/>
      <c r="K76" s="62">
        <f t="shared" si="40"/>
        <v>0</v>
      </c>
      <c r="L76" s="70"/>
      <c r="M76" s="62">
        <f t="shared" si="41"/>
        <v>0</v>
      </c>
      <c r="N76" s="70"/>
      <c r="O76" s="62">
        <f t="shared" si="42"/>
        <v>0</v>
      </c>
      <c r="P76" s="70"/>
      <c r="Q76" s="41">
        <f t="shared" si="43"/>
        <v>0</v>
      </c>
      <c r="R76" s="52"/>
      <c r="S76" s="52"/>
    </row>
    <row r="77" spans="2:19" s="4" customFormat="1" ht="21" x14ac:dyDescent="0.25">
      <c r="B77" s="25" t="s">
        <v>44</v>
      </c>
      <c r="C77" s="26" t="s">
        <v>3</v>
      </c>
      <c r="D77" s="26"/>
      <c r="E77" s="26"/>
      <c r="F77" s="26"/>
      <c r="G77" s="27"/>
      <c r="H77" s="13">
        <f>H66+H69+H71+H73</f>
        <v>27</v>
      </c>
      <c r="I77" s="56"/>
      <c r="J77" s="22">
        <f>SUM(K66:K76)</f>
        <v>0</v>
      </c>
      <c r="K77" s="22"/>
      <c r="L77" s="22">
        <f>SUM(M66:M76)</f>
        <v>0</v>
      </c>
      <c r="M77" s="22"/>
      <c r="N77" s="22">
        <f>SUM(O66:O76)</f>
        <v>0</v>
      </c>
      <c r="O77" s="22"/>
      <c r="P77" s="22">
        <f>SUM(Q66:Q76)</f>
        <v>0</v>
      </c>
      <c r="Q77" s="39"/>
      <c r="R77" s="22"/>
      <c r="S77" s="22"/>
    </row>
    <row r="78" spans="2:19" ht="26.25" customHeight="1" x14ac:dyDescent="0.25">
      <c r="B78" s="1" t="s">
        <v>4</v>
      </c>
      <c r="C78" s="2" t="s">
        <v>66</v>
      </c>
      <c r="D78" s="3" t="s">
        <v>67</v>
      </c>
      <c r="E78" s="3" t="s">
        <v>68</v>
      </c>
      <c r="F78" s="2" t="s">
        <v>5</v>
      </c>
      <c r="G78" s="1" t="s">
        <v>6</v>
      </c>
      <c r="H78" s="9" t="s">
        <v>7</v>
      </c>
      <c r="J78" s="3" t="s">
        <v>8</v>
      </c>
      <c r="K78" s="3" t="s">
        <v>62</v>
      </c>
      <c r="L78" s="3" t="s">
        <v>9</v>
      </c>
      <c r="M78" s="3" t="s">
        <v>62</v>
      </c>
      <c r="N78" s="3" t="s">
        <v>10</v>
      </c>
      <c r="O78" s="3" t="s">
        <v>62</v>
      </c>
      <c r="P78" s="3" t="s">
        <v>11</v>
      </c>
      <c r="Q78" s="40" t="s">
        <v>62</v>
      </c>
      <c r="R78" s="3" t="s">
        <v>190</v>
      </c>
      <c r="S78" s="3" t="s">
        <v>107</v>
      </c>
    </row>
    <row r="79" spans="2:19" ht="22.5" customHeight="1" x14ac:dyDescent="0.25">
      <c r="B79" s="102" t="s">
        <v>188</v>
      </c>
      <c r="C79" s="104" t="s">
        <v>56</v>
      </c>
      <c r="D79" s="80" t="s">
        <v>201</v>
      </c>
      <c r="E79" s="102" t="s">
        <v>70</v>
      </c>
      <c r="F79" s="106" t="s">
        <v>75</v>
      </c>
      <c r="G79" s="16" t="s">
        <v>153</v>
      </c>
      <c r="H79" s="15">
        <v>5</v>
      </c>
      <c r="J79" s="8"/>
      <c r="K79" s="8">
        <f>IF(J79="x",H79,0)</f>
        <v>0</v>
      </c>
      <c r="L79" s="8"/>
      <c r="M79" s="8">
        <f>IF(L79="x",H79,0)</f>
        <v>0</v>
      </c>
      <c r="N79" s="8"/>
      <c r="O79" s="8">
        <f>IF(N79="x",H79,0)</f>
        <v>0</v>
      </c>
      <c r="P79" s="8"/>
      <c r="Q79" s="41">
        <f>IF(P79="x",H79,0)</f>
        <v>0</v>
      </c>
      <c r="R79" s="37"/>
      <c r="S79" s="37"/>
    </row>
    <row r="80" spans="2:19" ht="22.5" customHeight="1" x14ac:dyDescent="0.25">
      <c r="B80" s="103"/>
      <c r="C80" s="105"/>
      <c r="D80" s="81"/>
      <c r="E80" s="103"/>
      <c r="F80" s="107"/>
      <c r="G80" s="14" t="s">
        <v>139</v>
      </c>
      <c r="H80" s="15">
        <v>0</v>
      </c>
      <c r="J80" s="8"/>
      <c r="K80" s="8">
        <f>IF(J80="x",H80,0)</f>
        <v>0</v>
      </c>
      <c r="L80" s="8"/>
      <c r="M80" s="8">
        <f>IF(L80="x",H80,0)</f>
        <v>0</v>
      </c>
      <c r="N80" s="8"/>
      <c r="O80" s="8">
        <f>IF(N80="x",H80,0)</f>
        <v>0</v>
      </c>
      <c r="P80" s="8"/>
      <c r="Q80" s="41">
        <f>IF(P80="x",H80,0)</f>
        <v>0</v>
      </c>
      <c r="R80" s="37"/>
      <c r="S80" s="37"/>
    </row>
    <row r="81" spans="2:19" s="4" customFormat="1" x14ac:dyDescent="0.25">
      <c r="B81" s="25" t="s">
        <v>44</v>
      </c>
      <c r="C81" s="26" t="s">
        <v>55</v>
      </c>
      <c r="D81" s="26"/>
      <c r="E81" s="26"/>
      <c r="F81" s="26"/>
      <c r="G81" s="27"/>
      <c r="H81" s="13">
        <f>H79</f>
        <v>5</v>
      </c>
      <c r="J81" s="22">
        <f>SUM(K79:K80)</f>
        <v>0</v>
      </c>
      <c r="K81" s="22"/>
      <c r="L81" s="22">
        <f>SUM(M79:M80)</f>
        <v>0</v>
      </c>
      <c r="M81" s="22"/>
      <c r="N81" s="22">
        <f>SUM(O79:O80)</f>
        <v>0</v>
      </c>
      <c r="O81" s="22"/>
      <c r="P81" s="22">
        <f>SUM(Q79:Q80)</f>
        <v>0</v>
      </c>
      <c r="Q81" s="39"/>
      <c r="R81" s="22"/>
      <c r="S81" s="22"/>
    </row>
    <row r="82" spans="2:19" x14ac:dyDescent="0.25">
      <c r="R82" s="37"/>
      <c r="S82" s="37"/>
    </row>
    <row r="83" spans="2:19" s="4" customFormat="1" ht="26.25" customHeight="1" x14ac:dyDescent="0.25">
      <c r="B83" s="1"/>
      <c r="C83" s="2" t="s">
        <v>57</v>
      </c>
      <c r="D83" s="2"/>
      <c r="E83" s="3"/>
      <c r="F83" s="2"/>
      <c r="G83" s="1"/>
      <c r="H83" s="9" t="s">
        <v>76</v>
      </c>
      <c r="J83" s="3" t="s">
        <v>8</v>
      </c>
      <c r="K83" s="3"/>
      <c r="L83" s="3" t="s">
        <v>9</v>
      </c>
      <c r="M83" s="3"/>
      <c r="N83" s="3" t="s">
        <v>10</v>
      </c>
      <c r="O83" s="3"/>
      <c r="P83" s="3" t="s">
        <v>11</v>
      </c>
      <c r="Q83" s="40"/>
      <c r="R83" s="3" t="s">
        <v>190</v>
      </c>
      <c r="S83" s="3" t="s">
        <v>107</v>
      </c>
    </row>
    <row r="84" spans="2:19" ht="26.25" customHeight="1" x14ac:dyDescent="0.25">
      <c r="B84" s="28"/>
      <c r="C84" s="29" t="s">
        <v>57</v>
      </c>
      <c r="D84" s="29"/>
      <c r="E84" s="29"/>
      <c r="F84" s="29"/>
      <c r="G84" s="28"/>
      <c r="H84" s="30">
        <f>H81+H77+H64+H25</f>
        <v>170</v>
      </c>
      <c r="J84" s="30">
        <f>J81+J77+J64+J25</f>
        <v>0</v>
      </c>
      <c r="K84" s="31"/>
      <c r="L84" s="30">
        <f>L81+L77+L64+L25</f>
        <v>0</v>
      </c>
      <c r="M84" s="31"/>
      <c r="N84" s="30">
        <f>N81+N77+N64+N25</f>
        <v>0</v>
      </c>
      <c r="O84" s="31"/>
      <c r="P84" s="30">
        <f>P81+P77+P64+P25</f>
        <v>0</v>
      </c>
      <c r="Q84" s="42"/>
      <c r="R84" s="37"/>
      <c r="S84" s="37"/>
    </row>
    <row r="86" spans="2:19" x14ac:dyDescent="0.25">
      <c r="C86" s="5" t="s">
        <v>58</v>
      </c>
      <c r="D86" s="71" t="s">
        <v>158</v>
      </c>
      <c r="E86" s="72"/>
      <c r="F86" s="72"/>
      <c r="G86" s="73"/>
      <c r="H86" s="61" t="s">
        <v>106</v>
      </c>
      <c r="I86" s="37"/>
      <c r="J86" s="38">
        <f>J84/$H$84</f>
        <v>0</v>
      </c>
      <c r="K86" s="35"/>
      <c r="L86" s="38">
        <f>L84/$H$84</f>
        <v>0</v>
      </c>
      <c r="N86" s="38">
        <f>N84/$H$84</f>
        <v>0</v>
      </c>
      <c r="P86" s="38">
        <f>P84/$H$84</f>
        <v>0</v>
      </c>
    </row>
    <row r="87" spans="2:19" x14ac:dyDescent="0.25">
      <c r="D87" s="74"/>
      <c r="E87" s="75"/>
      <c r="F87" s="75"/>
      <c r="G87" s="76"/>
      <c r="J87" s="36"/>
      <c r="K87" s="35"/>
      <c r="L87" s="36"/>
    </row>
    <row r="88" spans="2:19" x14ac:dyDescent="0.25">
      <c r="D88" s="77"/>
      <c r="E88" s="78"/>
      <c r="F88" s="78"/>
      <c r="G88" s="79"/>
    </row>
  </sheetData>
  <mergeCells count="149">
    <mergeCell ref="E73:E76"/>
    <mergeCell ref="F73:F76"/>
    <mergeCell ref="B66:B68"/>
    <mergeCell ref="C66:C68"/>
    <mergeCell ref="F66:F68"/>
    <mergeCell ref="D66:D68"/>
    <mergeCell ref="D73:D76"/>
    <mergeCell ref="D79:D80"/>
    <mergeCell ref="B69:B70"/>
    <mergeCell ref="C69:C70"/>
    <mergeCell ref="D69:D70"/>
    <mergeCell ref="E69:E70"/>
    <mergeCell ref="F69:F70"/>
    <mergeCell ref="C31:C34"/>
    <mergeCell ref="C35:C39"/>
    <mergeCell ref="B35:B39"/>
    <mergeCell ref="B48:B49"/>
    <mergeCell ref="C48:C49"/>
    <mergeCell ref="F48:F49"/>
    <mergeCell ref="B40:B41"/>
    <mergeCell ref="C40:C41"/>
    <mergeCell ref="F40:F41"/>
    <mergeCell ref="B46:B47"/>
    <mergeCell ref="C46:C47"/>
    <mergeCell ref="F46:F47"/>
    <mergeCell ref="D40:D41"/>
    <mergeCell ref="D48:D49"/>
    <mergeCell ref="D46:D47"/>
    <mergeCell ref="F31:F34"/>
    <mergeCell ref="B31:B34"/>
    <mergeCell ref="D31:D34"/>
    <mergeCell ref="E31:E34"/>
    <mergeCell ref="D35:D39"/>
    <mergeCell ref="F35:F39"/>
    <mergeCell ref="E35:E39"/>
    <mergeCell ref="B42:B43"/>
    <mergeCell ref="C42:C43"/>
    <mergeCell ref="B23:B24"/>
    <mergeCell ref="C23:C24"/>
    <mergeCell ref="F23:F24"/>
    <mergeCell ref="B27:B30"/>
    <mergeCell ref="C27:C30"/>
    <mergeCell ref="F27:F30"/>
    <mergeCell ref="D23:D24"/>
    <mergeCell ref="D27:D30"/>
    <mergeCell ref="E27:E30"/>
    <mergeCell ref="E23:E24"/>
    <mergeCell ref="B1:P1"/>
    <mergeCell ref="B4:B6"/>
    <mergeCell ref="C4:C6"/>
    <mergeCell ref="F4:F6"/>
    <mergeCell ref="B7:B8"/>
    <mergeCell ref="C7:C8"/>
    <mergeCell ref="F7:F8"/>
    <mergeCell ref="B17:B18"/>
    <mergeCell ref="C17:C18"/>
    <mergeCell ref="F17:F18"/>
    <mergeCell ref="B9:B10"/>
    <mergeCell ref="C9:C10"/>
    <mergeCell ref="F9:F10"/>
    <mergeCell ref="E4:E6"/>
    <mergeCell ref="E7:E8"/>
    <mergeCell ref="E9:E10"/>
    <mergeCell ref="E17:E18"/>
    <mergeCell ref="B2:G2"/>
    <mergeCell ref="J2:Q2"/>
    <mergeCell ref="D4:D6"/>
    <mergeCell ref="D7:D8"/>
    <mergeCell ref="D9:D10"/>
    <mergeCell ref="D17:D18"/>
    <mergeCell ref="B15:B16"/>
    <mergeCell ref="D42:D43"/>
    <mergeCell ref="E42:E43"/>
    <mergeCell ref="F42:F43"/>
    <mergeCell ref="E48:E49"/>
    <mergeCell ref="E46:E47"/>
    <mergeCell ref="E40:E41"/>
    <mergeCell ref="B44:B45"/>
    <mergeCell ref="C44:C45"/>
    <mergeCell ref="D44:D45"/>
    <mergeCell ref="E44:E45"/>
    <mergeCell ref="F44:F45"/>
    <mergeCell ref="B55:B56"/>
    <mergeCell ref="C55:C56"/>
    <mergeCell ref="B50:B52"/>
    <mergeCell ref="C50:C52"/>
    <mergeCell ref="F50:F52"/>
    <mergeCell ref="B53:B54"/>
    <mergeCell ref="C53:C54"/>
    <mergeCell ref="B61:B63"/>
    <mergeCell ref="B79:B80"/>
    <mergeCell ref="C79:C80"/>
    <mergeCell ref="F79:F80"/>
    <mergeCell ref="B73:B76"/>
    <mergeCell ref="C73:C76"/>
    <mergeCell ref="B59:B60"/>
    <mergeCell ref="C59:C60"/>
    <mergeCell ref="D59:D60"/>
    <mergeCell ref="E59:E60"/>
    <mergeCell ref="F59:F60"/>
    <mergeCell ref="C61:C63"/>
    <mergeCell ref="D61:D63"/>
    <mergeCell ref="E61:E63"/>
    <mergeCell ref="F61:F63"/>
    <mergeCell ref="E79:E80"/>
    <mergeCell ref="E66:E68"/>
    <mergeCell ref="C15:C16"/>
    <mergeCell ref="D15:D16"/>
    <mergeCell ref="E15:E16"/>
    <mergeCell ref="F15:F16"/>
    <mergeCell ref="B19:B20"/>
    <mergeCell ref="C19:C20"/>
    <mergeCell ref="D19:D20"/>
    <mergeCell ref="E19:E20"/>
    <mergeCell ref="F19:F20"/>
    <mergeCell ref="B11:B12"/>
    <mergeCell ref="C11:C12"/>
    <mergeCell ref="D11:D12"/>
    <mergeCell ref="E11:E12"/>
    <mergeCell ref="F11:F12"/>
    <mergeCell ref="B13:B14"/>
    <mergeCell ref="C13:C14"/>
    <mergeCell ref="D13:D14"/>
    <mergeCell ref="E13:E14"/>
    <mergeCell ref="F13:F14"/>
    <mergeCell ref="D86:G88"/>
    <mergeCell ref="B21:B22"/>
    <mergeCell ref="C21:C22"/>
    <mergeCell ref="D21:D22"/>
    <mergeCell ref="E21:E22"/>
    <mergeCell ref="F21:F22"/>
    <mergeCell ref="B57:B58"/>
    <mergeCell ref="C57:C58"/>
    <mergeCell ref="D57:D58"/>
    <mergeCell ref="E57:E58"/>
    <mergeCell ref="F57:F58"/>
    <mergeCell ref="F53:F54"/>
    <mergeCell ref="D50:D52"/>
    <mergeCell ref="D53:D54"/>
    <mergeCell ref="E50:E52"/>
    <mergeCell ref="E53:E54"/>
    <mergeCell ref="F55:F56"/>
    <mergeCell ref="D55:D56"/>
    <mergeCell ref="E55:E56"/>
    <mergeCell ref="B71:B72"/>
    <mergeCell ref="C71:C72"/>
    <mergeCell ref="D71:D72"/>
    <mergeCell ref="E71:E72"/>
    <mergeCell ref="F71:F72"/>
  </mergeCells>
  <pageMargins left="0.7" right="0.7" top="0.75" bottom="0.75" header="0.3" footer="0.3"/>
  <pageSetup paperSize="9" scale="53" fitToHeight="0" orientation="landscape" r:id="rId1"/>
  <rowBreaks count="2" manualBreakCount="2">
    <brk id="41" max="18" man="1"/>
    <brk id="64" max="1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2" ma:contentTypeDescription="Een nieuw document maken." ma:contentTypeScope="" ma:versionID="192334a1dffbd6b3bcaa0f1579ba8540">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93f98d314c795f322e3c6568e2c902ed"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ABBE22-0878-4727-B24F-6504AFAE8D15}">
  <ds:schemaRefs>
    <ds:schemaRef ds:uri="http://schemas.microsoft.com/sharepoint/v3/contenttype/forms"/>
  </ds:schemaRefs>
</ds:datastoreItem>
</file>

<file path=customXml/itemProps2.xml><?xml version="1.0" encoding="utf-8"?>
<ds:datastoreItem xmlns:ds="http://schemas.openxmlformats.org/officeDocument/2006/customXml" ds:itemID="{6D32E632-2A9E-46A6-ACBF-43F39C5D7C91}">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5d807127-6dfe-4777-9fc9-8a2ccfc388c3"/>
    <ds:schemaRef ds:uri="http://schemas.microsoft.com/office/2006/metadata/properties"/>
    <ds:schemaRef ds:uri="http://purl.org/dc/elements/1.1/"/>
    <ds:schemaRef ds:uri="46c995e6-7f53-48aa-a5ad-a9d38912b46a"/>
    <ds:schemaRef ds:uri="http://www.w3.org/XML/1998/namespace"/>
    <ds:schemaRef ds:uri="http://purl.org/dc/dcmitype/"/>
  </ds:schemaRefs>
</ds:datastoreItem>
</file>

<file path=customXml/itemProps3.xml><?xml version="1.0" encoding="utf-8"?>
<ds:datastoreItem xmlns:ds="http://schemas.openxmlformats.org/officeDocument/2006/customXml" ds:itemID="{7B06298F-B258-4B8C-B1B5-1DD357CC84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KPI scoringsmodel</vt:lpstr>
      <vt:lpstr>'KPI scoringsmodel'!Afdrukbereik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Myrna</dc:creator>
  <cp:lastModifiedBy>Myrna Lansink | Inkada Inkoop &amp; Advies</cp:lastModifiedBy>
  <cp:lastPrinted>2021-04-09T06:13:17Z</cp:lastPrinted>
  <dcterms:created xsi:type="dcterms:W3CDTF">2017-12-27T15:21:38Z</dcterms:created>
  <dcterms:modified xsi:type="dcterms:W3CDTF">2021-05-11T13:54:44Z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ies>
</file>