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jn Drive\Wattanders\Wattanders BV\Klanten\2021\Consortium Leiden\EU Aanbesteding Elektriciteit\"/>
    </mc:Choice>
  </mc:AlternateContent>
  <xr:revisionPtr revIDLastSave="0" documentId="13_ncr:1_{E5AF916A-C8F0-440D-A344-4FC219DEE758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Consortium Leiden" sheetId="5" r:id="rId1"/>
    <sheet name="Zonnepanelen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6" l="1"/>
  <c r="I13" i="6"/>
  <c r="I12" i="6"/>
  <c r="I3" i="6"/>
  <c r="I57" i="5"/>
  <c r="I61" i="5" s="1"/>
  <c r="I60" i="5" l="1"/>
  <c r="I59" i="5"/>
</calcChain>
</file>

<file path=xl/sharedStrings.xml><?xml version="1.0" encoding="utf-8"?>
<sst xmlns="http://schemas.openxmlformats.org/spreadsheetml/2006/main" count="797" uniqueCount="332">
  <si>
    <t>Aansluitadres</t>
  </si>
  <si>
    <t>Huisnummer</t>
  </si>
  <si>
    <t>Huisnummer toevoeging</t>
  </si>
  <si>
    <t>Postcode</t>
  </si>
  <si>
    <t>Woonplaats</t>
  </si>
  <si>
    <t>EAN Code</t>
  </si>
  <si>
    <t>Profielcategorie</t>
  </si>
  <si>
    <t>Naam Gebouw</t>
  </si>
  <si>
    <t>Factuuradres</t>
  </si>
  <si>
    <t>Verblijfsfunctie</t>
  </si>
  <si>
    <t>Complexbepaling</t>
  </si>
  <si>
    <t>Factuur T.a.v.</t>
  </si>
  <si>
    <t>Postcode factuur</t>
  </si>
  <si>
    <t>Plaats factuur</t>
  </si>
  <si>
    <t>Leids Universitair Medisch Centrum</t>
  </si>
  <si>
    <t>Medipark BV</t>
  </si>
  <si>
    <t>Universiteit Leiden</t>
  </si>
  <si>
    <t xml:space="preserve">LUMC </t>
  </si>
  <si>
    <t>Poortgebouw</t>
  </si>
  <si>
    <t>871690930000014666</t>
  </si>
  <si>
    <t>871690910000005819</t>
  </si>
  <si>
    <t>871690910000000043</t>
  </si>
  <si>
    <t>871690910000004126</t>
  </si>
  <si>
    <t>871690910000004089</t>
  </si>
  <si>
    <t>871690910000032815</t>
  </si>
  <si>
    <t>871690910000004102</t>
  </si>
  <si>
    <t>871690910000004287</t>
  </si>
  <si>
    <t xml:space="preserve">871690910000004249 </t>
  </si>
  <si>
    <t>871690930000237904</t>
  </si>
  <si>
    <t xml:space="preserve">Albinusdreef </t>
  </si>
  <si>
    <t xml:space="preserve">Rijnsburgerweg </t>
  </si>
  <si>
    <t xml:space="preserve">Wassenaarseweg </t>
  </si>
  <si>
    <t>Maliebaan</t>
  </si>
  <si>
    <t xml:space="preserve">Reuvensplaats </t>
  </si>
  <si>
    <t xml:space="preserve">Steenschuur </t>
  </si>
  <si>
    <t>Kaiserstraat</t>
  </si>
  <si>
    <t xml:space="preserve">Rapenburg </t>
  </si>
  <si>
    <t xml:space="preserve">Paterstraatje </t>
  </si>
  <si>
    <t>2333 ZA</t>
  </si>
  <si>
    <t>2333 AA</t>
  </si>
  <si>
    <t>2333 AL</t>
  </si>
  <si>
    <t>2311 CC</t>
  </si>
  <si>
    <t>2311 BE</t>
  </si>
  <si>
    <t>2311 ES</t>
  </si>
  <si>
    <t>2311GN</t>
  </si>
  <si>
    <t>2311 EZ</t>
  </si>
  <si>
    <t>2311QQ</t>
  </si>
  <si>
    <t>Leiden</t>
  </si>
  <si>
    <t>Den Haag</t>
  </si>
  <si>
    <t>Ja</t>
  </si>
  <si>
    <t>Nee</t>
  </si>
  <si>
    <t>Opmerkingen</t>
  </si>
  <si>
    <t>871690910001380045</t>
  </si>
  <si>
    <t>871690910001380175</t>
  </si>
  <si>
    <t>871690910001678999</t>
  </si>
  <si>
    <t>871690910001546946</t>
  </si>
  <si>
    <t>871690910001556730</t>
  </si>
  <si>
    <t>871690910001660048</t>
  </si>
  <si>
    <t xml:space="preserve">Pieterskerkhof </t>
  </si>
  <si>
    <t xml:space="preserve">5e Binnenvestgracht </t>
  </si>
  <si>
    <t>2311 VH</t>
  </si>
  <si>
    <t>2311 SR</t>
  </si>
  <si>
    <t>2311 EX</t>
  </si>
  <si>
    <t>2311 GJ</t>
  </si>
  <si>
    <t>TEL</t>
  </si>
  <si>
    <t>TEL - E3D</t>
  </si>
  <si>
    <t>B</t>
  </si>
  <si>
    <t>TEL - E3C</t>
  </si>
  <si>
    <t>PRT</t>
  </si>
  <si>
    <t>E1A</t>
  </si>
  <si>
    <t>E1B</t>
  </si>
  <si>
    <t>E2B</t>
  </si>
  <si>
    <t>TEL - E3B</t>
  </si>
  <si>
    <t>Locatie Bleuland</t>
  </si>
  <si>
    <t>871692150000024849</t>
  </si>
  <si>
    <t>Gouda</t>
  </si>
  <si>
    <t>Gorlaeus - Wassenaarseweg 78</t>
  </si>
  <si>
    <t>Maliebaan 30</t>
  </si>
  <si>
    <t>Lipsius</t>
  </si>
  <si>
    <t>KOG - Steenschuur 25</t>
  </si>
  <si>
    <t>Reuvens - Reuvensplaats 2-4</t>
  </si>
  <si>
    <t>Plexus - Kaiserstraat 25</t>
  </si>
  <si>
    <t>Oude UB - Rapenburg 70-74</t>
  </si>
  <si>
    <t>Hortus - Sterrewacht - Paterstraatje</t>
  </si>
  <si>
    <t>5e Binnenvestgracht 7</t>
  </si>
  <si>
    <t>5e Binnenvestgracht 8</t>
  </si>
  <si>
    <t>Gravensteen - Pieterskerkhof 6</t>
  </si>
  <si>
    <t>Rapenburg 38</t>
  </si>
  <si>
    <t>Rapenburg 59</t>
  </si>
  <si>
    <t>Woning - Wassenaarseweg 60</t>
  </si>
  <si>
    <t>Postbus 9500</t>
  </si>
  <si>
    <t>FSSC</t>
  </si>
  <si>
    <t>2300 RA</t>
  </si>
  <si>
    <t>Cluster EB</t>
  </si>
  <si>
    <t>C</t>
  </si>
  <si>
    <t>D</t>
  </si>
  <si>
    <t>A</t>
  </si>
  <si>
    <t>E</t>
  </si>
  <si>
    <t>Bleulandweg</t>
  </si>
  <si>
    <t>2803 HH</t>
  </si>
  <si>
    <t>Erasmus Medisch Centrum</t>
  </si>
  <si>
    <t>Erasmus Universiteit</t>
  </si>
  <si>
    <t>Rotterdam</t>
  </si>
  <si>
    <t>Gebouw Rochussenstraat</t>
  </si>
  <si>
    <t>871689200000000070</t>
  </si>
  <si>
    <t>871689200000026728</t>
  </si>
  <si>
    <t>Woudenstein 1</t>
  </si>
  <si>
    <t>Woudenstein 2</t>
  </si>
  <si>
    <t>Burgemeester Oudlaan</t>
  </si>
  <si>
    <t>3062 PA</t>
  </si>
  <si>
    <t>871689200000006607</t>
  </si>
  <si>
    <t>Burgemeester S Jacobplein</t>
  </si>
  <si>
    <t>3015 CA</t>
  </si>
  <si>
    <t>871689260008173428</t>
  </si>
  <si>
    <t>3000 CA</t>
  </si>
  <si>
    <t xml:space="preserve">s Gravendykwal </t>
  </si>
  <si>
    <t xml:space="preserve">TEL </t>
  </si>
  <si>
    <t>871689290702518485</t>
  </si>
  <si>
    <t>871689290702112782</t>
  </si>
  <si>
    <t>International Institute of Social Studies</t>
  </si>
  <si>
    <t xml:space="preserve">Buitenom </t>
  </si>
  <si>
    <t>2512 XA</t>
  </si>
  <si>
    <t xml:space="preserve">Gondelstraat </t>
  </si>
  <si>
    <t>2586 ER</t>
  </si>
  <si>
    <t>Kortenaerkade</t>
  </si>
  <si>
    <t>2518 AX</t>
  </si>
  <si>
    <t>871689260008176313</t>
  </si>
  <si>
    <t>871689260008204801</t>
  </si>
  <si>
    <t>Buys Ballotstraat</t>
  </si>
  <si>
    <t>4207 HT</t>
  </si>
  <si>
    <t>Gorinchem</t>
  </si>
  <si>
    <t>Postbus 1738</t>
  </si>
  <si>
    <t>Afdeling EFB - de financiele administratie</t>
  </si>
  <si>
    <t>3000 DR</t>
  </si>
  <si>
    <t>871692192900836436</t>
  </si>
  <si>
    <t>2805 BD</t>
  </si>
  <si>
    <t>871692192900070489</t>
  </si>
  <si>
    <t>Ridder van Catsweg</t>
  </si>
  <si>
    <t>2803 NA</t>
  </si>
  <si>
    <t>Van Limburg Stirumstraat</t>
  </si>
  <si>
    <t>Endegeesterstraatweg</t>
  </si>
  <si>
    <t>2342 AK</t>
  </si>
  <si>
    <t>Oegstgeest</t>
  </si>
  <si>
    <t>871690910000006267</t>
  </si>
  <si>
    <t>871690910008480892</t>
  </si>
  <si>
    <t>Meetdata laten ander verbruik zien. Erasmus MC is bezig met grote verbouwing.</t>
  </si>
  <si>
    <t>Nieuwemarkt</t>
  </si>
  <si>
    <t>3011 HP</t>
  </si>
  <si>
    <t>Erasmus University College</t>
  </si>
  <si>
    <t>871689260009025092</t>
  </si>
  <si>
    <t>Stichting Het Groene Hart ziekenhuis</t>
  </si>
  <si>
    <t>Stichting Haaglanden Medisch Centrum</t>
  </si>
  <si>
    <t>871689260009066491</t>
  </si>
  <si>
    <t>871689290701588571</t>
  </si>
  <si>
    <t>871689260009065630</t>
  </si>
  <si>
    <t>871689260008178287</t>
  </si>
  <si>
    <t>MCH Antoniushove</t>
  </si>
  <si>
    <t xml:space="preserve">Burg. Banninglaan </t>
  </si>
  <si>
    <t>2262 BA</t>
  </si>
  <si>
    <t>Leidschendam</t>
  </si>
  <si>
    <t>MCH Westeinde</t>
  </si>
  <si>
    <t xml:space="preserve">Lynbaan </t>
  </si>
  <si>
    <t>2512 VA</t>
  </si>
  <si>
    <t>Lokatie Lange Lombardstraat 35</t>
  </si>
  <si>
    <t xml:space="preserve">Lange Lombardstraat </t>
  </si>
  <si>
    <t>2512 VP</t>
  </si>
  <si>
    <t>Bronovo Ziekenhuis</t>
  </si>
  <si>
    <t xml:space="preserve">Bronovolaan </t>
  </si>
  <si>
    <t>2597 AX</t>
  </si>
  <si>
    <t>Verpleeghuis Nebo</t>
  </si>
  <si>
    <t xml:space="preserve">Van Hogenhoucklaan </t>
  </si>
  <si>
    <t>2596 TC</t>
  </si>
  <si>
    <t>Willem Einthovenstraat / Pompput</t>
  </si>
  <si>
    <t>2342 BH</t>
  </si>
  <si>
    <t>Willem Einthovenstraat / Openbare verlichting</t>
  </si>
  <si>
    <t>Sterrenwachtlaan</t>
  </si>
  <si>
    <t>2311 GW</t>
  </si>
  <si>
    <t>Kloksteeg</t>
  </si>
  <si>
    <t>2311 SK</t>
  </si>
  <si>
    <t>Turfmarkt</t>
  </si>
  <si>
    <t>2511 EP</t>
  </si>
  <si>
    <t>Casuariestraat</t>
  </si>
  <si>
    <t>2511 VB</t>
  </si>
  <si>
    <t>Anna van Buerenplein</t>
  </si>
  <si>
    <t>2595 DC</t>
  </si>
  <si>
    <t>871690930000410086</t>
  </si>
  <si>
    <t>871690930000372193</t>
  </si>
  <si>
    <t>871690930000200595</t>
  </si>
  <si>
    <t>871690930000200601</t>
  </si>
  <si>
    <t>871690910003433367</t>
  </si>
  <si>
    <t>871689260009670100</t>
  </si>
  <si>
    <t>871689260008200001</t>
  </si>
  <si>
    <t>871689260008201497</t>
  </si>
  <si>
    <t>Willem Einthovenstraat 1 / Pompput</t>
  </si>
  <si>
    <t>Willem Einthovenstraat 1 / Openbare verlichting</t>
  </si>
  <si>
    <t>Sterrenwachtlaan 2</t>
  </si>
  <si>
    <t>Sterrenwachtlaan 3</t>
  </si>
  <si>
    <t>Kloksteeg 9</t>
  </si>
  <si>
    <t>Wijnhaven</t>
  </si>
  <si>
    <t>Anna van Bueren</t>
  </si>
  <si>
    <t>Schouwburgstraat</t>
  </si>
  <si>
    <t>Contractvolume PEAK in MWh</t>
  </si>
  <si>
    <t>Contractvolume OFFPEAK in MWh</t>
  </si>
  <si>
    <t>Naam deelnemer</t>
  </si>
  <si>
    <t>Rijnland Ziekenhuis RZ {Elisabeth}</t>
  </si>
  <si>
    <t>Rijnland Ziekenhuis Nieuwe trafo</t>
  </si>
  <si>
    <t>Leytenrode LR</t>
  </si>
  <si>
    <t>Rijnland Ziekenhuis</t>
  </si>
  <si>
    <t>Diaconessenhuis</t>
  </si>
  <si>
    <t>871690930000013256</t>
  </si>
  <si>
    <t>871690910000007684</t>
  </si>
  <si>
    <t>871690910000006403</t>
  </si>
  <si>
    <t>871690930000024436</t>
  </si>
  <si>
    <t>871690910000006069</t>
  </si>
  <si>
    <t xml:space="preserve">Simon Smitweg </t>
  </si>
  <si>
    <t>2353 GA</t>
  </si>
  <si>
    <t>Leiderdorp</t>
  </si>
  <si>
    <t xml:space="preserve">Delftzichtweg </t>
  </si>
  <si>
    <t>2402 NB</t>
  </si>
  <si>
    <t>Alphen a/d Rijn</t>
  </si>
  <si>
    <t xml:space="preserve">Hoogmadeseweg </t>
  </si>
  <si>
    <t>2351 CP</t>
  </si>
  <si>
    <t xml:space="preserve">Meteoorlaan </t>
  </si>
  <si>
    <t>2402 WC</t>
  </si>
  <si>
    <t>Houtlaan</t>
  </si>
  <si>
    <t>2334 CK</t>
  </si>
  <si>
    <t>Stichting Alrijne Zorggroep</t>
  </si>
  <si>
    <t>NECSTGEN BV</t>
  </si>
  <si>
    <t>Stichting Universitair Sportcentrum Universiteit Leiden</t>
  </si>
  <si>
    <t>nog niet bekend</t>
  </si>
  <si>
    <t>Sport- en Tentamencentrum USC</t>
  </si>
  <si>
    <t>LUMC-Curium</t>
  </si>
  <si>
    <t>Geen meetdata beschikbaar, nieuwe aansluiting in 2020</t>
  </si>
  <si>
    <t>Contractvolume 2024 in kWh Totaal</t>
  </si>
  <si>
    <t xml:space="preserve">Plesmanlaan </t>
  </si>
  <si>
    <t>2333 BZ</t>
  </si>
  <si>
    <t>871690910100195328</t>
  </si>
  <si>
    <t>Sylviusweg</t>
  </si>
  <si>
    <t>2333 BE</t>
  </si>
  <si>
    <t>NECTSGEN</t>
  </si>
  <si>
    <t>871690930000276323</t>
  </si>
  <si>
    <t>HMC G-gebouw</t>
  </si>
  <si>
    <t>871689260009853466</t>
  </si>
  <si>
    <t>Westeinde</t>
  </si>
  <si>
    <t>2512 HG</t>
  </si>
  <si>
    <t xml:space="preserve">Wijnhaven </t>
  </si>
  <si>
    <t>Parkeergarage Ehrenfestweg</t>
  </si>
  <si>
    <t>Contractvolume  in MWh</t>
  </si>
  <si>
    <t>Nieuwe aansluiting, nog geen gegevens van bekend</t>
  </si>
  <si>
    <t>Nieuwe aansluiting, nog geen gegevens van bekend, wordt parkeergarage met zonnepanelen</t>
  </si>
  <si>
    <t>onbekend</t>
  </si>
  <si>
    <t>Geen meetdata 2019 beschikbaar, nieuwe aansluiting in 2020</t>
  </si>
  <si>
    <t>Elisabethhof</t>
  </si>
  <si>
    <t>2353 EW</t>
  </si>
  <si>
    <t>Geen meetdata beschikbaar, nieuw</t>
  </si>
  <si>
    <t>871690930000058349</t>
  </si>
  <si>
    <t>871689260010496225</t>
  </si>
  <si>
    <t>Slimme meter Ja/Nee</t>
  </si>
  <si>
    <t>Nvt</t>
  </si>
  <si>
    <t>aanvraag verzoek tot versnelde procedure plaatsen slimme meter ingediend</t>
  </si>
  <si>
    <t>Brutoproductiemeter</t>
  </si>
  <si>
    <t>Oude UB</t>
  </si>
  <si>
    <t>871690930000637223</t>
  </si>
  <si>
    <t>loactie</t>
  </si>
  <si>
    <t>realisatie:</t>
  </si>
  <si>
    <t>totale opwek 2020 (kWh)</t>
  </si>
  <si>
    <t>Aantal opgetelde pv panelen</t>
  </si>
  <si>
    <t>geplaatst vermogen (KWp)</t>
  </si>
  <si>
    <t>verwachte jaarlijkse opwek (kWh)</t>
  </si>
  <si>
    <t>(verwachte) jaarlijkse teruglevering (kWh)</t>
  </si>
  <si>
    <t>Kaiserstraat 25</t>
  </si>
  <si>
    <t>871690910000004270</t>
  </si>
  <si>
    <t>geen EAN</t>
  </si>
  <si>
    <t>sinds mei 2020</t>
  </si>
  <si>
    <t>zonnelaminaat</t>
  </si>
  <si>
    <t>sinds april 2020</t>
  </si>
  <si>
    <t>KOG</t>
  </si>
  <si>
    <t>871690910000004249</t>
  </si>
  <si>
    <t>871690930000636813</t>
  </si>
  <si>
    <t>Reuvensplaats</t>
  </si>
  <si>
    <t xml:space="preserve">Arsenaal </t>
  </si>
  <si>
    <t>nog aan te vragen</t>
  </si>
  <si>
    <t>gepland 2021</t>
  </si>
  <si>
    <t>Witte Singel</t>
  </si>
  <si>
    <t>Van Eyckhof / Van Wijkplaats</t>
  </si>
  <si>
    <t>gepland 2023</t>
  </si>
  <si>
    <t>Willem Einthoven</t>
  </si>
  <si>
    <t>871690930000720765</t>
  </si>
  <si>
    <t>Van Steenis</t>
  </si>
  <si>
    <t>871690930000720772</t>
  </si>
  <si>
    <t>Collegezalengebouw 1</t>
  </si>
  <si>
    <t xml:space="preserve">871690930000636776 </t>
  </si>
  <si>
    <t>sinds feb 2019</t>
  </si>
  <si>
    <t>Collegezalengebouw 2</t>
  </si>
  <si>
    <t>871690930000720758</t>
  </si>
  <si>
    <t>Pieter la Court</t>
  </si>
  <si>
    <t>sinds dec 2018</t>
  </si>
  <si>
    <t>Snellius</t>
  </si>
  <si>
    <t>gepland 2022</t>
  </si>
  <si>
    <t>Gorlaeus Building</t>
  </si>
  <si>
    <t>Ehrenfestweg Parking</t>
  </si>
  <si>
    <t>Naam klant</t>
  </si>
  <si>
    <t>Leeuwenhoek S0 - HOOFDAANSLUITING UNIVERSITEIT</t>
  </si>
  <si>
    <t>LUMC</t>
  </si>
  <si>
    <t>Geen zonnepanelen en geen concrete plannen voor het plaatsen van zonnepanelen</t>
  </si>
  <si>
    <t>Erasmus Medisch Centrum (Apotheek A15 BV))</t>
  </si>
  <si>
    <t>Apotheek A15</t>
  </si>
  <si>
    <t>Erasmus MC - 871689260008204801</t>
  </si>
  <si>
    <t>Geen zonnepanelen, in toekomst mogelijk wel, maar zeer beperkt ivm apparatuur op het dak</t>
  </si>
  <si>
    <t xml:space="preserve">LUMC Curium </t>
  </si>
  <si>
    <t>Erasmus MC overig</t>
  </si>
  <si>
    <t>Geen zonnepanelen, op dit moment  geen concrete plannen voor het plaatsen van zonnepanelen</t>
  </si>
  <si>
    <t>Medipark</t>
  </si>
  <si>
    <t xml:space="preserve">Erasmus Universiteit </t>
  </si>
  <si>
    <t>Geen zonnepanelen, niets bekend  - op dit moment  geen concrete plannen voor het plaatsen van zonnepanelen</t>
  </si>
  <si>
    <t>Geen zonnepanelen, niets bekend -  op dit moment  geen concrete plannen voor het plaatsen van zonnepanelen</t>
  </si>
  <si>
    <t>Theil Building</t>
  </si>
  <si>
    <t>Erasmus Paviljoen</t>
  </si>
  <si>
    <t>Polak Building</t>
  </si>
  <si>
    <t>Bibliotheek</t>
  </si>
  <si>
    <t>Erasmus Building</t>
  </si>
  <si>
    <t>Van der Goot Building</t>
  </si>
  <si>
    <t>Mandeville Building</t>
  </si>
  <si>
    <t>871689260009064015</t>
  </si>
  <si>
    <t>nvt</t>
  </si>
  <si>
    <t>8716 89260010113467</t>
  </si>
  <si>
    <t>Groene EAN: 871689260011010420</t>
  </si>
  <si>
    <t>Groene EAN: 871689260011010437</t>
  </si>
  <si>
    <t xml:space="preserve">Groene EAN: 871689260011010444 </t>
  </si>
  <si>
    <t>medio 2022</t>
  </si>
  <si>
    <t>nnb</t>
  </si>
  <si>
    <t>EAN Inkoop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</si>
</sst>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9" fillId="0" borderId="0" applyFont="0" applyFill="0" applyBorder="0" applyAlignment="0"/>
  </cellStyleXfs>
  <cellXfs count="4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1" fontId="5" fillId="0" borderId="0" xfId="1" applyNumberFormat="1" applyFont="1" applyFill="1"/>
    <xf numFmtId="0" fontId="4" fillId="0" borderId="0" xfId="0" applyFont="1"/>
    <xf numFmtId="0" fontId="1" fillId="0" borderId="1" xfId="0" applyFont="1" applyBorder="1"/>
    <xf numFmtId="164" fontId="7" fillId="0" borderId="0" xfId="0" applyNumberFormat="1" applyFont="1"/>
    <xf numFmtId="0" fontId="0" fillId="0" borderId="0" xfId="0" applyFont="1" applyFill="1"/>
    <xf numFmtId="164" fontId="3" fillId="0" borderId="0" xfId="1" applyNumberFormat="1" applyFont="1" applyFill="1"/>
    <xf numFmtId="0" fontId="0" fillId="0" borderId="0" xfId="0" applyFont="1" applyFill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3" fillId="0" borderId="0" xfId="0" quotePrefix="1" applyFont="1" applyFill="1"/>
    <xf numFmtId="0" fontId="4" fillId="0" borderId="0" xfId="0" applyFont="1" applyFill="1"/>
    <xf numFmtId="0" fontId="1" fillId="0" borderId="0" xfId="0" applyFont="1" applyFill="1"/>
    <xf numFmtId="0" fontId="6" fillId="0" borderId="0" xfId="0" applyFont="1" applyFill="1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164" fontId="3" fillId="0" borderId="1" xfId="0" applyNumberFormat="1" applyFont="1" applyBorder="1"/>
    <xf numFmtId="49" fontId="3" fillId="0" borderId="0" xfId="1" applyNumberFormat="1" applyFont="1" applyFill="1"/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1" xfId="0" applyFill="1" applyBorder="1"/>
    <xf numFmtId="0" fontId="10" fillId="0" borderId="1" xfId="0" applyFont="1" applyFill="1" applyBorder="1"/>
    <xf numFmtId="3" fontId="0" fillId="0" borderId="1" xfId="0" applyNumberFormat="1" applyFill="1" applyBorder="1"/>
    <xf numFmtId="17" fontId="0" fillId="0" borderId="1" xfId="0" applyNumberFormat="1" applyFill="1" applyBorder="1"/>
    <xf numFmtId="0" fontId="1" fillId="0" borderId="1" xfId="0" applyFont="1" applyFill="1" applyBorder="1" applyAlignment="1">
      <alignment vertical="top"/>
    </xf>
    <xf numFmtId="0" fontId="12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3" fontId="0" fillId="0" borderId="0" xfId="0" applyNumberFormat="1" applyFill="1" applyBorder="1"/>
    <xf numFmtId="0" fontId="0" fillId="0" borderId="0" xfId="0" applyFill="1" applyBorder="1"/>
    <xf numFmtId="0" fontId="3" fillId="0" borderId="1" xfId="0" applyFont="1" applyFill="1" applyBorder="1"/>
    <xf numFmtId="17" fontId="3" fillId="0" borderId="1" xfId="0" applyNumberFormat="1" applyFont="1" applyFill="1" applyBorder="1"/>
    <xf numFmtId="0" fontId="0" fillId="0" borderId="1" xfId="0" applyBorder="1"/>
    <xf numFmtId="0" fontId="12" fillId="0" borderId="1" xfId="0" applyFont="1" applyFill="1" applyBorder="1"/>
    <xf numFmtId="0" fontId="11" fillId="0" borderId="1" xfId="0" applyFont="1" applyFill="1" applyBorder="1"/>
    <xf numFmtId="0" fontId="0" fillId="0" borderId="0" xfId="0" applyBorder="1"/>
    <xf numFmtId="49" fontId="3" fillId="0" borderId="1" xfId="0" applyNumberFormat="1" applyFont="1" applyFill="1" applyBorder="1"/>
    <xf numFmtId="0" fontId="13" fillId="0" borderId="1" xfId="0" applyFont="1" applyFill="1" applyBorder="1"/>
  </cellXfs>
  <cellStyles count="3">
    <cellStyle name="Komma" xfId="1" builtinId="3"/>
    <cellStyle name="Standaard" xfId="0" builtinId="0"/>
    <cellStyle name="Standaard 7" xfId="2" xr:uid="{AC76F07A-0B28-46A7-8264-B2355C7DB1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workbookViewId="0">
      <selection activeCell="C8" sqref="C8"/>
    </sheetView>
  </sheetViews>
  <sheetFormatPr defaultRowHeight="14.5" x14ac:dyDescent="0.35"/>
  <cols>
    <col min="1" max="1" width="46.36328125" bestFit="1" customWidth="1"/>
    <col min="2" max="2" width="36.26953125" bestFit="1" customWidth="1"/>
    <col min="3" max="3" width="22.7265625" style="3" bestFit="1" customWidth="1"/>
    <col min="4" max="4" width="43.453125" bestFit="1" customWidth="1"/>
    <col min="5" max="5" width="12.453125" bestFit="1" customWidth="1"/>
    <col min="6" max="6" width="23.26953125" style="5" bestFit="1" customWidth="1"/>
    <col min="8" max="8" width="31.81640625" bestFit="1" customWidth="1"/>
    <col min="9" max="9" width="32.81640625" style="6" bestFit="1" customWidth="1"/>
    <col min="10" max="10" width="15.453125" bestFit="1" customWidth="1"/>
    <col min="11" max="11" width="15.453125" customWidth="1"/>
    <col min="12" max="12" width="16.7265625" bestFit="1" customWidth="1"/>
    <col min="13" max="13" width="18.81640625" bestFit="1" customWidth="1"/>
    <col min="14" max="14" width="16.7265625" style="6" customWidth="1"/>
    <col min="15" max="15" width="78" bestFit="1" customWidth="1"/>
    <col min="16" max="16" width="12.453125" bestFit="1" customWidth="1"/>
    <col min="17" max="17" width="38.54296875" bestFit="1" customWidth="1"/>
    <col min="18" max="18" width="16" bestFit="1" customWidth="1"/>
    <col min="19" max="19" width="13.1796875" bestFit="1" customWidth="1"/>
  </cols>
  <sheetData>
    <row r="1" spans="1:19" s="1" customFormat="1" x14ac:dyDescent="0.35">
      <c r="A1" s="1" t="s">
        <v>203</v>
      </c>
      <c r="B1" s="1" t="s">
        <v>7</v>
      </c>
      <c r="C1" s="2" t="s">
        <v>5</v>
      </c>
      <c r="D1" s="1" t="s">
        <v>0</v>
      </c>
      <c r="E1" s="1" t="s">
        <v>1</v>
      </c>
      <c r="F1" s="4" t="s">
        <v>2</v>
      </c>
      <c r="G1" s="1" t="s">
        <v>3</v>
      </c>
      <c r="H1" s="1" t="s">
        <v>4</v>
      </c>
      <c r="I1" s="8" t="s">
        <v>233</v>
      </c>
      <c r="J1" s="1" t="s">
        <v>6</v>
      </c>
      <c r="K1" s="1" t="s">
        <v>9</v>
      </c>
      <c r="L1" s="1" t="s">
        <v>10</v>
      </c>
      <c r="M1" s="1" t="s">
        <v>257</v>
      </c>
      <c r="N1" s="8" t="s">
        <v>93</v>
      </c>
      <c r="O1" s="1" t="s">
        <v>51</v>
      </c>
      <c r="P1" s="1" t="s">
        <v>8</v>
      </c>
      <c r="Q1" s="1" t="s">
        <v>11</v>
      </c>
      <c r="R1" s="1" t="s">
        <v>12</v>
      </c>
      <c r="S1" s="1" t="s">
        <v>13</v>
      </c>
    </row>
    <row r="2" spans="1:19" s="19" customFormat="1" x14ac:dyDescent="0.35">
      <c r="A2" s="14" t="s">
        <v>100</v>
      </c>
      <c r="B2" s="14" t="s">
        <v>103</v>
      </c>
      <c r="C2" s="15" t="s">
        <v>110</v>
      </c>
      <c r="D2" s="14" t="s">
        <v>111</v>
      </c>
      <c r="E2" s="14">
        <v>51</v>
      </c>
      <c r="F2" s="16"/>
      <c r="G2" s="14" t="s">
        <v>112</v>
      </c>
      <c r="H2" s="14" t="s">
        <v>102</v>
      </c>
      <c r="I2" s="12">
        <v>1080000</v>
      </c>
      <c r="J2" s="14" t="s">
        <v>64</v>
      </c>
      <c r="K2" s="14" t="s">
        <v>49</v>
      </c>
      <c r="L2" s="14" t="s">
        <v>50</v>
      </c>
      <c r="M2" s="14" t="s">
        <v>258</v>
      </c>
      <c r="N2" s="14"/>
      <c r="O2" s="14" t="s">
        <v>145</v>
      </c>
      <c r="P2" s="7"/>
      <c r="Q2" s="7"/>
      <c r="R2" s="14"/>
      <c r="S2" s="14"/>
    </row>
    <row r="3" spans="1:19" s="14" customFormat="1" x14ac:dyDescent="0.35">
      <c r="A3" s="14" t="s">
        <v>100</v>
      </c>
      <c r="C3" s="15" t="s">
        <v>113</v>
      </c>
      <c r="D3" s="17" t="s">
        <v>115</v>
      </c>
      <c r="E3" s="14">
        <v>230</v>
      </c>
      <c r="F3" s="16"/>
      <c r="G3" s="14" t="s">
        <v>114</v>
      </c>
      <c r="H3" s="14" t="s">
        <v>102</v>
      </c>
      <c r="I3" s="12">
        <v>77690000</v>
      </c>
      <c r="J3" s="14" t="s">
        <v>64</v>
      </c>
      <c r="K3" s="14" t="s">
        <v>49</v>
      </c>
      <c r="L3" s="14" t="s">
        <v>50</v>
      </c>
      <c r="M3" s="14" t="s">
        <v>258</v>
      </c>
      <c r="O3" s="14" t="s">
        <v>145</v>
      </c>
      <c r="P3" s="7"/>
      <c r="Q3" s="7"/>
    </row>
    <row r="4" spans="1:19" s="14" customFormat="1" x14ac:dyDescent="0.35">
      <c r="A4" s="14" t="s">
        <v>305</v>
      </c>
      <c r="B4" s="14" t="s">
        <v>306</v>
      </c>
      <c r="C4" s="15" t="s">
        <v>127</v>
      </c>
      <c r="D4" s="17" t="s">
        <v>128</v>
      </c>
      <c r="E4" s="14">
        <v>2</v>
      </c>
      <c r="F4" s="16"/>
      <c r="G4" s="14" t="s">
        <v>129</v>
      </c>
      <c r="H4" s="14" t="s">
        <v>130</v>
      </c>
      <c r="I4" s="12">
        <v>2000000</v>
      </c>
      <c r="J4" s="14" t="s">
        <v>64</v>
      </c>
      <c r="K4" s="14" t="s">
        <v>49</v>
      </c>
      <c r="L4" s="14" t="s">
        <v>50</v>
      </c>
      <c r="M4" s="14" t="s">
        <v>258</v>
      </c>
      <c r="P4" s="7"/>
      <c r="Q4" s="7"/>
    </row>
    <row r="5" spans="1:19" s="14" customFormat="1" x14ac:dyDescent="0.35">
      <c r="A5" s="14" t="s">
        <v>101</v>
      </c>
      <c r="B5" s="14" t="s">
        <v>119</v>
      </c>
      <c r="C5" s="15" t="s">
        <v>117</v>
      </c>
      <c r="D5" s="14" t="s">
        <v>120</v>
      </c>
      <c r="E5" s="14">
        <v>20</v>
      </c>
      <c r="F5" s="16"/>
      <c r="G5" s="14" t="s">
        <v>121</v>
      </c>
      <c r="H5" s="14" t="s">
        <v>48</v>
      </c>
      <c r="I5" s="12">
        <v>8000</v>
      </c>
      <c r="J5" s="14" t="s">
        <v>70</v>
      </c>
      <c r="K5" s="14" t="s">
        <v>49</v>
      </c>
      <c r="L5" s="14" t="s">
        <v>50</v>
      </c>
      <c r="M5" s="14" t="s">
        <v>50</v>
      </c>
      <c r="P5" s="7"/>
      <c r="Q5" s="7"/>
    </row>
    <row r="6" spans="1:19" s="14" customFormat="1" x14ac:dyDescent="0.35">
      <c r="A6" s="14" t="s">
        <v>101</v>
      </c>
      <c r="B6" s="14" t="s">
        <v>119</v>
      </c>
      <c r="C6" s="15" t="s">
        <v>118</v>
      </c>
      <c r="D6" s="14" t="s">
        <v>122</v>
      </c>
      <c r="E6" s="14">
        <v>31</v>
      </c>
      <c r="F6" s="16"/>
      <c r="G6" s="14" t="s">
        <v>123</v>
      </c>
      <c r="H6" s="14" t="s">
        <v>48</v>
      </c>
      <c r="I6" s="12">
        <v>27000</v>
      </c>
      <c r="J6" s="14" t="s">
        <v>71</v>
      </c>
      <c r="K6" s="14" t="s">
        <v>49</v>
      </c>
      <c r="L6" s="14" t="s">
        <v>50</v>
      </c>
      <c r="M6" s="14" t="s">
        <v>50</v>
      </c>
      <c r="P6" s="7"/>
      <c r="Q6" s="7"/>
    </row>
    <row r="7" spans="1:19" s="14" customFormat="1" x14ac:dyDescent="0.35">
      <c r="A7" s="14" t="s">
        <v>101</v>
      </c>
      <c r="B7" s="14" t="s">
        <v>106</v>
      </c>
      <c r="C7" s="15" t="s">
        <v>104</v>
      </c>
      <c r="D7" s="14" t="s">
        <v>108</v>
      </c>
      <c r="E7" s="14">
        <v>50</v>
      </c>
      <c r="F7" s="16"/>
      <c r="G7" s="14" t="s">
        <v>109</v>
      </c>
      <c r="H7" s="14" t="s">
        <v>102</v>
      </c>
      <c r="I7" s="12">
        <v>5850000</v>
      </c>
      <c r="J7" s="14" t="s">
        <v>64</v>
      </c>
      <c r="K7" s="14" t="s">
        <v>49</v>
      </c>
      <c r="L7" s="14" t="s">
        <v>49</v>
      </c>
      <c r="M7" s="14" t="s">
        <v>258</v>
      </c>
      <c r="P7" s="7" t="s">
        <v>131</v>
      </c>
      <c r="Q7" s="7" t="s">
        <v>132</v>
      </c>
      <c r="R7" s="14" t="s">
        <v>133</v>
      </c>
      <c r="S7" s="14" t="s">
        <v>102</v>
      </c>
    </row>
    <row r="8" spans="1:19" s="14" customFormat="1" x14ac:dyDescent="0.35">
      <c r="A8" s="14" t="s">
        <v>101</v>
      </c>
      <c r="B8" s="14" t="s">
        <v>107</v>
      </c>
      <c r="C8" s="15" t="s">
        <v>105</v>
      </c>
      <c r="D8" s="14" t="s">
        <v>108</v>
      </c>
      <c r="E8" s="14">
        <v>50</v>
      </c>
      <c r="F8" s="16"/>
      <c r="G8" s="14" t="s">
        <v>109</v>
      </c>
      <c r="H8" s="14" t="s">
        <v>102</v>
      </c>
      <c r="I8" s="12">
        <v>10650000</v>
      </c>
      <c r="J8" s="14" t="s">
        <v>64</v>
      </c>
      <c r="K8" s="14" t="s">
        <v>49</v>
      </c>
      <c r="L8" s="14" t="s">
        <v>49</v>
      </c>
      <c r="M8" s="14" t="s">
        <v>258</v>
      </c>
      <c r="P8" s="7" t="s">
        <v>131</v>
      </c>
      <c r="Q8" s="7" t="s">
        <v>132</v>
      </c>
      <c r="R8" s="14" t="s">
        <v>133</v>
      </c>
      <c r="S8" s="14" t="s">
        <v>102</v>
      </c>
    </row>
    <row r="9" spans="1:19" s="14" customFormat="1" x14ac:dyDescent="0.35">
      <c r="A9" s="14" t="s">
        <v>101</v>
      </c>
      <c r="B9" s="14" t="s">
        <v>119</v>
      </c>
      <c r="C9" s="15" t="s">
        <v>126</v>
      </c>
      <c r="D9" s="14" t="s">
        <v>124</v>
      </c>
      <c r="E9" s="14">
        <v>12</v>
      </c>
      <c r="F9" s="16"/>
      <c r="G9" s="14" t="s">
        <v>125</v>
      </c>
      <c r="H9" s="14" t="s">
        <v>48</v>
      </c>
      <c r="I9" s="12">
        <v>832000</v>
      </c>
      <c r="J9" s="14" t="s">
        <v>64</v>
      </c>
      <c r="K9" s="14" t="s">
        <v>49</v>
      </c>
      <c r="L9" s="14" t="s">
        <v>50</v>
      </c>
      <c r="M9" s="14" t="s">
        <v>258</v>
      </c>
      <c r="P9" s="7"/>
      <c r="Q9" s="7"/>
    </row>
    <row r="10" spans="1:19" s="14" customFormat="1" x14ac:dyDescent="0.35">
      <c r="A10" s="14" t="s">
        <v>101</v>
      </c>
      <c r="B10" s="11" t="s">
        <v>148</v>
      </c>
      <c r="C10" s="12" t="s">
        <v>149</v>
      </c>
      <c r="D10" s="11" t="s">
        <v>146</v>
      </c>
      <c r="E10" s="11">
        <v>1</v>
      </c>
      <c r="F10" s="13"/>
      <c r="G10" s="11" t="s">
        <v>147</v>
      </c>
      <c r="H10" s="11" t="s">
        <v>102</v>
      </c>
      <c r="I10" s="12">
        <v>430000</v>
      </c>
      <c r="J10" s="14" t="s">
        <v>64</v>
      </c>
      <c r="K10" s="14" t="s">
        <v>49</v>
      </c>
      <c r="L10" s="14" t="s">
        <v>50</v>
      </c>
      <c r="M10" s="14" t="s">
        <v>258</v>
      </c>
      <c r="N10" s="18"/>
      <c r="O10" s="19"/>
      <c r="P10" s="19"/>
      <c r="Q10" s="19"/>
      <c r="R10" s="19"/>
      <c r="S10" s="19"/>
    </row>
    <row r="11" spans="1:19" s="19" customFormat="1" x14ac:dyDescent="0.35">
      <c r="A11" s="14" t="s">
        <v>14</v>
      </c>
      <c r="B11" s="14" t="s">
        <v>17</v>
      </c>
      <c r="C11" s="15" t="s">
        <v>236</v>
      </c>
      <c r="D11" s="24" t="s">
        <v>234</v>
      </c>
      <c r="E11" s="24">
        <v>1</v>
      </c>
      <c r="F11" s="25" t="s">
        <v>96</v>
      </c>
      <c r="G11" s="24" t="s">
        <v>235</v>
      </c>
      <c r="H11" s="24" t="s">
        <v>47</v>
      </c>
      <c r="I11" s="12">
        <v>900000</v>
      </c>
      <c r="J11" s="14" t="s">
        <v>64</v>
      </c>
      <c r="K11" s="14" t="s">
        <v>49</v>
      </c>
      <c r="L11" s="14" t="s">
        <v>50</v>
      </c>
      <c r="M11" s="14" t="s">
        <v>258</v>
      </c>
      <c r="N11" s="14"/>
      <c r="O11" s="20"/>
      <c r="P11" s="7"/>
      <c r="Q11" s="7"/>
      <c r="R11" s="14"/>
      <c r="S11" s="14"/>
    </row>
    <row r="12" spans="1:19" s="14" customFormat="1" x14ac:dyDescent="0.35">
      <c r="A12" s="14" t="s">
        <v>14</v>
      </c>
      <c r="B12" s="14" t="s">
        <v>17</v>
      </c>
      <c r="C12" s="15" t="s">
        <v>19</v>
      </c>
      <c r="D12" s="14" t="s">
        <v>29</v>
      </c>
      <c r="E12" s="14">
        <v>2</v>
      </c>
      <c r="F12" s="16"/>
      <c r="G12" s="14" t="s">
        <v>38</v>
      </c>
      <c r="H12" s="14" t="s">
        <v>47</v>
      </c>
      <c r="I12" s="12">
        <v>51000000</v>
      </c>
      <c r="J12" s="14" t="s">
        <v>116</v>
      </c>
      <c r="K12" s="14" t="s">
        <v>49</v>
      </c>
      <c r="L12" s="14" t="s">
        <v>50</v>
      </c>
      <c r="M12" s="14" t="s">
        <v>258</v>
      </c>
      <c r="O12" s="20"/>
      <c r="P12" s="7"/>
      <c r="Q12" s="7"/>
    </row>
    <row r="13" spans="1:19" s="14" customFormat="1" x14ac:dyDescent="0.35">
      <c r="A13" s="11" t="s">
        <v>231</v>
      </c>
      <c r="B13" s="19"/>
      <c r="C13" s="12" t="s">
        <v>144</v>
      </c>
      <c r="D13" s="11" t="s">
        <v>140</v>
      </c>
      <c r="E13" s="11">
        <v>36</v>
      </c>
      <c r="F13" s="13"/>
      <c r="G13" s="11" t="s">
        <v>141</v>
      </c>
      <c r="H13" s="11" t="s">
        <v>142</v>
      </c>
      <c r="I13" s="12">
        <v>65000</v>
      </c>
      <c r="J13" s="11" t="s">
        <v>71</v>
      </c>
      <c r="K13" s="14" t="s">
        <v>49</v>
      </c>
      <c r="L13" s="14" t="s">
        <v>50</v>
      </c>
      <c r="M13" s="14" t="s">
        <v>49</v>
      </c>
      <c r="N13" s="18"/>
      <c r="O13" s="19"/>
      <c r="P13" s="19"/>
      <c r="Q13" s="19"/>
      <c r="R13" s="19"/>
      <c r="S13" s="19"/>
    </row>
    <row r="14" spans="1:19" s="14" customFormat="1" x14ac:dyDescent="0.35">
      <c r="A14" s="11" t="s">
        <v>231</v>
      </c>
      <c r="B14" s="11"/>
      <c r="C14" s="12" t="s">
        <v>143</v>
      </c>
      <c r="D14" s="11" t="s">
        <v>140</v>
      </c>
      <c r="E14" s="11">
        <v>27</v>
      </c>
      <c r="F14" s="13"/>
      <c r="G14" s="11" t="s">
        <v>141</v>
      </c>
      <c r="H14" s="11" t="s">
        <v>142</v>
      </c>
      <c r="I14" s="12">
        <v>401000</v>
      </c>
      <c r="J14" s="11" t="s">
        <v>64</v>
      </c>
      <c r="K14" s="14" t="s">
        <v>49</v>
      </c>
      <c r="L14" s="14" t="s">
        <v>50</v>
      </c>
      <c r="M14" s="14" t="s">
        <v>258</v>
      </c>
      <c r="O14" s="11"/>
      <c r="P14" s="11"/>
      <c r="Q14" s="11"/>
      <c r="R14" s="11"/>
      <c r="S14" s="11"/>
    </row>
    <row r="15" spans="1:19" s="14" customFormat="1" x14ac:dyDescent="0.35">
      <c r="A15" s="14" t="s">
        <v>15</v>
      </c>
      <c r="B15" s="14" t="s">
        <v>18</v>
      </c>
      <c r="C15" s="15" t="s">
        <v>20</v>
      </c>
      <c r="D15" s="14" t="s">
        <v>30</v>
      </c>
      <c r="E15" s="14">
        <v>10</v>
      </c>
      <c r="F15" s="16" t="s">
        <v>68</v>
      </c>
      <c r="G15" s="14" t="s">
        <v>39</v>
      </c>
      <c r="H15" s="14" t="s">
        <v>47</v>
      </c>
      <c r="I15" s="12">
        <v>351000</v>
      </c>
      <c r="J15" s="14" t="s">
        <v>67</v>
      </c>
      <c r="K15" s="14" t="s">
        <v>49</v>
      </c>
      <c r="L15" s="14" t="s">
        <v>50</v>
      </c>
      <c r="M15" s="14" t="s">
        <v>258</v>
      </c>
      <c r="O15" s="20"/>
      <c r="P15" s="7"/>
      <c r="Q15" s="7"/>
    </row>
    <row r="16" spans="1:19" s="14" customFormat="1" x14ac:dyDescent="0.35">
      <c r="A16" s="14" t="s">
        <v>227</v>
      </c>
      <c r="B16" s="14" t="s">
        <v>239</v>
      </c>
      <c r="C16" s="15" t="s">
        <v>240</v>
      </c>
      <c r="D16" s="14" t="s">
        <v>237</v>
      </c>
      <c r="E16" s="14">
        <v>62</v>
      </c>
      <c r="F16" s="16"/>
      <c r="G16" s="14" t="s">
        <v>238</v>
      </c>
      <c r="H16" s="14" t="s">
        <v>47</v>
      </c>
      <c r="I16" s="12">
        <v>1000000</v>
      </c>
      <c r="J16" s="14" t="s">
        <v>64</v>
      </c>
      <c r="K16" s="14" t="s">
        <v>49</v>
      </c>
      <c r="L16" s="14" t="s">
        <v>50</v>
      </c>
      <c r="M16" s="14" t="s">
        <v>258</v>
      </c>
      <c r="O16" s="14" t="s">
        <v>251</v>
      </c>
      <c r="P16" s="7"/>
      <c r="Q16" s="7"/>
    </row>
    <row r="17" spans="1:19" s="14" customFormat="1" x14ac:dyDescent="0.35">
      <c r="A17" s="14" t="s">
        <v>226</v>
      </c>
      <c r="B17" s="14" t="s">
        <v>208</v>
      </c>
      <c r="C17" s="15" t="s">
        <v>213</v>
      </c>
      <c r="D17" s="14" t="s">
        <v>224</v>
      </c>
      <c r="E17" s="14">
        <v>55</v>
      </c>
      <c r="F17" s="16"/>
      <c r="G17" s="14" t="s">
        <v>225</v>
      </c>
      <c r="H17" s="14" t="s">
        <v>47</v>
      </c>
      <c r="I17" s="12">
        <v>5000000</v>
      </c>
      <c r="J17" s="14" t="s">
        <v>64</v>
      </c>
      <c r="K17" s="14" t="s">
        <v>49</v>
      </c>
      <c r="L17" s="14" t="s">
        <v>50</v>
      </c>
      <c r="M17" s="14" t="s">
        <v>258</v>
      </c>
    </row>
    <row r="18" spans="1:19" s="14" customFormat="1" x14ac:dyDescent="0.35">
      <c r="A18" s="14" t="s">
        <v>226</v>
      </c>
      <c r="B18" s="14" t="s">
        <v>204</v>
      </c>
      <c r="C18" s="15" t="s">
        <v>209</v>
      </c>
      <c r="D18" s="14" t="s">
        <v>214</v>
      </c>
      <c r="E18" s="14">
        <v>1</v>
      </c>
      <c r="F18" s="16"/>
      <c r="G18" s="14" t="s">
        <v>215</v>
      </c>
      <c r="H18" s="14" t="s">
        <v>216</v>
      </c>
      <c r="I18" s="12">
        <v>15000000</v>
      </c>
      <c r="J18" s="14" t="s">
        <v>67</v>
      </c>
      <c r="K18" s="14" t="s">
        <v>49</v>
      </c>
      <c r="L18" s="14" t="s">
        <v>50</v>
      </c>
      <c r="M18" s="14" t="s">
        <v>258</v>
      </c>
    </row>
    <row r="19" spans="1:19" s="14" customFormat="1" x14ac:dyDescent="0.35">
      <c r="A19" s="14" t="s">
        <v>226</v>
      </c>
      <c r="B19" s="14" t="s">
        <v>205</v>
      </c>
      <c r="C19" s="15" t="s">
        <v>210</v>
      </c>
      <c r="D19" s="14" t="s">
        <v>217</v>
      </c>
      <c r="E19" s="14">
        <v>2</v>
      </c>
      <c r="F19" s="16"/>
      <c r="G19" s="14" t="s">
        <v>218</v>
      </c>
      <c r="H19" s="14" t="s">
        <v>219</v>
      </c>
      <c r="I19" s="12">
        <v>3000000</v>
      </c>
      <c r="J19" s="14" t="s">
        <v>67</v>
      </c>
      <c r="K19" s="14" t="s">
        <v>49</v>
      </c>
      <c r="L19" s="14" t="s">
        <v>50</v>
      </c>
      <c r="M19" s="14" t="s">
        <v>258</v>
      </c>
    </row>
    <row r="20" spans="1:19" s="14" customFormat="1" x14ac:dyDescent="0.35">
      <c r="A20" s="14" t="s">
        <v>226</v>
      </c>
      <c r="B20" s="14" t="s">
        <v>206</v>
      </c>
      <c r="C20" s="15" t="s">
        <v>211</v>
      </c>
      <c r="D20" s="14" t="s">
        <v>220</v>
      </c>
      <c r="E20" s="14">
        <v>55</v>
      </c>
      <c r="F20" s="16"/>
      <c r="G20" s="14" t="s">
        <v>221</v>
      </c>
      <c r="H20" s="14" t="s">
        <v>216</v>
      </c>
      <c r="I20" s="12">
        <v>850000</v>
      </c>
      <c r="J20" s="14" t="s">
        <v>67</v>
      </c>
      <c r="K20" s="14" t="s">
        <v>49</v>
      </c>
      <c r="L20" s="14" t="s">
        <v>50</v>
      </c>
      <c r="M20" s="14" t="s">
        <v>258</v>
      </c>
    </row>
    <row r="21" spans="1:19" s="19" customFormat="1" x14ac:dyDescent="0.35">
      <c r="A21" s="14" t="s">
        <v>226</v>
      </c>
      <c r="B21" s="14" t="s">
        <v>207</v>
      </c>
      <c r="C21" s="15" t="s">
        <v>212</v>
      </c>
      <c r="D21" s="14" t="s">
        <v>222</v>
      </c>
      <c r="E21" s="14">
        <v>4</v>
      </c>
      <c r="F21" s="16"/>
      <c r="G21" s="14" t="s">
        <v>223</v>
      </c>
      <c r="H21" s="14" t="s">
        <v>219</v>
      </c>
      <c r="I21" s="12">
        <v>460000</v>
      </c>
      <c r="J21" s="14" t="s">
        <v>67</v>
      </c>
      <c r="K21" s="14" t="s">
        <v>49</v>
      </c>
      <c r="L21" s="14" t="s">
        <v>50</v>
      </c>
      <c r="M21" s="14" t="s">
        <v>258</v>
      </c>
      <c r="N21" s="14"/>
      <c r="O21" s="14"/>
      <c r="P21" s="14"/>
      <c r="Q21" s="14"/>
      <c r="R21" s="14"/>
      <c r="S21" s="14"/>
    </row>
    <row r="22" spans="1:19" s="19" customFormat="1" x14ac:dyDescent="0.35">
      <c r="A22" s="14" t="s">
        <v>226</v>
      </c>
      <c r="B22" s="14"/>
      <c r="C22" s="15" t="s">
        <v>255</v>
      </c>
      <c r="D22" s="14" t="s">
        <v>252</v>
      </c>
      <c r="E22" s="14">
        <v>7</v>
      </c>
      <c r="F22" s="16"/>
      <c r="G22" s="14" t="s">
        <v>253</v>
      </c>
      <c r="H22" s="14" t="s">
        <v>216</v>
      </c>
      <c r="I22" s="12">
        <v>200000</v>
      </c>
      <c r="J22" s="14" t="s">
        <v>64</v>
      </c>
      <c r="K22" s="14" t="s">
        <v>49</v>
      </c>
      <c r="L22" s="14" t="s">
        <v>50</v>
      </c>
      <c r="M22" s="14" t="s">
        <v>258</v>
      </c>
      <c r="N22" s="14"/>
      <c r="O22" s="14" t="s">
        <v>254</v>
      </c>
      <c r="P22" s="14"/>
      <c r="Q22" s="14"/>
      <c r="R22" s="14"/>
      <c r="S22" s="14"/>
    </row>
    <row r="23" spans="1:19" s="19" customFormat="1" x14ac:dyDescent="0.35">
      <c r="A23" s="14" t="s">
        <v>151</v>
      </c>
      <c r="B23" s="11" t="s">
        <v>163</v>
      </c>
      <c r="C23" s="12" t="s">
        <v>153</v>
      </c>
      <c r="D23" s="11" t="s">
        <v>164</v>
      </c>
      <c r="E23" s="11">
        <v>35</v>
      </c>
      <c r="F23" s="13"/>
      <c r="G23" s="11" t="s">
        <v>165</v>
      </c>
      <c r="H23" s="11" t="s">
        <v>48</v>
      </c>
      <c r="I23" s="12">
        <v>6000</v>
      </c>
      <c r="J23" s="14" t="s">
        <v>71</v>
      </c>
      <c r="K23" s="14" t="s">
        <v>49</v>
      </c>
      <c r="L23" s="14" t="s">
        <v>50</v>
      </c>
      <c r="M23" s="14" t="s">
        <v>50</v>
      </c>
      <c r="N23" s="18"/>
    </row>
    <row r="24" spans="1:19" s="19" customFormat="1" x14ac:dyDescent="0.35">
      <c r="A24" s="14" t="s">
        <v>151</v>
      </c>
      <c r="B24" s="11" t="s">
        <v>156</v>
      </c>
      <c r="C24" s="12" t="s">
        <v>152</v>
      </c>
      <c r="D24" s="11" t="s">
        <v>157</v>
      </c>
      <c r="E24" s="11">
        <v>1</v>
      </c>
      <c r="F24" s="13"/>
      <c r="G24" s="11" t="s">
        <v>158</v>
      </c>
      <c r="H24" s="11" t="s">
        <v>159</v>
      </c>
      <c r="I24" s="12">
        <v>5871000</v>
      </c>
      <c r="J24" s="14" t="s">
        <v>64</v>
      </c>
      <c r="K24" s="14" t="s">
        <v>49</v>
      </c>
      <c r="L24" s="14" t="s">
        <v>50</v>
      </c>
      <c r="M24" s="14" t="s">
        <v>258</v>
      </c>
      <c r="N24" s="18"/>
      <c r="O24" s="11"/>
    </row>
    <row r="25" spans="1:19" s="19" customFormat="1" x14ac:dyDescent="0.35">
      <c r="A25" s="14" t="s">
        <v>151</v>
      </c>
      <c r="B25" s="11" t="s">
        <v>160</v>
      </c>
      <c r="C25" s="27" t="s">
        <v>256</v>
      </c>
      <c r="D25" s="11" t="s">
        <v>161</v>
      </c>
      <c r="E25" s="11">
        <v>32</v>
      </c>
      <c r="F25" s="13"/>
      <c r="G25" s="11" t="s">
        <v>162</v>
      </c>
      <c r="H25" s="11" t="s">
        <v>48</v>
      </c>
      <c r="I25" s="12">
        <v>16100000</v>
      </c>
      <c r="J25" s="14" t="s">
        <v>64</v>
      </c>
      <c r="K25" s="14" t="s">
        <v>49</v>
      </c>
      <c r="L25" s="14" t="s">
        <v>50</v>
      </c>
      <c r="M25" s="14" t="s">
        <v>258</v>
      </c>
      <c r="N25" s="18"/>
    </row>
    <row r="26" spans="1:19" s="19" customFormat="1" x14ac:dyDescent="0.35">
      <c r="A26" s="14" t="s">
        <v>151</v>
      </c>
      <c r="B26" s="11" t="s">
        <v>166</v>
      </c>
      <c r="C26" s="12" t="s">
        <v>154</v>
      </c>
      <c r="D26" s="11" t="s">
        <v>167</v>
      </c>
      <c r="E26" s="11">
        <v>5</v>
      </c>
      <c r="F26" s="13"/>
      <c r="G26" s="11" t="s">
        <v>168</v>
      </c>
      <c r="H26" s="11" t="s">
        <v>48</v>
      </c>
      <c r="I26" s="12">
        <v>5765000</v>
      </c>
      <c r="J26" s="14" t="s">
        <v>64</v>
      </c>
      <c r="K26" s="14" t="s">
        <v>49</v>
      </c>
      <c r="L26" s="14" t="s">
        <v>50</v>
      </c>
      <c r="M26" s="14" t="s">
        <v>258</v>
      </c>
      <c r="N26" s="18"/>
      <c r="O26" s="11"/>
    </row>
    <row r="27" spans="1:19" s="14" customFormat="1" x14ac:dyDescent="0.35">
      <c r="A27" s="14" t="s">
        <v>151</v>
      </c>
      <c r="B27" s="11" t="s">
        <v>169</v>
      </c>
      <c r="C27" s="12" t="s">
        <v>155</v>
      </c>
      <c r="D27" s="11" t="s">
        <v>170</v>
      </c>
      <c r="E27" s="11">
        <v>95</v>
      </c>
      <c r="F27" s="13"/>
      <c r="G27" s="11" t="s">
        <v>171</v>
      </c>
      <c r="H27" s="11" t="s">
        <v>48</v>
      </c>
      <c r="I27" s="12">
        <v>371000</v>
      </c>
      <c r="J27" s="14" t="s">
        <v>64</v>
      </c>
      <c r="K27" s="14" t="s">
        <v>49</v>
      </c>
      <c r="L27" s="14" t="s">
        <v>50</v>
      </c>
      <c r="M27" s="14" t="s">
        <v>258</v>
      </c>
      <c r="N27" s="18"/>
      <c r="O27" s="11" t="s">
        <v>251</v>
      </c>
      <c r="P27" s="19"/>
      <c r="Q27" s="19"/>
      <c r="R27" s="19"/>
      <c r="S27" s="19"/>
    </row>
    <row r="28" spans="1:19" s="14" customFormat="1" x14ac:dyDescent="0.35">
      <c r="A28" s="14" t="s">
        <v>151</v>
      </c>
      <c r="B28" s="24" t="s">
        <v>241</v>
      </c>
      <c r="C28" s="12" t="s">
        <v>242</v>
      </c>
      <c r="D28" s="11" t="s">
        <v>243</v>
      </c>
      <c r="E28" s="11">
        <v>132</v>
      </c>
      <c r="F28" s="13"/>
      <c r="G28" s="11" t="s">
        <v>244</v>
      </c>
      <c r="H28" s="11" t="s">
        <v>48</v>
      </c>
      <c r="I28" s="12">
        <v>300000</v>
      </c>
      <c r="J28" s="14" t="s">
        <v>64</v>
      </c>
      <c r="K28" s="14" t="s">
        <v>49</v>
      </c>
      <c r="L28" s="14" t="s">
        <v>50</v>
      </c>
      <c r="M28" s="14" t="s">
        <v>258</v>
      </c>
      <c r="N28" s="18"/>
      <c r="O28" s="14" t="s">
        <v>232</v>
      </c>
      <c r="P28" s="19"/>
      <c r="Q28" s="19"/>
      <c r="R28" s="19"/>
      <c r="S28" s="19"/>
    </row>
    <row r="29" spans="1:19" s="14" customFormat="1" x14ac:dyDescent="0.35">
      <c r="A29" s="14" t="s">
        <v>150</v>
      </c>
      <c r="C29" s="15" t="s">
        <v>134</v>
      </c>
      <c r="D29" s="15" t="s">
        <v>139</v>
      </c>
      <c r="E29" s="14">
        <v>10</v>
      </c>
      <c r="F29" s="16"/>
      <c r="G29" s="14" t="s">
        <v>135</v>
      </c>
      <c r="H29" s="14" t="s">
        <v>75</v>
      </c>
      <c r="I29" s="12">
        <v>5000</v>
      </c>
      <c r="J29" s="14" t="s">
        <v>70</v>
      </c>
      <c r="K29" s="14" t="s">
        <v>49</v>
      </c>
      <c r="L29" s="14" t="s">
        <v>50</v>
      </c>
      <c r="M29" s="14" t="s">
        <v>50</v>
      </c>
      <c r="P29" s="7"/>
      <c r="Q29" s="7"/>
    </row>
    <row r="30" spans="1:19" s="14" customFormat="1" x14ac:dyDescent="0.35">
      <c r="A30" s="14" t="s">
        <v>150</v>
      </c>
      <c r="C30" s="15" t="s">
        <v>136</v>
      </c>
      <c r="D30" s="15" t="s">
        <v>137</v>
      </c>
      <c r="E30" s="14">
        <v>65</v>
      </c>
      <c r="F30" s="16"/>
      <c r="G30" s="14" t="s">
        <v>138</v>
      </c>
      <c r="H30" s="14" t="s">
        <v>75</v>
      </c>
      <c r="I30" s="12">
        <v>5000</v>
      </c>
      <c r="J30" s="14" t="s">
        <v>70</v>
      </c>
      <c r="K30" s="14" t="s">
        <v>49</v>
      </c>
      <c r="L30" s="14" t="s">
        <v>50</v>
      </c>
      <c r="M30" s="14" t="s">
        <v>50</v>
      </c>
      <c r="P30" s="7"/>
      <c r="Q30" s="7"/>
    </row>
    <row r="31" spans="1:19" s="14" customFormat="1" x14ac:dyDescent="0.35">
      <c r="A31" s="14" t="s">
        <v>150</v>
      </c>
      <c r="B31" s="14" t="s">
        <v>73</v>
      </c>
      <c r="C31" s="15" t="s">
        <v>74</v>
      </c>
      <c r="D31" s="14" t="s">
        <v>98</v>
      </c>
      <c r="E31" s="14">
        <v>10</v>
      </c>
      <c r="F31" s="16"/>
      <c r="G31" s="14" t="s">
        <v>99</v>
      </c>
      <c r="H31" s="14" t="s">
        <v>75</v>
      </c>
      <c r="I31" s="12">
        <v>9800000</v>
      </c>
      <c r="J31" s="14" t="s">
        <v>64</v>
      </c>
      <c r="K31" s="14" t="s">
        <v>49</v>
      </c>
      <c r="L31" s="14" t="s">
        <v>50</v>
      </c>
      <c r="M31" s="14" t="s">
        <v>258</v>
      </c>
      <c r="O31" s="20"/>
      <c r="P31" s="7"/>
      <c r="Q31" s="7"/>
      <c r="R31" s="21"/>
      <c r="S31" s="21"/>
    </row>
    <row r="32" spans="1:19" s="14" customFormat="1" x14ac:dyDescent="0.35">
      <c r="A32" s="14" t="s">
        <v>228</v>
      </c>
      <c r="B32" s="14" t="s">
        <v>230</v>
      </c>
      <c r="C32" s="15" t="s">
        <v>229</v>
      </c>
      <c r="F32" s="16"/>
      <c r="I32" s="12">
        <v>1381000</v>
      </c>
      <c r="J32" s="14" t="s">
        <v>64</v>
      </c>
      <c r="K32" s="14" t="s">
        <v>49</v>
      </c>
      <c r="L32" s="14" t="s">
        <v>50</v>
      </c>
      <c r="M32" s="14" t="s">
        <v>258</v>
      </c>
      <c r="O32" s="14" t="s">
        <v>232</v>
      </c>
      <c r="P32" s="7"/>
      <c r="Q32" s="7"/>
      <c r="R32" s="21"/>
      <c r="S32" s="21"/>
    </row>
    <row r="33" spans="1:19" s="14" customFormat="1" x14ac:dyDescent="0.35">
      <c r="A33" s="14" t="s">
        <v>16</v>
      </c>
      <c r="B33" s="14" t="s">
        <v>87</v>
      </c>
      <c r="C33" s="15" t="s">
        <v>55</v>
      </c>
      <c r="D33" s="14" t="s">
        <v>36</v>
      </c>
      <c r="E33" s="14">
        <v>38</v>
      </c>
      <c r="F33" s="16"/>
      <c r="G33" s="14" t="s">
        <v>62</v>
      </c>
      <c r="H33" s="14" t="s">
        <v>47</v>
      </c>
      <c r="I33" s="12">
        <v>9000</v>
      </c>
      <c r="J33" s="14" t="s">
        <v>69</v>
      </c>
      <c r="K33" s="14" t="s">
        <v>49</v>
      </c>
      <c r="L33" s="14" t="s">
        <v>49</v>
      </c>
      <c r="M33" s="14" t="s">
        <v>49</v>
      </c>
      <c r="N33" s="14" t="s">
        <v>97</v>
      </c>
      <c r="P33" s="7" t="s">
        <v>90</v>
      </c>
      <c r="Q33" s="7" t="s">
        <v>91</v>
      </c>
      <c r="R33" s="14" t="s">
        <v>92</v>
      </c>
      <c r="S33" s="14" t="s">
        <v>47</v>
      </c>
    </row>
    <row r="34" spans="1:19" s="14" customFormat="1" x14ac:dyDescent="0.35">
      <c r="A34" s="14" t="s">
        <v>16</v>
      </c>
      <c r="B34" s="14" t="s">
        <v>88</v>
      </c>
      <c r="C34" s="15" t="s">
        <v>56</v>
      </c>
      <c r="D34" s="14" t="s">
        <v>36</v>
      </c>
      <c r="E34" s="14">
        <v>59</v>
      </c>
      <c r="F34" s="16"/>
      <c r="G34" s="14" t="s">
        <v>63</v>
      </c>
      <c r="H34" s="14" t="s">
        <v>47</v>
      </c>
      <c r="I34" s="12">
        <v>20000</v>
      </c>
      <c r="J34" s="14" t="s">
        <v>69</v>
      </c>
      <c r="K34" s="14" t="s">
        <v>49</v>
      </c>
      <c r="L34" s="14" t="s">
        <v>50</v>
      </c>
      <c r="M34" s="14" t="s">
        <v>49</v>
      </c>
      <c r="P34" s="7" t="s">
        <v>90</v>
      </c>
      <c r="Q34" s="7" t="s">
        <v>91</v>
      </c>
      <c r="R34" s="14" t="s">
        <v>92</v>
      </c>
      <c r="S34" s="14" t="s">
        <v>47</v>
      </c>
    </row>
    <row r="35" spans="1:19" s="14" customFormat="1" x14ac:dyDescent="0.35">
      <c r="A35" s="14" t="s">
        <v>16</v>
      </c>
      <c r="B35" s="24" t="s">
        <v>84</v>
      </c>
      <c r="C35" s="15" t="s">
        <v>52</v>
      </c>
      <c r="D35" s="14" t="s">
        <v>59</v>
      </c>
      <c r="E35" s="14">
        <v>7</v>
      </c>
      <c r="F35" s="16"/>
      <c r="G35" s="14" t="s">
        <v>60</v>
      </c>
      <c r="H35" s="14" t="s">
        <v>47</v>
      </c>
      <c r="I35" s="12">
        <v>4000</v>
      </c>
      <c r="J35" s="14" t="s">
        <v>70</v>
      </c>
      <c r="K35" s="14" t="s">
        <v>49</v>
      </c>
      <c r="L35" s="14" t="s">
        <v>49</v>
      </c>
      <c r="M35" s="14" t="s">
        <v>49</v>
      </c>
      <c r="N35" s="14" t="s">
        <v>96</v>
      </c>
      <c r="P35" s="7" t="s">
        <v>90</v>
      </c>
      <c r="Q35" s="7" t="s">
        <v>91</v>
      </c>
      <c r="R35" s="14" t="s">
        <v>92</v>
      </c>
      <c r="S35" s="14" t="s">
        <v>47</v>
      </c>
    </row>
    <row r="36" spans="1:19" s="14" customFormat="1" x14ac:dyDescent="0.35">
      <c r="A36" s="14" t="s">
        <v>16</v>
      </c>
      <c r="B36" s="14" t="s">
        <v>89</v>
      </c>
      <c r="C36" s="15" t="s">
        <v>57</v>
      </c>
      <c r="D36" s="14" t="s">
        <v>31</v>
      </c>
      <c r="E36" s="14">
        <v>60</v>
      </c>
      <c r="F36" s="16"/>
      <c r="G36" s="14" t="s">
        <v>40</v>
      </c>
      <c r="H36" s="14" t="s">
        <v>47</v>
      </c>
      <c r="I36" s="12">
        <v>3000</v>
      </c>
      <c r="J36" s="14" t="s">
        <v>70</v>
      </c>
      <c r="K36" s="14" t="s">
        <v>49</v>
      </c>
      <c r="L36" s="14" t="s">
        <v>49</v>
      </c>
      <c r="M36" s="14" t="s">
        <v>49</v>
      </c>
      <c r="N36" s="14" t="s">
        <v>94</v>
      </c>
      <c r="P36" s="7" t="s">
        <v>90</v>
      </c>
      <c r="Q36" s="7" t="s">
        <v>91</v>
      </c>
      <c r="R36" s="14" t="s">
        <v>92</v>
      </c>
      <c r="S36" s="14" t="s">
        <v>47</v>
      </c>
    </row>
    <row r="37" spans="1:19" s="14" customFormat="1" x14ac:dyDescent="0.35">
      <c r="A37" s="14" t="s">
        <v>16</v>
      </c>
      <c r="B37" s="21" t="s">
        <v>193</v>
      </c>
      <c r="C37" s="22" t="s">
        <v>185</v>
      </c>
      <c r="D37" s="21" t="s">
        <v>172</v>
      </c>
      <c r="E37" s="21">
        <v>1</v>
      </c>
      <c r="F37" s="23"/>
      <c r="G37" s="21" t="s">
        <v>173</v>
      </c>
      <c r="H37" s="21" t="s">
        <v>142</v>
      </c>
      <c r="I37" s="12">
        <v>5000</v>
      </c>
      <c r="J37" s="14" t="s">
        <v>70</v>
      </c>
      <c r="K37" s="14" t="s">
        <v>49</v>
      </c>
      <c r="L37" s="14" t="s">
        <v>49</v>
      </c>
      <c r="M37" s="14" t="s">
        <v>49</v>
      </c>
      <c r="O37" s="21"/>
      <c r="P37" s="7" t="s">
        <v>90</v>
      </c>
      <c r="Q37" s="7" t="s">
        <v>91</v>
      </c>
      <c r="R37" s="14" t="s">
        <v>92</v>
      </c>
      <c r="S37" s="14" t="s">
        <v>47</v>
      </c>
    </row>
    <row r="38" spans="1:19" s="14" customFormat="1" x14ac:dyDescent="0.35">
      <c r="A38" s="14" t="s">
        <v>16</v>
      </c>
      <c r="B38" s="21" t="s">
        <v>194</v>
      </c>
      <c r="C38" s="22" t="s">
        <v>186</v>
      </c>
      <c r="D38" s="21" t="s">
        <v>174</v>
      </c>
      <c r="E38" s="21">
        <v>1</v>
      </c>
      <c r="F38" s="23"/>
      <c r="G38" s="21" t="s">
        <v>173</v>
      </c>
      <c r="H38" s="21" t="s">
        <v>142</v>
      </c>
      <c r="I38" s="12">
        <v>5000</v>
      </c>
      <c r="J38" s="14" t="s">
        <v>70</v>
      </c>
      <c r="K38" s="14" t="s">
        <v>49</v>
      </c>
      <c r="L38" s="14" t="s">
        <v>49</v>
      </c>
      <c r="M38" s="14" t="s">
        <v>49</v>
      </c>
      <c r="O38" s="21"/>
      <c r="P38" s="7" t="s">
        <v>90</v>
      </c>
      <c r="Q38" s="7" t="s">
        <v>91</v>
      </c>
      <c r="R38" s="14" t="s">
        <v>92</v>
      </c>
      <c r="S38" s="14" t="s">
        <v>47</v>
      </c>
    </row>
    <row r="39" spans="1:19" s="14" customFormat="1" x14ac:dyDescent="0.35">
      <c r="A39" s="14" t="s">
        <v>16</v>
      </c>
      <c r="B39" s="21" t="s">
        <v>195</v>
      </c>
      <c r="C39" s="22" t="s">
        <v>187</v>
      </c>
      <c r="D39" s="21" t="s">
        <v>175</v>
      </c>
      <c r="E39" s="21">
        <v>2</v>
      </c>
      <c r="F39" s="23"/>
      <c r="G39" s="21" t="s">
        <v>176</v>
      </c>
      <c r="H39" s="21" t="s">
        <v>47</v>
      </c>
      <c r="I39" s="12">
        <v>2000</v>
      </c>
      <c r="J39" s="14" t="s">
        <v>70</v>
      </c>
      <c r="K39" s="14" t="s">
        <v>49</v>
      </c>
      <c r="L39" s="14" t="s">
        <v>49</v>
      </c>
      <c r="M39" s="14" t="s">
        <v>50</v>
      </c>
      <c r="O39" s="21" t="s">
        <v>259</v>
      </c>
      <c r="P39" s="7" t="s">
        <v>90</v>
      </c>
      <c r="Q39" s="7" t="s">
        <v>91</v>
      </c>
      <c r="R39" s="14" t="s">
        <v>92</v>
      </c>
      <c r="S39" s="14" t="s">
        <v>47</v>
      </c>
    </row>
    <row r="40" spans="1:19" s="14" customFormat="1" x14ac:dyDescent="0.35">
      <c r="A40" s="14" t="s">
        <v>16</v>
      </c>
      <c r="B40" s="21" t="s">
        <v>196</v>
      </c>
      <c r="C40" s="22" t="s">
        <v>188</v>
      </c>
      <c r="D40" s="21" t="s">
        <v>175</v>
      </c>
      <c r="E40" s="21">
        <v>3</v>
      </c>
      <c r="F40" s="23"/>
      <c r="G40" s="21" t="s">
        <v>176</v>
      </c>
      <c r="H40" s="21" t="s">
        <v>47</v>
      </c>
      <c r="I40" s="12">
        <v>2000</v>
      </c>
      <c r="J40" s="14" t="s">
        <v>70</v>
      </c>
      <c r="K40" s="14" t="s">
        <v>49</v>
      </c>
      <c r="L40" s="14" t="s">
        <v>49</v>
      </c>
      <c r="M40" s="14" t="s">
        <v>49</v>
      </c>
      <c r="O40" s="21"/>
      <c r="P40" s="7" t="s">
        <v>90</v>
      </c>
      <c r="Q40" s="7" t="s">
        <v>91</v>
      </c>
      <c r="R40" s="14" t="s">
        <v>92</v>
      </c>
      <c r="S40" s="14" t="s">
        <v>47</v>
      </c>
    </row>
    <row r="41" spans="1:19" s="21" customFormat="1" x14ac:dyDescent="0.35">
      <c r="A41" s="14" t="s">
        <v>16</v>
      </c>
      <c r="B41" s="21" t="s">
        <v>197</v>
      </c>
      <c r="C41" s="22" t="s">
        <v>189</v>
      </c>
      <c r="D41" s="21" t="s">
        <v>177</v>
      </c>
      <c r="E41" s="21">
        <v>9</v>
      </c>
      <c r="F41" s="23"/>
      <c r="G41" s="21" t="s">
        <v>178</v>
      </c>
      <c r="H41" s="21" t="s">
        <v>47</v>
      </c>
      <c r="I41" s="12">
        <v>2000</v>
      </c>
      <c r="J41" s="14" t="s">
        <v>70</v>
      </c>
      <c r="K41" s="14" t="s">
        <v>49</v>
      </c>
      <c r="L41" s="14" t="s">
        <v>49</v>
      </c>
      <c r="M41" s="14" t="s">
        <v>49</v>
      </c>
      <c r="N41" s="14"/>
      <c r="P41" s="7" t="s">
        <v>90</v>
      </c>
      <c r="Q41" s="7" t="s">
        <v>91</v>
      </c>
      <c r="R41" s="14" t="s">
        <v>92</v>
      </c>
      <c r="S41" s="14" t="s">
        <v>47</v>
      </c>
    </row>
    <row r="42" spans="1:19" s="21" customFormat="1" x14ac:dyDescent="0.35">
      <c r="A42" s="14" t="s">
        <v>16</v>
      </c>
      <c r="B42" s="24" t="s">
        <v>85</v>
      </c>
      <c r="C42" s="15" t="s">
        <v>53</v>
      </c>
      <c r="D42" s="14" t="s">
        <v>59</v>
      </c>
      <c r="E42" s="14">
        <v>8</v>
      </c>
      <c r="F42" s="16"/>
      <c r="G42" s="14" t="s">
        <v>60</v>
      </c>
      <c r="H42" s="14" t="s">
        <v>47</v>
      </c>
      <c r="I42" s="12">
        <v>12000</v>
      </c>
      <c r="J42" s="14" t="s">
        <v>71</v>
      </c>
      <c r="K42" s="14" t="s">
        <v>49</v>
      </c>
      <c r="L42" s="14" t="s">
        <v>49</v>
      </c>
      <c r="M42" s="14" t="s">
        <v>49</v>
      </c>
      <c r="N42" s="14" t="s">
        <v>96</v>
      </c>
      <c r="O42" s="14"/>
      <c r="P42" s="7" t="s">
        <v>90</v>
      </c>
      <c r="Q42" s="7" t="s">
        <v>91</v>
      </c>
      <c r="R42" s="14" t="s">
        <v>92</v>
      </c>
      <c r="S42" s="14" t="s">
        <v>47</v>
      </c>
    </row>
    <row r="43" spans="1:19" s="21" customFormat="1" x14ac:dyDescent="0.35">
      <c r="A43" s="14" t="s">
        <v>16</v>
      </c>
      <c r="B43" s="14" t="s">
        <v>86</v>
      </c>
      <c r="C43" s="15" t="s">
        <v>54</v>
      </c>
      <c r="D43" s="14" t="s">
        <v>58</v>
      </c>
      <c r="E43" s="14">
        <v>6</v>
      </c>
      <c r="F43" s="16"/>
      <c r="G43" s="14" t="s">
        <v>61</v>
      </c>
      <c r="H43" s="14" t="s">
        <v>47</v>
      </c>
      <c r="I43" s="12">
        <v>72000</v>
      </c>
      <c r="J43" s="14" t="s">
        <v>71</v>
      </c>
      <c r="K43" s="14" t="s">
        <v>49</v>
      </c>
      <c r="L43" s="14" t="s">
        <v>49</v>
      </c>
      <c r="M43" s="14" t="s">
        <v>49</v>
      </c>
      <c r="N43" s="14" t="s">
        <v>97</v>
      </c>
      <c r="O43" s="14"/>
      <c r="P43" s="7" t="s">
        <v>90</v>
      </c>
      <c r="Q43" s="7" t="s">
        <v>91</v>
      </c>
      <c r="R43" s="14" t="s">
        <v>92</v>
      </c>
      <c r="S43" s="14" t="s">
        <v>47</v>
      </c>
    </row>
    <row r="44" spans="1:19" s="21" customFormat="1" x14ac:dyDescent="0.35">
      <c r="A44" s="14" t="s">
        <v>16</v>
      </c>
      <c r="B44" s="21" t="s">
        <v>198</v>
      </c>
      <c r="C44" s="22" t="s">
        <v>190</v>
      </c>
      <c r="D44" s="21" t="s">
        <v>179</v>
      </c>
      <c r="E44" s="21">
        <v>99</v>
      </c>
      <c r="F44" s="23"/>
      <c r="G44" s="21" t="s">
        <v>180</v>
      </c>
      <c r="H44" s="21" t="s">
        <v>48</v>
      </c>
      <c r="I44" s="12">
        <v>1200000</v>
      </c>
      <c r="J44" s="21" t="s">
        <v>64</v>
      </c>
      <c r="K44" s="14" t="s">
        <v>49</v>
      </c>
      <c r="L44" s="14" t="s">
        <v>49</v>
      </c>
      <c r="M44" s="14" t="s">
        <v>258</v>
      </c>
      <c r="N44" s="14"/>
      <c r="O44" s="14"/>
      <c r="P44" s="7" t="s">
        <v>90</v>
      </c>
      <c r="Q44" s="7" t="s">
        <v>91</v>
      </c>
      <c r="R44" s="14" t="s">
        <v>92</v>
      </c>
      <c r="S44" s="14" t="s">
        <v>47</v>
      </c>
    </row>
    <row r="45" spans="1:19" s="21" customFormat="1" x14ac:dyDescent="0.35">
      <c r="A45" s="14" t="s">
        <v>16</v>
      </c>
      <c r="B45" s="21" t="s">
        <v>199</v>
      </c>
      <c r="C45" s="22" t="s">
        <v>191</v>
      </c>
      <c r="D45" s="21" t="s">
        <v>181</v>
      </c>
      <c r="E45" s="21">
        <v>16</v>
      </c>
      <c r="F45" s="23"/>
      <c r="G45" s="21" t="s">
        <v>182</v>
      </c>
      <c r="H45" s="21" t="s">
        <v>48</v>
      </c>
      <c r="I45" s="12">
        <v>444000</v>
      </c>
      <c r="J45" s="21" t="s">
        <v>64</v>
      </c>
      <c r="K45" s="14" t="s">
        <v>49</v>
      </c>
      <c r="L45" s="14" t="s">
        <v>49</v>
      </c>
      <c r="M45" s="14" t="s">
        <v>258</v>
      </c>
      <c r="N45" s="14"/>
      <c r="O45" s="14"/>
      <c r="P45" s="7" t="s">
        <v>90</v>
      </c>
      <c r="Q45" s="7" t="s">
        <v>91</v>
      </c>
      <c r="R45" s="14" t="s">
        <v>92</v>
      </c>
      <c r="S45" s="14" t="s">
        <v>47</v>
      </c>
    </row>
    <row r="46" spans="1:19" s="21" customFormat="1" x14ac:dyDescent="0.35">
      <c r="A46" s="14" t="s">
        <v>16</v>
      </c>
      <c r="B46" s="21" t="s">
        <v>200</v>
      </c>
      <c r="C46" s="22" t="s">
        <v>192</v>
      </c>
      <c r="D46" s="21" t="s">
        <v>183</v>
      </c>
      <c r="E46" s="21">
        <v>127</v>
      </c>
      <c r="F46" s="23"/>
      <c r="G46" s="21" t="s">
        <v>184</v>
      </c>
      <c r="H46" s="21" t="s">
        <v>48</v>
      </c>
      <c r="I46" s="12">
        <v>1536000</v>
      </c>
      <c r="J46" s="21" t="s">
        <v>64</v>
      </c>
      <c r="K46" s="14" t="s">
        <v>49</v>
      </c>
      <c r="L46" s="14" t="s">
        <v>49</v>
      </c>
      <c r="M46" s="14" t="s">
        <v>258</v>
      </c>
      <c r="N46" s="14"/>
      <c r="O46" s="14"/>
      <c r="P46" s="7" t="s">
        <v>90</v>
      </c>
      <c r="Q46" s="7" t="s">
        <v>91</v>
      </c>
      <c r="R46" s="14" t="s">
        <v>92</v>
      </c>
      <c r="S46" s="14" t="s">
        <v>47</v>
      </c>
    </row>
    <row r="47" spans="1:19" s="21" customFormat="1" x14ac:dyDescent="0.35">
      <c r="A47" s="14" t="s">
        <v>16</v>
      </c>
      <c r="B47" s="14" t="s">
        <v>83</v>
      </c>
      <c r="C47" s="15" t="s">
        <v>28</v>
      </c>
      <c r="D47" s="14" t="s">
        <v>37</v>
      </c>
      <c r="E47" s="14">
        <v>1</v>
      </c>
      <c r="F47" s="16"/>
      <c r="G47" s="14" t="s">
        <v>46</v>
      </c>
      <c r="H47" s="14" t="s">
        <v>47</v>
      </c>
      <c r="I47" s="12">
        <v>871000</v>
      </c>
      <c r="J47" s="14" t="s">
        <v>116</v>
      </c>
      <c r="K47" s="14" t="s">
        <v>49</v>
      </c>
      <c r="L47" s="14" t="s">
        <v>50</v>
      </c>
      <c r="M47" s="14" t="s">
        <v>258</v>
      </c>
      <c r="N47" s="14"/>
      <c r="O47" s="14"/>
      <c r="P47" s="7" t="s">
        <v>90</v>
      </c>
      <c r="Q47" s="7" t="s">
        <v>91</v>
      </c>
      <c r="R47" s="14" t="s">
        <v>92</v>
      </c>
      <c r="S47" s="14" t="s">
        <v>47</v>
      </c>
    </row>
    <row r="48" spans="1:19" s="21" customFormat="1" x14ac:dyDescent="0.35">
      <c r="A48" s="14" t="s">
        <v>16</v>
      </c>
      <c r="B48" s="14" t="s">
        <v>77</v>
      </c>
      <c r="C48" s="15" t="s">
        <v>22</v>
      </c>
      <c r="D48" s="14" t="s">
        <v>32</v>
      </c>
      <c r="E48" s="14">
        <v>30</v>
      </c>
      <c r="F48" s="16"/>
      <c r="G48" s="14" t="s">
        <v>41</v>
      </c>
      <c r="H48" s="14" t="s">
        <v>47</v>
      </c>
      <c r="I48" s="12">
        <v>4900000</v>
      </c>
      <c r="J48" s="14" t="s">
        <v>72</v>
      </c>
      <c r="K48" s="14" t="s">
        <v>49</v>
      </c>
      <c r="L48" s="14" t="s">
        <v>50</v>
      </c>
      <c r="M48" s="14" t="s">
        <v>258</v>
      </c>
      <c r="N48" s="14"/>
      <c r="O48" s="14"/>
      <c r="P48" s="7" t="s">
        <v>90</v>
      </c>
      <c r="Q48" s="7" t="s">
        <v>91</v>
      </c>
      <c r="R48" s="14" t="s">
        <v>92</v>
      </c>
      <c r="S48" s="14" t="s">
        <v>47</v>
      </c>
    </row>
    <row r="49" spans="1:19" s="21" customFormat="1" x14ac:dyDescent="0.35">
      <c r="A49" s="14" t="s">
        <v>16</v>
      </c>
      <c r="B49" s="14" t="s">
        <v>78</v>
      </c>
      <c r="C49" s="15" t="s">
        <v>23</v>
      </c>
      <c r="D49" s="14" t="s">
        <v>33</v>
      </c>
      <c r="E49" s="14">
        <v>1</v>
      </c>
      <c r="F49" s="16"/>
      <c r="G49" s="14" t="s">
        <v>42</v>
      </c>
      <c r="H49" s="14" t="s">
        <v>47</v>
      </c>
      <c r="I49" s="12">
        <v>1357000</v>
      </c>
      <c r="J49" s="14" t="s">
        <v>72</v>
      </c>
      <c r="K49" s="14" t="s">
        <v>49</v>
      </c>
      <c r="L49" s="14" t="s">
        <v>49</v>
      </c>
      <c r="M49" s="14" t="s">
        <v>258</v>
      </c>
      <c r="N49" s="14" t="s">
        <v>95</v>
      </c>
      <c r="O49" s="14"/>
      <c r="P49" s="7" t="s">
        <v>90</v>
      </c>
      <c r="Q49" s="7" t="s">
        <v>91</v>
      </c>
      <c r="R49" s="14" t="s">
        <v>92</v>
      </c>
      <c r="S49" s="14" t="s">
        <v>47</v>
      </c>
    </row>
    <row r="50" spans="1:19" s="21" customFormat="1" x14ac:dyDescent="0.35">
      <c r="A50" s="14" t="s">
        <v>16</v>
      </c>
      <c r="B50" s="14" t="s">
        <v>82</v>
      </c>
      <c r="C50" s="15" t="s">
        <v>27</v>
      </c>
      <c r="D50" s="14" t="s">
        <v>36</v>
      </c>
      <c r="E50" s="14">
        <v>70</v>
      </c>
      <c r="F50" s="16">
        <v>-74</v>
      </c>
      <c r="G50" s="14" t="s">
        <v>45</v>
      </c>
      <c r="H50" s="14" t="s">
        <v>47</v>
      </c>
      <c r="I50" s="12">
        <v>190000</v>
      </c>
      <c r="J50" s="14" t="s">
        <v>72</v>
      </c>
      <c r="K50" s="14" t="s">
        <v>49</v>
      </c>
      <c r="L50" s="14" t="s">
        <v>50</v>
      </c>
      <c r="M50" s="14" t="s">
        <v>258</v>
      </c>
      <c r="N50" s="14"/>
      <c r="O50" s="14"/>
      <c r="P50" s="7" t="s">
        <v>90</v>
      </c>
      <c r="Q50" s="7" t="s">
        <v>91</v>
      </c>
      <c r="R50" s="14" t="s">
        <v>92</v>
      </c>
      <c r="S50" s="14" t="s">
        <v>47</v>
      </c>
    </row>
    <row r="51" spans="1:19" s="21" customFormat="1" x14ac:dyDescent="0.35">
      <c r="A51" s="14" t="s">
        <v>16</v>
      </c>
      <c r="B51" s="14" t="s">
        <v>79</v>
      </c>
      <c r="C51" s="15" t="s">
        <v>24</v>
      </c>
      <c r="D51" s="14" t="s">
        <v>34</v>
      </c>
      <c r="E51" s="14">
        <v>23</v>
      </c>
      <c r="F51" s="16"/>
      <c r="G51" s="14" t="s">
        <v>43</v>
      </c>
      <c r="H51" s="14" t="s">
        <v>47</v>
      </c>
      <c r="I51" s="12">
        <v>1807000</v>
      </c>
      <c r="J51" s="14" t="s">
        <v>67</v>
      </c>
      <c r="K51" s="14" t="s">
        <v>49</v>
      </c>
      <c r="L51" s="14" t="s">
        <v>50</v>
      </c>
      <c r="M51" s="14" t="s">
        <v>258</v>
      </c>
      <c r="N51" s="14"/>
      <c r="O51" s="14"/>
      <c r="P51" s="7" t="s">
        <v>90</v>
      </c>
      <c r="Q51" s="7" t="s">
        <v>91</v>
      </c>
      <c r="R51" s="14" t="s">
        <v>92</v>
      </c>
      <c r="S51" s="14" t="s">
        <v>47</v>
      </c>
    </row>
    <row r="52" spans="1:19" s="21" customFormat="1" x14ac:dyDescent="0.35">
      <c r="A52" s="14" t="s">
        <v>16</v>
      </c>
      <c r="B52" s="14" t="s">
        <v>80</v>
      </c>
      <c r="C52" s="15" t="s">
        <v>25</v>
      </c>
      <c r="D52" s="14" t="s">
        <v>33</v>
      </c>
      <c r="E52" s="14">
        <v>2</v>
      </c>
      <c r="F52" s="16">
        <v>-4</v>
      </c>
      <c r="G52" s="14" t="s">
        <v>42</v>
      </c>
      <c r="H52" s="14" t="s">
        <v>47</v>
      </c>
      <c r="I52" s="12">
        <v>420000</v>
      </c>
      <c r="J52" s="14" t="s">
        <v>67</v>
      </c>
      <c r="K52" s="14" t="s">
        <v>49</v>
      </c>
      <c r="L52" s="14" t="s">
        <v>49</v>
      </c>
      <c r="M52" s="14" t="s">
        <v>258</v>
      </c>
      <c r="N52" s="14" t="s">
        <v>95</v>
      </c>
      <c r="O52" s="14"/>
      <c r="P52" s="7" t="s">
        <v>90</v>
      </c>
      <c r="Q52" s="7" t="s">
        <v>91</v>
      </c>
      <c r="R52" s="14" t="s">
        <v>92</v>
      </c>
      <c r="S52" s="14" t="s">
        <v>47</v>
      </c>
    </row>
    <row r="53" spans="1:19" s="21" customFormat="1" x14ac:dyDescent="0.35">
      <c r="A53" s="14" t="s">
        <v>16</v>
      </c>
      <c r="B53" s="14" t="s">
        <v>81</v>
      </c>
      <c r="C53" s="15" t="s">
        <v>26</v>
      </c>
      <c r="D53" s="14" t="s">
        <v>35</v>
      </c>
      <c r="E53" s="14">
        <v>25</v>
      </c>
      <c r="F53" s="16"/>
      <c r="G53" s="14" t="s">
        <v>44</v>
      </c>
      <c r="H53" s="14" t="s">
        <v>47</v>
      </c>
      <c r="I53" s="12">
        <v>266000</v>
      </c>
      <c r="J53" s="14" t="s">
        <v>67</v>
      </c>
      <c r="K53" s="14" t="s">
        <v>49</v>
      </c>
      <c r="L53" s="14" t="s">
        <v>49</v>
      </c>
      <c r="M53" s="14" t="s">
        <v>258</v>
      </c>
      <c r="N53" s="14" t="s">
        <v>96</v>
      </c>
      <c r="O53" s="14"/>
      <c r="P53" s="7" t="s">
        <v>90</v>
      </c>
      <c r="Q53" s="7" t="s">
        <v>91</v>
      </c>
      <c r="R53" s="14" t="s">
        <v>92</v>
      </c>
      <c r="S53" s="14" t="s">
        <v>47</v>
      </c>
    </row>
    <row r="54" spans="1:19" s="21" customFormat="1" x14ac:dyDescent="0.35">
      <c r="A54" s="14" t="s">
        <v>16</v>
      </c>
      <c r="B54" s="14" t="s">
        <v>76</v>
      </c>
      <c r="C54" s="15" t="s">
        <v>21</v>
      </c>
      <c r="D54" s="14" t="s">
        <v>31</v>
      </c>
      <c r="E54" s="14">
        <v>78</v>
      </c>
      <c r="F54" s="16" t="s">
        <v>66</v>
      </c>
      <c r="G54" s="14" t="s">
        <v>40</v>
      </c>
      <c r="H54" s="14" t="s">
        <v>47</v>
      </c>
      <c r="I54" s="12">
        <v>37000000</v>
      </c>
      <c r="J54" s="14" t="s">
        <v>65</v>
      </c>
      <c r="K54" s="14" t="s">
        <v>49</v>
      </c>
      <c r="L54" s="14" t="s">
        <v>49</v>
      </c>
      <c r="M54" s="14" t="s">
        <v>258</v>
      </c>
      <c r="N54" s="14" t="s">
        <v>94</v>
      </c>
      <c r="O54" s="14"/>
      <c r="P54" s="7" t="s">
        <v>90</v>
      </c>
      <c r="Q54" s="7" t="s">
        <v>91</v>
      </c>
      <c r="R54" s="14" t="s">
        <v>92</v>
      </c>
      <c r="S54" s="14" t="s">
        <v>47</v>
      </c>
    </row>
    <row r="55" spans="1:19" s="21" customFormat="1" x14ac:dyDescent="0.35">
      <c r="A55" s="14" t="s">
        <v>16</v>
      </c>
      <c r="B55" s="14"/>
      <c r="C55" s="15" t="s">
        <v>250</v>
      </c>
      <c r="D55" s="14" t="s">
        <v>245</v>
      </c>
      <c r="E55" s="14">
        <v>2</v>
      </c>
      <c r="F55" s="16"/>
      <c r="G55" s="14"/>
      <c r="H55" s="14" t="s">
        <v>48</v>
      </c>
      <c r="I55" s="12">
        <v>1200000</v>
      </c>
      <c r="J55" s="14"/>
      <c r="K55" s="14" t="s">
        <v>49</v>
      </c>
      <c r="L55" s="14"/>
      <c r="M55" s="14" t="s">
        <v>258</v>
      </c>
      <c r="N55" s="14"/>
      <c r="O55" s="14" t="s">
        <v>248</v>
      </c>
      <c r="P55" s="7" t="s">
        <v>90</v>
      </c>
      <c r="Q55" s="7" t="s">
        <v>91</v>
      </c>
      <c r="R55" s="14" t="s">
        <v>92</v>
      </c>
      <c r="S55" s="14" t="s">
        <v>47</v>
      </c>
    </row>
    <row r="56" spans="1:19" s="21" customFormat="1" x14ac:dyDescent="0.35">
      <c r="A56" s="14" t="s">
        <v>16</v>
      </c>
      <c r="B56" s="14" t="s">
        <v>246</v>
      </c>
      <c r="C56" s="15" t="s">
        <v>250</v>
      </c>
      <c r="D56" s="14" t="s">
        <v>250</v>
      </c>
      <c r="E56" s="14"/>
      <c r="F56" s="16"/>
      <c r="G56" s="14"/>
      <c r="H56" s="14" t="s">
        <v>47</v>
      </c>
      <c r="I56" s="12">
        <v>-200000</v>
      </c>
      <c r="J56" s="14"/>
      <c r="K56" s="14" t="s">
        <v>49</v>
      </c>
      <c r="L56" s="14"/>
      <c r="M56" s="14" t="s">
        <v>258</v>
      </c>
      <c r="N56" s="14"/>
      <c r="O56" s="14" t="s">
        <v>249</v>
      </c>
      <c r="P56" s="7" t="s">
        <v>90</v>
      </c>
      <c r="Q56" s="7" t="s">
        <v>91</v>
      </c>
      <c r="R56" s="14" t="s">
        <v>92</v>
      </c>
      <c r="S56" s="14" t="s">
        <v>47</v>
      </c>
    </row>
    <row r="57" spans="1:19" s="6" customFormat="1" x14ac:dyDescent="0.35">
      <c r="A57"/>
      <c r="B57"/>
      <c r="C57" s="3"/>
      <c r="D57"/>
      <c r="E57"/>
      <c r="F57" s="5"/>
      <c r="G57"/>
      <c r="H57"/>
      <c r="I57" s="10">
        <f>SUM(I2:I56)</f>
        <v>267525000</v>
      </c>
      <c r="J57"/>
      <c r="K57"/>
      <c r="L57"/>
      <c r="M57"/>
      <c r="O57"/>
      <c r="P57"/>
      <c r="Q57"/>
      <c r="R57"/>
      <c r="S57"/>
    </row>
    <row r="58" spans="1:19" s="6" customFormat="1" x14ac:dyDescent="0.35">
      <c r="A58"/>
      <c r="B58"/>
      <c r="C58" s="3"/>
      <c r="D58"/>
      <c r="E58"/>
      <c r="F58" s="5"/>
      <c r="G58"/>
      <c r="H58"/>
      <c r="I58" s="10"/>
      <c r="J58"/>
      <c r="K58"/>
      <c r="L58"/>
      <c r="M58"/>
      <c r="O58"/>
      <c r="P58"/>
      <c r="Q58"/>
      <c r="R58"/>
      <c r="S58"/>
    </row>
    <row r="59" spans="1:19" x14ac:dyDescent="0.35">
      <c r="H59" s="9" t="s">
        <v>201</v>
      </c>
      <c r="I59" s="26">
        <f>0.55*I57/1000</f>
        <v>147138.75</v>
      </c>
    </row>
    <row r="60" spans="1:19" x14ac:dyDescent="0.35">
      <c r="H60" s="9" t="s">
        <v>202</v>
      </c>
      <c r="I60" s="26">
        <f>0.45*I57/1000</f>
        <v>120386.25</v>
      </c>
    </row>
    <row r="61" spans="1:19" x14ac:dyDescent="0.35">
      <c r="H61" s="9" t="s">
        <v>247</v>
      </c>
      <c r="I61" s="26">
        <f>I57/1000</f>
        <v>267525</v>
      </c>
    </row>
  </sheetData>
  <sortState xmlns:xlrd2="http://schemas.microsoft.com/office/spreadsheetml/2017/richdata2" ref="A2:S61">
    <sortCondition ref="A1:A61"/>
  </sortState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E77B-1338-4CBF-847B-563433942FDB}">
  <dimension ref="A1:K41"/>
  <sheetViews>
    <sheetView tabSelected="1" workbookViewId="0">
      <selection activeCell="C13" sqref="C13"/>
    </sheetView>
  </sheetViews>
  <sheetFormatPr defaultRowHeight="14.5" x14ac:dyDescent="0.35"/>
  <cols>
    <col min="1" max="1" width="31.1796875" bestFit="1" customWidth="1"/>
    <col min="2" max="2" width="46.26953125" bestFit="1" customWidth="1"/>
    <col min="3" max="4" width="32.54296875" customWidth="1"/>
    <col min="5" max="5" width="14.54296875" bestFit="1" customWidth="1"/>
    <col min="6" max="6" width="13.453125" customWidth="1"/>
    <col min="7" max="7" width="17.26953125" customWidth="1"/>
    <col min="8" max="8" width="16.54296875" customWidth="1"/>
    <col min="9" max="9" width="19.54296875" customWidth="1"/>
    <col min="10" max="10" width="19.81640625" customWidth="1"/>
  </cols>
  <sheetData>
    <row r="1" spans="1:11" ht="33.75" customHeight="1" x14ac:dyDescent="0.35">
      <c r="A1" s="34" t="s">
        <v>301</v>
      </c>
      <c r="B1" s="28" t="s">
        <v>263</v>
      </c>
      <c r="C1" s="28" t="s">
        <v>331</v>
      </c>
      <c r="D1" s="28" t="s">
        <v>260</v>
      </c>
      <c r="E1" s="28" t="s">
        <v>264</v>
      </c>
      <c r="F1" s="29" t="s">
        <v>265</v>
      </c>
      <c r="G1" s="28" t="s">
        <v>266</v>
      </c>
      <c r="H1" s="28" t="s">
        <v>267</v>
      </c>
      <c r="I1" s="28" t="s">
        <v>268</v>
      </c>
      <c r="J1" s="28" t="s">
        <v>269</v>
      </c>
      <c r="K1" s="21"/>
    </row>
    <row r="2" spans="1:11" x14ac:dyDescent="0.35">
      <c r="A2" s="42" t="s">
        <v>16</v>
      </c>
      <c r="B2" s="30" t="s">
        <v>270</v>
      </c>
      <c r="C2" s="30" t="s">
        <v>271</v>
      </c>
      <c r="D2" s="30" t="s">
        <v>272</v>
      </c>
      <c r="E2" s="40" t="s">
        <v>273</v>
      </c>
      <c r="F2" s="32">
        <v>5657.9328000000096</v>
      </c>
      <c r="G2" s="30" t="s">
        <v>274</v>
      </c>
      <c r="H2" s="30"/>
      <c r="I2" s="32">
        <v>10000</v>
      </c>
      <c r="J2" s="30"/>
      <c r="K2" s="21"/>
    </row>
    <row r="3" spans="1:11" x14ac:dyDescent="0.35">
      <c r="A3" s="42" t="s">
        <v>16</v>
      </c>
      <c r="B3" s="30" t="s">
        <v>261</v>
      </c>
      <c r="C3" s="30" t="s">
        <v>26</v>
      </c>
      <c r="D3" s="30" t="s">
        <v>262</v>
      </c>
      <c r="E3" s="41" t="s">
        <v>275</v>
      </c>
      <c r="F3" s="32">
        <v>97130.156999999992</v>
      </c>
      <c r="G3" s="30">
        <v>180</v>
      </c>
      <c r="H3" s="30">
        <v>62.1</v>
      </c>
      <c r="I3" s="32">
        <f>F3</f>
        <v>97130.156999999992</v>
      </c>
      <c r="J3" s="32">
        <v>2000</v>
      </c>
      <c r="K3" s="21"/>
    </row>
    <row r="4" spans="1:11" ht="15" customHeight="1" x14ac:dyDescent="0.35">
      <c r="A4" s="42" t="s">
        <v>16</v>
      </c>
      <c r="B4" s="30" t="s">
        <v>276</v>
      </c>
      <c r="C4" s="30" t="s">
        <v>277</v>
      </c>
      <c r="D4" s="30" t="s">
        <v>278</v>
      </c>
      <c r="E4" s="41" t="s">
        <v>275</v>
      </c>
      <c r="F4" s="32">
        <v>34641.656999999999</v>
      </c>
      <c r="G4" s="30">
        <v>126</v>
      </c>
      <c r="H4" s="30">
        <v>43.47</v>
      </c>
      <c r="I4" s="32">
        <v>38900</v>
      </c>
      <c r="J4" s="32">
        <v>0</v>
      </c>
      <c r="K4" s="21"/>
    </row>
    <row r="5" spans="1:11" x14ac:dyDescent="0.35">
      <c r="A5" s="42" t="s">
        <v>16</v>
      </c>
      <c r="B5" s="30" t="s">
        <v>279</v>
      </c>
      <c r="C5" s="30" t="s">
        <v>23</v>
      </c>
      <c r="D5" s="30"/>
      <c r="E5" s="30"/>
      <c r="F5" s="30"/>
      <c r="G5" s="30"/>
      <c r="H5" s="30"/>
      <c r="I5" s="32"/>
      <c r="J5" s="32"/>
      <c r="K5" s="21"/>
    </row>
    <row r="6" spans="1:11" x14ac:dyDescent="0.35">
      <c r="A6" s="42" t="s">
        <v>16</v>
      </c>
      <c r="B6" s="31" t="s">
        <v>280</v>
      </c>
      <c r="C6" s="31"/>
      <c r="D6" s="31" t="s">
        <v>281</v>
      </c>
      <c r="E6" s="31" t="s">
        <v>282</v>
      </c>
      <c r="F6" s="31"/>
      <c r="G6" s="30">
        <v>180</v>
      </c>
      <c r="H6" s="30">
        <v>62.1</v>
      </c>
      <c r="I6" s="32">
        <v>46711</v>
      </c>
      <c r="J6" s="32">
        <v>0</v>
      </c>
      <c r="K6" s="21"/>
    </row>
    <row r="7" spans="1:11" x14ac:dyDescent="0.35">
      <c r="A7" s="42" t="s">
        <v>16</v>
      </c>
      <c r="B7" s="30" t="s">
        <v>283</v>
      </c>
      <c r="C7" s="30" t="s">
        <v>25</v>
      </c>
      <c r="D7" s="30"/>
      <c r="E7" s="30"/>
      <c r="F7" s="30"/>
      <c r="G7" s="30"/>
      <c r="H7" s="30"/>
      <c r="I7" s="32"/>
      <c r="J7" s="32"/>
      <c r="K7" s="21"/>
    </row>
    <row r="8" spans="1:11" x14ac:dyDescent="0.35">
      <c r="A8" s="42" t="s">
        <v>16</v>
      </c>
      <c r="B8" s="31" t="s">
        <v>284</v>
      </c>
      <c r="C8" s="30"/>
      <c r="D8" s="31" t="s">
        <v>281</v>
      </c>
      <c r="E8" s="31" t="s">
        <v>285</v>
      </c>
      <c r="F8" s="30"/>
      <c r="G8" s="30">
        <v>452</v>
      </c>
      <c r="H8" s="30">
        <v>176.28</v>
      </c>
      <c r="I8" s="32">
        <v>157141</v>
      </c>
      <c r="J8" s="32">
        <v>0</v>
      </c>
      <c r="K8" s="21"/>
    </row>
    <row r="9" spans="1:11" x14ac:dyDescent="0.35">
      <c r="A9" s="42" t="s">
        <v>16</v>
      </c>
      <c r="B9" s="30" t="s">
        <v>302</v>
      </c>
      <c r="C9" s="30" t="s">
        <v>21</v>
      </c>
      <c r="D9" s="30"/>
      <c r="E9" s="30"/>
      <c r="F9" s="30"/>
      <c r="G9" s="30"/>
      <c r="H9" s="30"/>
      <c r="I9" s="32"/>
      <c r="J9" s="32"/>
      <c r="K9" s="21"/>
    </row>
    <row r="10" spans="1:11" x14ac:dyDescent="0.35">
      <c r="A10" s="42" t="s">
        <v>16</v>
      </c>
      <c r="B10" s="44" t="s">
        <v>286</v>
      </c>
      <c r="C10" s="30"/>
      <c r="D10" s="30" t="s">
        <v>287</v>
      </c>
      <c r="E10" s="41" t="s">
        <v>275</v>
      </c>
      <c r="F10" s="32">
        <v>33547.795999999995</v>
      </c>
      <c r="G10" s="30">
        <v>180</v>
      </c>
      <c r="H10" s="30">
        <v>62.1</v>
      </c>
      <c r="I10" s="32">
        <v>52785</v>
      </c>
      <c r="J10" s="32">
        <v>0</v>
      </c>
      <c r="K10" s="21"/>
    </row>
    <row r="11" spans="1:11" x14ac:dyDescent="0.35">
      <c r="A11" s="42" t="s">
        <v>16</v>
      </c>
      <c r="B11" s="44" t="s">
        <v>288</v>
      </c>
      <c r="C11" s="30"/>
      <c r="D11" s="30" t="s">
        <v>289</v>
      </c>
      <c r="E11" s="41" t="s">
        <v>275</v>
      </c>
      <c r="F11" s="32">
        <v>52818.625999999975</v>
      </c>
      <c r="G11" s="30">
        <v>192</v>
      </c>
      <c r="H11" s="30">
        <v>63.36</v>
      </c>
      <c r="I11" s="32">
        <v>53856</v>
      </c>
      <c r="J11" s="32">
        <v>0</v>
      </c>
      <c r="K11" s="21"/>
    </row>
    <row r="12" spans="1:11" x14ac:dyDescent="0.35">
      <c r="A12" s="42" t="s">
        <v>16</v>
      </c>
      <c r="B12" s="44" t="s">
        <v>290</v>
      </c>
      <c r="C12" s="30"/>
      <c r="D12" s="30" t="s">
        <v>291</v>
      </c>
      <c r="E12" s="33" t="s">
        <v>292</v>
      </c>
      <c r="F12" s="32">
        <v>186478.88399999993</v>
      </c>
      <c r="G12" s="30">
        <v>621</v>
      </c>
      <c r="H12" s="30">
        <v>198.72</v>
      </c>
      <c r="I12" s="32">
        <f>F12</f>
        <v>186478.88399999993</v>
      </c>
      <c r="J12" s="32">
        <v>0</v>
      </c>
      <c r="K12" s="21"/>
    </row>
    <row r="13" spans="1:11" x14ac:dyDescent="0.35">
      <c r="A13" s="42" t="s">
        <v>16</v>
      </c>
      <c r="B13" s="44" t="s">
        <v>293</v>
      </c>
      <c r="C13" s="30"/>
      <c r="D13" s="30" t="s">
        <v>294</v>
      </c>
      <c r="E13" s="33" t="s">
        <v>292</v>
      </c>
      <c r="F13" s="32">
        <v>185160.67199999999</v>
      </c>
      <c r="G13" s="30">
        <v>621</v>
      </c>
      <c r="H13" s="30">
        <v>198.72</v>
      </c>
      <c r="I13" s="32">
        <f t="shared" ref="I13:I14" si="0">F13</f>
        <v>185160.67199999999</v>
      </c>
      <c r="J13" s="32">
        <v>0</v>
      </c>
      <c r="K13" s="21"/>
    </row>
    <row r="14" spans="1:11" x14ac:dyDescent="0.35">
      <c r="A14" s="42" t="s">
        <v>16</v>
      </c>
      <c r="B14" s="44" t="s">
        <v>295</v>
      </c>
      <c r="C14" s="30"/>
      <c r="D14" s="30" t="s">
        <v>272</v>
      </c>
      <c r="E14" s="33" t="s">
        <v>296</v>
      </c>
      <c r="F14" s="32">
        <v>23629.388000000017</v>
      </c>
      <c r="G14" s="30">
        <v>68</v>
      </c>
      <c r="H14" s="30">
        <v>23.46</v>
      </c>
      <c r="I14" s="32">
        <f t="shared" si="0"/>
        <v>23629.388000000017</v>
      </c>
      <c r="J14" s="32">
        <v>0</v>
      </c>
      <c r="K14" s="21"/>
    </row>
    <row r="15" spans="1:11" x14ac:dyDescent="0.35">
      <c r="A15" s="42" t="s">
        <v>16</v>
      </c>
      <c r="B15" s="43" t="s">
        <v>297</v>
      </c>
      <c r="C15" s="31"/>
      <c r="D15" s="31" t="s">
        <v>281</v>
      </c>
      <c r="E15" s="31" t="s">
        <v>298</v>
      </c>
      <c r="F15" s="32"/>
      <c r="G15" s="30">
        <v>500</v>
      </c>
      <c r="H15" s="30">
        <v>132.1</v>
      </c>
      <c r="I15" s="32">
        <v>132100</v>
      </c>
      <c r="J15" s="32">
        <v>0</v>
      </c>
      <c r="K15" s="21"/>
    </row>
    <row r="16" spans="1:11" x14ac:dyDescent="0.35">
      <c r="A16" s="42" t="s">
        <v>16</v>
      </c>
      <c r="B16" s="43" t="s">
        <v>299</v>
      </c>
      <c r="C16" s="31"/>
      <c r="D16" s="31" t="s">
        <v>281</v>
      </c>
      <c r="E16" s="31" t="s">
        <v>285</v>
      </c>
      <c r="F16" s="32"/>
      <c r="G16" s="30">
        <v>968</v>
      </c>
      <c r="H16" s="30">
        <v>314.60000000000002</v>
      </c>
      <c r="I16" s="32">
        <v>298870</v>
      </c>
      <c r="J16" s="32">
        <v>0</v>
      </c>
      <c r="K16" s="21"/>
    </row>
    <row r="17" spans="1:11" x14ac:dyDescent="0.35">
      <c r="A17" s="42" t="s">
        <v>16</v>
      </c>
      <c r="B17" s="43" t="s">
        <v>300</v>
      </c>
      <c r="C17" s="31"/>
      <c r="D17" s="31" t="s">
        <v>281</v>
      </c>
      <c r="E17" s="31" t="s">
        <v>285</v>
      </c>
      <c r="F17" s="32"/>
      <c r="G17" s="30">
        <v>1482</v>
      </c>
      <c r="H17" s="30">
        <v>548.34</v>
      </c>
      <c r="I17" s="32">
        <v>647300</v>
      </c>
      <c r="J17" s="32">
        <v>514800</v>
      </c>
      <c r="K17" s="21"/>
    </row>
    <row r="18" spans="1:11" x14ac:dyDescent="0.35">
      <c r="A18" s="42" t="s">
        <v>309</v>
      </c>
      <c r="B18" s="43"/>
      <c r="C18" s="31"/>
      <c r="D18" s="40" t="s">
        <v>143</v>
      </c>
      <c r="E18" s="31"/>
      <c r="F18" s="32"/>
      <c r="G18" s="30">
        <v>94</v>
      </c>
      <c r="H18" s="30">
        <v>295</v>
      </c>
      <c r="I18" s="32">
        <v>25000</v>
      </c>
      <c r="J18" s="32">
        <v>0</v>
      </c>
      <c r="K18" s="21"/>
    </row>
    <row r="19" spans="1:11" x14ac:dyDescent="0.35">
      <c r="A19" s="30" t="s">
        <v>313</v>
      </c>
      <c r="B19" s="40" t="s">
        <v>106</v>
      </c>
      <c r="C19" s="15" t="s">
        <v>104</v>
      </c>
      <c r="D19" s="46"/>
      <c r="E19" s="40"/>
      <c r="F19" s="32"/>
      <c r="G19" s="30"/>
      <c r="H19" s="30"/>
      <c r="I19" s="32"/>
      <c r="J19" s="32"/>
      <c r="K19" s="21"/>
    </row>
    <row r="20" spans="1:11" x14ac:dyDescent="0.35">
      <c r="A20" s="30"/>
      <c r="B20" s="47" t="s">
        <v>316</v>
      </c>
      <c r="C20" s="31"/>
      <c r="D20" s="46" t="s">
        <v>324</v>
      </c>
      <c r="E20" s="40">
        <v>2013</v>
      </c>
      <c r="F20" s="32"/>
      <c r="G20" s="30"/>
      <c r="H20" s="30">
        <v>42.2</v>
      </c>
      <c r="I20" s="32">
        <v>33792</v>
      </c>
      <c r="J20" s="32">
        <v>0</v>
      </c>
      <c r="K20" s="21"/>
    </row>
    <row r="21" spans="1:11" x14ac:dyDescent="0.35">
      <c r="A21" s="30"/>
      <c r="B21" s="47" t="s">
        <v>317</v>
      </c>
      <c r="C21" s="31"/>
      <c r="D21" s="46" t="s">
        <v>323</v>
      </c>
      <c r="E21" s="40">
        <v>2015</v>
      </c>
      <c r="F21" s="32"/>
      <c r="G21" s="30"/>
      <c r="H21" s="30">
        <v>50</v>
      </c>
      <c r="I21" s="32">
        <v>39996</v>
      </c>
      <c r="J21" s="32">
        <v>0</v>
      </c>
      <c r="K21" s="21"/>
    </row>
    <row r="22" spans="1:11" x14ac:dyDescent="0.35">
      <c r="A22" s="30"/>
      <c r="B22" s="47" t="s">
        <v>319</v>
      </c>
      <c r="C22" s="31"/>
      <c r="D22" s="46" t="s">
        <v>324</v>
      </c>
      <c r="E22" s="40">
        <v>2016</v>
      </c>
      <c r="F22" s="32"/>
      <c r="G22" s="30"/>
      <c r="H22" s="30">
        <v>35.299999999999997</v>
      </c>
      <c r="I22" s="32">
        <v>30014</v>
      </c>
      <c r="J22" s="32">
        <v>0</v>
      </c>
      <c r="K22" s="21"/>
    </row>
    <row r="23" spans="1:11" x14ac:dyDescent="0.35">
      <c r="A23" s="30"/>
      <c r="B23" s="47" t="s">
        <v>320</v>
      </c>
      <c r="C23" s="31"/>
      <c r="D23" s="46" t="s">
        <v>326</v>
      </c>
      <c r="E23" s="41">
        <v>43800</v>
      </c>
      <c r="F23" s="32"/>
      <c r="G23" s="30"/>
      <c r="H23" s="30">
        <v>84</v>
      </c>
      <c r="I23" s="32">
        <v>75600</v>
      </c>
      <c r="J23" s="32">
        <v>0</v>
      </c>
      <c r="K23" s="21"/>
    </row>
    <row r="24" spans="1:11" x14ac:dyDescent="0.35">
      <c r="A24" s="30"/>
      <c r="B24" s="40"/>
      <c r="C24" s="31"/>
      <c r="D24" s="46"/>
      <c r="E24" s="40"/>
      <c r="F24" s="32"/>
      <c r="G24" s="30"/>
      <c r="H24" s="30"/>
      <c r="I24" s="32"/>
      <c r="J24" s="32"/>
      <c r="K24" s="21"/>
    </row>
    <row r="25" spans="1:11" x14ac:dyDescent="0.35">
      <c r="A25" s="30"/>
      <c r="B25" s="40"/>
      <c r="C25" s="31"/>
      <c r="D25" s="46"/>
      <c r="E25" s="40"/>
      <c r="F25" s="32"/>
      <c r="G25" s="30"/>
      <c r="H25" s="30"/>
      <c r="I25" s="32"/>
      <c r="J25" s="32"/>
      <c r="K25" s="21"/>
    </row>
    <row r="26" spans="1:11" x14ac:dyDescent="0.35">
      <c r="A26" s="30" t="s">
        <v>313</v>
      </c>
      <c r="B26" s="40" t="s">
        <v>107</v>
      </c>
      <c r="C26" s="15" t="s">
        <v>105</v>
      </c>
      <c r="D26" s="46"/>
      <c r="E26" s="40"/>
      <c r="F26" s="32"/>
      <c r="G26" s="30"/>
      <c r="H26" s="30"/>
      <c r="I26" s="32"/>
      <c r="J26" s="32"/>
      <c r="K26" s="21"/>
    </row>
    <row r="27" spans="1:11" x14ac:dyDescent="0.35">
      <c r="A27" s="30"/>
      <c r="B27" s="47" t="s">
        <v>318</v>
      </c>
      <c r="C27" s="46"/>
      <c r="D27" s="46" t="s">
        <v>325</v>
      </c>
      <c r="E27" s="40">
        <v>2016</v>
      </c>
      <c r="F27" s="32"/>
      <c r="G27" s="30"/>
      <c r="H27" s="30">
        <v>58.8</v>
      </c>
      <c r="I27" s="32">
        <v>49970</v>
      </c>
      <c r="J27" s="32">
        <v>0</v>
      </c>
      <c r="K27" s="21"/>
    </row>
    <row r="28" spans="1:11" x14ac:dyDescent="0.35">
      <c r="A28" s="30"/>
      <c r="B28" s="47" t="s">
        <v>321</v>
      </c>
      <c r="C28" s="46"/>
      <c r="D28" s="46" t="s">
        <v>327</v>
      </c>
      <c r="E28" s="41">
        <v>43800</v>
      </c>
      <c r="F28" s="32"/>
      <c r="G28" s="30"/>
      <c r="H28" s="30">
        <v>29.8</v>
      </c>
      <c r="I28" s="32">
        <v>26784</v>
      </c>
      <c r="J28" s="32">
        <v>0</v>
      </c>
      <c r="K28" s="21"/>
    </row>
    <row r="29" spans="1:11" x14ac:dyDescent="0.35">
      <c r="A29" s="30"/>
      <c r="B29" s="47" t="s">
        <v>322</v>
      </c>
      <c r="C29" s="46"/>
      <c r="D29" s="46" t="s">
        <v>328</v>
      </c>
      <c r="E29" s="40">
        <v>2020</v>
      </c>
      <c r="F29" s="32"/>
      <c r="G29" s="30"/>
      <c r="H29" s="30">
        <v>57.8</v>
      </c>
      <c r="I29" s="32">
        <v>52038</v>
      </c>
      <c r="J29" s="32">
        <v>0</v>
      </c>
      <c r="K29" s="21"/>
    </row>
    <row r="30" spans="1:11" x14ac:dyDescent="0.35">
      <c r="A30" s="30"/>
      <c r="B30" s="47"/>
      <c r="C30" s="46"/>
      <c r="D30" s="46" t="s">
        <v>330</v>
      </c>
      <c r="E30" s="31" t="s">
        <v>329</v>
      </c>
      <c r="F30" s="32"/>
      <c r="G30" s="30"/>
      <c r="H30" s="30">
        <v>350</v>
      </c>
      <c r="I30" s="32">
        <v>332500</v>
      </c>
      <c r="J30" s="32">
        <v>0</v>
      </c>
      <c r="K30" s="21"/>
    </row>
    <row r="31" spans="1:11" x14ac:dyDescent="0.35">
      <c r="A31" s="30"/>
      <c r="B31" s="40"/>
      <c r="C31" s="31"/>
      <c r="D31" s="46" t="s">
        <v>330</v>
      </c>
      <c r="E31" s="31" t="s">
        <v>329</v>
      </c>
      <c r="F31" s="32"/>
      <c r="G31" s="30"/>
      <c r="H31" s="30">
        <v>176</v>
      </c>
      <c r="I31" s="32">
        <v>167200</v>
      </c>
      <c r="J31" s="32">
        <v>0</v>
      </c>
      <c r="K31" s="21"/>
    </row>
    <row r="32" spans="1:11" x14ac:dyDescent="0.35">
      <c r="A32" s="45"/>
      <c r="B32" s="35"/>
      <c r="C32" s="36"/>
      <c r="D32" s="37"/>
      <c r="E32" s="36"/>
      <c r="F32" s="38"/>
      <c r="G32" s="39"/>
      <c r="H32" s="39"/>
      <c r="I32" s="38"/>
      <c r="J32" s="38"/>
      <c r="K32" s="21"/>
    </row>
    <row r="35" spans="1:3" x14ac:dyDescent="0.35">
      <c r="A35" t="s">
        <v>303</v>
      </c>
      <c r="B35" s="37" t="s">
        <v>304</v>
      </c>
    </row>
    <row r="36" spans="1:3" x14ac:dyDescent="0.35">
      <c r="A36" t="s">
        <v>307</v>
      </c>
      <c r="B36" s="37" t="s">
        <v>308</v>
      </c>
      <c r="C36" s="6"/>
    </row>
    <row r="37" spans="1:3" x14ac:dyDescent="0.35">
      <c r="A37" t="s">
        <v>310</v>
      </c>
      <c r="B37" t="s">
        <v>311</v>
      </c>
    </row>
    <row r="38" spans="1:3" x14ac:dyDescent="0.35">
      <c r="A38" t="s">
        <v>312</v>
      </c>
      <c r="B38" t="s">
        <v>311</v>
      </c>
    </row>
    <row r="39" spans="1:3" x14ac:dyDescent="0.35">
      <c r="A39" s="14" t="s">
        <v>226</v>
      </c>
      <c r="B39" t="s">
        <v>311</v>
      </c>
    </row>
    <row r="40" spans="1:3" x14ac:dyDescent="0.35">
      <c r="A40" s="14" t="s">
        <v>151</v>
      </c>
      <c r="B40" t="s">
        <v>314</v>
      </c>
    </row>
    <row r="41" spans="1:3" x14ac:dyDescent="0.35">
      <c r="A41" s="14" t="s">
        <v>150</v>
      </c>
      <c r="B41" t="s">
        <v>315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Consortium Leiden</vt:lpstr>
      <vt:lpstr>Zonnepanelen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</dc:creator>
  <cp:lastModifiedBy>Gebruiker</cp:lastModifiedBy>
  <dcterms:created xsi:type="dcterms:W3CDTF">2010-10-18T10:45:10Z</dcterms:created>
  <dcterms:modified xsi:type="dcterms:W3CDTF">2021-02-12T14:14:03Z</dcterms:modified>
</cp:coreProperties>
</file>