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O:\Bedrijfsvoering\Advies\Inkoop\Projecten\Sociale Dienstverlening\Participatiewet\Integraal werkontwikkelbedrijf\5. Definitieve aanbestedingsstukken\"/>
    </mc:Choice>
  </mc:AlternateContent>
  <xr:revisionPtr revIDLastSave="0" documentId="13_ncr:1_{FADFCB8A-AE4D-48E6-A388-C03730DABD85}" xr6:coauthVersionLast="45" xr6:coauthVersionMax="45" xr10:uidLastSave="{00000000-0000-0000-0000-000000000000}"/>
  <bookViews>
    <workbookView xWindow="-120" yWindow="-120" windowWidth="29040" windowHeight="15840" xr2:uid="{00000000-000D-0000-FFFF-FFFF00000000}"/>
  </bookViews>
  <sheets>
    <sheet name="Totaal" sheetId="1" r:id="rId1"/>
    <sheet name="Integrale reïntegratietrajecten" sheetId="2" r:id="rId2"/>
    <sheet name="Lifecoaching" sheetId="7" r:id="rId3"/>
    <sheet name="Jobcoaching" sheetId="3" r:id="rId4"/>
    <sheet name="WSW en Beschut" sheetId="10" r:id="rId5"/>
    <sheet name="MAP" sheetId="8" r:id="rId6"/>
    <sheet name="Huur extra ruimte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8" l="1"/>
  <c r="D4" i="2" l="1"/>
  <c r="D3" i="2"/>
  <c r="D5" i="2" l="1"/>
  <c r="B5" i="1" s="1"/>
  <c r="D4" i="10"/>
  <c r="D3" i="10"/>
  <c r="D2" i="10"/>
  <c r="D3" i="9"/>
  <c r="D4" i="9"/>
  <c r="D2" i="9"/>
  <c r="D5" i="10" l="1"/>
  <c r="B8" i="1" s="1"/>
  <c r="A2" i="7"/>
  <c r="D2" i="7" s="1"/>
  <c r="D5" i="9" l="1"/>
  <c r="B10" i="1" s="1"/>
  <c r="C7" i="3" l="1"/>
  <c r="D7" i="3" s="1"/>
  <c r="C6" i="3"/>
  <c r="D6" i="3" s="1"/>
  <c r="C5" i="3"/>
  <c r="D5" i="3" l="1"/>
  <c r="D9" i="3" s="1"/>
  <c r="D4" i="8"/>
  <c r="D5" i="7" l="1"/>
  <c r="B6" i="1" s="1"/>
  <c r="B9" i="1"/>
  <c r="B7" i="1" l="1"/>
  <c r="B11" i="1" s="1"/>
</calcChain>
</file>

<file path=xl/sharedStrings.xml><?xml version="1.0" encoding="utf-8"?>
<sst xmlns="http://schemas.openxmlformats.org/spreadsheetml/2006/main" count="78" uniqueCount="52">
  <si>
    <t>Omschrijving</t>
  </si>
  <si>
    <t>Totaal te beoordelen prijs</t>
  </si>
  <si>
    <t xml:space="preserve">Dit "Totaal" tabblad wordt automatisch gegenereerd vanuit de andere tabbladen. </t>
  </si>
  <si>
    <t>Alle bedragen zijn in € en exclusief btw.</t>
  </si>
  <si>
    <t>Aantal</t>
  </si>
  <si>
    <t>Inschrijver dient de groene cellen in te vullen.</t>
  </si>
  <si>
    <t>Integrale re-integratietrajecten</t>
  </si>
  <si>
    <t>Jobcoaching</t>
  </si>
  <si>
    <t>Totaal integrale re-integratietrajecten</t>
  </si>
  <si>
    <t xml:space="preserve">Totaal jobcoaching </t>
  </si>
  <si>
    <t>Toelichting</t>
  </si>
  <si>
    <t>De Inschrijver heeft zijn prijs gebaseerd op de inhoud van het aanbestedingsdocument, de eventuele nota(‘s) van inlichtingen en bijbehorende bijlagen.</t>
  </si>
  <si>
    <t>Groene cellen dienen te worden ingevuld door Inschrijver.</t>
  </si>
  <si>
    <t>Inschrijver kan aan de genoemde aantallen geen rechten ontlenen</t>
  </si>
  <si>
    <t>Prijs per uur</t>
  </si>
  <si>
    <t xml:space="preserve">Totaal lifecoaching </t>
  </si>
  <si>
    <t>Lifecoaching</t>
  </si>
  <si>
    <t>Module Arbeid en Participatie</t>
  </si>
  <si>
    <t xml:space="preserve">Totaal MAP </t>
  </si>
  <si>
    <t xml:space="preserve">Module arbeid en participatie (MAP) als onderdeel van de nieuwe Wet inburgering. Gezien de vele onzekere factoren die van invloed zijn op de omvang is het onderstaande een indicatie op jaarbasis:
• Ca. 8 inburgeringsplichtige nareizigers  op jaarbasis 
• Ca. 23 inburgeringsplichtige gezinsmigranten op jaarbasis
• Ca. 6 inburgeringsplichtingen op jaarbasis die de B1 route van het inburgeringstraject volgen en op een Entree-opleiding (mbo1) zitten.
</t>
  </si>
  <si>
    <t>Prijs per traject</t>
  </si>
  <si>
    <t xml:space="preserve">Aantal </t>
  </si>
  <si>
    <t xml:space="preserve">Methodische ondersteuning die nodig is om arbeidsparticipatie op een specifieke werkplek optimaal en duurzaam te maken. Er wordt gekeken naar zowel de functie, werkplek, de omgeving als naar de mogelijkheden van de werknemer zelf. </t>
  </si>
  <si>
    <t>Prijs per traject per jaar</t>
  </si>
  <si>
    <t>Totaal huur extra ruimtes</t>
  </si>
  <si>
    <t>Prijs per maand</t>
  </si>
  <si>
    <t>Gelijktijdig vier flexibele werkplekken voor klantmanagers en jobcoaches van de gemeente;</t>
  </si>
  <si>
    <t>Twee dagen per week de beschikking over een groepsruimte voor minimaal 12 personen ten behoeve van de uitvoering van de ‘groepsgerichte bemiddeling’ uitgevoerd door de gemeente zelf;</t>
  </si>
  <si>
    <t>Huur extra ruimtes</t>
  </si>
  <si>
    <t>Traject trede 3 klant (maximaal 9 maanden)</t>
  </si>
  <si>
    <t>Traject trede 4 klant (maximaal 6 maanden)</t>
  </si>
  <si>
    <t>Naam Inschrijver:</t>
  </si>
  <si>
    <t>Jobcoaching Laag (0-20 uur per jaar)</t>
  </si>
  <si>
    <t>Jobcoaching Midden (20-40 uur per jaar)</t>
  </si>
  <si>
    <t>Prijs per plek per jaar</t>
  </si>
  <si>
    <t>Jobcoaching Hoog (40-52 uur per jaar)</t>
  </si>
  <si>
    <t xml:space="preserve">Extra persoonlijke begeleiding bij het oplossen van belemmeringen voor werk en het regelen van (de aanvraag van) hiervoor noodzakelijke aanvullende hulp. </t>
  </si>
  <si>
    <t>Aantal uren per jaar</t>
  </si>
  <si>
    <t>Prijs voor 6 jaar</t>
  </si>
  <si>
    <t>Totaalprijs 6 jaar</t>
  </si>
  <si>
    <t xml:space="preserve">Totaal  </t>
  </si>
  <si>
    <r>
      <rPr>
        <b/>
        <sz val="11"/>
        <color theme="1"/>
        <rFont val="Calibri"/>
        <family val="2"/>
        <scheme val="minor"/>
      </rPr>
      <t xml:space="preserve">Beschut Werk: </t>
    </r>
    <r>
      <rPr>
        <sz val="11"/>
        <color theme="1"/>
        <rFont val="Calibri"/>
        <family val="2"/>
        <scheme val="minor"/>
      </rPr>
      <t>Creëren van een beschutte werkplek binnen de eigen infrastructuur van de Opdrachtnemer met passende (werk)begeleiding. 
Er wordt zoveel als mogelijk methodisch ingezet op ontwikkeling en een eventuele doorplaatsing naar detachering of een baan in het kader van de Banenafspraak.</t>
    </r>
  </si>
  <si>
    <r>
      <rPr>
        <b/>
        <sz val="11"/>
        <color theme="1"/>
        <rFont val="Calibri"/>
        <family val="2"/>
        <scheme val="minor"/>
      </rPr>
      <t xml:space="preserve">WSW- trampoline plekken: </t>
    </r>
    <r>
      <rPr>
        <sz val="11"/>
        <color theme="1"/>
        <rFont val="Calibri"/>
        <family val="2"/>
        <scheme val="minor"/>
      </rPr>
      <t xml:space="preserve">Beschermde werkplek binnen de eigen infrastructuur van de Opdrachtnemer met passende (werk)begeleiding gericht op herstel zodat de persoon geschikt is voor herplaatsing op een Wsw-detacheringsplek. Let op: herplaatsing zelf wordt uitgevoerd door een andere partij. </t>
    </r>
  </si>
  <si>
    <r>
      <rPr>
        <b/>
        <sz val="11"/>
        <color theme="1"/>
        <rFont val="Calibri"/>
        <family val="2"/>
        <scheme val="minor"/>
      </rPr>
      <t xml:space="preserve">WSW- beschut binnen: </t>
    </r>
    <r>
      <rPr>
        <sz val="11"/>
        <color theme="1"/>
        <rFont val="Calibri"/>
        <family val="2"/>
        <scheme val="minor"/>
      </rPr>
      <t>Een beschermde Wsw-werkplek binnen de eigen infrastructuur van de Opdrachtnemer met passende (werk)begeleiding. 
Prijs is op basis van 26 gelijktijdige plekken over de maximale contractperiode van 5 jaar (=60 maanden)</t>
    </r>
  </si>
  <si>
    <t>WSW en Beschut</t>
  </si>
  <si>
    <t xml:space="preserve">Integrale trajecten met op maat in te zetten begeleidings-, trainings-, werkervarings-, en jobhuntingcomponent. Prijs is op basis van 45 gelijktijdige trajecten per jaar.
</t>
  </si>
  <si>
    <t>Maximale inschrijfprijs is € 65 per uur</t>
  </si>
  <si>
    <t>Maximale inschrijfprijs  is €5000 per plek per jaar</t>
  </si>
  <si>
    <t>Inschrijver dient groene cellen in te vullen</t>
  </si>
  <si>
    <t xml:space="preserve">Prijs per deelnemer </t>
  </si>
  <si>
    <t>Maximale inschrijfprijs is €350 per deelnemer</t>
  </si>
  <si>
    <t>Gebruik kunnen maken van spreekkamer voor 1 op 1 gesprekken 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</si>
</sst>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_(&quot;€&quot;\ * #,##0.00_);_(&quot;€&quot;\ * \(#,##0.00\);_(&quot;€&quot;\ * &quot;-&quot;??_);_(@_)"/>
  </numFmts>
  <fonts count="9" x14ac:knownFonts="1">
    <font>
      <sz val="11"/>
      <color theme="1"/>
      <name val="Calibri"/>
      <family val="2"/>
      <scheme val="minor"/>
    </font>
    <font>
      <sz val="10"/>
      <name val="Arial"/>
    </font>
    <font>
      <sz val="9"/>
      <name val="Arial"/>
      <family val="2"/>
    </font>
    <font>
      <b/>
      <sz val="9"/>
      <name val="Arial"/>
      <family val="2"/>
    </font>
    <font>
      <sz val="9"/>
      <color theme="1"/>
      <name val="Arial"/>
      <family val="2"/>
    </font>
    <font>
      <sz val="11"/>
      <color theme="1"/>
      <name val="Calibri"/>
      <family val="2"/>
      <scheme val="minor"/>
    </font>
    <font>
      <sz val="11"/>
      <color rgb="FFFF0000"/>
      <name val="Calibri"/>
      <family val="2"/>
      <scheme val="minor"/>
    </font>
    <font>
      <i/>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s>
  <borders count="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5" fillId="5" borderId="0" applyNumberFormat="0" applyBorder="0" applyAlignment="0" applyProtection="0"/>
    <xf numFmtId="0" fontId="5" fillId="6" borderId="0" applyNumberFormat="0" applyBorder="0" applyAlignment="0" applyProtection="0"/>
    <xf numFmtId="43" fontId="5" fillId="0" borderId="0" applyFont="0" applyFill="0" applyBorder="0" applyAlignment="0" applyProtection="0"/>
  </cellStyleXfs>
  <cellXfs count="37">
    <xf numFmtId="0" fontId="0" fillId="0" borderId="0" xfId="0"/>
    <xf numFmtId="0" fontId="0" fillId="0" borderId="0" xfId="0" applyFont="1"/>
    <xf numFmtId="0" fontId="0" fillId="4" borderId="0" xfId="0" applyFont="1" applyFill="1"/>
    <xf numFmtId="164" fontId="0" fillId="4" borderId="0" xfId="0" applyNumberFormat="1" applyFont="1" applyFill="1" applyAlignment="1">
      <alignment horizontal="right"/>
    </xf>
    <xf numFmtId="164" fontId="0" fillId="3" borderId="0" xfId="0" applyNumberFormat="1" applyFont="1" applyFill="1" applyAlignment="1">
      <alignment horizontal="right"/>
    </xf>
    <xf numFmtId="164" fontId="0" fillId="3" borderId="2" xfId="0" applyNumberFormat="1" applyFont="1" applyFill="1" applyBorder="1" applyAlignment="1">
      <alignment horizontal="right"/>
    </xf>
    <xf numFmtId="0" fontId="0" fillId="3" borderId="1" xfId="0" applyFont="1" applyFill="1" applyBorder="1" applyAlignment="1">
      <alignment horizontal="right"/>
    </xf>
    <xf numFmtId="0" fontId="0" fillId="0" borderId="0" xfId="0"/>
    <xf numFmtId="0" fontId="0" fillId="0" borderId="0" xfId="0" applyAlignment="1">
      <alignment vertical="top" wrapText="1"/>
    </xf>
    <xf numFmtId="0" fontId="0" fillId="0" borderId="0" xfId="0" applyAlignment="1">
      <alignment horizontal="center" vertical="center"/>
    </xf>
    <xf numFmtId="0" fontId="0" fillId="0" borderId="0" xfId="0" applyFont="1"/>
    <xf numFmtId="164" fontId="0" fillId="4" borderId="0" xfId="0" applyNumberFormat="1" applyFont="1" applyFill="1" applyAlignment="1">
      <alignment horizontal="right"/>
    </xf>
    <xf numFmtId="0" fontId="0" fillId="4" borderId="0" xfId="0" applyFill="1" applyAlignment="1">
      <alignment horizontal="left"/>
    </xf>
    <xf numFmtId="164" fontId="0" fillId="0" borderId="0" xfId="0" applyNumberFormat="1" applyAlignment="1">
      <alignment horizontal="right"/>
    </xf>
    <xf numFmtId="164" fontId="0" fillId="3" borderId="2" xfId="0" applyNumberFormat="1" applyFill="1" applyBorder="1" applyAlignment="1">
      <alignment horizontal="right"/>
    </xf>
    <xf numFmtId="0" fontId="0" fillId="3" borderId="1" xfId="0" applyFill="1" applyBorder="1" applyAlignment="1">
      <alignment horizontal="right"/>
    </xf>
    <xf numFmtId="164" fontId="0" fillId="2" borderId="0" xfId="0" applyNumberFormat="1" applyFill="1" applyAlignment="1" applyProtection="1">
      <alignment horizontal="right"/>
      <protection locked="0"/>
    </xf>
    <xf numFmtId="0" fontId="0" fillId="3" borderId="1" xfId="0" quotePrefix="1" applyFill="1" applyBorder="1" applyAlignment="1">
      <alignment horizontal="right"/>
    </xf>
    <xf numFmtId="0" fontId="3" fillId="0" borderId="0" xfId="1" applyFont="1" applyBorder="1" applyProtection="1"/>
    <xf numFmtId="0" fontId="2" fillId="0" borderId="0" xfId="1" applyFont="1" applyBorder="1" applyProtection="1"/>
    <xf numFmtId="0" fontId="2" fillId="0" borderId="0" xfId="1" applyFont="1" applyFill="1" applyBorder="1" applyProtection="1"/>
    <xf numFmtId="0" fontId="0" fillId="0" borderId="0" xfId="0" applyBorder="1"/>
    <xf numFmtId="0" fontId="4" fillId="0" borderId="0" xfId="0" applyFont="1" applyBorder="1"/>
    <xf numFmtId="0" fontId="5" fillId="5" borderId="0" xfId="4"/>
    <xf numFmtId="164" fontId="5" fillId="5" borderId="0" xfId="4" applyNumberFormat="1"/>
    <xf numFmtId="164" fontId="5" fillId="6" borderId="0" xfId="5" applyNumberFormat="1" applyAlignment="1">
      <alignment horizontal="right"/>
    </xf>
    <xf numFmtId="0" fontId="6" fillId="0" borderId="0" xfId="0" applyFont="1"/>
    <xf numFmtId="164" fontId="0" fillId="3" borderId="0" xfId="0" applyNumberFormat="1" applyFill="1"/>
    <xf numFmtId="164" fontId="0" fillId="3" borderId="0" xfId="6" applyNumberFormat="1" applyFont="1" applyFill="1"/>
    <xf numFmtId="164" fontId="5" fillId="7" borderId="0" xfId="4" applyNumberFormat="1" applyFill="1"/>
    <xf numFmtId="164" fontId="0" fillId="3" borderId="0" xfId="0" applyNumberFormat="1" applyFill="1" applyAlignment="1">
      <alignment horizontal="right"/>
    </xf>
    <xf numFmtId="0" fontId="0" fillId="2" borderId="0" xfId="0" applyFill="1"/>
    <xf numFmtId="164" fontId="0" fillId="2" borderId="0" xfId="0" applyNumberFormat="1" applyFill="1" applyAlignment="1" applyProtection="1">
      <alignment horizontal="right" wrapText="1"/>
      <protection locked="0"/>
    </xf>
    <xf numFmtId="0" fontId="0" fillId="0" borderId="0" xfId="0" applyAlignment="1">
      <alignment wrapText="1"/>
    </xf>
    <xf numFmtId="0" fontId="7" fillId="0" borderId="0" xfId="0" applyFont="1"/>
    <xf numFmtId="0" fontId="0" fillId="0" borderId="0" xfId="0" applyAlignment="1">
      <alignment horizontal="center" wrapText="1"/>
    </xf>
    <xf numFmtId="0" fontId="8" fillId="0" borderId="0" xfId="0" applyFont="1"/>
  </cellXfs>
  <cellStyles count="7">
    <cellStyle name="20% - Accent5" xfId="4" builtinId="46"/>
    <cellStyle name="20% - Accent6" xfId="5" builtinId="50"/>
    <cellStyle name="Euro" xfId="2" xr:uid="{00000000-0005-0000-0000-000002000000}"/>
    <cellStyle name="Komma" xfId="6" builtinId="3"/>
    <cellStyle name="Standaard" xfId="0" builtinId="0"/>
    <cellStyle name="Standaard 2" xfId="1" xr:uid="{00000000-0005-0000-0000-000005000000}"/>
    <cellStyle name="Valuta 2" xfId="3"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showGridLines="0" tabSelected="1" workbookViewId="0">
      <selection activeCell="D25" sqref="D25"/>
    </sheetView>
  </sheetViews>
  <sheetFormatPr defaultRowHeight="15" x14ac:dyDescent="0.25"/>
  <cols>
    <col min="1" max="1" width="29.140625" customWidth="1"/>
    <col min="2" max="2" width="25.7109375" customWidth="1"/>
  </cols>
  <sheetData>
    <row r="1" spans="1:10" ht="23.25" customHeight="1" x14ac:dyDescent="0.25">
      <c r="A1" s="36" t="s">
        <v>31</v>
      </c>
      <c r="B1" s="31"/>
    </row>
    <row r="2" spans="1:10" x14ac:dyDescent="0.25">
      <c r="A2" s="34" t="s">
        <v>12</v>
      </c>
    </row>
    <row r="4" spans="1:10" x14ac:dyDescent="0.25">
      <c r="A4" s="2" t="s">
        <v>0</v>
      </c>
      <c r="B4" s="3" t="s">
        <v>39</v>
      </c>
    </row>
    <row r="5" spans="1:10" x14ac:dyDescent="0.25">
      <c r="A5" s="1" t="s">
        <v>6</v>
      </c>
      <c r="B5" s="4">
        <f>'Integrale reïntegratietrajecten'!D5</f>
        <v>0</v>
      </c>
    </row>
    <row r="6" spans="1:10" x14ac:dyDescent="0.25">
      <c r="A6" t="s">
        <v>16</v>
      </c>
      <c r="B6" s="28">
        <f>Lifecoaching!D5</f>
        <v>0</v>
      </c>
    </row>
    <row r="7" spans="1:10" x14ac:dyDescent="0.25">
      <c r="A7" s="1" t="s">
        <v>7</v>
      </c>
      <c r="B7" s="4">
        <f>Jobcoaching!D9</f>
        <v>0</v>
      </c>
    </row>
    <row r="8" spans="1:10" x14ac:dyDescent="0.25">
      <c r="A8" s="1" t="s">
        <v>44</v>
      </c>
      <c r="B8" s="4">
        <f>'WSW en Beschut'!D5</f>
        <v>0</v>
      </c>
    </row>
    <row r="9" spans="1:10" x14ac:dyDescent="0.25">
      <c r="A9" s="10" t="s">
        <v>17</v>
      </c>
      <c r="B9" s="27">
        <f>MAP!D4</f>
        <v>0</v>
      </c>
    </row>
    <row r="10" spans="1:10" ht="15.75" thickBot="1" x14ac:dyDescent="0.3">
      <c r="A10" s="10" t="s">
        <v>28</v>
      </c>
      <c r="B10" s="27">
        <f>'Huur extra ruimtes'!D5</f>
        <v>0</v>
      </c>
    </row>
    <row r="11" spans="1:10" ht="15.75" thickBot="1" x14ac:dyDescent="0.3">
      <c r="A11" s="6" t="s">
        <v>1</v>
      </c>
      <c r="B11" s="5">
        <f>SUM(B5:B10)</f>
        <v>0</v>
      </c>
    </row>
    <row r="12" spans="1:10" x14ac:dyDescent="0.25">
      <c r="A12" s="18" t="s">
        <v>10</v>
      </c>
      <c r="B12" s="21"/>
      <c r="C12" s="21"/>
      <c r="D12" s="21"/>
      <c r="E12" s="21"/>
    </row>
    <row r="13" spans="1:10" x14ac:dyDescent="0.25">
      <c r="A13" s="22" t="s">
        <v>2</v>
      </c>
      <c r="B13" s="19"/>
      <c r="C13" s="19"/>
      <c r="D13" s="21"/>
      <c r="E13" s="21"/>
      <c r="F13" s="21"/>
      <c r="G13" s="21"/>
      <c r="H13" s="21"/>
      <c r="I13" s="21"/>
      <c r="J13" s="21"/>
    </row>
    <row r="14" spans="1:10" x14ac:dyDescent="0.25">
      <c r="A14" s="22" t="s">
        <v>3</v>
      </c>
      <c r="B14" s="19"/>
      <c r="C14" s="19"/>
      <c r="D14" s="21"/>
      <c r="E14" s="21"/>
      <c r="F14" s="21"/>
      <c r="G14" s="21"/>
      <c r="H14" s="21"/>
      <c r="I14" s="21"/>
      <c r="J14" s="21"/>
    </row>
    <row r="15" spans="1:10" x14ac:dyDescent="0.25">
      <c r="A15" s="22" t="s">
        <v>11</v>
      </c>
      <c r="B15" s="21"/>
      <c r="C15" s="21"/>
      <c r="D15" s="21"/>
      <c r="E15" s="21"/>
      <c r="F15" s="21"/>
      <c r="G15" s="21"/>
      <c r="H15" s="21"/>
      <c r="I15" s="21"/>
      <c r="J15" s="21"/>
    </row>
    <row r="16" spans="1:10" x14ac:dyDescent="0.25">
      <c r="A16" s="20" t="s">
        <v>13</v>
      </c>
      <c r="B16" s="21"/>
      <c r="C16" s="21"/>
      <c r="D16" s="21"/>
      <c r="E16" s="21"/>
      <c r="F16" s="21"/>
      <c r="G16" s="21"/>
      <c r="H16" s="21"/>
      <c r="I16" s="21"/>
      <c r="J16" s="21"/>
    </row>
    <row r="17" spans="2:10" x14ac:dyDescent="0.25">
      <c r="B17" s="21"/>
      <c r="C17" s="21"/>
      <c r="D17" s="19"/>
      <c r="E17" s="19"/>
      <c r="F17" s="21"/>
      <c r="G17" s="21"/>
      <c r="H17" s="21"/>
      <c r="I17" s="21"/>
      <c r="J17" s="21"/>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D3" sqref="D3"/>
    </sheetView>
  </sheetViews>
  <sheetFormatPr defaultRowHeight="15" x14ac:dyDescent="0.25"/>
  <cols>
    <col min="1" max="1" width="6.7109375" customWidth="1"/>
    <col min="2" max="2" width="49.5703125" customWidth="1"/>
    <col min="3" max="3" width="36.85546875" customWidth="1"/>
    <col min="4" max="4" width="16.5703125" customWidth="1"/>
  </cols>
  <sheetData>
    <row r="1" spans="1:4" x14ac:dyDescent="0.25">
      <c r="A1" s="12" t="s">
        <v>4</v>
      </c>
      <c r="B1" s="12" t="s">
        <v>0</v>
      </c>
      <c r="C1" s="11" t="s">
        <v>23</v>
      </c>
      <c r="D1" s="11" t="s">
        <v>38</v>
      </c>
    </row>
    <row r="2" spans="1:4" ht="75" x14ac:dyDescent="0.25">
      <c r="A2" s="9"/>
      <c r="B2" s="8" t="s">
        <v>45</v>
      </c>
      <c r="C2" s="7"/>
      <c r="D2" s="7"/>
    </row>
    <row r="3" spans="1:4" x14ac:dyDescent="0.25">
      <c r="A3" s="10">
        <v>23</v>
      </c>
      <c r="B3" s="7" t="s">
        <v>29</v>
      </c>
      <c r="C3" s="25"/>
      <c r="D3" s="24">
        <f>(A3*C3)*6</f>
        <v>0</v>
      </c>
    </row>
    <row r="4" spans="1:4" ht="15.75" thickBot="1" x14ac:dyDescent="0.3">
      <c r="A4" s="10">
        <v>22</v>
      </c>
      <c r="B4" s="7" t="s">
        <v>30</v>
      </c>
      <c r="C4" s="25"/>
      <c r="D4" s="24">
        <f>(A4*C4)*6</f>
        <v>0</v>
      </c>
    </row>
    <row r="5" spans="1:4" ht="15.75" thickBot="1" x14ac:dyDescent="0.3">
      <c r="A5" s="7"/>
      <c r="B5" s="15" t="s">
        <v>8</v>
      </c>
      <c r="C5" s="14"/>
      <c r="D5" s="14">
        <f>SUM(D3:D4)</f>
        <v>0</v>
      </c>
    </row>
    <row r="6" spans="1:4" x14ac:dyDescent="0.25">
      <c r="A6" s="7"/>
      <c r="B6" s="7"/>
      <c r="C6" s="7"/>
      <c r="D6" s="7"/>
    </row>
    <row r="7" spans="1:4" x14ac:dyDescent="0.25">
      <c r="A7" s="10" t="s">
        <v>5</v>
      </c>
      <c r="B7" s="7"/>
      <c r="C7" s="7"/>
      <c r="D7" s="7"/>
    </row>
    <row r="8" spans="1:4" x14ac:dyDescent="0.25">
      <c r="A8" s="10" t="s">
        <v>3</v>
      </c>
      <c r="B8" s="7"/>
      <c r="C8" s="7"/>
      <c r="D8" s="7"/>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D2" sqref="D2"/>
    </sheetView>
  </sheetViews>
  <sheetFormatPr defaultRowHeight="15" x14ac:dyDescent="0.25"/>
  <cols>
    <col min="1" max="1" width="21.7109375" customWidth="1"/>
    <col min="2" max="2" width="48.5703125" customWidth="1"/>
    <col min="3" max="3" width="14.140625" customWidth="1"/>
    <col min="4" max="4" width="13.85546875" customWidth="1"/>
  </cols>
  <sheetData>
    <row r="1" spans="1:4" x14ac:dyDescent="0.25">
      <c r="A1" s="12" t="s">
        <v>37</v>
      </c>
      <c r="B1" s="12" t="s">
        <v>0</v>
      </c>
      <c r="C1" s="11" t="s">
        <v>14</v>
      </c>
      <c r="D1" s="11" t="s">
        <v>38</v>
      </c>
    </row>
    <row r="2" spans="1:4" ht="60" x14ac:dyDescent="0.25">
      <c r="A2" s="9">
        <f>15*26</f>
        <v>390</v>
      </c>
      <c r="B2" s="8" t="s">
        <v>36</v>
      </c>
      <c r="C2" s="16"/>
      <c r="D2" s="24">
        <f>(C2*A2)*6</f>
        <v>0</v>
      </c>
    </row>
    <row r="3" spans="1:4" x14ac:dyDescent="0.25">
      <c r="A3" s="7"/>
      <c r="B3" s="7"/>
      <c r="C3" s="13"/>
      <c r="D3" s="7"/>
    </row>
    <row r="4" spans="1:4" ht="15.75" thickBot="1" x14ac:dyDescent="0.3">
      <c r="A4" s="7"/>
      <c r="B4" s="7"/>
      <c r="C4" s="13"/>
      <c r="D4" s="7"/>
    </row>
    <row r="5" spans="1:4" ht="15.75" thickBot="1" x14ac:dyDescent="0.3">
      <c r="A5" s="7"/>
      <c r="B5" s="17" t="s">
        <v>15</v>
      </c>
      <c r="C5" s="14"/>
      <c r="D5" s="14">
        <f>D2</f>
        <v>0</v>
      </c>
    </row>
    <row r="6" spans="1:4" x14ac:dyDescent="0.25">
      <c r="A6" s="7"/>
      <c r="B6" s="7"/>
      <c r="C6" s="7"/>
      <c r="D6" s="7"/>
    </row>
    <row r="7" spans="1:4" x14ac:dyDescent="0.25">
      <c r="A7" s="10" t="s">
        <v>5</v>
      </c>
      <c r="B7" s="7"/>
      <c r="C7" s="7"/>
      <c r="D7" s="7"/>
    </row>
    <row r="8" spans="1:4" x14ac:dyDescent="0.25">
      <c r="A8" s="10" t="s">
        <v>3</v>
      </c>
      <c r="B8" s="7"/>
      <c r="C8" s="7"/>
      <c r="D8" s="7"/>
    </row>
    <row r="9" spans="1:4" x14ac:dyDescent="0.25">
      <c r="A9" t="s">
        <v>46</v>
      </c>
    </row>
  </sheetData>
  <conditionalFormatting sqref="C2">
    <cfRule type="cellIs" dxfId="3" priority="1" operator="greaterThan">
      <formula>65</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
  <sheetViews>
    <sheetView workbookViewId="0">
      <selection activeCell="E27" sqref="E27"/>
    </sheetView>
  </sheetViews>
  <sheetFormatPr defaultRowHeight="15" x14ac:dyDescent="0.25"/>
  <cols>
    <col min="1" max="1" width="19.140625" customWidth="1"/>
    <col min="2" max="2" width="37.140625" customWidth="1"/>
    <col min="3" max="3" width="14" customWidth="1"/>
    <col min="4" max="4" width="14.28515625" customWidth="1"/>
  </cols>
  <sheetData>
    <row r="1" spans="1:4" x14ac:dyDescent="0.25">
      <c r="A1" s="12" t="s">
        <v>21</v>
      </c>
      <c r="B1" s="12" t="s">
        <v>0</v>
      </c>
      <c r="C1" s="11" t="s">
        <v>14</v>
      </c>
    </row>
    <row r="2" spans="1:4" ht="120" x14ac:dyDescent="0.25">
      <c r="A2" s="9"/>
      <c r="B2" s="8" t="s">
        <v>22</v>
      </c>
      <c r="C2" s="16"/>
      <c r="D2" s="29"/>
    </row>
    <row r="4" spans="1:4" x14ac:dyDescent="0.25">
      <c r="A4" s="12" t="s">
        <v>21</v>
      </c>
      <c r="B4" s="12" t="s">
        <v>0</v>
      </c>
      <c r="C4" s="11" t="s">
        <v>20</v>
      </c>
      <c r="D4" s="11" t="s">
        <v>38</v>
      </c>
    </row>
    <row r="5" spans="1:4" x14ac:dyDescent="0.25">
      <c r="A5" s="7">
        <v>15</v>
      </c>
      <c r="B5" s="7" t="s">
        <v>32</v>
      </c>
      <c r="C5" s="30">
        <f>15*C2</f>
        <v>0</v>
      </c>
      <c r="D5" s="27">
        <f>(A5*C5)*6</f>
        <v>0</v>
      </c>
    </row>
    <row r="6" spans="1:4" x14ac:dyDescent="0.25">
      <c r="A6" s="7">
        <v>55</v>
      </c>
      <c r="B6" s="7" t="s">
        <v>33</v>
      </c>
      <c r="C6" s="30">
        <f>20*C2</f>
        <v>0</v>
      </c>
      <c r="D6" s="27">
        <f>(A6*C6)*6</f>
        <v>0</v>
      </c>
    </row>
    <row r="7" spans="1:4" x14ac:dyDescent="0.25">
      <c r="A7">
        <v>15</v>
      </c>
      <c r="B7" t="s">
        <v>35</v>
      </c>
      <c r="C7" s="27">
        <f>25*C2</f>
        <v>0</v>
      </c>
      <c r="D7" s="27">
        <f>(A7*C7)*6</f>
        <v>0</v>
      </c>
    </row>
    <row r="8" spans="1:4" ht="15.75" thickBot="1" x14ac:dyDescent="0.3">
      <c r="A8" s="7"/>
    </row>
    <row r="9" spans="1:4" ht="15.75" thickBot="1" x14ac:dyDescent="0.3">
      <c r="A9" s="7"/>
      <c r="B9" s="17" t="s">
        <v>9</v>
      </c>
      <c r="C9" s="14"/>
      <c r="D9" s="14">
        <f>SUM(D5:D7)</f>
        <v>0</v>
      </c>
    </row>
    <row r="10" spans="1:4" x14ac:dyDescent="0.25">
      <c r="A10" s="10" t="s">
        <v>5</v>
      </c>
      <c r="B10" s="7"/>
      <c r="C10" s="7"/>
    </row>
    <row r="11" spans="1:4" x14ac:dyDescent="0.25">
      <c r="A11" s="10" t="s">
        <v>3</v>
      </c>
      <c r="B11" s="7"/>
      <c r="C11" s="7"/>
    </row>
    <row r="12" spans="1:4" x14ac:dyDescent="0.25">
      <c r="A12" t="s">
        <v>46</v>
      </c>
    </row>
  </sheetData>
  <conditionalFormatting sqref="C2">
    <cfRule type="cellIs" dxfId="2" priority="1" operator="greaterThan">
      <formula>65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
  <sheetViews>
    <sheetView workbookViewId="0">
      <selection activeCell="C3" sqref="C3"/>
    </sheetView>
  </sheetViews>
  <sheetFormatPr defaultRowHeight="15" x14ac:dyDescent="0.25"/>
  <cols>
    <col min="1" max="1" width="9.140625" customWidth="1"/>
    <col min="2" max="2" width="45.85546875" customWidth="1"/>
    <col min="3" max="3" width="19.5703125" customWidth="1"/>
    <col min="4" max="4" width="15.28515625" customWidth="1"/>
  </cols>
  <sheetData>
    <row r="1" spans="1:4" x14ac:dyDescent="0.25">
      <c r="A1" s="12" t="s">
        <v>4</v>
      </c>
      <c r="B1" s="12" t="s">
        <v>0</v>
      </c>
      <c r="C1" s="11" t="s">
        <v>34</v>
      </c>
      <c r="D1" s="11" t="s">
        <v>38</v>
      </c>
    </row>
    <row r="2" spans="1:4" ht="105.75" customHeight="1" x14ac:dyDescent="0.25">
      <c r="A2" s="9">
        <v>26</v>
      </c>
      <c r="B2" s="8" t="s">
        <v>43</v>
      </c>
      <c r="C2" s="16"/>
      <c r="D2" s="24">
        <f>(C2*A2)*6</f>
        <v>0</v>
      </c>
    </row>
    <row r="3" spans="1:4" ht="105" customHeight="1" x14ac:dyDescent="0.25">
      <c r="A3" s="9">
        <v>21</v>
      </c>
      <c r="B3" s="8" t="s">
        <v>42</v>
      </c>
      <c r="C3" s="16"/>
      <c r="D3" s="24">
        <f>(C3*A3)*6</f>
        <v>0</v>
      </c>
    </row>
    <row r="4" spans="1:4" ht="92.25" customHeight="1" thickBot="1" x14ac:dyDescent="0.3">
      <c r="A4" s="35">
        <v>12</v>
      </c>
      <c r="B4" s="8" t="s">
        <v>41</v>
      </c>
      <c r="C4" s="16"/>
      <c r="D4" s="24">
        <f>(C4*A4)*6</f>
        <v>0</v>
      </c>
    </row>
    <row r="5" spans="1:4" ht="15.75" thickBot="1" x14ac:dyDescent="0.3">
      <c r="A5" s="7"/>
      <c r="B5" s="15" t="s">
        <v>40</v>
      </c>
      <c r="C5" s="14"/>
      <c r="D5" s="24">
        <f>SUM(D2:D4)</f>
        <v>0</v>
      </c>
    </row>
    <row r="6" spans="1:4" x14ac:dyDescent="0.25">
      <c r="A6" s="7"/>
      <c r="B6" s="7"/>
      <c r="C6" s="7"/>
      <c r="D6" s="7"/>
    </row>
    <row r="7" spans="1:4" x14ac:dyDescent="0.25">
      <c r="A7" s="10" t="s">
        <v>5</v>
      </c>
      <c r="B7" s="7"/>
      <c r="C7" s="7"/>
      <c r="D7" s="7"/>
    </row>
    <row r="8" spans="1:4" x14ac:dyDescent="0.25">
      <c r="A8" s="10" t="s">
        <v>3</v>
      </c>
      <c r="B8" s="7"/>
      <c r="C8" s="7"/>
      <c r="D8" s="7"/>
    </row>
    <row r="9" spans="1:4" x14ac:dyDescent="0.25">
      <c r="A9" s="7" t="s">
        <v>47</v>
      </c>
      <c r="B9" s="7"/>
      <c r="C9" s="7"/>
      <c r="D9" s="7"/>
    </row>
  </sheetData>
  <conditionalFormatting sqref="C2:C4">
    <cfRule type="cellIs" dxfId="1" priority="1" operator="greaterThan">
      <formula>5000</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workbookViewId="0">
      <selection activeCell="G9" sqref="G9"/>
    </sheetView>
  </sheetViews>
  <sheetFormatPr defaultRowHeight="15" x14ac:dyDescent="0.25"/>
  <cols>
    <col min="1" max="1" width="12.85546875" customWidth="1"/>
    <col min="2" max="2" width="28.28515625" customWidth="1"/>
    <col min="3" max="3" width="30" customWidth="1"/>
    <col min="4" max="4" width="21.7109375" customWidth="1"/>
  </cols>
  <sheetData>
    <row r="1" spans="1:4" x14ac:dyDescent="0.25">
      <c r="A1" s="12" t="s">
        <v>4</v>
      </c>
      <c r="B1" s="12" t="s">
        <v>0</v>
      </c>
      <c r="C1" s="11" t="s">
        <v>49</v>
      </c>
      <c r="D1" s="11" t="s">
        <v>38</v>
      </c>
    </row>
    <row r="2" spans="1:4" ht="285" x14ac:dyDescent="0.25">
      <c r="A2" s="9">
        <v>37</v>
      </c>
      <c r="B2" s="8" t="s">
        <v>19</v>
      </c>
      <c r="C2" s="16"/>
      <c r="D2" s="24">
        <f>(C2*A2)*6</f>
        <v>0</v>
      </c>
    </row>
    <row r="3" spans="1:4" ht="15.75" thickBot="1" x14ac:dyDescent="0.3">
      <c r="A3" s="7"/>
      <c r="B3" s="7"/>
      <c r="C3" s="13"/>
      <c r="D3" s="23"/>
    </row>
    <row r="4" spans="1:4" ht="15.75" thickBot="1" x14ac:dyDescent="0.3">
      <c r="A4" s="7"/>
      <c r="B4" s="15" t="s">
        <v>18</v>
      </c>
      <c r="C4" s="14"/>
      <c r="D4" s="24">
        <f>SUM(D2:D3)</f>
        <v>0</v>
      </c>
    </row>
    <row r="5" spans="1:4" x14ac:dyDescent="0.25">
      <c r="A5" s="7"/>
      <c r="B5" s="7"/>
      <c r="C5" s="7"/>
      <c r="D5" s="7"/>
    </row>
    <row r="6" spans="1:4" x14ac:dyDescent="0.25">
      <c r="A6" s="10" t="s">
        <v>48</v>
      </c>
      <c r="B6" s="7"/>
      <c r="C6" s="7"/>
      <c r="D6" s="7"/>
    </row>
    <row r="7" spans="1:4" x14ac:dyDescent="0.25">
      <c r="A7" s="10" t="s">
        <v>3</v>
      </c>
      <c r="B7" s="7"/>
      <c r="C7" s="7"/>
      <c r="D7" s="7"/>
    </row>
    <row r="8" spans="1:4" x14ac:dyDescent="0.25">
      <c r="A8" t="s">
        <v>50</v>
      </c>
    </row>
    <row r="9" spans="1:4" x14ac:dyDescent="0.25">
      <c r="A9" s="26"/>
    </row>
  </sheetData>
  <conditionalFormatting sqref="C2">
    <cfRule type="cellIs" dxfId="0" priority="2" operator="greaterThan">
      <formula>350</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workbookViewId="0">
      <selection activeCell="B14" sqref="B14"/>
    </sheetView>
  </sheetViews>
  <sheetFormatPr defaultRowHeight="15" x14ac:dyDescent="0.25"/>
  <cols>
    <col min="1" max="1" width="16.85546875" customWidth="1"/>
    <col min="2" max="2" width="27.5703125" customWidth="1"/>
    <col min="3" max="3" width="24.140625" customWidth="1"/>
    <col min="4" max="4" width="16.85546875" customWidth="1"/>
  </cols>
  <sheetData>
    <row r="1" spans="1:4" x14ac:dyDescent="0.25">
      <c r="A1" s="12" t="s">
        <v>4</v>
      </c>
      <c r="B1" s="12" t="s">
        <v>0</v>
      </c>
      <c r="C1" s="11" t="s">
        <v>25</v>
      </c>
      <c r="D1" s="11" t="s">
        <v>38</v>
      </c>
    </row>
    <row r="2" spans="1:4" ht="60" x14ac:dyDescent="0.25">
      <c r="A2" s="9">
        <v>1</v>
      </c>
      <c r="B2" s="33" t="s">
        <v>26</v>
      </c>
      <c r="C2" s="32"/>
      <c r="D2" s="24">
        <f>C2*72</f>
        <v>0</v>
      </c>
    </row>
    <row r="3" spans="1:4" ht="120" x14ac:dyDescent="0.25">
      <c r="A3" s="9">
        <v>1</v>
      </c>
      <c r="B3" s="33" t="s">
        <v>27</v>
      </c>
      <c r="C3" s="32"/>
      <c r="D3" s="24">
        <f t="shared" ref="D3:D4" si="0">C3*72</f>
        <v>0</v>
      </c>
    </row>
    <row r="4" spans="1:4" ht="45.75" thickBot="1" x14ac:dyDescent="0.3">
      <c r="A4" s="9">
        <v>1</v>
      </c>
      <c r="B4" s="33" t="s">
        <v>51</v>
      </c>
      <c r="C4" s="32"/>
      <c r="D4" s="24">
        <f t="shared" si="0"/>
        <v>0</v>
      </c>
    </row>
    <row r="5" spans="1:4" ht="15.75" thickBot="1" x14ac:dyDescent="0.3">
      <c r="B5" s="15" t="s">
        <v>24</v>
      </c>
      <c r="C5" s="14"/>
      <c r="D5" s="24">
        <f>SUM(D2:D4)</f>
        <v>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Totaal</vt:lpstr>
      <vt:lpstr>Integrale reïntegratietrajecten</vt:lpstr>
      <vt:lpstr>Lifecoaching</vt:lpstr>
      <vt:lpstr>Jobcoaching</vt:lpstr>
      <vt:lpstr>WSW en Beschut</vt:lpstr>
      <vt:lpstr>MAP</vt:lpstr>
      <vt:lpstr>Huur extra ruimtes</vt:lpstr>
    </vt:vector>
  </TitlesOfParts>
  <Company>Gemeente Wageningen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Huitink, Gijs</dc:creator>
  <cp:lastModifiedBy>Huitink, Gijs</cp:lastModifiedBy>
  <dcterms:created xsi:type="dcterms:W3CDTF">2021-03-11T08:28:53Z</dcterms:created>
  <dcterms:modified xsi:type="dcterms:W3CDTF">2021-06-07T10:12:08Z</dcterms:modified>
</cp:coreProperties>
</file>