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cqueline.velzeboer\OneDrive - ProRail Bv\Mijn Documenten\ProRail\Stations\Aanbesteding\Stukken aanbestedingsdossier\Wijzigingen bij NvI 3\"/>
    </mc:Choice>
  </mc:AlternateContent>
  <xr:revisionPtr revIDLastSave="53" documentId="8_{94C20B33-E25D-4DC6-8E13-420964BA532D}" xr6:coauthVersionLast="45" xr6:coauthVersionMax="45" xr10:uidLastSave="{24046C6E-81C5-44E1-A6C3-A96CE578B937}"/>
  <bookViews>
    <workbookView xWindow="-110" yWindow="-110" windowWidth="19420" windowHeight="10420" xr2:uid="{2BFD7082-69BF-438A-ACF7-45AB204D560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9" i="1" l="1"/>
  <c r="F31" i="1"/>
  <c r="F30" i="1"/>
  <c r="F27" i="1"/>
  <c r="F25" i="1"/>
  <c r="F21" i="1"/>
  <c r="F19" i="1"/>
  <c r="F17" i="1"/>
  <c r="F15" i="1"/>
  <c r="H15" i="1"/>
  <c r="I21" i="1"/>
  <c r="K31" i="1"/>
  <c r="K30" i="1"/>
  <c r="K27" i="1"/>
  <c r="K25" i="1"/>
  <c r="K21" i="1"/>
  <c r="K19" i="1"/>
  <c r="K17" i="1"/>
  <c r="K15" i="1"/>
  <c r="E15" i="1"/>
  <c r="E17" i="1"/>
  <c r="E19" i="1"/>
  <c r="E21" i="1"/>
  <c r="E25" i="1"/>
  <c r="E27" i="1"/>
  <c r="E30" i="1"/>
  <c r="E31" i="1"/>
  <c r="H31" i="1"/>
  <c r="H30" i="1"/>
  <c r="H27" i="1"/>
  <c r="H25" i="1"/>
  <c r="H21" i="1"/>
  <c r="H19" i="1"/>
  <c r="H17" i="1"/>
  <c r="H33" i="1"/>
  <c r="K33" i="1"/>
  <c r="E33" i="1"/>
</calcChain>
</file>

<file path=xl/sharedStrings.xml><?xml version="1.0" encoding="utf-8"?>
<sst xmlns="http://schemas.openxmlformats.org/spreadsheetml/2006/main" count="37" uniqueCount="35">
  <si>
    <t>Bijlage 12 Invulsheet MkI-inschrijving</t>
  </si>
  <si>
    <t>TN264086</t>
  </si>
  <si>
    <t xml:space="preserve">Project: </t>
  </si>
  <si>
    <t>Landelijk – Ontwikkeling, productie, levering en installatie van Stationsoutillage</t>
  </si>
  <si>
    <t>Datum:</t>
  </si>
  <si>
    <t>&lt;datum&gt;</t>
  </si>
  <si>
    <t>Versie:</t>
  </si>
  <si>
    <t>Gegadigde:</t>
  </si>
  <si>
    <t>&lt;naam gegadigde&gt;</t>
  </si>
  <si>
    <t>Een MKI-inschrijving die hoger is dan de MKI norm (verslechtering t.o.v. de MKI norm) wordt als negatief bedrag verrekend in de MKI waarde</t>
  </si>
  <si>
    <t>Object</t>
  </si>
  <si>
    <t>referentie MKI</t>
  </si>
  <si>
    <t>Gewicht</t>
  </si>
  <si>
    <t>MKI referentie t.b.v beoordeling</t>
  </si>
  <si>
    <t>MKI streefwaarde t.b.v beoordeling</t>
  </si>
  <si>
    <t>MKI inschrijving</t>
  </si>
  <si>
    <t>MKI inschrijving t.b.v beoordeling</t>
  </si>
  <si>
    <t>1.     Informatiesysteem/paneelsysteem type 2 panelen, dubbelzijdig met kolommen; </t>
  </si>
  <si>
    <t>2.     Paviljoen type 9 panelen bij 3 panelen (excl. comfortabel zitobject);</t>
  </si>
  <si>
    <t>4.     Comfortabel zitobject type enkelzijdig met enkele rugleuning (=smal) van 2400 mm breed met twee tafeldelen en twee smalle armsteunen;</t>
  </si>
  <si>
    <t>6.     Ziteiland (per meter);</t>
  </si>
  <si>
    <t>a.    600 ø, 450mm h (gemiddelde van de poef met kleurverschil op 150 mm en op 300 mm);</t>
  </si>
  <si>
    <t>b.    800 ø, 600h, kleurverschil op 150 mm hoogte</t>
  </si>
  <si>
    <t>Totale MKI waarde</t>
  </si>
  <si>
    <t xml:space="preserve">Totaal inschrijfbedrag </t>
  </si>
  <si>
    <t>Beoordeling MKI-inschrijving</t>
  </si>
  <si>
    <t xml:space="preserve">Fictieve korting = </t>
  </si>
  <si>
    <t>Tamme kastanje</t>
  </si>
  <si>
    <t>Sucupira Amarela/Basralocus</t>
  </si>
  <si>
    <t>door inschrijver in te vullen (bij het beschuttingssysteem een gemiddelde invullen indien zowel gebruik gemaakt wordt van prefab als in situ fundering)</t>
  </si>
  <si>
    <r>
      <t xml:space="preserve">3.     Beschuttingssysteem type 8 paneels incl. hoekschermen a 1800 mm en 2 frontschermen (excl. comfortabel zitobject </t>
    </r>
    <r>
      <rPr>
        <b/>
        <sz val="10"/>
        <color rgb="FFFFFF00"/>
        <rFont val="Arial"/>
        <family val="2"/>
      </rPr>
      <t>en ladderbeugels</t>
    </r>
    <r>
      <rPr>
        <b/>
        <sz val="10"/>
        <color theme="1"/>
        <rFont val="Arial"/>
        <family val="2"/>
      </rPr>
      <t>);</t>
    </r>
  </si>
  <si>
    <r>
      <t xml:space="preserve">5.     Afvalbak type 90L </t>
    </r>
    <r>
      <rPr>
        <b/>
        <sz val="10"/>
        <color rgb="FFFFFF00"/>
        <rFont val="Arial"/>
        <family val="2"/>
      </rPr>
      <t>excl. bestickering</t>
    </r>
    <r>
      <rPr>
        <b/>
        <sz val="10"/>
        <color theme="1"/>
        <rFont val="Arial"/>
        <family val="2"/>
      </rPr>
      <t>;</t>
    </r>
  </si>
  <si>
    <t>MKI streefwaarde (=60% van referentie MKI)</t>
  </si>
  <si>
    <t>D003</t>
  </si>
  <si>
    <r>
      <t xml:space="preserve">7.     Poefjes (2 varianten </t>
    </r>
    <r>
      <rPr>
        <b/>
        <sz val="10"/>
        <color rgb="FFFFFF00"/>
        <rFont val="Arial"/>
        <family val="2"/>
      </rPr>
      <t>excl. polijstproces</t>
    </r>
    <r>
      <rPr>
        <b/>
        <sz val="10"/>
        <color theme="1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</si>
</sst>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[$€-413]\ * #,##0.00_ ;_ [$€-413]\ * \-#,##0.00_ ;_ [$€-413]\ * &quot;-&quot;??_ ;_ @_ "/>
    <numFmt numFmtId="165" formatCode="_ [$€-413]\ * #,##0.000_ ;_ [$€-413]\ * \-#,##0.000_ ;_ [$€-413]\ * &quot;-&quot;??_ ;_ @_ "/>
    <numFmt numFmtId="166" formatCode="&quot;€&quot;\ #,##0.0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FFFF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1" xfId="0" applyFont="1" applyBorder="1"/>
    <xf numFmtId="0" fontId="1" fillId="2" borderId="0" xfId="0" applyFont="1" applyFill="1" applyBorder="1" applyAlignment="1">
      <alignment horizontal="left" vertical="top"/>
    </xf>
    <xf numFmtId="14" fontId="1" fillId="3" borderId="0" xfId="0" applyNumberFormat="1" applyFont="1" applyFill="1" applyBorder="1" applyAlignment="1">
      <alignment horizontal="left" vertical="top"/>
    </xf>
    <xf numFmtId="0" fontId="1" fillId="3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wrapText="1"/>
    </xf>
    <xf numFmtId="0" fontId="3" fillId="3" borderId="1" xfId="0" applyFont="1" applyFill="1" applyBorder="1"/>
    <xf numFmtId="0" fontId="3" fillId="0" borderId="2" xfId="0" applyFont="1" applyFill="1" applyBorder="1"/>
    <xf numFmtId="0" fontId="4" fillId="0" borderId="0" xfId="0" applyFont="1" applyBorder="1"/>
    <xf numFmtId="0" fontId="3" fillId="0" borderId="0" xfId="0" applyFont="1" applyBorder="1"/>
    <xf numFmtId="0" fontId="5" fillId="0" borderId="0" xfId="0" applyFont="1" applyBorder="1" applyAlignment="1"/>
    <xf numFmtId="0" fontId="3" fillId="4" borderId="0" xfId="0" applyFont="1" applyFill="1" applyBorder="1"/>
    <xf numFmtId="0" fontId="3" fillId="0" borderId="0" xfId="0" applyFont="1" applyFill="1" applyBorder="1"/>
    <xf numFmtId="0" fontId="6" fillId="0" borderId="0" xfId="0" applyFont="1" applyFill="1" applyBorder="1"/>
    <xf numFmtId="1" fontId="3" fillId="0" borderId="1" xfId="0" applyNumberFormat="1" applyFont="1" applyFill="1" applyBorder="1"/>
    <xf numFmtId="0" fontId="3" fillId="0" borderId="1" xfId="0" applyFont="1" applyFill="1" applyBorder="1"/>
    <xf numFmtId="0" fontId="4" fillId="0" borderId="0" xfId="0" applyFont="1" applyFill="1" applyBorder="1" applyAlignment="1">
      <alignment wrapText="1"/>
    </xf>
    <xf numFmtId="0" fontId="4" fillId="0" borderId="7" xfId="0" applyFont="1" applyFill="1" applyBorder="1" applyAlignment="1">
      <alignment wrapText="1"/>
    </xf>
    <xf numFmtId="0" fontId="3" fillId="0" borderId="7" xfId="0" applyFont="1" applyBorder="1"/>
    <xf numFmtId="164" fontId="4" fillId="5" borderId="7" xfId="0" applyNumberFormat="1" applyFont="1" applyFill="1" applyBorder="1"/>
    <xf numFmtId="0" fontId="3" fillId="0" borderId="6" xfId="0" applyFont="1" applyBorder="1"/>
    <xf numFmtId="164" fontId="4" fillId="0" borderId="0" xfId="0" applyNumberFormat="1" applyFont="1" applyFill="1" applyBorder="1"/>
    <xf numFmtId="166" fontId="3" fillId="0" borderId="0" xfId="0" applyNumberFormat="1" applyFont="1" applyFill="1" applyBorder="1" applyAlignment="1">
      <alignment horizontal="center"/>
    </xf>
    <xf numFmtId="166" fontId="3" fillId="4" borderId="1" xfId="0" applyNumberFormat="1" applyFont="1" applyFill="1" applyBorder="1" applyAlignment="1">
      <alignment horizontal="center"/>
    </xf>
    <xf numFmtId="1" fontId="3" fillId="3" borderId="1" xfId="0" applyNumberFormat="1" applyFont="1" applyFill="1" applyBorder="1"/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4" xfId="0" applyFont="1" applyBorder="1" applyAlignment="1"/>
    <xf numFmtId="0" fontId="4" fillId="0" borderId="8" xfId="0" applyFont="1" applyBorder="1"/>
    <xf numFmtId="0" fontId="4" fillId="0" borderId="8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9" xfId="0" applyFont="1" applyBorder="1"/>
    <xf numFmtId="0" fontId="2" fillId="0" borderId="10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4" fillId="0" borderId="12" xfId="0" applyFont="1" applyFill="1" applyBorder="1" applyAlignment="1">
      <alignment wrapText="1"/>
    </xf>
    <xf numFmtId="164" fontId="3" fillId="0" borderId="13" xfId="0" applyNumberFormat="1" applyFont="1" applyFill="1" applyBorder="1"/>
    <xf numFmtId="164" fontId="3" fillId="0" borderId="14" xfId="0" applyNumberFormat="1" applyFont="1" applyFill="1" applyBorder="1"/>
    <xf numFmtId="164" fontId="3" fillId="0" borderId="15" xfId="0" applyNumberFormat="1" applyFont="1" applyFill="1" applyBorder="1"/>
    <xf numFmtId="1" fontId="3" fillId="3" borderId="6" xfId="0" applyNumberFormat="1" applyFont="1" applyFill="1" applyBorder="1"/>
    <xf numFmtId="164" fontId="3" fillId="0" borderId="16" xfId="0" applyNumberFormat="1" applyFont="1" applyFill="1" applyBorder="1"/>
    <xf numFmtId="0" fontId="4" fillId="0" borderId="10" xfId="0" applyFont="1" applyFill="1" applyBorder="1" applyAlignment="1">
      <alignment wrapText="1"/>
    </xf>
    <xf numFmtId="0" fontId="4" fillId="0" borderId="11" xfId="0" applyFont="1" applyFill="1" applyBorder="1"/>
    <xf numFmtId="165" fontId="3" fillId="0" borderId="14" xfId="0" applyNumberFormat="1" applyFont="1" applyFill="1" applyBorder="1"/>
    <xf numFmtId="0" fontId="3" fillId="3" borderId="6" xfId="0" applyFont="1" applyFill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 applyAlignment="1">
      <alignment wrapText="1"/>
    </xf>
    <xf numFmtId="164" fontId="3" fillId="4" borderId="13" xfId="0" applyNumberFormat="1" applyFont="1" applyFill="1" applyBorder="1"/>
    <xf numFmtId="164" fontId="3" fillId="0" borderId="13" xfId="0" applyNumberFormat="1" applyFont="1" applyBorder="1"/>
    <xf numFmtId="164" fontId="3" fillId="4" borderId="15" xfId="0" applyNumberFormat="1" applyFont="1" applyFill="1" applyBorder="1"/>
    <xf numFmtId="2" fontId="3" fillId="0" borderId="1" xfId="0" applyNumberFormat="1" applyFont="1" applyFill="1" applyBorder="1"/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4" xfId="0" applyFont="1" applyBorder="1" applyAlignment="1"/>
    <xf numFmtId="166" fontId="3" fillId="6" borderId="3" xfId="0" applyNumberFormat="1" applyFont="1" applyFill="1" applyBorder="1" applyAlignment="1">
      <alignment horizontal="center"/>
    </xf>
    <xf numFmtId="166" fontId="3" fillId="6" borderId="5" xfId="0" applyNumberFormat="1" applyFont="1" applyFill="1" applyBorder="1" applyAlignment="1">
      <alignment horizontal="center"/>
    </xf>
    <xf numFmtId="166" fontId="3" fillId="6" borderId="4" xfId="0" applyNumberFormat="1" applyFont="1" applyFill="1" applyBorder="1" applyAlignment="1">
      <alignment horizontal="center"/>
    </xf>
    <xf numFmtId="9" fontId="3" fillId="0" borderId="3" xfId="0" applyNumberFormat="1" applyFont="1" applyBorder="1" applyAlignment="1">
      <alignment horizontal="center"/>
    </xf>
    <xf numFmtId="9" fontId="3" fillId="0" borderId="5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3</xdr:row>
      <xdr:rowOff>133350</xdr:rowOff>
    </xdr:from>
    <xdr:to>
      <xdr:col>1</xdr:col>
      <xdr:colOff>514350</xdr:colOff>
      <xdr:row>5</xdr:row>
      <xdr:rowOff>85725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71616ED3-E0FD-418E-ACFC-745D07DFA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704850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782F2-64B4-4047-B755-0EF9D7325F0F}">
  <dimension ref="A2:K40"/>
  <sheetViews>
    <sheetView tabSelected="1" topLeftCell="A16" zoomScale="70" zoomScaleNormal="70" workbookViewId="0">
      <selection activeCell="M23" sqref="M23"/>
    </sheetView>
  </sheetViews>
  <sheetFormatPr defaultColWidth="9.1796875" defaultRowHeight="12.5" x14ac:dyDescent="0.25"/>
  <cols>
    <col min="1" max="1" width="9.1796875" style="10"/>
    <col min="2" max="2" width="38.81640625" style="10" customWidth="1"/>
    <col min="3" max="3" width="22.7265625" style="10" bestFit="1" customWidth="1"/>
    <col min="4" max="5" width="13.7265625" style="10" customWidth="1"/>
    <col min="6" max="6" width="20" style="10" customWidth="1"/>
    <col min="7" max="7" width="9.1796875" style="10"/>
    <col min="8" max="8" width="14.453125" style="10" customWidth="1"/>
    <col min="9" max="9" width="18" style="10" bestFit="1" customWidth="1"/>
    <col min="10" max="10" width="9.1796875" style="10"/>
    <col min="11" max="11" width="12.81640625" style="10" customWidth="1"/>
    <col min="12" max="16384" width="9.1796875" style="10"/>
  </cols>
  <sheetData>
    <row r="2" spans="1:11" ht="13" x14ac:dyDescent="0.3">
      <c r="A2" s="9" t="s">
        <v>0</v>
      </c>
      <c r="F2" s="11"/>
    </row>
    <row r="3" spans="1:11" ht="13" x14ac:dyDescent="0.3">
      <c r="A3" s="9" t="s">
        <v>1</v>
      </c>
    </row>
    <row r="5" spans="1:11" x14ac:dyDescent="0.25">
      <c r="C5" s="2" t="s">
        <v>2</v>
      </c>
      <c r="D5" s="2"/>
      <c r="E5" s="2"/>
      <c r="F5" s="2" t="s">
        <v>3</v>
      </c>
    </row>
    <row r="6" spans="1:11" x14ac:dyDescent="0.25">
      <c r="C6" s="2" t="s">
        <v>4</v>
      </c>
      <c r="D6" s="2"/>
      <c r="E6" s="2"/>
      <c r="F6" s="3" t="s">
        <v>5</v>
      </c>
    </row>
    <row r="7" spans="1:11" x14ac:dyDescent="0.25">
      <c r="C7" s="2" t="s">
        <v>6</v>
      </c>
      <c r="D7" s="2"/>
      <c r="E7" s="2"/>
      <c r="F7" s="4" t="s">
        <v>33</v>
      </c>
    </row>
    <row r="8" spans="1:11" x14ac:dyDescent="0.25">
      <c r="C8" s="2" t="s">
        <v>7</v>
      </c>
      <c r="D8" s="2"/>
      <c r="E8" s="2"/>
      <c r="F8" s="4" t="s">
        <v>8</v>
      </c>
    </row>
    <row r="9" spans="1:11" x14ac:dyDescent="0.25">
      <c r="C9" s="2"/>
      <c r="D9" s="2"/>
      <c r="E9" s="2"/>
      <c r="F9" s="5"/>
    </row>
    <row r="10" spans="1:11" x14ac:dyDescent="0.25">
      <c r="B10" s="12"/>
      <c r="C10" s="2" t="s">
        <v>29</v>
      </c>
      <c r="D10" s="2"/>
      <c r="E10" s="2"/>
      <c r="F10" s="5"/>
    </row>
    <row r="11" spans="1:11" x14ac:dyDescent="0.25">
      <c r="B11" s="13"/>
      <c r="C11" s="2"/>
      <c r="D11" s="2"/>
      <c r="E11" s="2"/>
      <c r="F11" s="5"/>
    </row>
    <row r="12" spans="1:11" x14ac:dyDescent="0.25">
      <c r="B12" s="14" t="s">
        <v>9</v>
      </c>
      <c r="C12" s="2"/>
      <c r="D12" s="2"/>
      <c r="E12" s="2"/>
      <c r="F12" s="5"/>
    </row>
    <row r="13" spans="1:11" ht="13" thickBot="1" x14ac:dyDescent="0.3">
      <c r="C13" s="2"/>
      <c r="D13" s="2"/>
      <c r="E13" s="2"/>
      <c r="F13" s="5"/>
    </row>
    <row r="14" spans="1:11" ht="52" x14ac:dyDescent="0.3">
      <c r="B14" s="29" t="s">
        <v>10</v>
      </c>
      <c r="C14" s="33" t="s">
        <v>11</v>
      </c>
      <c r="D14" s="34" t="s">
        <v>12</v>
      </c>
      <c r="E14" s="35" t="s">
        <v>13</v>
      </c>
      <c r="F14" s="41" t="s">
        <v>32</v>
      </c>
      <c r="G14" s="42" t="s">
        <v>12</v>
      </c>
      <c r="H14" s="35" t="s">
        <v>14</v>
      </c>
      <c r="I14" s="46" t="s">
        <v>15</v>
      </c>
      <c r="J14" s="47" t="s">
        <v>12</v>
      </c>
      <c r="K14" s="48" t="s">
        <v>16</v>
      </c>
    </row>
    <row r="15" spans="1:11" ht="39" x14ac:dyDescent="0.3">
      <c r="B15" s="30" t="s">
        <v>17</v>
      </c>
      <c r="C15" s="36">
        <v>139.28</v>
      </c>
      <c r="D15" s="15">
        <v>1</v>
      </c>
      <c r="E15" s="37">
        <f>(C15*D15)</f>
        <v>139.28</v>
      </c>
      <c r="F15" s="36">
        <f>SUM(C15*0.6)</f>
        <v>83.567999999999998</v>
      </c>
      <c r="G15" s="16">
        <v>1</v>
      </c>
      <c r="H15" s="37">
        <f>(F15*G15)</f>
        <v>83.567999999999998</v>
      </c>
      <c r="I15" s="49"/>
      <c r="J15" s="1">
        <v>1</v>
      </c>
      <c r="K15" s="37">
        <f>(I15*J15)</f>
        <v>0</v>
      </c>
    </row>
    <row r="16" spans="1:11" x14ac:dyDescent="0.25">
      <c r="B16" s="31"/>
      <c r="C16" s="36"/>
      <c r="D16" s="15"/>
      <c r="E16" s="37"/>
      <c r="F16" s="36"/>
      <c r="G16" s="16"/>
      <c r="H16" s="37"/>
      <c r="I16" s="50"/>
      <c r="J16" s="1"/>
      <c r="K16" s="37"/>
    </row>
    <row r="17" spans="2:11" ht="26" x14ac:dyDescent="0.3">
      <c r="B17" s="30" t="s">
        <v>18</v>
      </c>
      <c r="C17" s="36">
        <v>5074.4399999999996</v>
      </c>
      <c r="D17" s="52">
        <v>0.25</v>
      </c>
      <c r="E17" s="37">
        <f>(C17*D17)</f>
        <v>1268.6099999999999</v>
      </c>
      <c r="F17" s="36">
        <f>SUM(C17*0.6)</f>
        <v>3044.6639999999998</v>
      </c>
      <c r="G17" s="16">
        <v>0.25</v>
      </c>
      <c r="H17" s="37">
        <f>(F17*G17)</f>
        <v>761.16599999999994</v>
      </c>
      <c r="I17" s="49"/>
      <c r="J17" s="1">
        <v>0.25</v>
      </c>
      <c r="K17" s="37">
        <f>(I17*J17)</f>
        <v>0</v>
      </c>
    </row>
    <row r="18" spans="2:11" x14ac:dyDescent="0.25">
      <c r="B18" s="31"/>
      <c r="C18" s="36"/>
      <c r="D18" s="15"/>
      <c r="E18" s="37"/>
      <c r="F18" s="36"/>
      <c r="G18" s="16"/>
      <c r="H18" s="37"/>
      <c r="I18" s="50"/>
      <c r="J18" s="1"/>
      <c r="K18" s="37"/>
    </row>
    <row r="19" spans="2:11" ht="52" x14ac:dyDescent="0.3">
      <c r="B19" s="30" t="s">
        <v>30</v>
      </c>
      <c r="C19" s="36">
        <v>822.98</v>
      </c>
      <c r="D19" s="15">
        <v>1</v>
      </c>
      <c r="E19" s="37">
        <f>(C19*D19)</f>
        <v>822.98</v>
      </c>
      <c r="F19" s="36">
        <f>SUM(C19*0.6)</f>
        <v>493.78800000000001</v>
      </c>
      <c r="G19" s="16">
        <v>1</v>
      </c>
      <c r="H19" s="37">
        <f>(F19*G19)</f>
        <v>493.78800000000001</v>
      </c>
      <c r="I19" s="49"/>
      <c r="J19" s="1">
        <v>1</v>
      </c>
      <c r="K19" s="37">
        <f>(I19*J19)</f>
        <v>0</v>
      </c>
    </row>
    <row r="20" spans="2:11" x14ac:dyDescent="0.25">
      <c r="B20" s="31"/>
      <c r="C20" s="36"/>
      <c r="D20" s="15"/>
      <c r="E20" s="37"/>
      <c r="F20" s="36"/>
      <c r="G20" s="16"/>
      <c r="H20" s="37"/>
      <c r="I20" s="50"/>
      <c r="J20" s="1"/>
      <c r="K20" s="37"/>
    </row>
    <row r="21" spans="2:11" ht="52" x14ac:dyDescent="0.3">
      <c r="B21" s="30" t="s">
        <v>19</v>
      </c>
      <c r="C21" s="36">
        <v>108.22</v>
      </c>
      <c r="D21" s="15">
        <v>1</v>
      </c>
      <c r="E21" s="37">
        <f>(C21*D21)</f>
        <v>108.22</v>
      </c>
      <c r="F21" s="36">
        <f>SUM(C21*0.6)</f>
        <v>64.932000000000002</v>
      </c>
      <c r="G21" s="16">
        <v>1</v>
      </c>
      <c r="H21" s="37">
        <f>(F21*G21)</f>
        <v>64.932000000000002</v>
      </c>
      <c r="I21" s="36">
        <f>SUM((I22+I23)/2)</f>
        <v>0</v>
      </c>
      <c r="J21" s="1">
        <v>1</v>
      </c>
      <c r="K21" s="37">
        <f>(I21*J21)</f>
        <v>0</v>
      </c>
    </row>
    <row r="22" spans="2:11" x14ac:dyDescent="0.25">
      <c r="B22" s="31" t="s">
        <v>27</v>
      </c>
      <c r="C22" s="36"/>
      <c r="D22" s="15"/>
      <c r="E22" s="37"/>
      <c r="F22" s="36"/>
      <c r="G22" s="16"/>
      <c r="H22" s="37"/>
      <c r="I22" s="49"/>
      <c r="J22" s="1"/>
      <c r="K22" s="37"/>
    </row>
    <row r="23" spans="2:11" x14ac:dyDescent="0.25">
      <c r="B23" s="31" t="s">
        <v>28</v>
      </c>
      <c r="C23" s="36"/>
      <c r="D23" s="15"/>
      <c r="E23" s="37"/>
      <c r="F23" s="36"/>
      <c r="G23" s="16"/>
      <c r="H23" s="37"/>
      <c r="I23" s="49"/>
      <c r="J23" s="1"/>
      <c r="K23" s="37"/>
    </row>
    <row r="24" spans="2:11" x14ac:dyDescent="0.25">
      <c r="B24" s="31"/>
      <c r="C24" s="36"/>
      <c r="D24" s="15"/>
      <c r="E24" s="37"/>
      <c r="F24" s="36"/>
      <c r="G24" s="16"/>
      <c r="H24" s="37"/>
      <c r="I24" s="50"/>
      <c r="J24" s="1"/>
      <c r="K24" s="37"/>
    </row>
    <row r="25" spans="2:11" ht="13" x14ac:dyDescent="0.3">
      <c r="B25" s="30" t="s">
        <v>31</v>
      </c>
      <c r="C25" s="36">
        <v>32.380000000000003</v>
      </c>
      <c r="D25" s="15">
        <v>1</v>
      </c>
      <c r="E25" s="37">
        <f>(C25*D25)</f>
        <v>32.380000000000003</v>
      </c>
      <c r="F25" s="36">
        <f>SUM(C25*0.6)</f>
        <v>19.428000000000001</v>
      </c>
      <c r="G25" s="16">
        <v>1</v>
      </c>
      <c r="H25" s="37">
        <f>(F25*G25)</f>
        <v>19.428000000000001</v>
      </c>
      <c r="I25" s="49"/>
      <c r="J25" s="1">
        <v>1</v>
      </c>
      <c r="K25" s="37">
        <f>(I25*J25)</f>
        <v>0</v>
      </c>
    </row>
    <row r="26" spans="2:11" x14ac:dyDescent="0.25">
      <c r="B26" s="31"/>
      <c r="C26" s="36"/>
      <c r="D26" s="15"/>
      <c r="E26" s="37"/>
      <c r="F26" s="36"/>
      <c r="G26" s="16"/>
      <c r="H26" s="37"/>
      <c r="I26" s="50"/>
      <c r="J26" s="1"/>
      <c r="K26" s="37"/>
    </row>
    <row r="27" spans="2:11" ht="13" x14ac:dyDescent="0.3">
      <c r="B27" s="30" t="s">
        <v>20</v>
      </c>
      <c r="C27" s="36">
        <v>20.329999999999998</v>
      </c>
      <c r="D27" s="25">
        <v>5</v>
      </c>
      <c r="E27" s="37">
        <f>(C27*D27)</f>
        <v>101.64999999999999</v>
      </c>
      <c r="F27" s="36">
        <f>SUM(C27*0.6)</f>
        <v>12.197999999999999</v>
      </c>
      <c r="G27" s="7">
        <v>5</v>
      </c>
      <c r="H27" s="43">
        <f>(F27*G27)</f>
        <v>60.989999999999995</v>
      </c>
      <c r="I27" s="49"/>
      <c r="J27" s="7">
        <v>5</v>
      </c>
      <c r="K27" s="37">
        <f>(I27*J27)</f>
        <v>0</v>
      </c>
    </row>
    <row r="28" spans="2:11" x14ac:dyDescent="0.25">
      <c r="B28" s="31"/>
      <c r="C28" s="36"/>
      <c r="D28" s="15"/>
      <c r="E28" s="37"/>
      <c r="F28" s="36"/>
      <c r="G28" s="16"/>
      <c r="H28" s="37"/>
      <c r="I28" s="50"/>
      <c r="J28" s="1"/>
      <c r="K28" s="37"/>
    </row>
    <row r="29" spans="2:11" ht="26" x14ac:dyDescent="0.3">
      <c r="B29" s="30" t="s">
        <v>34</v>
      </c>
      <c r="C29" s="36"/>
      <c r="D29" s="15"/>
      <c r="E29" s="37"/>
      <c r="F29" s="36"/>
      <c r="G29" s="16"/>
      <c r="H29" s="37"/>
      <c r="I29" s="36"/>
      <c r="J29" s="1"/>
      <c r="K29" s="37"/>
    </row>
    <row r="30" spans="2:11" ht="25" x14ac:dyDescent="0.25">
      <c r="B30" s="31" t="s">
        <v>21</v>
      </c>
      <c r="C30" s="36">
        <v>6.32</v>
      </c>
      <c r="D30" s="25">
        <v>15</v>
      </c>
      <c r="E30" s="37">
        <f>(C30*D30)</f>
        <v>94.800000000000011</v>
      </c>
      <c r="F30" s="36">
        <f>SUM(C30*0.6)</f>
        <v>3.7919999999999998</v>
      </c>
      <c r="G30" s="7">
        <v>15</v>
      </c>
      <c r="H30" s="37">
        <f>(F30*G30)</f>
        <v>56.879999999999995</v>
      </c>
      <c r="I30" s="49"/>
      <c r="J30" s="7">
        <v>15</v>
      </c>
      <c r="K30" s="37">
        <f>(I30*J30)</f>
        <v>0</v>
      </c>
    </row>
    <row r="31" spans="2:11" ht="25.5" thickBot="1" x14ac:dyDescent="0.3">
      <c r="B31" s="31" t="s">
        <v>22</v>
      </c>
      <c r="C31" s="38">
        <v>12.5</v>
      </c>
      <c r="D31" s="39">
        <v>10</v>
      </c>
      <c r="E31" s="40">
        <f>(C31*D31)</f>
        <v>125</v>
      </c>
      <c r="F31" s="36">
        <f>SUM(C31*0.6)</f>
        <v>7.5</v>
      </c>
      <c r="G31" s="44">
        <v>10</v>
      </c>
      <c r="H31" s="40">
        <f>(F31*G31)</f>
        <v>75</v>
      </c>
      <c r="I31" s="51"/>
      <c r="J31" s="44">
        <v>10</v>
      </c>
      <c r="K31" s="40">
        <f>(I31*J31)</f>
        <v>0</v>
      </c>
    </row>
    <row r="32" spans="2:11" ht="13.5" thickBot="1" x14ac:dyDescent="0.35">
      <c r="B32" s="21"/>
      <c r="C32" s="32"/>
      <c r="D32" s="32"/>
      <c r="E32" s="32"/>
      <c r="F32" s="32"/>
      <c r="G32" s="32"/>
      <c r="H32" s="32"/>
      <c r="I32" s="45"/>
      <c r="J32" s="32"/>
      <c r="K32" s="32"/>
    </row>
    <row r="33" spans="2:11" ht="13" x14ac:dyDescent="0.3">
      <c r="B33" s="18" t="s">
        <v>23</v>
      </c>
      <c r="C33" s="19"/>
      <c r="D33" s="19"/>
      <c r="E33" s="20">
        <f>SUM(E15:E31)</f>
        <v>2692.92</v>
      </c>
      <c r="F33" s="19"/>
      <c r="G33" s="19"/>
      <c r="H33" s="20">
        <f>SUM(H15:H31)</f>
        <v>1615.752</v>
      </c>
      <c r="I33" s="19"/>
      <c r="J33" s="19"/>
      <c r="K33" s="20">
        <f>SUM(K15,K17,K19,K21,K25,K27,K30,K31)</f>
        <v>0</v>
      </c>
    </row>
    <row r="34" spans="2:11" ht="13" x14ac:dyDescent="0.3">
      <c r="B34" s="17"/>
      <c r="D34" s="13"/>
      <c r="E34" s="22"/>
      <c r="F34" s="13"/>
      <c r="G34" s="13"/>
      <c r="H34" s="22"/>
      <c r="I34" s="13"/>
      <c r="J34" s="13"/>
      <c r="K34" s="22"/>
    </row>
    <row r="35" spans="2:11" ht="13" x14ac:dyDescent="0.3">
      <c r="B35" s="6" t="s">
        <v>24</v>
      </c>
      <c r="C35" s="24"/>
      <c r="D35" s="23"/>
      <c r="E35" s="23"/>
      <c r="F35" s="23"/>
      <c r="G35" s="13"/>
      <c r="H35" s="22"/>
      <c r="I35" s="13"/>
      <c r="J35" s="13"/>
      <c r="K35" s="22"/>
    </row>
    <row r="36" spans="2:11" ht="13" thickBot="1" x14ac:dyDescent="0.3"/>
    <row r="37" spans="2:11" ht="13" thickBot="1" x14ac:dyDescent="0.3">
      <c r="B37" s="8" t="s">
        <v>25</v>
      </c>
      <c r="C37" s="53"/>
      <c r="D37" s="54"/>
      <c r="E37" s="54"/>
      <c r="F37" s="55"/>
    </row>
    <row r="38" spans="2:11" ht="13" thickBot="1" x14ac:dyDescent="0.3">
      <c r="B38" s="8"/>
      <c r="C38" s="26"/>
      <c r="D38" s="27"/>
      <c r="E38" s="27"/>
      <c r="F38" s="28"/>
    </row>
    <row r="39" spans="2:11" ht="13" thickBot="1" x14ac:dyDescent="0.3">
      <c r="B39" s="8" t="s">
        <v>26</v>
      </c>
      <c r="C39" s="56">
        <f>SUM(((E33-K33)/(E33-H33))*(0.3*C35))</f>
        <v>0</v>
      </c>
      <c r="D39" s="57"/>
      <c r="E39" s="57"/>
      <c r="F39" s="58"/>
    </row>
    <row r="40" spans="2:11" ht="13" thickBot="1" x14ac:dyDescent="0.3">
      <c r="B40" s="8"/>
      <c r="C40" s="59"/>
      <c r="D40" s="60"/>
      <c r="E40" s="60"/>
      <c r="F40" s="61"/>
    </row>
  </sheetData>
  <mergeCells count="3">
    <mergeCell ref="C37:F37"/>
    <mergeCell ref="C39:F39"/>
    <mergeCell ref="C40:F40"/>
  </mergeCell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B2989D06EEF74E8D6BDA6A904B1167" ma:contentTypeVersion="11" ma:contentTypeDescription="Een nieuw document maken." ma:contentTypeScope="" ma:versionID="2fc05c04fb7ff62b7ea886a36c044bd5">
  <xsd:schema xmlns:xsd="http://www.w3.org/2001/XMLSchema" xmlns:xs="http://www.w3.org/2001/XMLSchema" xmlns:p="http://schemas.microsoft.com/office/2006/metadata/properties" xmlns:ns3="5df2577c-bde4-427c-be42-464e785c6676" xmlns:ns4="67835d03-23bb-4dde-8fa5-12eabb1f1a8d" targetNamespace="http://schemas.microsoft.com/office/2006/metadata/properties" ma:root="true" ma:fieldsID="20d42c3cfa59dc0ce24f614af2c83189" ns3:_="" ns4:_="">
    <xsd:import namespace="5df2577c-bde4-427c-be42-464e785c6676"/>
    <xsd:import namespace="67835d03-23bb-4dde-8fa5-12eabb1f1a8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EventHashCode" minOccurs="0"/>
                <xsd:element ref="ns3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f2577c-bde4-427c-be42-464e785c66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835d03-23bb-4dde-8fa5-12eabb1f1a8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890C05-4F42-4895-BED9-614FF594126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documentManagement/types"/>
    <ds:schemaRef ds:uri="67835d03-23bb-4dde-8fa5-12eabb1f1a8d"/>
    <ds:schemaRef ds:uri="5df2577c-bde4-427c-be42-464e785c667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8608C51-6153-4FED-A069-94655B3F64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f2577c-bde4-427c-be42-464e785c6676"/>
    <ds:schemaRef ds:uri="67835d03-23bb-4dde-8fa5-12eabb1f1a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EE309C-D961-4560-8895-2FAF535671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Beer, BJM de (Bart-Jan)</dc:creator>
  <cp:keywords/>
  <dc:description/>
  <cp:lastModifiedBy>Velzeboer, J.F.M. (Jacqueline)</cp:lastModifiedBy>
  <cp:revision/>
  <dcterms:created xsi:type="dcterms:W3CDTF">2020-07-23T10:28:33Z</dcterms:created>
  <dcterms:modified xsi:type="dcterms:W3CDTF">2020-11-13T16:43:27Z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0x01010095B2989D06EEF74E8D6BDA6A904B1167</vt:lpwstr>
  </property>
</Properties>
</file>