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10.8.0.1\d\Projecten\Gemeente Peel en Maas-145-Begeleiding aanbesteding\Aanbesteding\Aanbestedingsdocument\P0145_Bijlagen_AD\Bijlage_nvi2\"/>
    </mc:Choice>
  </mc:AlternateContent>
  <xr:revisionPtr revIDLastSave="0" documentId="13_ncr:1_{6367D3CC-326A-436D-939D-ABCEBF0EBCE9}" xr6:coauthVersionLast="47" xr6:coauthVersionMax="47" xr10:uidLastSave="{00000000-0000-0000-0000-000000000000}"/>
  <bookViews>
    <workbookView xWindow="-25320" yWindow="270" windowWidth="25440" windowHeight="15540" activeTab="4" xr2:uid="{00000000-000D-0000-FFFF-FFFF00000000}"/>
  </bookViews>
  <sheets>
    <sheet name="Toelichting" sheetId="7" r:id="rId1"/>
    <sheet name="Keuzemogelijkheden" sheetId="8" r:id="rId2"/>
    <sheet name="Methodiekhoofdgroepen" sheetId="9" r:id="rId3"/>
    <sheet name="Methodiekgroepen" sheetId="10" r:id="rId4"/>
    <sheet name="Methodieken wensen fase" sheetId="4" r:id="rId5"/>
    <sheet name="Basisgegevens" sheetId="6" state="hidden" r:id="rId6"/>
  </sheets>
  <definedNames>
    <definedName name="_xlnm._FilterDatabase" localSheetId="4" hidden="1">'Methodieken wensen fase'!$A$1:$N$55</definedName>
    <definedName name="_xlnm.Print_Area" localSheetId="4">'Methodieken wensen fase'!$A$1:$I$45</definedName>
    <definedName name="_xlnm.Print_Titles" localSheetId="4">'Methodieken wensen fase'!$1:$1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5" i="4" l="1"/>
  <c r="M55" i="4"/>
  <c r="L55" i="4"/>
  <c r="K55" i="4"/>
  <c r="N53" i="4"/>
  <c r="M53" i="4"/>
  <c r="L53" i="4"/>
  <c r="K53" i="4"/>
  <c r="N50" i="4"/>
  <c r="M50" i="4"/>
  <c r="L50" i="4"/>
  <c r="K50" i="4"/>
  <c r="N48" i="4"/>
  <c r="M48" i="4"/>
  <c r="L48" i="4"/>
  <c r="K48" i="4"/>
  <c r="N47" i="4"/>
  <c r="M47" i="4"/>
  <c r="L47" i="4"/>
  <c r="K47" i="4"/>
  <c r="N44" i="4"/>
  <c r="M44" i="4"/>
  <c r="L44" i="4"/>
  <c r="K44" i="4"/>
  <c r="N42" i="4"/>
  <c r="M42" i="4"/>
  <c r="L42" i="4"/>
  <c r="K42" i="4"/>
  <c r="N41" i="4"/>
  <c r="M41" i="4"/>
  <c r="L41" i="4"/>
  <c r="K41" i="4"/>
  <c r="N39" i="4"/>
  <c r="M39" i="4"/>
  <c r="L39" i="4"/>
  <c r="K39" i="4"/>
  <c r="N37" i="4"/>
  <c r="M37" i="4"/>
  <c r="L37" i="4"/>
  <c r="K37" i="4"/>
  <c r="N34" i="4"/>
  <c r="M34" i="4"/>
  <c r="L34" i="4"/>
  <c r="K34" i="4"/>
  <c r="N32" i="4"/>
  <c r="M32" i="4"/>
  <c r="L32" i="4"/>
  <c r="K32" i="4"/>
  <c r="N31" i="4"/>
  <c r="M31" i="4"/>
  <c r="L31" i="4"/>
  <c r="K31" i="4"/>
  <c r="N28" i="4"/>
  <c r="M28" i="4"/>
  <c r="L28" i="4"/>
  <c r="K28" i="4"/>
  <c r="N27" i="4"/>
  <c r="M27" i="4"/>
  <c r="L27" i="4"/>
  <c r="K27" i="4"/>
  <c r="N25" i="4"/>
  <c r="M25" i="4"/>
  <c r="L25" i="4"/>
  <c r="K25" i="4"/>
  <c r="N22" i="4"/>
  <c r="M22" i="4"/>
  <c r="L22" i="4"/>
  <c r="K22" i="4"/>
  <c r="N19" i="4"/>
  <c r="M19" i="4"/>
  <c r="L19" i="4"/>
  <c r="K19" i="4"/>
  <c r="N16" i="4"/>
  <c r="M16" i="4"/>
  <c r="L16" i="4"/>
  <c r="K16" i="4"/>
  <c r="N15" i="4"/>
  <c r="M15" i="4"/>
  <c r="L15" i="4"/>
  <c r="K15" i="4"/>
  <c r="N14" i="4"/>
  <c r="M14" i="4"/>
  <c r="L14" i="4"/>
  <c r="K14" i="4"/>
  <c r="N11" i="4"/>
  <c r="M11" i="4"/>
  <c r="L11" i="4"/>
  <c r="K11" i="4"/>
  <c r="N9" i="4"/>
  <c r="M9" i="4"/>
  <c r="L9" i="4"/>
  <c r="K9" i="4"/>
  <c r="N6" i="4"/>
  <c r="M6" i="4"/>
  <c r="L6" i="4"/>
  <c r="K6" i="4"/>
  <c r="I56" i="4"/>
  <c r="N4" i="4"/>
  <c r="M4" i="4"/>
  <c r="L4" i="4"/>
  <c r="K4" i="4"/>
  <c r="K4" i="6"/>
  <c r="K5" i="6"/>
  <c r="K6" i="6"/>
  <c r="K3" i="6"/>
  <c r="K2" i="6"/>
  <c r="J2" i="6"/>
  <c r="J4" i="6"/>
  <c r="J5" i="6"/>
  <c r="J6" i="6"/>
  <c r="J3" i="6"/>
  <c r="N56" i="4" l="1"/>
</calcChain>
</file>

<file path=xl/sharedStrings.xml><?xml version="1.0" encoding="utf-8"?>
<sst xmlns="http://schemas.openxmlformats.org/spreadsheetml/2006/main" count="454" uniqueCount="354">
  <si>
    <t>Hoofdgroep</t>
  </si>
  <si>
    <t>Groep</t>
  </si>
  <si>
    <t>Funct.nr.</t>
  </si>
  <si>
    <t>Funct.ID</t>
  </si>
  <si>
    <t>Functionaliteitsomschrijving</t>
  </si>
  <si>
    <t>Informatievoorziening</t>
  </si>
  <si>
    <t>Historie-opbouw</t>
  </si>
  <si>
    <t>Plannen en begroten</t>
  </si>
  <si>
    <t>Inschrijver</t>
  </si>
  <si>
    <t>Naam</t>
  </si>
  <si>
    <t>Functie</t>
  </si>
  <si>
    <t>Onderneming</t>
  </si>
  <si>
    <t>Handtekening</t>
  </si>
  <si>
    <t>Plaats en datum</t>
  </si>
  <si>
    <t>Aantal punten</t>
  </si>
  <si>
    <t>Behaalde punten</t>
  </si>
  <si>
    <t>Keuzelijst</t>
  </si>
  <si>
    <t>Ja</t>
  </si>
  <si>
    <t>Nee</t>
  </si>
  <si>
    <t xml:space="preserve"> Ja/Nee</t>
  </si>
  <si>
    <t>Fase</t>
  </si>
  <si>
    <t>Omschrijving</t>
  </si>
  <si>
    <t>Verwerken als</t>
  </si>
  <si>
    <t>Tonen tijdens</t>
  </si>
  <si>
    <t>Doorontwikkeld</t>
  </si>
  <si>
    <t>Volledig uitgewerkt en in de praktijk ervaren de gebruikers dat het naar tevredenheid in gebruik is.</t>
  </si>
  <si>
    <t>Eis</t>
  </si>
  <si>
    <t>Tonen tijdens demonstratie, verificatie en oplevering.</t>
  </si>
  <si>
    <t>Jong volwassen</t>
  </si>
  <si>
    <t>Concept uitgewerkt, waarbij de eerste positieve ervaringen van gebruikers beschikbaar zijn. De stap naar doorontwikkeld vindt binnen een half jaar plaats.</t>
  </si>
  <si>
    <t>Bereid te ontwikkelen</t>
  </si>
  <si>
    <t>De methodiek is bij implementatie volledig beschikbaar binnen de standaard software</t>
  </si>
  <si>
    <t>Eis bij implementatie</t>
  </si>
  <si>
    <t>Nieuw</t>
  </si>
  <si>
    <t>Nog geen ervaring op dit deel en ook niet bekend of dit wordt ontwikkeld.</t>
  </si>
  <si>
    <t>Wens</t>
  </si>
  <si>
    <t>Kan niet worden aangetoond tijdens de demonstratie/verificatie/oplevering het operationeel is.</t>
  </si>
  <si>
    <t>In aanbesteding als (wordt ingevuld o.b.v. antwoord fase)</t>
  </si>
  <si>
    <t>Verificatie (wordt ingevuld o.b.v. antwoord fase)</t>
  </si>
  <si>
    <t>Antwoord fase (maak een keuze)</t>
  </si>
  <si>
    <t>Factor</t>
  </si>
  <si>
    <t>Maak uw keuze</t>
  </si>
  <si>
    <t>Maak een keuze in de kolom fase</t>
  </si>
  <si>
    <t>Financieel systeem</t>
  </si>
  <si>
    <t>M1.8.2</t>
  </si>
  <si>
    <t>M-246</t>
  </si>
  <si>
    <t>Budgetten uit financieel pakket Key2Financien</t>
  </si>
  <si>
    <t>Plantopografie</t>
  </si>
  <si>
    <t>M1.13.1</t>
  </si>
  <si>
    <t>M-512</t>
  </si>
  <si>
    <t>Plantopografie beschikbaar in BOR-beheersysteem</t>
  </si>
  <si>
    <t>In het BOR-beheersysteem is de plantopografie grafisch en administratief beschikbaar. De inhoud kan geraadpleegd worden en is ook beschikbaar in selecties, queries en rapportages.</t>
  </si>
  <si>
    <t>Uitwisselingsstandaarden</t>
  </si>
  <si>
    <t>Standaard UitwisselingsFormaat</t>
  </si>
  <si>
    <t>M3.1.11</t>
  </si>
  <si>
    <t>M-234</t>
  </si>
  <si>
    <t>BOR-MELD</t>
  </si>
  <si>
    <t>Uit kunnen wisselen conform BOR-Meld.</t>
  </si>
  <si>
    <t>Inventariseren</t>
  </si>
  <si>
    <t>Inwinnen objectgegevens</t>
  </si>
  <si>
    <t>M4.1.11</t>
  </si>
  <si>
    <t>M-571</t>
  </si>
  <si>
    <t>Boomspiegels bepalen op basis van luchtfoto's</t>
  </si>
  <si>
    <t>Boomspiegels bepalen op basis van luchtfoto's voor o.a.  juiste standplaats.</t>
  </si>
  <si>
    <t>Inspecteren</t>
  </si>
  <si>
    <t>Verwerken inspectieresultaten</t>
  </si>
  <si>
    <t>M5.23.10</t>
  </si>
  <si>
    <t>M-566</t>
  </si>
  <si>
    <t>Verwerken weginspectieresulaten uit cyclofoto's</t>
  </si>
  <si>
    <t>Inspectiegegevens uit de weginspectie op basis van informatie uit cyclofoto's kunnen verwerken in het BOR-beheersysteem</t>
  </si>
  <si>
    <t>Plannen en begroten Wegen</t>
  </si>
  <si>
    <t>M6.4.3</t>
  </si>
  <si>
    <t>M-61</t>
  </si>
  <si>
    <t>ABS-V (Algemene beheersystematiek Verhardingen)</t>
  </si>
  <si>
    <t>Volledig kunnen werken conform de beheersystematiek Openbare Ruimte met de uitwerking voor Verhardingen (CROW).</t>
  </si>
  <si>
    <t>Registratie uitgevoerd werk</t>
  </si>
  <si>
    <t>M7.1.19</t>
  </si>
  <si>
    <t>M-185</t>
  </si>
  <si>
    <t>Uitgevoerde maatregelen op basis van track and trace informatie verwerken</t>
  </si>
  <si>
    <t>M7.1.35</t>
  </si>
  <si>
    <t>M-491</t>
  </si>
  <si>
    <t>Afhandelen maatregel toegekend aan een inspectievak</t>
  </si>
  <si>
    <t>De maatregel van een inspectie vak (o.a. klein onderhoud of inspectie Duizendknoop) de afhandeling kunnen verwerkt.</t>
  </si>
  <si>
    <t>Maatregelen</t>
  </si>
  <si>
    <t>M7.3.3</t>
  </si>
  <si>
    <t>M-490</t>
  </si>
  <si>
    <t>Bij afbakening vlak, lijn of punt aan een inspectie vak een maatregel toe kunnen voegen en ook kunnen afhandelen</t>
  </si>
  <si>
    <t>Bij het opnemen van gegevens (bijvoorbeeld tijdens een inspectie) aan een inspectie vak (o.a. klein onderhoud of inspectie Duizendknoop) een maatregel kunnen aangeven, waarbij ook de afhandeling kan worden verwerkt.</t>
  </si>
  <si>
    <t>Beheren</t>
  </si>
  <si>
    <t>Beleidsplan</t>
  </si>
  <si>
    <t>M8.1.3</t>
  </si>
  <si>
    <t>M-573</t>
  </si>
  <si>
    <t>Sturen op basis van kwaliteit, kosten, kwetsbaarheid en communicatie (de  4 K's</t>
  </si>
  <si>
    <t>Beheerplan</t>
  </si>
  <si>
    <t>M8.2.1</t>
  </si>
  <si>
    <t>M-132</t>
  </si>
  <si>
    <t>Beheerplan op basis van inspecties</t>
  </si>
  <si>
    <t>Beheerplan opstellen waarbij de inspectieresultaten (incl. historie) gebruikt worden.</t>
  </si>
  <si>
    <t>Onderhoudsplan</t>
  </si>
  <si>
    <t>M8.3.13</t>
  </si>
  <si>
    <t>M-222</t>
  </si>
  <si>
    <t>Uitmaaien rand bosplantsoen via randen met automatisch de lengte</t>
  </si>
  <si>
    <t>Rand als zelfstandig object wordt automatisch gegenereerd conform IMBOR. Aan de rand kunnen maatregelen worden toegekend. Het object blijft bij mutaties behouden.</t>
  </si>
  <si>
    <t>M8.3.6</t>
  </si>
  <si>
    <t>M-229</t>
  </si>
  <si>
    <t>Maatregelen uit SSW (Systeemoverzicht Stedelijk Water (voorheen BRP) verwerken in beheersysteem</t>
  </si>
  <si>
    <t>De maatregelen die voortkomen uit het SSW (Systeemoverzicht Stedelijk Water (voorheen BRP) worden in het beheersysteem verwerkt.</t>
  </si>
  <si>
    <t>Uitvoeringsplan</t>
  </si>
  <si>
    <t>M8.4.8</t>
  </si>
  <si>
    <t>M-474</t>
  </si>
  <si>
    <t>Raadplegen</t>
  </si>
  <si>
    <t>Visualiseren gegevens</t>
  </si>
  <si>
    <t>M9.3.1</t>
  </si>
  <si>
    <t>M-506</t>
  </si>
  <si>
    <t>Bufferselectie mogelijk</t>
  </si>
  <si>
    <t>M9.3.2</t>
  </si>
  <si>
    <t>M-507</t>
  </si>
  <si>
    <t>Visualisatie buffer rond één of meer objecten o.b.v. één of meerdere attributen</t>
  </si>
  <si>
    <t>Het is mogelijk om visueel van één of meerdere objecten visueel een buffer rond het object op de kaart te tonen. Bijvoorbeeld de kroonprojectie van een boom op basis van soort en hoogte.</t>
  </si>
  <si>
    <t>Verzorgen afdrukken</t>
  </si>
  <si>
    <t>M9.6.4</t>
  </si>
  <si>
    <t>M-503</t>
  </si>
  <si>
    <t>Gelaagde pdf maken</t>
  </si>
  <si>
    <t>Een pdf vervaardigen, waarin de informatie in lagen wordt opgeslagen en door gebruikers van een pdf-bestand zonder extra software de lagen kunnen gebruiken.</t>
  </si>
  <si>
    <t>Automatisch invullen</t>
  </si>
  <si>
    <t>Aantal bepalen</t>
  </si>
  <si>
    <t>M12.3.1</t>
  </si>
  <si>
    <t>M-187</t>
  </si>
  <si>
    <t>Aantal obstakels automatisch bepalen</t>
  </si>
  <si>
    <t>Het aantal obstakels wordt aan de hand van de aanwezige objecten automatisch bepaald.</t>
  </si>
  <si>
    <t>Bepalen randen</t>
  </si>
  <si>
    <t>M12.4.2</t>
  </si>
  <si>
    <t>M-45</t>
  </si>
  <si>
    <t>Genereren randen groen</t>
  </si>
  <si>
    <t>Het bepalen van randen gebeurt op basis van een matrix. Daarbij zijn ook oplossingen beschikbaar voor grenzen waar nog geen aangrenzend object beschikbaar is (denk aan particulier terrein).</t>
  </si>
  <si>
    <t>Werkpakketten</t>
  </si>
  <si>
    <t>M6.8.10</t>
  </si>
  <si>
    <t>M-38</t>
  </si>
  <si>
    <t>Werkpakketten voor gegenereerde objecten (zoals randen)  met maatregelen, frequenties, normen en (meerdere) tarievenlijsten</t>
  </si>
  <si>
    <t>Een verzameling maatregelen (incl. frequenties) voor gegenereerde objecten  incl. normen en tarieven die opgesteld is met het oogmerk een uniek doel te bereiken binnen een gesteld tijdslimiet. Er kan met meerdere tarievenlijsten gerekend worden.</t>
  </si>
  <si>
    <t>M6.8.6</t>
  </si>
  <si>
    <t>M-37</t>
  </si>
  <si>
    <t>Werkpakketten voor gegenereerde objecten (zoals randen) met maatregelen, frequenties en (meerdere) tarievenlijsten</t>
  </si>
  <si>
    <t>Een verzameling maatregelen (incl. frequenties) voor gegenereerde objecten excl. normen en tarieven die opgesteld is met het oogmerk een uniek doel te bereiken binnen een gesteld tijdslimiet. Er kan met meerdere tarievenlijsten gerekend worden.</t>
  </si>
  <si>
    <t>Maak een keuze in de kolom 'Antwoord fase'</t>
  </si>
  <si>
    <t>Tonen tijdens verificatie en conform de planning van de implementatie.</t>
  </si>
  <si>
    <t>Bij verificatie aantonen dat dit in ontwikkeling is en bij oplevering conform de planning volledig operationeel zal zijn.</t>
  </si>
  <si>
    <t>Totaal</t>
  </si>
  <si>
    <t>In  het bestand kunt u een keuze maken uit de waarden zoals deze zijn opgenomen in tabblad keuzemogelijkheden</t>
  </si>
  <si>
    <t xml:space="preserve">Afhankelijk van de keuze wordt een factor toegekend, waardoor ‘Doorontwikkeld’ meer punten oplevert als ‘Bereid te ontwikkelen’. </t>
  </si>
  <si>
    <t>De factoren zijn opgenomen in onderstaand overzicht:</t>
  </si>
  <si>
    <t>Gelieve het formulier in te vullen. Het formulier geeft met een rode kleur aan dat u nog geen keuze heeft gemaakt. Afhankelijk van de keuze  worden de punten automatisch berekend en kleurt de regel conform tabblad keuzemogeljkheden.</t>
  </si>
  <si>
    <t xml:space="preserve">NB: Alle kosten die de inschrijver dient te maken om de aangeboden invulling aan de wensen te realiseren dienen verrekend te zijn in zijn prijsaanbieding (conform Bijlage 28). Met andere woorden er kunnen geen andere / additionele kosten in rekening gebracht worden voor het realiseren van de wensen, dan de kosten die zijn vermeld in de prijsopgave. </t>
  </si>
  <si>
    <t>De wens is bij implementatie volledig beschikbaar binnen de standaard software</t>
  </si>
  <si>
    <t>Methodiekhoofdgroepen</t>
  </si>
  <si>
    <t>Methodiekgroepen</t>
  </si>
  <si>
    <t>Toelichting wensen methodiek</t>
  </si>
  <si>
    <t>Tijdens het invullen van de fase wordt automatisch de tekst in kolom K, L en M ingevuld, waaruit blijkt hoe dit op basis van uw antwoord mogelijk wordt opgenomen in het aanbestedingsdocument.</t>
  </si>
  <si>
    <t>Nr.</t>
  </si>
  <si>
    <t>Naam hoofdgroep methodiek</t>
  </si>
  <si>
    <t>Omschrijving hoofdgroep methodiek</t>
  </si>
  <si>
    <t>Alles rondom beheersystemen. Betreft: Projecten en activiteiten (A); Bestekken en contracten (C); Documentmanagement (D); Geovoorziening (G); Meldingen (M); Portaal (gebruiken en leveren) (P); Revisiegegevens/mutaties (R); Beheersysteem (S); Webservices en ondergronden (W) en Extra beheersysteem (X).</t>
  </si>
  <si>
    <t>Standaarden</t>
  </si>
  <si>
    <t>Standaarden die worden gebruikt. Denk aan IMGeo; IMBOR; GWSW.</t>
  </si>
  <si>
    <t>Het uitwisselen van gegevens via standaarden zoals SUF en StUF.</t>
  </si>
  <si>
    <t>Methodieken die van belang zijn voor het inventariseren/inwinnen van gegevens.</t>
  </si>
  <si>
    <t>Het vastleggen van kwalitatieve gegevens. Daarbij wordt gerelateerd aan een (grafisch) object een meetgegeven vastgelegd. Dit kan vaker in de tijd plaatsvinden.</t>
  </si>
  <si>
    <t>Op basis van beschikbare kwalitatieve gegevens gerelateerd aan een object of gebied waarbinnen het object valt wordt een planning en begroting opgesteld. Toelichting: Gebaseerd op de relatie tussen het object en de domeinwaarden van de kwalitatieve gegevens kan een planning en begroting worden opgesteld. De relatie tussen de objectgegevens (objecttype, attributen en domeinwaarden) met de attributen en domeinwaarden van de kwalitatieve gegevens kan door de gebruiker zelfstandig worden gewijzigd.</t>
  </si>
  <si>
    <t>De registratie van uitgevoerde werkzaamheden om aan te tonen dat de werkzaamheden zijn uitgevoerd, voor historie-opbouw, etc.</t>
  </si>
  <si>
    <t>Gegevens die nodig zijn om beheer mogelijk te maken, waarbij o.a. beheer-, onderhouds- en uitvoeringsplannen worden opgesteld.</t>
  </si>
  <si>
    <t>Methodieken die van belang zijn voor het raadplegen van de gegevens.</t>
  </si>
  <si>
    <t>Integraal werken</t>
  </si>
  <si>
    <t>Methodieken die voor integraal werken aanwezig zijn.</t>
  </si>
  <si>
    <t>Applicatiebeheer</t>
  </si>
  <si>
    <t>Het beheren van applicatie zelf.</t>
  </si>
  <si>
    <t>Het invullen van gegevens op basis van reeds aanwezige, ingevulde gegevens.</t>
  </si>
  <si>
    <t>Beheersysteem</t>
  </si>
  <si>
    <t>Beheersoftware voor het integraal registreren, inspecteren en beheren van uitgevoerde werkzaamheden van assets in de openbare ruimte voor alle vakdisciplines.</t>
  </si>
  <si>
    <t>Webservices/ondergronden</t>
  </si>
  <si>
    <t>Portaal</t>
  </si>
  <si>
    <t>Informatie aan een portaal beschikbaar stellen of informatie uit een portaal gebruiken. Bij een portaal loopt dit via een andere applicatie; bij een ondergrond is het direct beschikbaar in de applicatie. Een ondergrond kan wel uit een portaal komen.</t>
  </si>
  <si>
    <t>Meldingen</t>
  </si>
  <si>
    <t>Extra beheersysteem</t>
  </si>
  <si>
    <t>Een extra (BOR) beheersysteem naast het integrale BOR beheersysteem. Het betreft een geautomatiseerde koppeling tussen externe applicaties (bijvoorbeeld gemalenbeheer) met mechanische riolering.</t>
  </si>
  <si>
    <t>Extra software</t>
  </si>
  <si>
    <t>Software waarmee een relatie bestaat met het beheersysteem (niet een extra BOR-systeem).</t>
  </si>
  <si>
    <t>Revisie</t>
  </si>
  <si>
    <t>Gegevens aanleveren voor het digitaal en analoog kunnen noteren van revisies en het digitaal en analoog ontvangen van revisies/mutaties.</t>
  </si>
  <si>
    <t>Gebruiken van gegevens uit een (extern) financieel systeem.</t>
  </si>
  <si>
    <t>Documentmanagement</t>
  </si>
  <si>
    <t>Het BOR-beheersysteem zorgt voor koppelingen met documentmanagementsystemen (DMS) of netwerken waarin  bestanden zijn opgeslagen, zoals inspecties, foto’s, rapporten, tekeningen, enz. Het beheersysteem beschikt over een mogelijkheid om documenten aan objecten te koppelen via een link naar het document in het documentmanagementsysteem (documentregistratie). Dit kan met een 1:n relatie. Het is niet toegestaan om dit in één veld op te lossen met bijvoorbeeld een ";".</t>
  </si>
  <si>
    <t>Projecten en activiteiten</t>
  </si>
  <si>
    <t>Het gebruiken en vervaardigen van gegevens voor projecten en activiteiten.</t>
  </si>
  <si>
    <t>Actueel houden attributen o.b.v. referentielijsten o.b.v. landelijke lijsten</t>
  </si>
  <si>
    <t>Informatie uit landelijke services beschikbaar stellen. Bij veranderingen worden deze naar keuze van de organisatie automatisch/handmatig doorgevoerd (beide is mogelijk).</t>
  </si>
  <si>
    <t>Verkeerstellingen</t>
  </si>
  <si>
    <t>Verwerken van verkeerstellingen.</t>
  </si>
  <si>
    <t>IMBOR</t>
  </si>
  <si>
    <t>Werken conform InformatieModel Beheer Openbare Ruimte (IMBOR).</t>
  </si>
  <si>
    <t>GWSW</t>
  </si>
  <si>
    <t>Werken conform Gegevens Woordenboek Stedelijk Water (GWSW).</t>
  </si>
  <si>
    <t>De Standaard UitwisselingsFormaat (StUF) is een berichtenstandaard en bevat de afspraken over de basisprincipes voor het uitwisselen van gegevens tussen applicaties in het gemeentelijke veld. StUF bevat zelf geen berichten, maar wel bouwstenen en richtlijnen waarmee berichtstandaarden kunnen worden samengesteld. De standaard voorkomt dat steeds opnieuw maatwerk moet worden ontwikkeld, beperkt het overleg voor het realiseren van koppelingen tussen systemen en bevordert de interoperabiliteit. StUF is beschreven in XML en gebaseerd op geaccepteerde internetstandaarden.</t>
  </si>
  <si>
    <t>Inwinnen en verwerken van objectgegevens.</t>
  </si>
  <si>
    <t>Enkelvoudig inwinnen</t>
  </si>
  <si>
    <t>Enkelvoudig inwinnen van gegevens, ondanks dat er met meerdere invoermogelijkheden of applicaties wordt gewerkt.</t>
  </si>
  <si>
    <t>Inspecteren Bomen</t>
  </si>
  <si>
    <t>Inspecteren Borden</t>
  </si>
  <si>
    <t>Het inspecteren van borden.</t>
  </si>
  <si>
    <t>Inspecteren Civiele constructies</t>
  </si>
  <si>
    <t>Het inspecteren van civiele kunstwerken/constructies.</t>
  </si>
  <si>
    <t>Inspecteren Hagen</t>
  </si>
  <si>
    <t>Het inspecteren van hagen.</t>
  </si>
  <si>
    <t>Inspecteren Markeringen</t>
  </si>
  <si>
    <t>Het inspecteren van markeringen op verhardingen.</t>
  </si>
  <si>
    <t>Inspecteren Ondergrondse voorzieningen</t>
  </si>
  <si>
    <t>Inspecteren van ondergrondse voorzieningen (afval).</t>
  </si>
  <si>
    <t>Inspecteren Pompen en gemalen</t>
  </si>
  <si>
    <t>Inspecteren Spelen</t>
  </si>
  <si>
    <t>Het inspecteren van speeltoestellen, speelondergronden en de daaraan gerelateerde omgevingsfactoren.</t>
  </si>
  <si>
    <t>Inspecteren Verharding bij ondergrondse voorziening</t>
  </si>
  <si>
    <t>Inspecteren Wegen</t>
  </si>
  <si>
    <t>Het inspecteren van verhardingen.</t>
  </si>
  <si>
    <t>Een boomveiligheidscontrole conform BVC van bomen als puntobjecten, maar ook voor bomen in een vlak.</t>
  </si>
  <si>
    <t>Beeldkwaliteit</t>
  </si>
  <si>
    <t>Het technisch of visueel beoordelen van de situatie aan de hand van beelden en daarbij behorende beeldmeetlatten.</t>
  </si>
  <si>
    <t>Schouwen BOR</t>
  </si>
  <si>
    <t>Een schouw van de openbare ruimte (BOR-schouw), waarbij een gebied (meerdere objecten) wordt geïnspecteerd.</t>
  </si>
  <si>
    <t>Peilen voor baggeren</t>
  </si>
  <si>
    <t>Het registreren van peilen van slib voor o.a. baggeren en doorvaartdiepte.</t>
  </si>
  <si>
    <t>Inboet opnemen</t>
  </si>
  <si>
    <t>Opnemen van inboet om aan te geven waar beplanting vervangen dient te worden.</t>
  </si>
  <si>
    <t>Loggegevens</t>
  </si>
  <si>
    <t>Vastleggen van ingewonnen gegevens om de historie te kunnen volgen. Meestal vindt dit vastleggen geautomatiseerd plaats.</t>
  </si>
  <si>
    <t>Visuele inspectie</t>
  </si>
  <si>
    <t>Visueel inspecteren van objecten/assets.</t>
  </si>
  <si>
    <t>Technische inspectie</t>
  </si>
  <si>
    <t>Technisch inspecteren van objecten/assets.</t>
  </si>
  <si>
    <t>Ongevallenregistratie</t>
  </si>
  <si>
    <t>Vastleggen van ongevallen gerelateerd aan een object/asset.</t>
  </si>
  <si>
    <t>Exoten</t>
  </si>
  <si>
    <t>Registreren van exoten om deze inzichtelijk te hebben en het (toekomstig) beheer op af te kunnen stemmen.</t>
  </si>
  <si>
    <t>Boringen</t>
  </si>
  <si>
    <t>Registratie van uitgevoerde boringen. De datum van de boring is van groot belang.</t>
  </si>
  <si>
    <t>Verwerken van inspectieresultaten die buiten het systeem zijn ingewonnen. Er dient wel een unieke relatie met het systeem beschikbaar te zijn en er dient vooraf een controle uitgevoerd te kunnen worden, zodat er geen foute data wordt ingevoerd, ingelezen of verwerkt.</t>
  </si>
  <si>
    <t>Verwerken wateroverlast</t>
  </si>
  <si>
    <t>Verwerken waar wateroverlast is.</t>
  </si>
  <si>
    <t>Taxeren</t>
  </si>
  <si>
    <t>Bepaling van de waarde van het object.</t>
  </si>
  <si>
    <t>Benchmarks</t>
  </si>
  <si>
    <t>Het uitvoeren van benchmarks is mogelijk.</t>
  </si>
  <si>
    <t>Basisplanning incl. begroting op basis van kwalitatieve gegevens</t>
  </si>
  <si>
    <t>Plannen en begroten Civiele constructies</t>
  </si>
  <si>
    <t>Het plannen en begroten voor Civiele constructies.</t>
  </si>
  <si>
    <t>Plannen en begroten Groen</t>
  </si>
  <si>
    <t>Het plannen en begroten voor Groen.</t>
  </si>
  <si>
    <t>Het plannen en begroten voor Verharding.</t>
  </si>
  <si>
    <t>Kwaliteitsniveaus</t>
  </si>
  <si>
    <t>Met kwaliteitsniveaus gerelateerd aan het ambitieniveau kunnen plannen en begroten.</t>
  </si>
  <si>
    <t>Cyclisch plannen</t>
  </si>
  <si>
    <t>Op objectniveau (objecttype en eventueel attributen) wordt aan de hand van het jaar van aanleg, de cyclische kosten en de theoretische levensduur de cyclische planning en begroting opgesteld. Daarbij komt naar voren wat de geplande cyclische kosten zijn en in welk jaar deze worden verwacht.</t>
  </si>
  <si>
    <t>Opbouwen eigen kengetallen</t>
  </si>
  <si>
    <t>Zelf opbouwen van eigen kengetallen in de vorm van eigen normen, eigen tarieven, eigen cyclustermijnen, eigen afhankelijkheden.</t>
  </si>
  <si>
    <t>Bepalen van maatregelen die van belang zijn voor het uitvoeren van werkzaamheden. Daarbij kunnen ook algemene maatregelen naar voren komen die geen directe actie, maar een resultaatsverplichting aangeven.</t>
  </si>
  <si>
    <t>Voortgang</t>
  </si>
  <si>
    <t>Registreren van de voortgang van de werkzaamheden.</t>
  </si>
  <si>
    <t>Opstellen van een beleidsplan. De periode is meestal 5 tot 15 jaar, maar vaak ook met een doorkijk naar een langere periode.</t>
  </si>
  <si>
    <t>Opstellen van een beheerplan. De periode is meestal 1 tot 5 jaar.</t>
  </si>
  <si>
    <t>Opstellen van een onderhoudsplan, waarmee de eigen dienst of aannemer eenmalige en terugkerende werkzaamheden kan uitvoeren (maatregelniveau). De periode is meestal een jaar.</t>
  </si>
  <si>
    <t>Opstellen van een uitvoeringsplan, waarmee de eigen dienst of aannemer de werkzaamheden kan uitvoeren (maatregelniveau). Dit betreft meestal eenmalige maatregelen. De periode is meestal een jaar.</t>
  </si>
  <si>
    <t>Bestekken opstellen</t>
  </si>
  <si>
    <t>Opstellen van bestekken, waarin contractafspraken worden gemaakt en ook gecontroleerd worden.</t>
  </si>
  <si>
    <t>Controle bestekken</t>
  </si>
  <si>
    <t>Controle van bestekken (beeld- en frequentiebestekken)</t>
  </si>
  <si>
    <t>Vervangingsplan</t>
  </si>
  <si>
    <t>Water geven</t>
  </si>
  <si>
    <t>Periodiek zelfstandig opstellen van een plan om de objecten water te geven. Daarbij kan de volgorde of route een onderdeel zijn van de uitwerking. Er kunnen meerdere plannen voor water geven binnen één vakdiscipline of selectie van objecttype(s) worden opgesteld. De historie van de plannen blijft beschikbaar.</t>
  </si>
  <si>
    <t>Eigen methodiek</t>
  </si>
  <si>
    <t>Eigen beheermethodiek specifiek voor de organisatie.</t>
  </si>
  <si>
    <t>Reinigingsplan</t>
  </si>
  <si>
    <t>Analyse</t>
  </si>
  <si>
    <t>Analyseren van bestaande gegevens die in en buiten het systeem voorkomen.</t>
  </si>
  <si>
    <t>Kapvergunning</t>
  </si>
  <si>
    <t>Uitwisselen van gegevens m.b.t. kapvergunningen.</t>
  </si>
  <si>
    <t>Natuurbescherming</t>
  </si>
  <si>
    <t>Beheermethodieken specifiek voor natuurbescherming.</t>
  </si>
  <si>
    <t>Raadplegen objectgegevens</t>
  </si>
  <si>
    <t>Raadplegen van objectgegevens (incl. attributen en domeinwaarden).</t>
  </si>
  <si>
    <t>Raadplegen dynamische gegevens</t>
  </si>
  <si>
    <t>Raadplegen van de dynamische gegevens (kwalitatieve gegevens, beheergegevens en uitgevoerd werk) incl. de relatie met de objectgegevens (incl. attributen en domeinwaarden).</t>
  </si>
  <si>
    <t>Alle administratieve en grafische gegevens en combinatie daarvan visualiseren met themakaarten, grafieken, buffers, etc.</t>
  </si>
  <si>
    <t>Legenda</t>
  </si>
  <si>
    <t>Opstellen van een legenda of weergave in de kaart.</t>
  </si>
  <si>
    <t>Raadplegen 'losse bestanden'</t>
  </si>
  <si>
    <t>Raadplegen en inzien van bestanden die als 'los' bestand, zoals inspectiebestanden, inspectievideo's, bijlagen met het beheersysteem mogelijk is.</t>
  </si>
  <si>
    <t>Het verzorgen van analoge en digitale afdrukken.</t>
  </si>
  <si>
    <t>Integraal plannen en begroten</t>
  </si>
  <si>
    <t>Planningen die integraal kunnen worden opgesteld en binnen de applicatie voor alle onderdelen kunnen worden vergeleken en worden aangepast.</t>
  </si>
  <si>
    <t>Actueel houden domeinwaarden</t>
  </si>
  <si>
    <t>Het actueel houden van de lijst met domeinwaarden in de applicatie.</t>
  </si>
  <si>
    <t>Standplaats bepalen</t>
  </si>
  <si>
    <t>Het bepalen van de standplaats op basis van het vlakobject (incl. multivlak) waar het object in staat. Daarbij wordt dit gevuld bij 'TypeStandplaats' en 'TypeStandplaatsPlus'. Het bepalen van de 'TypeStandplaats' en 'TypeStandplaatsPlus' vindt plaats aan de hand van een matrix. Deze is voor 'TypeStandplaats' standaard, maar voor 'TypeStandplaatsPlus' per organisatie in te stellen.</t>
  </si>
  <si>
    <t>Lengte bepalen</t>
  </si>
  <si>
    <t>Bepalen van de lengte (handmatig en/of automatisch).</t>
  </si>
  <si>
    <t>Aantallen bepalen op basis van beschikbare gegevens.</t>
  </si>
  <si>
    <t>Het bepalen van randen o.b.v. aangrenzende vlak- en lijnobjecten (incl. multivlak en multilijnobjecten).</t>
  </si>
  <si>
    <t>Hoofd groepv volgorde</t>
  </si>
  <si>
    <t>Hoofdgroepnaam</t>
  </si>
  <si>
    <t>Groep volgorde</t>
  </si>
  <si>
    <t>Groepnaam</t>
  </si>
  <si>
    <t>Groepomschrijving</t>
  </si>
  <si>
    <t>Aanleveren en gebruiken van webservices en/of ondergronden. Deze is voor het kunnen raadplegen en/of analyseren van gegevens. De vorm kan sterk verschillen en ook zijn er per ondergrond meerdere mogelijkheden. In het geval van een ondergrond zijn de gegevens direct beschikbaar in de applicatie. Een ondergrond kan wel uit een portaal komen. Het beheersysteem biedt de mogelijkheid als gebruiker om aparte kaartlagen voor ondergronden zelfstandig (zonder tussenkomst leverancier en functioneel beheerder) toe te voegen.
Het beheersysteem beschikt over functionaliteit om gegevens als webservice beschikbaar te stellen (BOR naar Webservices).
Het beheersysteem beschikt over functionaliteit om webservices te kunnen gebruiken (Webservices naar BOR).</t>
  </si>
  <si>
    <t>In het beheersysteem kunnen de basisgegevens van de meldingen opgenomen worden. De meldingen worden via zaaksysteem of gegevensmagazijn beschikbaar gesteld.
Meldingen uit een meldingen systeem (externe applicatie) die aan het BOR-beheersysteem worden geleverd, reacties aangaande de afhandeling terug aan meldingen systeem en het presenteren van overzichten uit het meldingen systeem. In het BOR-beheersysteem kunnen categorieën aan meldingen worden toegekend en voor zover het meldingen systeem het ondersteund kunnen niet alleen eigen categorieën worden gebruikt, maar worden de categorieën uit het meldingen systeem ook voor o.a. filtermogelijkheden overgenomen.
Mogelijkheid om het beheersysteem te koppelen aan een meldingensysteem (eis ten behoeve overzicht klachten en meldingen) zodat meldingen rechtstreeks aan een object en een verantwoordelijke ambtenaar in het beheersysteem kunnen worden toegewezen.</t>
  </si>
  <si>
    <t>Een kaart met administratieve informatie om alvast te kunnen laten zien waar in de
toekomst bepaalde objecten komen te liggen. Plantopografie is geen inhoud van de BGT.</t>
  </si>
  <si>
    <t>Het inspecteren van bomen.</t>
  </si>
  <si>
    <t>Het inspecteren van pompen en gemalen.</t>
  </si>
  <si>
    <t>Inspecteren riool en rioolvoorziening</t>
  </si>
  <si>
    <t>Het inspecteren van riolering en rioolvoorziening</t>
  </si>
  <si>
    <t>Het inspecteren van verharding rondom ondergrondse voorzieningen. Dit is een locatie waar verzakkingen vaker aan de orde zijn om hier extra aandacht voor te hebben.</t>
  </si>
  <si>
    <t>Inspecteren Bomen conform BVC</t>
  </si>
  <si>
    <t>Plannen en begroten riolering</t>
  </si>
  <si>
    <t>Het plannen en begroten voor Riolering.</t>
  </si>
  <si>
    <t>Plannen op basis van werkpakketten (beheergroepen/beheercategoriën) die onderbouwd zijn met maatregelen. Het werkpakket wordt vervaardigd (samengesteld) op basis van de objectgegevens (objecttype, attributen en domeinwaarden) en is te genereren. Dit dient niet per object te worden aangegeven, maar op basis van objectkenmerken te worden gegenereerd.</t>
  </si>
  <si>
    <t>g</t>
  </si>
  <si>
    <t>Opbouwen van historie. Dit kan voor alle onderdelen van het beheersysteem plaatsvinden. Denk daarbij aan het bijhouden van de mutaties van de objectgegevens, de vernieuwing van kwalitatieve gegevens en de wijziging van beheergegevens (o.a. maatregelen en tarieven), maar ook aan het uitgevoerde werk en de uitwisseling buiten het beheersysteem (berichtenverkeer, uitgezette inspectie, ter beschikking gesteld data, aangeleverde hoeveelheden voor bestekken, etc.). 
Naast het individueel afhandelen van een voorgestelde maatregel kan afhandeling ook in bulk plaatsvinden. Dit kan plaatsvinden middels de volgende methoden:
- O.b.v. geregistreerde gegevens (unieke relatie met het object);
- Administratieve selectie. Bijvoorbeeld per maatregel meerdere objecten;
- Grafische selectie (afhandelen op basis van een grafische selectie);
- Grafische en administratieve selectie. Bijvoorbeeld alle herstelmaatregelen klein onderhoud binnen een geselecteerd gebied.</t>
  </si>
  <si>
    <t>Inboet afhandelen</t>
  </si>
  <si>
    <t>Vastleggen afgehandelde inboetwerkzaamheden van bomen of groen.</t>
  </si>
  <si>
    <t>Periodiek zelfstandig opstellen van een plan om de objecten te vervangen. Daarbij kan de volgorde een onderdeel zijn van de uitwerking. Er kunnen meerdere vervangingsplannen binnen één vakdiscipline of selectie van objecttype(s) worden opgesteld. De historie van de plannen blijft beschikbaar.
Een beheerder kan in het BOR-beheersysteem de vervangingsplannen zien van andere disciplines waar zij gepland hebben werkzaamheden uit gaan voeren. Vereist is wel dat alle disciplines de meerjarenplanning actueel in het beheersysteem hebben staan en dat deze grafisch beschikbaar zijn.</t>
  </si>
  <si>
    <t>Methodiekhoofdgroepen met de nummering en omschrijving van de methodiek hoofdgroepen is opgenomen in tabblad Methodiekhoofdgroepen.</t>
  </si>
  <si>
    <t>Methodiekgroepen met de nummering en omschrijving van de methodiek groepen is opgenomen in tabblad Methodiekgroepen.</t>
  </si>
  <si>
    <t>Informatie van budgetten uit Key2Financiën is beschikbaar in het BOR-beheersysteem. De insteek is dat de informatie via een export beschikbaar komt en dat deze gebruikt kan worden in het BOR-beheersysteem. Mocht het voor de leverancier eenvoudiger zijn om het automatisch in te stellen is dat ook mogelijk. De daadwerkelijke en praktische invulling dient met de opdrachtgever te worden afgestemd.</t>
  </si>
  <si>
    <t>Op basis van een combinatie van objectgegevens (objecttype, attributen en domeinwaarden) en de laatste en/of meerdere inspectieresultaten wordt een planning en begroting opgesteld. Het beheersysteem kan een maatregelplanning op maatregelniveau opstellen.
Waar geen systematiek beschikbaar is dient de wijze van bereken op basis van een voorstel vanuit de leveranciers te worden aangedragen en waar nodig door de opdrachtgever concreter gemaakt te worden.</t>
  </si>
  <si>
    <t>Periodiek zelfstandig opstellen van een plan om de objecten te reinigen. Daarbij kan de volgorde of route een onderdeel zijn van de uitwerking. Er kunnen meerdere reinigingsplannen binnen één vakdiscipline of selectie van objecttype(s) worden opgesteld. De historie van de plannen blijft beschikbaar.
Met behulp van de gegevens uit het BOR-beheersysteem dient een reinigingsplan opgesteld te worden. Het resultaat van de objecten waar dit betrekking op heeft dient dan grafisch (in de kaart) getoond te kunnen worden.</t>
  </si>
  <si>
    <t>M2.1.2</t>
  </si>
  <si>
    <t>M-542</t>
  </si>
  <si>
    <t>GWSW-Geo</t>
  </si>
  <si>
    <t>Bij GIS-presentaties van rioleringsdata kan het BOR-beheersysteem gebruik maken van de presentatiestijlen en -symbolen zoals gespecificeerd in GWSW-Geo.
Het specificatiedocument is als PDF vrij te downloaden vanaf pagina https://apps.gwsw.nl/item_geo?dataset= (in het grijze gedeelde). Daar zijn ook de actuele SLD’s (QGIS) en Layers (ArcGIS) te vinden. 
GWSW Geo symbologie. De symbologie (of GIS stijl) is opgenomen in de GWSW ontologie en kunt u ook raagplegen op https://data.gwsw.nl/totaal/SymboolGWSWGeo. Daarnaast is de GIS stijl ook in SLD-vorm (OpenGIS Styled Layer Descriptor) beschikbaar.</t>
  </si>
  <si>
    <t>M2.2.5</t>
  </si>
  <si>
    <t>M-504</t>
  </si>
  <si>
    <t>GWSW-MELD</t>
  </si>
  <si>
    <t>Uitwisseling voor gegevens m.b.t. GWSW en meldingen.</t>
  </si>
  <si>
    <t>M3.1.2</t>
  </si>
  <si>
    <t>M-87</t>
  </si>
  <si>
    <t>Berichtenverkeer conform StUF-Geo IMGeo met aanvullende BOR attributen</t>
  </si>
  <si>
    <t>Berichtenverkeer tussen de geovoorziening het BOR-beheersysteem conform StUF-Geo IMGeo met aanvullende BOR-attributen.</t>
  </si>
  <si>
    <t>M3.1.7</t>
  </si>
  <si>
    <t>M-72</t>
  </si>
  <si>
    <t>SUF-BVC</t>
  </si>
  <si>
    <t>Standaard uitwisselformaat voor de BoomVeiligheidsControle.</t>
  </si>
  <si>
    <t>Door het 'passeren' van een object is het mogelijk dat op basis van de track and trace informatie uit het reeds aanwezige track and trace systeem de maatregel als uitgevoerd te verwerken. Met 'passeren' wordt bedoeld dat je afhankelijk van de instellingen het object doorsnijdt, of binnen een in te stellen straal hebt gepasseerd.
Een voorbeeld is: Voor het ledigen van een afvalbak is een maatregel ledigen aangegeven. Zodra iemand aan de taak ledigen afvalbakken is begonnen kan op basis van de track and trace informatie kan bij de maatregel worden verwerkt dat deze is geledigd. Daarbij gaat het automatisch en is handmatige invoer niet nodig.</t>
  </si>
  <si>
    <t>Sturen op basis van kwaliteit, kosten, kwetsbaarheid en communicatie. In de volksmond wordt het ook wel de 4 K's genoemd. De basis zijn de gegevens uit het BOR-beheersysteem.</t>
  </si>
  <si>
    <t>Onderhoud bermen, met onderscheid meerdere kostenposten (budgetten), maar als één project/bestek.</t>
  </si>
  <si>
    <t>In het systeem wordt als een project/bestek een project gepland. De financiering van dit project komt uit drie verschilende budgetten, maar is één project/bestek. Op basis van maatregelen in het project/bestek kunnen de kosten van één maatregel en eventueel afhankelijk van het object opgedeeld worden naar verschillende budgetten.
Bijvoorbeeld: Project 'Onderhouden berm'.
- Werkzaamheid 'maaien bermen' binnen de bebouwde kom komen ten laste van het budget van 'dagelijks onderhoud groen'
- Werkzaamheid 'maaien bermen' buiten de bebouwde kom komen ten laste van het budget van wegbeheer 'bermen maaien'
- Werkzaamheid 'verlagen berm' buiten de bebouwde kom komen ten laste van het budget van wegbeheer 'groot onderhoud'
- Werkzaamhied 'maaien sloten en wadi's komen ten laste van het budget van riolering 'onderhoud sloten en wadi's'</t>
  </si>
  <si>
    <t>Het is mogelijk om objecten o.b.v. een buffer rond één of meerdere objecten (voor alle geometrievormen) te kunnen selecteren. Selecteer bijvoorbeeld alles &lt; 4 m1 rondom de boom of geselecteeerde bomen)</t>
  </si>
  <si>
    <t>Te bepalen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</si>
</sst>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family val="2"/>
    </font>
    <font>
      <sz val="10"/>
      <name val="Arial"/>
      <family val="2"/>
    </font>
    <font>
      <b/>
      <sz val="10"/>
      <name val="Arial"/>
      <family val="2"/>
    </font>
    <font>
      <sz val="9"/>
      <color theme="0"/>
      <name val="Arial"/>
      <family val="2"/>
    </font>
    <font>
      <sz val="11"/>
      <color theme="0"/>
      <name val="Calibri"/>
      <family val="2"/>
      <scheme val="minor"/>
    </font>
    <font>
      <sz val="11"/>
      <color theme="1"/>
      <name val="Arial"/>
      <family val="2"/>
    </font>
    <font>
      <sz val="10"/>
      <color theme="0"/>
      <name val="Arial"/>
      <family val="2"/>
    </font>
    <font>
      <b/>
      <sz val="11"/>
      <color rgb="FFF9B258"/>
      <name val="Arial"/>
      <family val="2"/>
    </font>
    <font>
      <i/>
      <sz val="10"/>
      <color rgb="FFFFFFFF"/>
      <name val="Arial"/>
      <family val="2"/>
    </font>
    <font>
      <sz val="11"/>
      <color rgb="FFFFFFFF"/>
      <name val="Arial"/>
      <family val="2"/>
    </font>
    <font>
      <sz val="11"/>
      <color rgb="FF000000"/>
      <name val="Arial"/>
      <family val="2"/>
    </font>
    <font>
      <sz val="11"/>
      <color rgb="FFF9B258"/>
      <name val="Arial"/>
      <family val="2"/>
    </font>
    <font>
      <i/>
      <sz val="11"/>
      <color rgb="FFFFFFFF"/>
      <name val="Arial"/>
      <family val="2"/>
    </font>
  </fonts>
  <fills count="14">
    <fill>
      <patternFill patternType="none"/>
    </fill>
    <fill>
      <patternFill patternType="gray125"/>
    </fill>
    <fill>
      <patternFill patternType="solid">
        <fgColor theme="4"/>
        <bgColor indexed="64"/>
      </patternFill>
    </fill>
    <fill>
      <patternFill patternType="solid">
        <fgColor rgb="FF00B0F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0000"/>
        <bgColor indexed="64"/>
      </patternFill>
    </fill>
    <fill>
      <patternFill patternType="solid">
        <fgColor rgb="FF4F6228"/>
        <bgColor indexed="64"/>
      </patternFill>
    </fill>
    <fill>
      <patternFill patternType="solid">
        <fgColor rgb="FF76923C"/>
        <bgColor indexed="64"/>
      </patternFill>
    </fill>
    <fill>
      <patternFill patternType="solid">
        <fgColor rgb="FFC2D69B"/>
        <bgColor indexed="64"/>
      </patternFill>
    </fill>
    <fill>
      <patternFill patternType="solid">
        <fgColor rgb="FFFABF8F"/>
        <bgColor indexed="64"/>
      </patternFill>
    </fill>
    <fill>
      <patternFill patternType="solid">
        <fgColor rgb="FF4BACC6"/>
        <bgColor indexed="64"/>
      </patternFill>
    </fill>
    <fill>
      <patternFill patternType="solid">
        <fgColor theme="8"/>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4BACC6"/>
      </left>
      <right style="medium">
        <color rgb="FF4BACC6"/>
      </right>
      <top style="medium">
        <color rgb="FF4BACC6"/>
      </top>
      <bottom style="medium">
        <color rgb="FF4BACC6"/>
      </bottom>
      <diagonal/>
    </border>
    <border>
      <left/>
      <right style="medium">
        <color rgb="FF4BACC6"/>
      </right>
      <top style="medium">
        <color rgb="FF4BACC6"/>
      </top>
      <bottom style="medium">
        <color rgb="FF4BACC6"/>
      </bottom>
      <diagonal/>
    </border>
    <border>
      <left style="medium">
        <color rgb="FF4BACC6"/>
      </left>
      <right style="medium">
        <color rgb="FF4BACC6"/>
      </right>
      <top/>
      <bottom style="medium">
        <color rgb="FF4BACC6"/>
      </bottom>
      <diagonal/>
    </border>
    <border>
      <left/>
      <right style="medium">
        <color rgb="FF4BACC6"/>
      </right>
      <top/>
      <bottom style="medium">
        <color rgb="FF4BACC6"/>
      </bottom>
      <diagonal/>
    </border>
  </borders>
  <cellStyleXfs count="4">
    <xf numFmtId="0" fontId="0" fillId="0" borderId="0"/>
    <xf numFmtId="0" fontId="2" fillId="0" borderId="0"/>
    <xf numFmtId="0" fontId="2" fillId="0" borderId="0"/>
    <xf numFmtId="0" fontId="1" fillId="0" borderId="0"/>
  </cellStyleXfs>
  <cellXfs count="96">
    <xf numFmtId="0" fontId="0" fillId="0" borderId="0" xfId="0"/>
    <xf numFmtId="0" fontId="1" fillId="0" borderId="0" xfId="0" applyFont="1"/>
    <xf numFmtId="0" fontId="1" fillId="0" borderId="2" xfId="0" applyFont="1" applyBorder="1" applyAlignment="1" applyProtection="1">
      <alignment vertical="top"/>
      <protection locked="0"/>
    </xf>
    <xf numFmtId="0" fontId="1" fillId="0" borderId="3" xfId="0" applyFont="1" applyBorder="1" applyAlignment="1" applyProtection="1">
      <alignment vertical="top"/>
      <protection locked="0"/>
    </xf>
    <xf numFmtId="0" fontId="1" fillId="0" borderId="4" xfId="0" applyFont="1" applyBorder="1" applyAlignment="1" applyProtection="1">
      <alignment vertical="top"/>
      <protection locked="0"/>
    </xf>
    <xf numFmtId="0" fontId="1" fillId="0" borderId="5" xfId="0" applyFont="1" applyBorder="1" applyAlignment="1" applyProtection="1">
      <alignment vertical="top"/>
      <protection locked="0"/>
    </xf>
    <xf numFmtId="0" fontId="1" fillId="0" borderId="0" xfId="0" applyFont="1" applyBorder="1" applyAlignment="1" applyProtection="1">
      <alignment vertical="top"/>
      <protection locked="0"/>
    </xf>
    <xf numFmtId="0" fontId="1" fillId="0" borderId="6" xfId="0" applyFont="1" applyBorder="1" applyAlignment="1" applyProtection="1">
      <alignment vertical="top"/>
      <protection locked="0"/>
    </xf>
    <xf numFmtId="0" fontId="1" fillId="0" borderId="7" xfId="0" applyFont="1" applyBorder="1" applyAlignment="1" applyProtection="1">
      <alignment vertical="top"/>
      <protection locked="0"/>
    </xf>
    <xf numFmtId="0" fontId="1" fillId="0" borderId="8" xfId="0" applyFont="1" applyBorder="1" applyAlignment="1" applyProtection="1">
      <alignment vertical="top"/>
      <protection locked="0"/>
    </xf>
    <xf numFmtId="0" fontId="1" fillId="0" borderId="9" xfId="0" applyFont="1" applyBorder="1" applyAlignment="1" applyProtection="1">
      <alignment vertical="top"/>
      <protection locked="0"/>
    </xf>
    <xf numFmtId="0" fontId="1" fillId="0" borderId="10" xfId="0" applyFont="1" applyBorder="1" applyAlignment="1" applyProtection="1">
      <alignment vertical="top"/>
      <protection locked="0"/>
    </xf>
    <xf numFmtId="0" fontId="1" fillId="0" borderId="11" xfId="0" applyFont="1" applyBorder="1" applyAlignment="1" applyProtection="1">
      <alignment vertical="top"/>
      <protection locked="0"/>
    </xf>
    <xf numFmtId="0" fontId="1" fillId="0" borderId="12" xfId="0" applyFont="1" applyBorder="1" applyAlignment="1" applyProtection="1">
      <alignment vertical="top"/>
      <protection locked="0"/>
    </xf>
    <xf numFmtId="0" fontId="5" fillId="3"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1" fillId="0" borderId="0" xfId="0" applyFont="1" applyAlignment="1">
      <alignment horizontal="left" vertical="top" wrapText="1"/>
    </xf>
    <xf numFmtId="0" fontId="0" fillId="6" borderId="0" xfId="0" applyFill="1" applyAlignment="1">
      <alignment vertical="top"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horizontal="left" vertical="top" wrapText="1"/>
    </xf>
    <xf numFmtId="0" fontId="1" fillId="0" borderId="0" xfId="0" applyFont="1" applyAlignment="1" applyProtection="1">
      <alignment vertical="top"/>
    </xf>
    <xf numFmtId="0" fontId="0" fillId="0" borderId="0" xfId="0" applyProtection="1"/>
    <xf numFmtId="0" fontId="3" fillId="0" borderId="14" xfId="0" applyFont="1" applyBorder="1" applyAlignment="1" applyProtection="1">
      <alignment horizontal="left" vertical="top"/>
    </xf>
    <xf numFmtId="0" fontId="1" fillId="0" borderId="14" xfId="0" applyFont="1" applyBorder="1" applyAlignment="1" applyProtection="1">
      <alignment horizontal="left" vertical="top"/>
    </xf>
    <xf numFmtId="0" fontId="1" fillId="0" borderId="14" xfId="0" applyFont="1" applyBorder="1" applyAlignment="1" applyProtection="1">
      <alignment horizontal="left" vertical="top" wrapText="1"/>
    </xf>
    <xf numFmtId="0" fontId="1" fillId="0" borderId="14" xfId="0" applyFont="1" applyBorder="1" applyAlignment="1" applyProtection="1">
      <alignment vertical="top"/>
    </xf>
    <xf numFmtId="0" fontId="3" fillId="0" borderId="13" xfId="0" applyFont="1" applyBorder="1" applyAlignment="1" applyProtection="1">
      <alignment horizontal="left" vertical="top"/>
    </xf>
    <xf numFmtId="0" fontId="1" fillId="0" borderId="13" xfId="0" applyFont="1" applyBorder="1" applyAlignment="1" applyProtection="1">
      <alignment horizontal="left" vertical="top"/>
    </xf>
    <xf numFmtId="0" fontId="1" fillId="0" borderId="13" xfId="0" applyFont="1" applyBorder="1" applyAlignment="1" applyProtection="1">
      <alignment horizontal="left" vertical="top" wrapText="1"/>
    </xf>
    <xf numFmtId="0" fontId="1" fillId="0" borderId="13" xfId="0" applyFont="1" applyBorder="1" applyAlignment="1" applyProtection="1">
      <alignment vertical="top"/>
    </xf>
    <xf numFmtId="0" fontId="3" fillId="0" borderId="1" xfId="0" applyFont="1" applyBorder="1" applyAlignment="1" applyProtection="1">
      <alignment horizontal="left" vertical="top"/>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alignment vertical="top"/>
    </xf>
    <xf numFmtId="0" fontId="1" fillId="4" borderId="1" xfId="0" applyFont="1" applyFill="1" applyBorder="1" applyAlignment="1" applyProtection="1">
      <alignment vertical="top" wrapText="1"/>
    </xf>
    <xf numFmtId="0" fontId="1" fillId="4" borderId="1" xfId="0" applyFont="1" applyFill="1" applyBorder="1" applyAlignment="1" applyProtection="1">
      <alignment vertical="top"/>
    </xf>
    <xf numFmtId="0" fontId="3" fillId="0" borderId="15" xfId="0" applyFont="1" applyBorder="1" applyAlignment="1" applyProtection="1">
      <alignment horizontal="left" vertical="top"/>
    </xf>
    <xf numFmtId="0" fontId="1" fillId="0" borderId="15" xfId="0" applyFont="1" applyBorder="1" applyAlignment="1" applyProtection="1">
      <alignment horizontal="left" vertical="top"/>
    </xf>
    <xf numFmtId="0" fontId="1" fillId="0" borderId="15" xfId="0" applyFont="1" applyBorder="1" applyAlignment="1" applyProtection="1">
      <alignment horizontal="left" vertical="top" wrapText="1"/>
    </xf>
    <xf numFmtId="0" fontId="1" fillId="0" borderId="15" xfId="0" applyFont="1" applyBorder="1" applyAlignment="1" applyProtection="1">
      <alignment vertical="top"/>
    </xf>
    <xf numFmtId="0" fontId="3" fillId="0" borderId="0" xfId="0" applyFont="1" applyAlignment="1" applyProtection="1">
      <alignment vertical="top"/>
    </xf>
    <xf numFmtId="0" fontId="3" fillId="0" borderId="1" xfId="0" applyFont="1" applyBorder="1" applyAlignment="1" applyProtection="1">
      <alignment vertical="top"/>
    </xf>
    <xf numFmtId="0" fontId="4" fillId="2" borderId="10" xfId="0" applyFont="1" applyFill="1" applyBorder="1" applyAlignment="1" applyProtection="1">
      <alignment horizontal="left" vertical="top"/>
    </xf>
    <xf numFmtId="0" fontId="4" fillId="2" borderId="11" xfId="0" applyFont="1" applyFill="1" applyBorder="1" applyAlignment="1" applyProtection="1">
      <alignment horizontal="left" vertical="top"/>
    </xf>
    <xf numFmtId="0" fontId="4" fillId="2" borderId="12" xfId="0" applyFont="1" applyFill="1" applyBorder="1" applyAlignment="1" applyProtection="1">
      <alignment horizontal="left" vertical="top"/>
    </xf>
    <xf numFmtId="0" fontId="1" fillId="0" borderId="0" xfId="0" applyFont="1" applyBorder="1" applyAlignment="1" applyProtection="1">
      <alignment vertical="top"/>
    </xf>
    <xf numFmtId="0" fontId="4" fillId="2" borderId="2" xfId="0" applyFont="1" applyFill="1" applyBorder="1" applyAlignment="1" applyProtection="1">
      <alignment horizontal="left" vertical="top"/>
    </xf>
    <xf numFmtId="0" fontId="4" fillId="2" borderId="3" xfId="0" applyFont="1" applyFill="1" applyBorder="1" applyAlignment="1" applyProtection="1">
      <alignment horizontal="left" vertical="top"/>
    </xf>
    <xf numFmtId="0" fontId="4" fillId="2" borderId="4" xfId="0" applyFont="1" applyFill="1" applyBorder="1" applyAlignment="1" applyProtection="1">
      <alignment horizontal="left" vertical="top"/>
    </xf>
    <xf numFmtId="0" fontId="4" fillId="2" borderId="5" xfId="0" applyFont="1" applyFill="1" applyBorder="1" applyAlignment="1" applyProtection="1">
      <alignment horizontal="left" vertical="top"/>
    </xf>
    <xf numFmtId="0" fontId="4" fillId="2" borderId="0" xfId="0" applyFont="1" applyFill="1" applyBorder="1" applyAlignment="1" applyProtection="1">
      <alignment horizontal="left" vertical="top"/>
    </xf>
    <xf numFmtId="0" fontId="4" fillId="2" borderId="6" xfId="0" applyFont="1" applyFill="1" applyBorder="1" applyAlignment="1" applyProtection="1">
      <alignment horizontal="left" vertical="top"/>
    </xf>
    <xf numFmtId="0" fontId="4" fillId="2" borderId="7" xfId="0" applyFont="1" applyFill="1" applyBorder="1" applyAlignment="1" applyProtection="1">
      <alignment horizontal="left" vertical="top"/>
    </xf>
    <xf numFmtId="0" fontId="4" fillId="2" borderId="8" xfId="0" applyFont="1" applyFill="1" applyBorder="1" applyAlignment="1" applyProtection="1">
      <alignment horizontal="left" vertical="top"/>
    </xf>
    <xf numFmtId="0" fontId="4" fillId="2" borderId="9" xfId="0" applyFont="1" applyFill="1" applyBorder="1" applyAlignment="1" applyProtection="1">
      <alignment horizontal="left" vertical="top"/>
    </xf>
    <xf numFmtId="0" fontId="6" fillId="5" borderId="1" xfId="0" applyFont="1" applyFill="1" applyBorder="1" applyAlignment="1" applyProtection="1">
      <alignment horizontal="left" vertical="top" wrapText="1"/>
      <protection locked="0"/>
    </xf>
    <xf numFmtId="0" fontId="3" fillId="0" borderId="0" xfId="0" applyFont="1" applyBorder="1" applyAlignment="1" applyProtection="1">
      <alignment vertical="top"/>
    </xf>
    <xf numFmtId="0" fontId="8" fillId="0" borderId="0" xfId="3" applyFont="1" applyAlignment="1">
      <alignment vertical="center"/>
    </xf>
    <xf numFmtId="0" fontId="1" fillId="0" borderId="0" xfId="3"/>
    <xf numFmtId="0" fontId="9" fillId="3" borderId="16" xfId="3" applyFont="1" applyFill="1" applyBorder="1" applyAlignment="1">
      <alignment vertical="center" wrapText="1"/>
    </xf>
    <xf numFmtId="0" fontId="9" fillId="3" borderId="17" xfId="3" applyFont="1" applyFill="1" applyBorder="1" applyAlignment="1">
      <alignment vertical="center" wrapText="1"/>
    </xf>
    <xf numFmtId="0" fontId="10" fillId="8" borderId="18" xfId="3" applyFont="1" applyFill="1" applyBorder="1" applyAlignment="1">
      <alignment vertical="center"/>
    </xf>
    <xf numFmtId="0" fontId="10" fillId="8" borderId="19" xfId="3" applyFont="1" applyFill="1" applyBorder="1" applyAlignment="1">
      <alignment horizontal="right" vertical="center"/>
    </xf>
    <xf numFmtId="0" fontId="10" fillId="9" borderId="18" xfId="3" applyFont="1" applyFill="1" applyBorder="1" applyAlignment="1">
      <alignment vertical="center"/>
    </xf>
    <xf numFmtId="0" fontId="10" fillId="9" borderId="19" xfId="3" applyFont="1" applyFill="1" applyBorder="1" applyAlignment="1">
      <alignment horizontal="right" vertical="center"/>
    </xf>
    <xf numFmtId="0" fontId="11" fillId="10" borderId="18" xfId="3" applyFont="1" applyFill="1" applyBorder="1" applyAlignment="1">
      <alignment vertical="center"/>
    </xf>
    <xf numFmtId="0" fontId="11" fillId="10" borderId="19" xfId="3" applyFont="1" applyFill="1" applyBorder="1" applyAlignment="1">
      <alignment horizontal="right" vertical="center"/>
    </xf>
    <xf numFmtId="0" fontId="11" fillId="11" borderId="18" xfId="3" applyFont="1" applyFill="1" applyBorder="1" applyAlignment="1">
      <alignment vertical="center"/>
    </xf>
    <xf numFmtId="0" fontId="11" fillId="11" borderId="19" xfId="3" applyFont="1" applyFill="1" applyBorder="1" applyAlignment="1">
      <alignment horizontal="right" vertical="center"/>
    </xf>
    <xf numFmtId="0" fontId="1" fillId="0" borderId="0" xfId="3" applyAlignment="1">
      <alignment wrapText="1"/>
    </xf>
    <xf numFmtId="0" fontId="12" fillId="0" borderId="0" xfId="3" applyFont="1" applyAlignment="1">
      <alignment vertical="center"/>
    </xf>
    <xf numFmtId="0" fontId="1" fillId="0" borderId="0" xfId="3" applyAlignment="1">
      <alignment vertical="top" wrapText="1"/>
    </xf>
    <xf numFmtId="0" fontId="9" fillId="3" borderId="1" xfId="3" applyFont="1" applyFill="1" applyBorder="1" applyAlignment="1">
      <alignment vertical="top" wrapText="1"/>
    </xf>
    <xf numFmtId="0" fontId="1" fillId="0" borderId="0" xfId="3" applyAlignment="1">
      <alignment vertical="top"/>
    </xf>
    <xf numFmtId="0" fontId="10" fillId="8" borderId="1" xfId="3" applyFont="1" applyFill="1" applyBorder="1" applyAlignment="1">
      <alignment vertical="top" wrapText="1"/>
    </xf>
    <xf numFmtId="0" fontId="10" fillId="9" borderId="1" xfId="3" applyFont="1" applyFill="1" applyBorder="1" applyAlignment="1">
      <alignment vertical="top" wrapText="1"/>
    </xf>
    <xf numFmtId="0" fontId="11" fillId="10" borderId="1" xfId="3" applyFont="1" applyFill="1" applyBorder="1" applyAlignment="1">
      <alignment vertical="top" wrapText="1"/>
    </xf>
    <xf numFmtId="0" fontId="11" fillId="11" borderId="1" xfId="3" applyFont="1" applyFill="1" applyBorder="1" applyAlignment="1">
      <alignment vertical="top" wrapText="1"/>
    </xf>
    <xf numFmtId="0" fontId="7" fillId="7" borderId="1" xfId="3" applyFont="1" applyFill="1" applyBorder="1" applyAlignment="1">
      <alignment vertical="top"/>
    </xf>
    <xf numFmtId="0" fontId="7" fillId="7" borderId="1" xfId="3" applyFont="1" applyFill="1" applyBorder="1" applyAlignment="1">
      <alignment vertical="top" wrapText="1"/>
    </xf>
    <xf numFmtId="0" fontId="13" fillId="12" borderId="20" xfId="0" applyFont="1" applyFill="1" applyBorder="1" applyAlignment="1">
      <alignment horizontal="left" vertical="top" wrapText="1"/>
    </xf>
    <xf numFmtId="0" fontId="13" fillId="12" borderId="21" xfId="0" applyFont="1" applyFill="1" applyBorder="1" applyAlignment="1">
      <alignment horizontal="left" vertical="top" wrapText="1"/>
    </xf>
    <xf numFmtId="0" fontId="0" fillId="0" borderId="0" xfId="0" applyAlignment="1">
      <alignment horizontal="left" vertical="top"/>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5" fillId="13" borderId="1" xfId="0" applyFont="1" applyFill="1" applyBorder="1" applyAlignment="1">
      <alignment horizontal="left" vertical="top"/>
    </xf>
    <xf numFmtId="0" fontId="5" fillId="13" borderId="1" xfId="0" applyFont="1" applyFill="1" applyBorder="1" applyAlignment="1">
      <alignment horizontal="left" vertical="top" wrapText="1"/>
    </xf>
    <xf numFmtId="0" fontId="6" fillId="0" borderId="0" xfId="0" applyFont="1" applyFill="1" applyBorder="1" applyAlignment="1" applyProtection="1">
      <alignment horizontal="left" vertical="top" wrapText="1"/>
      <protection locked="0"/>
    </xf>
    <xf numFmtId="0" fontId="1" fillId="0" borderId="0" xfId="0" applyFont="1" applyFill="1" applyBorder="1" applyAlignment="1" applyProtection="1">
      <alignment vertical="top" wrapText="1"/>
    </xf>
    <xf numFmtId="0" fontId="1" fillId="0" borderId="1" xfId="0" applyFont="1" applyFill="1" applyBorder="1" applyAlignment="1" applyProtection="1">
      <alignment vertical="top" wrapText="1"/>
    </xf>
    <xf numFmtId="0" fontId="6" fillId="0" borderId="1" xfId="0" applyFont="1" applyFill="1" applyBorder="1" applyAlignment="1" applyProtection="1">
      <alignment horizontal="left" vertical="top" wrapText="1"/>
      <protection locked="0"/>
    </xf>
    <xf numFmtId="0" fontId="1" fillId="0" borderId="1" xfId="0" applyFont="1" applyFill="1" applyBorder="1" applyAlignment="1" applyProtection="1">
      <alignment vertical="top"/>
    </xf>
    <xf numFmtId="0" fontId="1" fillId="0" borderId="0" xfId="3" applyAlignment="1">
      <alignment vertical="top" wrapText="1"/>
    </xf>
    <xf numFmtId="0" fontId="1" fillId="0" borderId="0" xfId="3"/>
  </cellXfs>
  <cellStyles count="4">
    <cellStyle name="Standaard" xfId="0" builtinId="0"/>
    <cellStyle name="Standaard 2" xfId="1" xr:uid="{00000000-0005-0000-0000-000001000000}"/>
    <cellStyle name="Standaard 3" xfId="2" xr:uid="{00000000-0005-0000-0000-000002000000}"/>
    <cellStyle name="Standaard 4" xfId="3" xr:uid="{8134BD43-12B7-4E28-9413-A15C1C1BA51B}"/>
  </cellStyles>
  <dxfs count="5">
    <dxf>
      <font>
        <color theme="0"/>
      </font>
      <fill>
        <patternFill>
          <bgColor theme="6" tint="-0.499984740745262"/>
        </patternFill>
      </fill>
    </dxf>
    <dxf>
      <font>
        <color theme="0"/>
      </font>
      <fill>
        <patternFill>
          <bgColor theme="6" tint="-0.24994659260841701"/>
        </patternFill>
      </fill>
    </dxf>
    <dxf>
      <font>
        <color auto="1"/>
      </font>
      <fill>
        <patternFill>
          <bgColor theme="6" tint="0.39994506668294322"/>
        </patternFill>
      </fill>
    </dxf>
    <dxf>
      <font>
        <color auto="1"/>
      </font>
      <fill>
        <patternFill>
          <bgColor theme="9" tint="0.39994506668294322"/>
        </patternFill>
      </fill>
    </dxf>
    <dxf>
      <font>
        <color theme="0"/>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25759"/>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6699CC"/>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C5A66-29CD-4CC5-AA11-E62858C74EC9}">
  <dimension ref="A1:B21"/>
  <sheetViews>
    <sheetView zoomScale="130" zoomScaleNormal="130" workbookViewId="0">
      <selection activeCell="A19" sqref="A19"/>
    </sheetView>
  </sheetViews>
  <sheetFormatPr defaultRowHeight="13.2" x14ac:dyDescent="0.25"/>
  <cols>
    <col min="1" max="1" width="75.77734375" style="60" customWidth="1"/>
    <col min="2" max="2" width="7.109375" style="60" customWidth="1"/>
    <col min="3" max="16384" width="8.88671875" style="60"/>
  </cols>
  <sheetData>
    <row r="1" spans="1:2" ht="13.8" x14ac:dyDescent="0.25">
      <c r="A1" s="59" t="s">
        <v>156</v>
      </c>
      <c r="B1" s="59"/>
    </row>
    <row r="2" spans="1:2" ht="14.4" customHeight="1" x14ac:dyDescent="0.25">
      <c r="A2" s="94"/>
      <c r="B2" s="95"/>
    </row>
    <row r="3" spans="1:2" ht="27" customHeight="1" x14ac:dyDescent="0.25">
      <c r="A3" s="73" t="s">
        <v>148</v>
      </c>
      <c r="B3" s="71"/>
    </row>
    <row r="4" spans="1:2" ht="14.4" customHeight="1" x14ac:dyDescent="0.25">
      <c r="A4" s="94"/>
      <c r="B4" s="95"/>
    </row>
    <row r="5" spans="1:2" ht="51.6" customHeight="1" x14ac:dyDescent="0.25">
      <c r="A5" s="73" t="s">
        <v>157</v>
      </c>
      <c r="B5" s="71"/>
    </row>
    <row r="6" spans="1:2" ht="43.8" customHeight="1" x14ac:dyDescent="0.25">
      <c r="A6" s="73" t="s">
        <v>149</v>
      </c>
      <c r="B6" s="71"/>
    </row>
    <row r="7" spans="1:2" ht="13.8" thickBot="1" x14ac:dyDescent="0.3">
      <c r="A7" s="60" t="s">
        <v>150</v>
      </c>
    </row>
    <row r="8" spans="1:2" ht="13.8" thickBot="1" x14ac:dyDescent="0.3">
      <c r="A8" s="61" t="s">
        <v>20</v>
      </c>
      <c r="B8" s="62" t="s">
        <v>40</v>
      </c>
    </row>
    <row r="9" spans="1:2" ht="14.4" thickBot="1" x14ac:dyDescent="0.3">
      <c r="A9" s="63" t="s">
        <v>24</v>
      </c>
      <c r="B9" s="64">
        <v>3</v>
      </c>
    </row>
    <row r="10" spans="1:2" ht="14.4" thickBot="1" x14ac:dyDescent="0.3">
      <c r="A10" s="65" t="s">
        <v>28</v>
      </c>
      <c r="B10" s="66">
        <v>2</v>
      </c>
    </row>
    <row r="11" spans="1:2" ht="14.4" thickBot="1" x14ac:dyDescent="0.3">
      <c r="A11" s="67" t="s">
        <v>30</v>
      </c>
      <c r="B11" s="68">
        <v>1</v>
      </c>
    </row>
    <row r="12" spans="1:2" ht="14.4" thickBot="1" x14ac:dyDescent="0.3">
      <c r="A12" s="69" t="s">
        <v>33</v>
      </c>
      <c r="B12" s="70">
        <v>0</v>
      </c>
    </row>
    <row r="14" spans="1:2" ht="41.4" customHeight="1" x14ac:dyDescent="0.25">
      <c r="A14" s="71" t="s">
        <v>151</v>
      </c>
    </row>
    <row r="16" spans="1:2" ht="59.4" customHeight="1" x14ac:dyDescent="0.25">
      <c r="A16" s="71" t="s">
        <v>152</v>
      </c>
    </row>
    <row r="18" spans="1:2" ht="13.8" x14ac:dyDescent="0.25">
      <c r="A18" s="72" t="s">
        <v>154</v>
      </c>
    </row>
    <row r="19" spans="1:2" s="73" customFormat="1" ht="28.8" customHeight="1" x14ac:dyDescent="0.25">
      <c r="A19" s="71" t="s">
        <v>327</v>
      </c>
      <c r="B19" s="71"/>
    </row>
    <row r="20" spans="1:2" ht="13.8" x14ac:dyDescent="0.25">
      <c r="A20" s="72" t="s">
        <v>155</v>
      </c>
    </row>
    <row r="21" spans="1:2" ht="27.6" customHeight="1" x14ac:dyDescent="0.25">
      <c r="A21" s="71" t="s">
        <v>328</v>
      </c>
      <c r="B21" s="71"/>
    </row>
  </sheetData>
  <sheetProtection algorithmName="SHA-512" hashValue="CjXvOs37J89TpAI1HXS6vOxztrLnGaphCc0/7hycnHdKh5phF0CHnDI5xFkjSpBXcq5IzpLvF7sGjRWdQx6ttA==" saltValue="91nxQXpJZQJvZZjUbydJHg==" spinCount="100000" sheet="1" selectLockedCells="1" selectUnlockedCells="1"/>
  <mergeCells count="2">
    <mergeCell ref="A2:B2"/>
    <mergeCell ref="A4: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CD2B4-A9E7-4563-A6D4-4D1A7D31E15C}">
  <dimension ref="A1:D6"/>
  <sheetViews>
    <sheetView workbookViewId="0">
      <selection activeCell="B4" sqref="B4"/>
    </sheetView>
  </sheetViews>
  <sheetFormatPr defaultRowHeight="13.2" x14ac:dyDescent="0.25"/>
  <cols>
    <col min="1" max="1" width="19.5546875" style="75" customWidth="1"/>
    <col min="2" max="2" width="50" style="75" customWidth="1"/>
    <col min="3" max="3" width="15.77734375" style="75" customWidth="1"/>
    <col min="4" max="4" width="38.88671875" style="75" customWidth="1"/>
    <col min="5" max="16384" width="8.88671875" style="75"/>
  </cols>
  <sheetData>
    <row r="1" spans="1:4" x14ac:dyDescent="0.25">
      <c r="A1" s="74" t="s">
        <v>20</v>
      </c>
      <c r="B1" s="74" t="s">
        <v>21</v>
      </c>
      <c r="C1" s="74" t="s">
        <v>22</v>
      </c>
      <c r="D1" s="74" t="s">
        <v>23</v>
      </c>
    </row>
    <row r="2" spans="1:4" ht="27.6" x14ac:dyDescent="0.25">
      <c r="A2" s="76" t="s">
        <v>24</v>
      </c>
      <c r="B2" s="76" t="s">
        <v>25</v>
      </c>
      <c r="C2" s="76" t="s">
        <v>26</v>
      </c>
      <c r="D2" s="76" t="s">
        <v>144</v>
      </c>
    </row>
    <row r="3" spans="1:4" ht="41.4" x14ac:dyDescent="0.25">
      <c r="A3" s="77" t="s">
        <v>28</v>
      </c>
      <c r="B3" s="77" t="s">
        <v>29</v>
      </c>
      <c r="C3" s="77" t="s">
        <v>32</v>
      </c>
      <c r="D3" s="77" t="s">
        <v>27</v>
      </c>
    </row>
    <row r="4" spans="1:4" ht="27.6" x14ac:dyDescent="0.25">
      <c r="A4" s="78" t="s">
        <v>30</v>
      </c>
      <c r="B4" s="78" t="s">
        <v>153</v>
      </c>
      <c r="C4" s="78" t="s">
        <v>32</v>
      </c>
      <c r="D4" s="78" t="s">
        <v>145</v>
      </c>
    </row>
    <row r="5" spans="1:4" ht="41.4" x14ac:dyDescent="0.25">
      <c r="A5" s="79" t="s">
        <v>33</v>
      </c>
      <c r="B5" s="79" t="s">
        <v>34</v>
      </c>
      <c r="C5" s="79" t="s">
        <v>35</v>
      </c>
      <c r="D5" s="79" t="s">
        <v>146</v>
      </c>
    </row>
    <row r="6" spans="1:4" ht="39.6" x14ac:dyDescent="0.25">
      <c r="A6" s="80" t="s">
        <v>41</v>
      </c>
      <c r="B6" s="80" t="s">
        <v>42</v>
      </c>
      <c r="C6" s="81" t="s">
        <v>42</v>
      </c>
      <c r="D6" s="81" t="s">
        <v>36</v>
      </c>
    </row>
  </sheetData>
  <sheetProtection algorithmName="SHA-512" hashValue="Rvn2vjqXMv159mjdqUD0XBwLo9lvbKHFKIICD/nDoeD1lCeoXjrEDdimrIlDdvzOE6pEeYcq5V7ftr7ch3osFA==" saltValue="JoReOAroFWNLPvKleAOUcw=="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A6728-43CE-49B5-904A-C0167B8E5C8E}">
  <dimension ref="A1:C21"/>
  <sheetViews>
    <sheetView workbookViewId="0">
      <selection activeCell="C16" sqref="C16"/>
    </sheetView>
  </sheetViews>
  <sheetFormatPr defaultRowHeight="13.2" x14ac:dyDescent="0.25"/>
  <cols>
    <col min="1" max="1" width="8.88671875" style="84"/>
    <col min="2" max="2" width="28" style="84" customWidth="1"/>
    <col min="3" max="3" width="91.88671875" style="84" customWidth="1"/>
    <col min="4" max="16384" width="8.88671875" style="84"/>
  </cols>
  <sheetData>
    <row r="1" spans="1:3" ht="15" thickBot="1" x14ac:dyDescent="0.3">
      <c r="A1" s="82" t="s">
        <v>158</v>
      </c>
      <c r="B1" s="83" t="s">
        <v>159</v>
      </c>
      <c r="C1" s="83" t="s">
        <v>160</v>
      </c>
    </row>
    <row r="2" spans="1:3" ht="55.8" thickBot="1" x14ac:dyDescent="0.3">
      <c r="A2" s="85">
        <v>1</v>
      </c>
      <c r="B2" s="86" t="s">
        <v>5</v>
      </c>
      <c r="C2" s="86" t="s">
        <v>161</v>
      </c>
    </row>
    <row r="3" spans="1:3" ht="14.4" thickBot="1" x14ac:dyDescent="0.3">
      <c r="A3" s="85">
        <v>2</v>
      </c>
      <c r="B3" s="86" t="s">
        <v>162</v>
      </c>
      <c r="C3" s="86" t="s">
        <v>163</v>
      </c>
    </row>
    <row r="4" spans="1:3" ht="14.4" thickBot="1" x14ac:dyDescent="0.3">
      <c r="A4" s="85">
        <v>3</v>
      </c>
      <c r="B4" s="86" t="s">
        <v>52</v>
      </c>
      <c r="C4" s="86" t="s">
        <v>164</v>
      </c>
    </row>
    <row r="5" spans="1:3" ht="14.4" thickBot="1" x14ac:dyDescent="0.3">
      <c r="A5" s="85">
        <v>4</v>
      </c>
      <c r="B5" s="86" t="s">
        <v>58</v>
      </c>
      <c r="C5" s="86" t="s">
        <v>165</v>
      </c>
    </row>
    <row r="6" spans="1:3" ht="28.2" thickBot="1" x14ac:dyDescent="0.3">
      <c r="A6" s="85">
        <v>5</v>
      </c>
      <c r="B6" s="86" t="s">
        <v>64</v>
      </c>
      <c r="C6" s="86" t="s">
        <v>166</v>
      </c>
    </row>
    <row r="7" spans="1:3" ht="83.4" thickBot="1" x14ac:dyDescent="0.3">
      <c r="A7" s="85">
        <v>6</v>
      </c>
      <c r="B7" s="86" t="s">
        <v>7</v>
      </c>
      <c r="C7" s="86" t="s">
        <v>167</v>
      </c>
    </row>
    <row r="8" spans="1:3" ht="28.2" thickBot="1" x14ac:dyDescent="0.3">
      <c r="A8" s="85">
        <v>7</v>
      </c>
      <c r="B8" s="86" t="s">
        <v>75</v>
      </c>
      <c r="C8" s="86" t="s">
        <v>168</v>
      </c>
    </row>
    <row r="9" spans="1:3" ht="28.2" thickBot="1" x14ac:dyDescent="0.3">
      <c r="A9" s="85">
        <v>8</v>
      </c>
      <c r="B9" s="86" t="s">
        <v>88</v>
      </c>
      <c r="C9" s="86" t="s">
        <v>169</v>
      </c>
    </row>
    <row r="10" spans="1:3" ht="14.4" thickBot="1" x14ac:dyDescent="0.3">
      <c r="A10" s="85">
        <v>9</v>
      </c>
      <c r="B10" s="86" t="s">
        <v>110</v>
      </c>
      <c r="C10" s="86" t="s">
        <v>170</v>
      </c>
    </row>
    <row r="11" spans="1:3" ht="14.4" thickBot="1" x14ac:dyDescent="0.3">
      <c r="A11" s="85">
        <v>10</v>
      </c>
      <c r="B11" s="86" t="s">
        <v>171</v>
      </c>
      <c r="C11" s="86" t="s">
        <v>172</v>
      </c>
    </row>
    <row r="12" spans="1:3" ht="14.4" thickBot="1" x14ac:dyDescent="0.3">
      <c r="A12" s="85">
        <v>11</v>
      </c>
      <c r="B12" s="86" t="s">
        <v>173</v>
      </c>
      <c r="C12" s="86" t="s">
        <v>174</v>
      </c>
    </row>
    <row r="13" spans="1:3" ht="14.4" thickBot="1" x14ac:dyDescent="0.3">
      <c r="A13" s="85">
        <v>12</v>
      </c>
      <c r="B13" s="86" t="s">
        <v>124</v>
      </c>
      <c r="C13" s="86" t="s">
        <v>175</v>
      </c>
    </row>
    <row r="19" spans="1:1" x14ac:dyDescent="0.25">
      <c r="A19" s="84" t="s">
        <v>327</v>
      </c>
    </row>
    <row r="21" spans="1:1" x14ac:dyDescent="0.25">
      <c r="A21" s="84" t="s">
        <v>328</v>
      </c>
    </row>
  </sheetData>
  <sheetProtection algorithmName="SHA-512" hashValue="kQKsD3og91Xqg8k4KV0DAQ7v0HzEE6k8kC7fdUckp7w8fF4PAzWIRVL8cbaOgdvrYBKaIvTcdu8tHb8aatgBXA==" saltValue="tskG/4Q8srehuPh/H/kWy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CB86F-60EE-4C57-9E9F-2B7F895FA865}">
  <dimension ref="A1:E177"/>
  <sheetViews>
    <sheetView workbookViewId="0">
      <selection activeCell="A2" sqref="A2"/>
    </sheetView>
  </sheetViews>
  <sheetFormatPr defaultRowHeight="13.2" x14ac:dyDescent="0.25"/>
  <cols>
    <col min="1" max="4" width="6.21875" customWidth="1"/>
    <col min="5" max="5" width="52.5546875" customWidth="1"/>
  </cols>
  <sheetData>
    <row r="1" spans="1:5" ht="14.4" x14ac:dyDescent="0.25">
      <c r="A1" s="87" t="s">
        <v>305</v>
      </c>
      <c r="B1" s="87" t="s">
        <v>306</v>
      </c>
      <c r="C1" s="87" t="s">
        <v>307</v>
      </c>
      <c r="D1" s="87" t="s">
        <v>308</v>
      </c>
      <c r="E1" s="88" t="s">
        <v>309</v>
      </c>
    </row>
    <row r="2" spans="1:5" x14ac:dyDescent="0.25">
      <c r="A2" s="84">
        <v>1</v>
      </c>
      <c r="B2" s="84" t="s">
        <v>5</v>
      </c>
      <c r="C2" s="84"/>
      <c r="D2" s="84"/>
      <c r="E2" s="15"/>
    </row>
    <row r="3" spans="1:5" x14ac:dyDescent="0.25">
      <c r="A3" s="84"/>
      <c r="B3" s="84"/>
      <c r="C3" s="84">
        <v>1</v>
      </c>
      <c r="D3" s="84" t="s">
        <v>176</v>
      </c>
      <c r="E3" s="15"/>
    </row>
    <row r="4" spans="1:5" ht="39.6" x14ac:dyDescent="0.25">
      <c r="A4" s="84"/>
      <c r="B4" s="84"/>
      <c r="C4" s="84"/>
      <c r="D4" s="84"/>
      <c r="E4" s="15" t="s">
        <v>177</v>
      </c>
    </row>
    <row r="5" spans="1:5" x14ac:dyDescent="0.25">
      <c r="A5" s="84"/>
      <c r="B5" s="84"/>
      <c r="C5" s="84">
        <v>2</v>
      </c>
      <c r="D5" s="84" t="s">
        <v>178</v>
      </c>
      <c r="E5" s="15"/>
    </row>
    <row r="6" spans="1:5" ht="224.4" x14ac:dyDescent="0.25">
      <c r="A6" s="84"/>
      <c r="B6" s="84"/>
      <c r="C6" s="84"/>
      <c r="D6" s="84"/>
      <c r="E6" s="15" t="s">
        <v>310</v>
      </c>
    </row>
    <row r="7" spans="1:5" x14ac:dyDescent="0.25">
      <c r="A7" s="84"/>
      <c r="B7" s="84"/>
      <c r="C7" s="84">
        <v>3</v>
      </c>
      <c r="D7" s="84" t="s">
        <v>179</v>
      </c>
      <c r="E7" s="15"/>
    </row>
    <row r="8" spans="1:5" ht="52.8" x14ac:dyDescent="0.25">
      <c r="A8" s="84"/>
      <c r="B8" s="84"/>
      <c r="C8" s="84"/>
      <c r="D8" s="84"/>
      <c r="E8" s="15" t="s">
        <v>180</v>
      </c>
    </row>
    <row r="9" spans="1:5" x14ac:dyDescent="0.25">
      <c r="A9" s="84"/>
      <c r="B9" s="84"/>
      <c r="C9" s="84">
        <v>4</v>
      </c>
      <c r="D9" s="84" t="s">
        <v>181</v>
      </c>
      <c r="E9" s="15"/>
    </row>
    <row r="10" spans="1:5" ht="250.8" x14ac:dyDescent="0.25">
      <c r="A10" s="84"/>
      <c r="B10" s="84"/>
      <c r="C10" s="84"/>
      <c r="D10" s="84"/>
      <c r="E10" s="15" t="s">
        <v>311</v>
      </c>
    </row>
    <row r="11" spans="1:5" x14ac:dyDescent="0.25">
      <c r="A11" s="84"/>
      <c r="B11" s="84"/>
      <c r="C11" s="84">
        <v>5</v>
      </c>
      <c r="D11" s="84" t="s">
        <v>182</v>
      </c>
      <c r="E11" s="15"/>
    </row>
    <row r="12" spans="1:5" ht="52.8" x14ac:dyDescent="0.25">
      <c r="A12" s="84"/>
      <c r="B12" s="84"/>
      <c r="C12" s="84"/>
      <c r="D12" s="84"/>
      <c r="E12" s="15" t="s">
        <v>183</v>
      </c>
    </row>
    <row r="13" spans="1:5" x14ac:dyDescent="0.25">
      <c r="A13" s="84"/>
      <c r="B13" s="84"/>
      <c r="C13" s="84">
        <v>6</v>
      </c>
      <c r="D13" s="84" t="s">
        <v>184</v>
      </c>
      <c r="E13" s="15"/>
    </row>
    <row r="14" spans="1:5" ht="26.4" x14ac:dyDescent="0.25">
      <c r="A14" s="84"/>
      <c r="B14" s="84"/>
      <c r="C14" s="84"/>
      <c r="D14" s="84"/>
      <c r="E14" s="15" t="s">
        <v>185</v>
      </c>
    </row>
    <row r="15" spans="1:5" x14ac:dyDescent="0.25">
      <c r="A15" s="84"/>
      <c r="B15" s="84"/>
      <c r="C15" s="84">
        <v>7</v>
      </c>
      <c r="D15" s="84" t="s">
        <v>186</v>
      </c>
      <c r="E15" s="15"/>
    </row>
    <row r="16" spans="1:5" ht="39.6" x14ac:dyDescent="0.25">
      <c r="A16" s="84"/>
      <c r="B16" s="84"/>
      <c r="C16" s="84"/>
      <c r="D16" s="84"/>
      <c r="E16" s="15" t="s">
        <v>187</v>
      </c>
    </row>
    <row r="17" spans="1:5" x14ac:dyDescent="0.25">
      <c r="A17" s="84"/>
      <c r="B17" s="84"/>
      <c r="C17" s="84">
        <v>8</v>
      </c>
      <c r="D17" s="84" t="s">
        <v>43</v>
      </c>
      <c r="E17" s="15"/>
    </row>
    <row r="18" spans="1:5" x14ac:dyDescent="0.25">
      <c r="A18" s="84"/>
      <c r="B18" s="84"/>
      <c r="C18" s="84"/>
      <c r="D18" s="84"/>
      <c r="E18" s="15" t="s">
        <v>188</v>
      </c>
    </row>
    <row r="19" spans="1:5" x14ac:dyDescent="0.25">
      <c r="A19" s="84"/>
      <c r="B19" s="84"/>
      <c r="C19" s="84">
        <v>9</v>
      </c>
      <c r="D19" s="84" t="s">
        <v>189</v>
      </c>
      <c r="E19" s="15"/>
    </row>
    <row r="20" spans="1:5" ht="118.8" x14ac:dyDescent="0.25">
      <c r="A20" s="84"/>
      <c r="B20" s="84"/>
      <c r="C20" s="84"/>
      <c r="D20" s="84"/>
      <c r="E20" s="15" t="s">
        <v>190</v>
      </c>
    </row>
    <row r="21" spans="1:5" x14ac:dyDescent="0.25">
      <c r="A21" s="84"/>
      <c r="B21" s="84"/>
      <c r="C21" s="84">
        <v>10</v>
      </c>
      <c r="D21" s="84" t="s">
        <v>191</v>
      </c>
      <c r="E21" s="15"/>
    </row>
    <row r="22" spans="1:5" ht="26.4" x14ac:dyDescent="0.25">
      <c r="A22" s="84"/>
      <c r="B22" s="84"/>
      <c r="C22" s="84"/>
      <c r="D22" s="84"/>
      <c r="E22" s="15" t="s">
        <v>192</v>
      </c>
    </row>
    <row r="23" spans="1:5" x14ac:dyDescent="0.25">
      <c r="A23" s="84"/>
      <c r="B23" s="84"/>
      <c r="C23" s="84">
        <v>11</v>
      </c>
      <c r="D23" s="84" t="s">
        <v>193</v>
      </c>
      <c r="E23" s="15"/>
    </row>
    <row r="24" spans="1:5" ht="39.6" x14ac:dyDescent="0.25">
      <c r="A24" s="84"/>
      <c r="B24" s="84"/>
      <c r="C24" s="84"/>
      <c r="D24" s="84"/>
      <c r="E24" s="15" t="s">
        <v>194</v>
      </c>
    </row>
    <row r="25" spans="1:5" x14ac:dyDescent="0.25">
      <c r="A25" s="84"/>
      <c r="B25" s="84"/>
      <c r="C25" s="84">
        <v>12</v>
      </c>
      <c r="D25" s="84" t="s">
        <v>195</v>
      </c>
      <c r="E25" s="15"/>
    </row>
    <row r="26" spans="1:5" x14ac:dyDescent="0.25">
      <c r="A26" s="84"/>
      <c r="B26" s="84"/>
      <c r="C26" s="84"/>
      <c r="D26" s="84"/>
      <c r="E26" s="15" t="s">
        <v>196</v>
      </c>
    </row>
    <row r="27" spans="1:5" x14ac:dyDescent="0.25">
      <c r="A27" s="84"/>
      <c r="B27" s="84"/>
      <c r="C27" s="84">
        <v>13</v>
      </c>
      <c r="D27" s="84" t="s">
        <v>47</v>
      </c>
      <c r="E27" s="15"/>
    </row>
    <row r="28" spans="1:5" ht="52.8" x14ac:dyDescent="0.25">
      <c r="A28" s="84"/>
      <c r="B28" s="84"/>
      <c r="C28" s="84"/>
      <c r="D28" s="84"/>
      <c r="E28" s="15" t="s">
        <v>312</v>
      </c>
    </row>
    <row r="29" spans="1:5" x14ac:dyDescent="0.25">
      <c r="A29" s="84">
        <v>2</v>
      </c>
      <c r="B29" s="84" t="s">
        <v>162</v>
      </c>
      <c r="C29" s="84"/>
      <c r="D29" s="84"/>
      <c r="E29" s="15"/>
    </row>
    <row r="30" spans="1:5" x14ac:dyDescent="0.25">
      <c r="A30" s="84"/>
      <c r="B30" s="84"/>
      <c r="C30" s="84">
        <v>1</v>
      </c>
      <c r="D30" s="84" t="s">
        <v>197</v>
      </c>
      <c r="E30" s="15"/>
    </row>
    <row r="31" spans="1:5" ht="26.4" x14ac:dyDescent="0.25">
      <c r="A31" s="84"/>
      <c r="B31" s="84"/>
      <c r="C31" s="84"/>
      <c r="D31" s="84"/>
      <c r="E31" s="15" t="s">
        <v>198</v>
      </c>
    </row>
    <row r="32" spans="1:5" x14ac:dyDescent="0.25">
      <c r="A32" s="84"/>
      <c r="B32" s="84"/>
      <c r="C32" s="84">
        <v>2</v>
      </c>
      <c r="D32" s="84" t="s">
        <v>199</v>
      </c>
      <c r="E32" s="15"/>
    </row>
    <row r="33" spans="1:5" ht="26.4" x14ac:dyDescent="0.25">
      <c r="A33" s="84"/>
      <c r="B33" s="84"/>
      <c r="C33" s="84"/>
      <c r="D33" s="84"/>
      <c r="E33" s="15" t="s">
        <v>200</v>
      </c>
    </row>
    <row r="34" spans="1:5" x14ac:dyDescent="0.25">
      <c r="A34" s="84">
        <v>3</v>
      </c>
      <c r="B34" s="84" t="s">
        <v>52</v>
      </c>
      <c r="C34" s="84"/>
      <c r="D34" s="84"/>
      <c r="E34" s="15"/>
    </row>
    <row r="35" spans="1:5" x14ac:dyDescent="0.25">
      <c r="A35" s="84"/>
      <c r="B35" s="84"/>
      <c r="C35" s="84">
        <v>1</v>
      </c>
      <c r="D35" s="84" t="s">
        <v>53</v>
      </c>
      <c r="E35" s="15"/>
    </row>
    <row r="36" spans="1:5" ht="145.19999999999999" x14ac:dyDescent="0.25">
      <c r="A36" s="84"/>
      <c r="B36" s="84"/>
      <c r="C36" s="84"/>
      <c r="D36" s="84"/>
      <c r="E36" s="15" t="s">
        <v>201</v>
      </c>
    </row>
    <row r="37" spans="1:5" x14ac:dyDescent="0.25">
      <c r="A37" s="84">
        <v>4</v>
      </c>
      <c r="B37" s="84" t="s">
        <v>58</v>
      </c>
      <c r="C37" s="84"/>
      <c r="D37" s="84"/>
      <c r="E37" s="15"/>
    </row>
    <row r="38" spans="1:5" x14ac:dyDescent="0.25">
      <c r="A38" s="84"/>
      <c r="B38" s="84"/>
      <c r="C38" s="84">
        <v>1</v>
      </c>
      <c r="D38" s="84" t="s">
        <v>59</v>
      </c>
      <c r="E38" s="15"/>
    </row>
    <row r="39" spans="1:5" x14ac:dyDescent="0.25">
      <c r="A39" s="84"/>
      <c r="B39" s="84"/>
      <c r="C39" s="84"/>
      <c r="D39" s="84"/>
      <c r="E39" s="15" t="s">
        <v>202</v>
      </c>
    </row>
    <row r="40" spans="1:5" x14ac:dyDescent="0.25">
      <c r="A40" s="84"/>
      <c r="B40" s="84"/>
      <c r="C40" s="84">
        <v>2</v>
      </c>
      <c r="D40" s="84" t="s">
        <v>203</v>
      </c>
      <c r="E40" s="15"/>
    </row>
    <row r="41" spans="1:5" ht="26.4" x14ac:dyDescent="0.25">
      <c r="A41" s="84"/>
      <c r="B41" s="84"/>
      <c r="C41" s="84"/>
      <c r="D41" s="84"/>
      <c r="E41" s="15" t="s">
        <v>204</v>
      </c>
    </row>
    <row r="42" spans="1:5" x14ac:dyDescent="0.25">
      <c r="A42" s="84">
        <v>5</v>
      </c>
      <c r="B42" s="84" t="s">
        <v>64</v>
      </c>
      <c r="C42" s="84"/>
      <c r="D42" s="84"/>
      <c r="E42" s="15"/>
    </row>
    <row r="43" spans="1:5" x14ac:dyDescent="0.25">
      <c r="A43" s="84"/>
      <c r="B43" s="84"/>
      <c r="C43" s="84">
        <v>1</v>
      </c>
      <c r="D43" s="84" t="s">
        <v>205</v>
      </c>
      <c r="E43" s="15"/>
    </row>
    <row r="44" spans="1:5" x14ac:dyDescent="0.25">
      <c r="A44" s="84"/>
      <c r="B44" s="84"/>
      <c r="C44" s="84"/>
      <c r="D44" s="84"/>
      <c r="E44" s="15" t="s">
        <v>313</v>
      </c>
    </row>
    <row r="45" spans="1:5" x14ac:dyDescent="0.25">
      <c r="A45" s="84"/>
      <c r="B45" s="84"/>
      <c r="C45" s="84">
        <v>2</v>
      </c>
      <c r="D45" s="84" t="s">
        <v>206</v>
      </c>
      <c r="E45" s="15"/>
    </row>
    <row r="46" spans="1:5" x14ac:dyDescent="0.25">
      <c r="A46" s="84"/>
      <c r="B46" s="84"/>
      <c r="C46" s="84"/>
      <c r="D46" s="84"/>
      <c r="E46" s="15" t="s">
        <v>207</v>
      </c>
    </row>
    <row r="47" spans="1:5" x14ac:dyDescent="0.25">
      <c r="A47" s="84"/>
      <c r="B47" s="84"/>
      <c r="C47" s="84">
        <v>3</v>
      </c>
      <c r="D47" s="84" t="s">
        <v>208</v>
      </c>
      <c r="E47" s="15"/>
    </row>
    <row r="48" spans="1:5" x14ac:dyDescent="0.25">
      <c r="A48" s="84"/>
      <c r="B48" s="84"/>
      <c r="C48" s="84"/>
      <c r="D48" s="84"/>
      <c r="E48" s="15" t="s">
        <v>209</v>
      </c>
    </row>
    <row r="49" spans="1:5" x14ac:dyDescent="0.25">
      <c r="A49" s="84"/>
      <c r="B49" s="84"/>
      <c r="C49" s="84">
        <v>4</v>
      </c>
      <c r="D49" s="84" t="s">
        <v>210</v>
      </c>
      <c r="E49" s="15"/>
    </row>
    <row r="50" spans="1:5" x14ac:dyDescent="0.25">
      <c r="A50" s="84"/>
      <c r="B50" s="84"/>
      <c r="C50" s="84"/>
      <c r="D50" s="84"/>
      <c r="E50" s="15" t="s">
        <v>211</v>
      </c>
    </row>
    <row r="51" spans="1:5" x14ac:dyDescent="0.25">
      <c r="A51" s="84"/>
      <c r="B51" s="84"/>
      <c r="C51" s="84">
        <v>5</v>
      </c>
      <c r="D51" s="84" t="s">
        <v>212</v>
      </c>
      <c r="E51" s="15"/>
    </row>
    <row r="52" spans="1:5" x14ac:dyDescent="0.25">
      <c r="A52" s="84"/>
      <c r="B52" s="84"/>
      <c r="C52" s="84"/>
      <c r="D52" s="84"/>
      <c r="E52" s="15" t="s">
        <v>213</v>
      </c>
    </row>
    <row r="53" spans="1:5" x14ac:dyDescent="0.25">
      <c r="A53" s="84"/>
      <c r="B53" s="84"/>
      <c r="C53" s="84">
        <v>6</v>
      </c>
      <c r="D53" s="84" t="s">
        <v>214</v>
      </c>
      <c r="E53" s="15"/>
    </row>
    <row r="54" spans="1:5" x14ac:dyDescent="0.25">
      <c r="A54" s="84"/>
      <c r="B54" s="84"/>
      <c r="C54" s="84"/>
      <c r="D54" s="84"/>
      <c r="E54" s="15" t="s">
        <v>215</v>
      </c>
    </row>
    <row r="55" spans="1:5" x14ac:dyDescent="0.25">
      <c r="A55" s="84"/>
      <c r="B55" s="84"/>
      <c r="C55" s="84">
        <v>7</v>
      </c>
      <c r="D55" s="84" t="s">
        <v>216</v>
      </c>
      <c r="E55" s="15"/>
    </row>
    <row r="56" spans="1:5" x14ac:dyDescent="0.25">
      <c r="A56" s="84"/>
      <c r="B56" s="84"/>
      <c r="C56" s="84"/>
      <c r="D56" s="84"/>
      <c r="E56" s="15" t="s">
        <v>314</v>
      </c>
    </row>
    <row r="57" spans="1:5" x14ac:dyDescent="0.25">
      <c r="A57" s="84"/>
      <c r="B57" s="84"/>
      <c r="C57" s="84">
        <v>8</v>
      </c>
      <c r="D57" s="84" t="s">
        <v>315</v>
      </c>
      <c r="E57" s="15"/>
    </row>
    <row r="58" spans="1:5" x14ac:dyDescent="0.25">
      <c r="A58" s="84"/>
      <c r="B58" s="84"/>
      <c r="C58" s="84"/>
      <c r="D58" s="84"/>
      <c r="E58" s="15" t="s">
        <v>316</v>
      </c>
    </row>
    <row r="59" spans="1:5" x14ac:dyDescent="0.25">
      <c r="A59" s="84"/>
      <c r="B59" s="84"/>
      <c r="C59" s="84">
        <v>9</v>
      </c>
      <c r="D59" s="84" t="s">
        <v>217</v>
      </c>
      <c r="E59" s="15"/>
    </row>
    <row r="60" spans="1:5" ht="26.4" x14ac:dyDescent="0.25">
      <c r="A60" s="84"/>
      <c r="B60" s="84"/>
      <c r="C60" s="84"/>
      <c r="D60" s="84"/>
      <c r="E60" s="15" t="s">
        <v>218</v>
      </c>
    </row>
    <row r="61" spans="1:5" x14ac:dyDescent="0.25">
      <c r="A61" s="84"/>
      <c r="B61" s="84"/>
      <c r="C61" s="84">
        <v>10</v>
      </c>
      <c r="D61" s="84" t="s">
        <v>219</v>
      </c>
      <c r="E61" s="15"/>
    </row>
    <row r="62" spans="1:5" ht="39.6" x14ac:dyDescent="0.25">
      <c r="A62" s="84"/>
      <c r="B62" s="84"/>
      <c r="C62" s="84"/>
      <c r="D62" s="84"/>
      <c r="E62" s="15" t="s">
        <v>317</v>
      </c>
    </row>
    <row r="63" spans="1:5" x14ac:dyDescent="0.25">
      <c r="A63" s="84"/>
      <c r="B63" s="84"/>
      <c r="C63" s="84">
        <v>11</v>
      </c>
      <c r="D63" s="84" t="s">
        <v>220</v>
      </c>
      <c r="E63" s="15"/>
    </row>
    <row r="64" spans="1:5" x14ac:dyDescent="0.25">
      <c r="A64" s="84"/>
      <c r="B64" s="84"/>
      <c r="C64" s="84"/>
      <c r="D64" s="84"/>
      <c r="E64" s="15" t="s">
        <v>221</v>
      </c>
    </row>
    <row r="65" spans="1:5" x14ac:dyDescent="0.25">
      <c r="A65" s="84"/>
      <c r="B65" s="84"/>
      <c r="C65" s="84">
        <v>12</v>
      </c>
      <c r="D65" s="84" t="s">
        <v>318</v>
      </c>
      <c r="E65" s="15"/>
    </row>
    <row r="66" spans="1:5" ht="26.4" x14ac:dyDescent="0.25">
      <c r="A66" s="84"/>
      <c r="B66" s="84"/>
      <c r="C66" s="84"/>
      <c r="D66" s="84"/>
      <c r="E66" s="15" t="s">
        <v>222</v>
      </c>
    </row>
    <row r="67" spans="1:5" x14ac:dyDescent="0.25">
      <c r="A67" s="84"/>
      <c r="B67" s="84"/>
      <c r="C67" s="84">
        <v>13</v>
      </c>
      <c r="D67" s="84" t="s">
        <v>223</v>
      </c>
      <c r="E67" s="15"/>
    </row>
    <row r="68" spans="1:5" ht="26.4" x14ac:dyDescent="0.25">
      <c r="A68" s="84"/>
      <c r="B68" s="84"/>
      <c r="C68" s="84"/>
      <c r="D68" s="84"/>
      <c r="E68" s="15" t="s">
        <v>224</v>
      </c>
    </row>
    <row r="69" spans="1:5" x14ac:dyDescent="0.25">
      <c r="A69" s="84"/>
      <c r="B69" s="84"/>
      <c r="C69" s="84">
        <v>14</v>
      </c>
      <c r="D69" s="84" t="s">
        <v>225</v>
      </c>
      <c r="E69" s="15"/>
    </row>
    <row r="70" spans="1:5" ht="26.4" x14ac:dyDescent="0.25">
      <c r="A70" s="84"/>
      <c r="B70" s="84"/>
      <c r="C70" s="84"/>
      <c r="D70" s="84"/>
      <c r="E70" s="15" t="s">
        <v>226</v>
      </c>
    </row>
    <row r="71" spans="1:5" x14ac:dyDescent="0.25">
      <c r="A71" s="84"/>
      <c r="B71" s="84"/>
      <c r="C71" s="84">
        <v>15</v>
      </c>
      <c r="D71" s="84" t="s">
        <v>227</v>
      </c>
      <c r="E71" s="15"/>
    </row>
    <row r="72" spans="1:5" ht="26.4" x14ac:dyDescent="0.25">
      <c r="A72" s="84"/>
      <c r="B72" s="84"/>
      <c r="C72" s="84"/>
      <c r="D72" s="84"/>
      <c r="E72" s="15" t="s">
        <v>228</v>
      </c>
    </row>
    <row r="73" spans="1:5" x14ac:dyDescent="0.25">
      <c r="A73" s="84"/>
      <c r="B73" s="84"/>
      <c r="C73" s="84">
        <v>16</v>
      </c>
      <c r="D73" s="84" t="s">
        <v>229</v>
      </c>
      <c r="E73" s="15"/>
    </row>
    <row r="74" spans="1:5" ht="26.4" x14ac:dyDescent="0.25">
      <c r="A74" s="84"/>
      <c r="B74" s="84"/>
      <c r="C74" s="84"/>
      <c r="D74" s="84"/>
      <c r="E74" s="15" t="s">
        <v>230</v>
      </c>
    </row>
    <row r="75" spans="1:5" x14ac:dyDescent="0.25">
      <c r="A75" s="84"/>
      <c r="B75" s="84"/>
      <c r="C75" s="84">
        <v>17</v>
      </c>
      <c r="D75" s="84" t="s">
        <v>231</v>
      </c>
      <c r="E75" s="15"/>
    </row>
    <row r="76" spans="1:5" ht="39.6" x14ac:dyDescent="0.25">
      <c r="A76" s="84"/>
      <c r="B76" s="84"/>
      <c r="C76" s="84"/>
      <c r="D76" s="84"/>
      <c r="E76" s="15" t="s">
        <v>232</v>
      </c>
    </row>
    <row r="77" spans="1:5" x14ac:dyDescent="0.25">
      <c r="A77" s="84"/>
      <c r="B77" s="84"/>
      <c r="C77" s="84">
        <v>18</v>
      </c>
      <c r="D77" s="84" t="s">
        <v>233</v>
      </c>
      <c r="E77" s="15"/>
    </row>
    <row r="78" spans="1:5" x14ac:dyDescent="0.25">
      <c r="A78" s="84"/>
      <c r="B78" s="84"/>
      <c r="C78" s="84"/>
      <c r="D78" s="84"/>
      <c r="E78" s="15" t="s">
        <v>234</v>
      </c>
    </row>
    <row r="79" spans="1:5" x14ac:dyDescent="0.25">
      <c r="A79" s="84"/>
      <c r="B79" s="84"/>
      <c r="C79" s="84">
        <v>19</v>
      </c>
      <c r="D79" s="84" t="s">
        <v>235</v>
      </c>
      <c r="E79" s="15"/>
    </row>
    <row r="80" spans="1:5" x14ac:dyDescent="0.25">
      <c r="A80" s="84"/>
      <c r="B80" s="84"/>
      <c r="C80" s="84"/>
      <c r="D80" s="84"/>
      <c r="E80" s="15" t="s">
        <v>236</v>
      </c>
    </row>
    <row r="81" spans="1:5" x14ac:dyDescent="0.25">
      <c r="A81" s="84"/>
      <c r="B81" s="84"/>
      <c r="C81" s="84">
        <v>20</v>
      </c>
      <c r="D81" s="84" t="s">
        <v>237</v>
      </c>
      <c r="E81" s="15"/>
    </row>
    <row r="82" spans="1:5" x14ac:dyDescent="0.25">
      <c r="A82" s="84"/>
      <c r="B82" s="84"/>
      <c r="C82" s="84"/>
      <c r="D82" s="84"/>
      <c r="E82" s="15" t="s">
        <v>238</v>
      </c>
    </row>
    <row r="83" spans="1:5" x14ac:dyDescent="0.25">
      <c r="A83" s="84"/>
      <c r="B83" s="84"/>
      <c r="C83" s="84">
        <v>21</v>
      </c>
      <c r="D83" s="84" t="s">
        <v>239</v>
      </c>
      <c r="E83" s="15"/>
    </row>
    <row r="84" spans="1:5" ht="26.4" x14ac:dyDescent="0.25">
      <c r="A84" s="84"/>
      <c r="B84" s="84"/>
      <c r="C84" s="84"/>
      <c r="D84" s="84"/>
      <c r="E84" s="15" t="s">
        <v>240</v>
      </c>
    </row>
    <row r="85" spans="1:5" x14ac:dyDescent="0.25">
      <c r="A85" s="84"/>
      <c r="B85" s="84"/>
      <c r="C85" s="84">
        <v>22</v>
      </c>
      <c r="D85" s="84" t="s">
        <v>241</v>
      </c>
      <c r="E85" s="15"/>
    </row>
    <row r="86" spans="1:5" ht="26.4" x14ac:dyDescent="0.25">
      <c r="A86" s="84"/>
      <c r="B86" s="84"/>
      <c r="C86" s="84"/>
      <c r="D86" s="84"/>
      <c r="E86" s="15" t="s">
        <v>242</v>
      </c>
    </row>
    <row r="87" spans="1:5" x14ac:dyDescent="0.25">
      <c r="A87" s="84"/>
      <c r="B87" s="84"/>
      <c r="C87" s="84">
        <v>23</v>
      </c>
      <c r="D87" s="84" t="s">
        <v>65</v>
      </c>
      <c r="E87" s="15"/>
    </row>
    <row r="88" spans="1:5" ht="66" x14ac:dyDescent="0.25">
      <c r="A88" s="84"/>
      <c r="B88" s="84"/>
      <c r="C88" s="84"/>
      <c r="D88" s="84"/>
      <c r="E88" s="15" t="s">
        <v>243</v>
      </c>
    </row>
    <row r="89" spans="1:5" x14ac:dyDescent="0.25">
      <c r="A89" s="84"/>
      <c r="B89" s="84"/>
      <c r="C89" s="84">
        <v>24</v>
      </c>
      <c r="D89" s="84" t="s">
        <v>244</v>
      </c>
      <c r="E89" s="15"/>
    </row>
    <row r="90" spans="1:5" x14ac:dyDescent="0.25">
      <c r="A90" s="84"/>
      <c r="B90" s="84"/>
      <c r="C90" s="84"/>
      <c r="D90" s="84"/>
      <c r="E90" s="15" t="s">
        <v>245</v>
      </c>
    </row>
    <row r="91" spans="1:5" x14ac:dyDescent="0.25">
      <c r="A91" s="84"/>
      <c r="B91" s="84"/>
      <c r="C91" s="84">
        <v>25</v>
      </c>
      <c r="D91" s="84" t="s">
        <v>246</v>
      </c>
      <c r="E91" s="15"/>
    </row>
    <row r="92" spans="1:5" x14ac:dyDescent="0.25">
      <c r="A92" s="84"/>
      <c r="B92" s="84"/>
      <c r="C92" s="84"/>
      <c r="D92" s="84"/>
      <c r="E92" s="15" t="s">
        <v>247</v>
      </c>
    </row>
    <row r="93" spans="1:5" x14ac:dyDescent="0.25">
      <c r="A93" s="84"/>
      <c r="B93" s="84"/>
      <c r="C93" s="84">
        <v>26</v>
      </c>
      <c r="D93" s="84" t="s">
        <v>248</v>
      </c>
      <c r="E93" s="15"/>
    </row>
    <row r="94" spans="1:5" x14ac:dyDescent="0.25">
      <c r="A94" s="84"/>
      <c r="B94" s="84"/>
      <c r="C94" s="84"/>
      <c r="D94" s="84"/>
      <c r="E94" s="15" t="s">
        <v>249</v>
      </c>
    </row>
    <row r="95" spans="1:5" x14ac:dyDescent="0.25">
      <c r="A95" s="84">
        <v>6</v>
      </c>
      <c r="B95" s="84" t="s">
        <v>7</v>
      </c>
      <c r="C95" s="84"/>
      <c r="D95" s="84"/>
      <c r="E95" s="15"/>
    </row>
    <row r="96" spans="1:5" x14ac:dyDescent="0.25">
      <c r="A96" s="84"/>
      <c r="B96" s="84"/>
      <c r="C96" s="84">
        <v>2</v>
      </c>
      <c r="D96" s="84" t="s">
        <v>251</v>
      </c>
      <c r="E96" s="15"/>
    </row>
    <row r="97" spans="1:5" x14ac:dyDescent="0.25">
      <c r="A97" s="84"/>
      <c r="B97" s="84"/>
      <c r="C97" s="84"/>
      <c r="D97" s="84"/>
      <c r="E97" s="15" t="s">
        <v>252</v>
      </c>
    </row>
    <row r="98" spans="1:5" x14ac:dyDescent="0.25">
      <c r="A98" s="84"/>
      <c r="B98" s="84"/>
      <c r="C98" s="84">
        <v>3</v>
      </c>
      <c r="D98" s="84" t="s">
        <v>253</v>
      </c>
      <c r="E98" s="15"/>
    </row>
    <row r="99" spans="1:5" x14ac:dyDescent="0.25">
      <c r="A99" s="84"/>
      <c r="B99" s="84"/>
      <c r="C99" s="84"/>
      <c r="D99" s="84"/>
      <c r="E99" s="15" t="s">
        <v>254</v>
      </c>
    </row>
    <row r="100" spans="1:5" x14ac:dyDescent="0.25">
      <c r="A100" s="84"/>
      <c r="B100" s="84"/>
      <c r="C100" s="84">
        <v>4</v>
      </c>
      <c r="D100" s="84" t="s">
        <v>70</v>
      </c>
      <c r="E100" s="15"/>
    </row>
    <row r="101" spans="1:5" x14ac:dyDescent="0.25">
      <c r="A101" s="84"/>
      <c r="B101" s="84"/>
      <c r="C101" s="84"/>
      <c r="D101" s="84"/>
      <c r="E101" s="15" t="s">
        <v>255</v>
      </c>
    </row>
    <row r="102" spans="1:5" x14ac:dyDescent="0.25">
      <c r="A102" s="84"/>
      <c r="B102" s="84"/>
      <c r="C102" s="84">
        <v>5</v>
      </c>
      <c r="D102" s="84" t="s">
        <v>319</v>
      </c>
      <c r="E102" s="15"/>
    </row>
    <row r="103" spans="1:5" x14ac:dyDescent="0.25">
      <c r="A103" s="84"/>
      <c r="B103" s="84"/>
      <c r="C103" s="84"/>
      <c r="D103" s="84"/>
      <c r="E103" s="15" t="s">
        <v>320</v>
      </c>
    </row>
    <row r="104" spans="1:5" x14ac:dyDescent="0.25">
      <c r="A104" s="84"/>
      <c r="B104" s="84"/>
      <c r="C104" s="84">
        <v>6</v>
      </c>
      <c r="D104" s="84" t="s">
        <v>256</v>
      </c>
      <c r="E104" s="15"/>
    </row>
    <row r="105" spans="1:5" ht="26.4" x14ac:dyDescent="0.25">
      <c r="A105" s="84"/>
      <c r="B105" s="84"/>
      <c r="C105" s="84"/>
      <c r="D105" s="84"/>
      <c r="E105" s="15" t="s">
        <v>257</v>
      </c>
    </row>
    <row r="106" spans="1:5" x14ac:dyDescent="0.25">
      <c r="A106" s="84"/>
      <c r="B106" s="84"/>
      <c r="C106" s="84">
        <v>7</v>
      </c>
      <c r="D106" s="84" t="s">
        <v>258</v>
      </c>
      <c r="E106" s="15"/>
    </row>
    <row r="107" spans="1:5" ht="66" x14ac:dyDescent="0.25">
      <c r="A107" s="84"/>
      <c r="B107" s="84"/>
      <c r="C107" s="84"/>
      <c r="D107" s="84"/>
      <c r="E107" s="15" t="s">
        <v>259</v>
      </c>
    </row>
    <row r="108" spans="1:5" x14ac:dyDescent="0.25">
      <c r="A108" s="84"/>
      <c r="B108" s="84"/>
      <c r="C108" s="84">
        <v>8</v>
      </c>
      <c r="D108" s="84" t="s">
        <v>135</v>
      </c>
      <c r="E108" s="15"/>
    </row>
    <row r="109" spans="1:5" ht="92.4" x14ac:dyDescent="0.25">
      <c r="A109" s="84"/>
      <c r="B109" s="84"/>
      <c r="C109" s="84"/>
      <c r="D109" s="84"/>
      <c r="E109" s="15" t="s">
        <v>321</v>
      </c>
    </row>
    <row r="110" spans="1:5" x14ac:dyDescent="0.25">
      <c r="A110" s="84"/>
      <c r="B110" s="84"/>
      <c r="C110" s="84">
        <v>9</v>
      </c>
      <c r="D110" s="84" t="s">
        <v>260</v>
      </c>
      <c r="E110" s="15"/>
    </row>
    <row r="111" spans="1:5" ht="39.6" x14ac:dyDescent="0.25">
      <c r="A111" s="84"/>
      <c r="B111" s="84"/>
      <c r="C111" s="84"/>
      <c r="D111" s="84"/>
      <c r="E111" s="15" t="s">
        <v>261</v>
      </c>
    </row>
    <row r="112" spans="1:5" x14ac:dyDescent="0.25">
      <c r="A112" s="84"/>
      <c r="B112" s="84"/>
      <c r="C112" s="84" t="s">
        <v>322</v>
      </c>
      <c r="D112" s="84" t="s">
        <v>250</v>
      </c>
      <c r="E112" s="15"/>
    </row>
    <row r="113" spans="1:5" ht="132" x14ac:dyDescent="0.25">
      <c r="A113" s="84"/>
      <c r="B113" s="84"/>
      <c r="C113" s="84"/>
      <c r="D113" s="84"/>
      <c r="E113" s="15" t="s">
        <v>330</v>
      </c>
    </row>
    <row r="114" spans="1:5" x14ac:dyDescent="0.25">
      <c r="A114" s="84">
        <v>7</v>
      </c>
      <c r="B114" s="84" t="s">
        <v>75</v>
      </c>
      <c r="C114" s="84"/>
      <c r="D114" s="84"/>
      <c r="E114" s="15"/>
    </row>
    <row r="115" spans="1:5" x14ac:dyDescent="0.25">
      <c r="A115" s="84"/>
      <c r="B115" s="84"/>
      <c r="C115" s="84">
        <v>1</v>
      </c>
      <c r="D115" s="84" t="s">
        <v>6</v>
      </c>
      <c r="E115" s="15"/>
    </row>
    <row r="116" spans="1:5" ht="264" x14ac:dyDescent="0.25">
      <c r="A116" s="84"/>
      <c r="B116" s="84"/>
      <c r="C116" s="84"/>
      <c r="D116" s="84"/>
      <c r="E116" s="15" t="s">
        <v>323</v>
      </c>
    </row>
    <row r="117" spans="1:5" x14ac:dyDescent="0.25">
      <c r="A117" s="84"/>
      <c r="B117" s="84"/>
      <c r="C117" s="84">
        <v>2</v>
      </c>
      <c r="D117" s="84" t="s">
        <v>324</v>
      </c>
      <c r="E117" s="15"/>
    </row>
    <row r="118" spans="1:5" ht="26.4" x14ac:dyDescent="0.25">
      <c r="A118" s="84"/>
      <c r="B118" s="84"/>
      <c r="C118" s="84"/>
      <c r="D118" s="84"/>
      <c r="E118" s="15" t="s">
        <v>325</v>
      </c>
    </row>
    <row r="119" spans="1:5" x14ac:dyDescent="0.25">
      <c r="A119" s="84"/>
      <c r="B119" s="84"/>
      <c r="C119" s="84">
        <v>3</v>
      </c>
      <c r="D119" s="84" t="s">
        <v>83</v>
      </c>
      <c r="E119" s="15"/>
    </row>
    <row r="120" spans="1:5" ht="52.8" x14ac:dyDescent="0.25">
      <c r="A120" s="84"/>
      <c r="B120" s="84"/>
      <c r="C120" s="84"/>
      <c r="D120" s="84"/>
      <c r="E120" s="15" t="s">
        <v>262</v>
      </c>
    </row>
    <row r="121" spans="1:5" x14ac:dyDescent="0.25">
      <c r="A121" s="84"/>
      <c r="B121" s="84"/>
      <c r="C121" s="84">
        <v>4</v>
      </c>
      <c r="D121" s="84" t="s">
        <v>263</v>
      </c>
      <c r="E121" s="15"/>
    </row>
    <row r="122" spans="1:5" x14ac:dyDescent="0.25">
      <c r="A122" s="84"/>
      <c r="B122" s="84"/>
      <c r="C122" s="84"/>
      <c r="D122" s="84"/>
      <c r="E122" s="15" t="s">
        <v>264</v>
      </c>
    </row>
    <row r="123" spans="1:5" x14ac:dyDescent="0.25">
      <c r="A123" s="84">
        <v>8</v>
      </c>
      <c r="B123" s="84" t="s">
        <v>88</v>
      </c>
      <c r="C123" s="84"/>
      <c r="D123" s="84"/>
      <c r="E123" s="15"/>
    </row>
    <row r="124" spans="1:5" x14ac:dyDescent="0.25">
      <c r="A124" s="84"/>
      <c r="B124" s="84"/>
      <c r="C124" s="84">
        <v>1</v>
      </c>
      <c r="D124" s="84" t="s">
        <v>89</v>
      </c>
      <c r="E124" s="15"/>
    </row>
    <row r="125" spans="1:5" ht="39.6" x14ac:dyDescent="0.25">
      <c r="A125" s="84"/>
      <c r="B125" s="84"/>
      <c r="C125" s="84"/>
      <c r="D125" s="84"/>
      <c r="E125" s="15" t="s">
        <v>265</v>
      </c>
    </row>
    <row r="126" spans="1:5" x14ac:dyDescent="0.25">
      <c r="A126" s="84"/>
      <c r="B126" s="84"/>
      <c r="C126" s="84">
        <v>2</v>
      </c>
      <c r="D126" s="84" t="s">
        <v>93</v>
      </c>
      <c r="E126" s="15"/>
    </row>
    <row r="127" spans="1:5" ht="26.4" x14ac:dyDescent="0.25">
      <c r="A127" s="84"/>
      <c r="B127" s="84"/>
      <c r="C127" s="84"/>
      <c r="D127" s="84"/>
      <c r="E127" s="15" t="s">
        <v>266</v>
      </c>
    </row>
    <row r="128" spans="1:5" x14ac:dyDescent="0.25">
      <c r="A128" s="84"/>
      <c r="B128" s="84"/>
      <c r="C128" s="84">
        <v>3</v>
      </c>
      <c r="D128" s="84" t="s">
        <v>98</v>
      </c>
      <c r="E128" s="15"/>
    </row>
    <row r="129" spans="1:5" ht="39.6" x14ac:dyDescent="0.25">
      <c r="A129" s="84"/>
      <c r="B129" s="84"/>
      <c r="C129" s="84"/>
      <c r="D129" s="84"/>
      <c r="E129" s="15" t="s">
        <v>267</v>
      </c>
    </row>
    <row r="130" spans="1:5" x14ac:dyDescent="0.25">
      <c r="A130" s="84"/>
      <c r="B130" s="84"/>
      <c r="C130" s="84">
        <v>4</v>
      </c>
      <c r="D130" s="84" t="s">
        <v>107</v>
      </c>
      <c r="E130" s="15"/>
    </row>
    <row r="131" spans="1:5" ht="52.8" x14ac:dyDescent="0.25">
      <c r="A131" s="84"/>
      <c r="B131" s="84"/>
      <c r="C131" s="84"/>
      <c r="D131" s="84"/>
      <c r="E131" s="15" t="s">
        <v>268</v>
      </c>
    </row>
    <row r="132" spans="1:5" x14ac:dyDescent="0.25">
      <c r="A132" s="84"/>
      <c r="B132" s="84"/>
      <c r="C132" s="84">
        <v>5</v>
      </c>
      <c r="D132" s="84" t="s">
        <v>269</v>
      </c>
      <c r="E132" s="15"/>
    </row>
    <row r="133" spans="1:5" ht="26.4" x14ac:dyDescent="0.25">
      <c r="A133" s="84"/>
      <c r="B133" s="84"/>
      <c r="C133" s="84"/>
      <c r="D133" s="84"/>
      <c r="E133" s="15" t="s">
        <v>270</v>
      </c>
    </row>
    <row r="134" spans="1:5" x14ac:dyDescent="0.25">
      <c r="A134" s="84"/>
      <c r="B134" s="84"/>
      <c r="C134" s="84">
        <v>6</v>
      </c>
      <c r="D134" s="84" t="s">
        <v>271</v>
      </c>
      <c r="E134" s="15"/>
    </row>
    <row r="135" spans="1:5" x14ac:dyDescent="0.25">
      <c r="A135" s="84"/>
      <c r="B135" s="84"/>
      <c r="C135" s="84"/>
      <c r="D135" s="84"/>
      <c r="E135" s="15" t="s">
        <v>272</v>
      </c>
    </row>
    <row r="136" spans="1:5" x14ac:dyDescent="0.25">
      <c r="A136" s="84"/>
      <c r="B136" s="84"/>
      <c r="C136" s="84">
        <v>7</v>
      </c>
      <c r="D136" s="84" t="s">
        <v>273</v>
      </c>
      <c r="E136" s="15"/>
    </row>
    <row r="137" spans="1:5" ht="158.4" x14ac:dyDescent="0.25">
      <c r="A137" s="84"/>
      <c r="B137" s="84"/>
      <c r="C137" s="84"/>
      <c r="D137" s="84"/>
      <c r="E137" s="15" t="s">
        <v>326</v>
      </c>
    </row>
    <row r="138" spans="1:5" x14ac:dyDescent="0.25">
      <c r="A138" s="84"/>
      <c r="B138" s="84"/>
      <c r="C138" s="84">
        <v>8</v>
      </c>
      <c r="D138" s="84" t="s">
        <v>274</v>
      </c>
      <c r="E138" s="15"/>
    </row>
    <row r="139" spans="1:5" ht="79.2" x14ac:dyDescent="0.25">
      <c r="A139" s="84"/>
      <c r="B139" s="84"/>
      <c r="C139" s="84"/>
      <c r="D139" s="84"/>
      <c r="E139" s="15" t="s">
        <v>275</v>
      </c>
    </row>
    <row r="140" spans="1:5" x14ac:dyDescent="0.25">
      <c r="A140" s="84"/>
      <c r="B140" s="84"/>
      <c r="C140" s="84">
        <v>9</v>
      </c>
      <c r="D140" s="84" t="s">
        <v>276</v>
      </c>
      <c r="E140" s="15"/>
    </row>
    <row r="141" spans="1:5" x14ac:dyDescent="0.25">
      <c r="A141" s="84"/>
      <c r="B141" s="84"/>
      <c r="C141" s="84"/>
      <c r="D141" s="84"/>
      <c r="E141" s="15" t="s">
        <v>277</v>
      </c>
    </row>
    <row r="142" spans="1:5" x14ac:dyDescent="0.25">
      <c r="A142" s="84"/>
      <c r="B142" s="84"/>
      <c r="C142" s="84">
        <v>10</v>
      </c>
      <c r="D142" s="84" t="s">
        <v>278</v>
      </c>
      <c r="E142" s="15"/>
    </row>
    <row r="143" spans="1:5" ht="132" x14ac:dyDescent="0.25">
      <c r="A143" s="84"/>
      <c r="B143" s="84"/>
      <c r="C143" s="84"/>
      <c r="D143" s="84"/>
      <c r="E143" s="15" t="s">
        <v>331</v>
      </c>
    </row>
    <row r="144" spans="1:5" x14ac:dyDescent="0.25">
      <c r="A144" s="84"/>
      <c r="B144" s="84"/>
      <c r="C144" s="84">
        <v>11</v>
      </c>
      <c r="D144" s="84" t="s">
        <v>279</v>
      </c>
      <c r="E144" s="15"/>
    </row>
    <row r="145" spans="1:5" ht="26.4" x14ac:dyDescent="0.25">
      <c r="A145" s="84"/>
      <c r="B145" s="84"/>
      <c r="C145" s="84"/>
      <c r="D145" s="84"/>
      <c r="E145" s="15" t="s">
        <v>280</v>
      </c>
    </row>
    <row r="146" spans="1:5" x14ac:dyDescent="0.25">
      <c r="A146" s="84"/>
      <c r="B146" s="84"/>
      <c r="C146" s="84">
        <v>12</v>
      </c>
      <c r="D146" s="84" t="s">
        <v>281</v>
      </c>
      <c r="E146" s="15"/>
    </row>
    <row r="147" spans="1:5" x14ac:dyDescent="0.25">
      <c r="A147" s="84"/>
      <c r="B147" s="84"/>
      <c r="C147" s="84"/>
      <c r="D147" s="84"/>
      <c r="E147" s="15" t="s">
        <v>282</v>
      </c>
    </row>
    <row r="148" spans="1:5" x14ac:dyDescent="0.25">
      <c r="A148" s="84"/>
      <c r="B148" s="84"/>
      <c r="C148" s="84">
        <v>13</v>
      </c>
      <c r="D148" s="84" t="s">
        <v>283</v>
      </c>
      <c r="E148" s="15"/>
    </row>
    <row r="149" spans="1:5" x14ac:dyDescent="0.25">
      <c r="A149" s="84"/>
      <c r="B149" s="84"/>
      <c r="C149" s="84"/>
      <c r="D149" s="84"/>
      <c r="E149" s="15" t="s">
        <v>284</v>
      </c>
    </row>
    <row r="150" spans="1:5" x14ac:dyDescent="0.25">
      <c r="A150" s="84">
        <v>9</v>
      </c>
      <c r="B150" s="84" t="s">
        <v>110</v>
      </c>
      <c r="C150" s="84"/>
      <c r="D150" s="84"/>
      <c r="E150" s="15"/>
    </row>
    <row r="151" spans="1:5" x14ac:dyDescent="0.25">
      <c r="A151" s="84"/>
      <c r="B151" s="84"/>
      <c r="C151" s="84">
        <v>1</v>
      </c>
      <c r="D151" s="84" t="s">
        <v>285</v>
      </c>
      <c r="E151" s="15"/>
    </row>
    <row r="152" spans="1:5" ht="26.4" x14ac:dyDescent="0.25">
      <c r="A152" s="84"/>
      <c r="B152" s="84"/>
      <c r="C152" s="84"/>
      <c r="D152" s="84"/>
      <c r="E152" s="15" t="s">
        <v>286</v>
      </c>
    </row>
    <row r="153" spans="1:5" x14ac:dyDescent="0.25">
      <c r="A153" s="84"/>
      <c r="B153" s="84"/>
      <c r="C153" s="84">
        <v>2</v>
      </c>
      <c r="D153" s="84" t="s">
        <v>287</v>
      </c>
      <c r="E153" s="15"/>
    </row>
    <row r="154" spans="1:5" ht="39.6" x14ac:dyDescent="0.25">
      <c r="A154" s="84"/>
      <c r="B154" s="84"/>
      <c r="C154" s="84"/>
      <c r="D154" s="84"/>
      <c r="E154" s="15" t="s">
        <v>288</v>
      </c>
    </row>
    <row r="155" spans="1:5" x14ac:dyDescent="0.25">
      <c r="A155" s="84"/>
      <c r="B155" s="84"/>
      <c r="C155" s="84">
        <v>3</v>
      </c>
      <c r="D155" s="84" t="s">
        <v>111</v>
      </c>
      <c r="E155" s="15"/>
    </row>
    <row r="156" spans="1:5" ht="39.6" x14ac:dyDescent="0.25">
      <c r="A156" s="84"/>
      <c r="B156" s="84"/>
      <c r="C156" s="84"/>
      <c r="D156" s="84"/>
      <c r="E156" s="15" t="s">
        <v>289</v>
      </c>
    </row>
    <row r="157" spans="1:5" x14ac:dyDescent="0.25">
      <c r="A157" s="84"/>
      <c r="B157" s="84"/>
      <c r="C157" s="84">
        <v>4</v>
      </c>
      <c r="D157" s="84" t="s">
        <v>290</v>
      </c>
      <c r="E157" s="15"/>
    </row>
    <row r="158" spans="1:5" x14ac:dyDescent="0.25">
      <c r="A158" s="84"/>
      <c r="B158" s="84"/>
      <c r="C158" s="84"/>
      <c r="D158" s="84"/>
      <c r="E158" s="15" t="s">
        <v>291</v>
      </c>
    </row>
    <row r="159" spans="1:5" x14ac:dyDescent="0.25">
      <c r="A159" s="84"/>
      <c r="B159" s="84"/>
      <c r="C159" s="84">
        <v>5</v>
      </c>
      <c r="D159" s="84" t="s">
        <v>292</v>
      </c>
      <c r="E159" s="15"/>
    </row>
    <row r="160" spans="1:5" ht="39.6" x14ac:dyDescent="0.25">
      <c r="A160" s="84"/>
      <c r="B160" s="84"/>
      <c r="C160" s="84"/>
      <c r="D160" s="84"/>
      <c r="E160" s="15" t="s">
        <v>293</v>
      </c>
    </row>
    <row r="161" spans="1:5" x14ac:dyDescent="0.25">
      <c r="A161" s="84"/>
      <c r="B161" s="84"/>
      <c r="C161" s="84">
        <v>6</v>
      </c>
      <c r="D161" s="84" t="s">
        <v>119</v>
      </c>
      <c r="E161" s="15"/>
    </row>
    <row r="162" spans="1:5" x14ac:dyDescent="0.25">
      <c r="A162" s="84"/>
      <c r="B162" s="84"/>
      <c r="C162" s="84"/>
      <c r="D162" s="84"/>
      <c r="E162" s="15" t="s">
        <v>294</v>
      </c>
    </row>
    <row r="163" spans="1:5" x14ac:dyDescent="0.25">
      <c r="A163" s="84">
        <v>10</v>
      </c>
      <c r="B163" s="84" t="s">
        <v>171</v>
      </c>
      <c r="C163" s="84"/>
      <c r="D163" s="84"/>
      <c r="E163" s="15"/>
    </row>
    <row r="164" spans="1:5" x14ac:dyDescent="0.25">
      <c r="A164" s="84"/>
      <c r="B164" s="84"/>
      <c r="C164" s="84">
        <v>1</v>
      </c>
      <c r="D164" s="84" t="s">
        <v>295</v>
      </c>
      <c r="E164" s="15"/>
    </row>
    <row r="165" spans="1:5" ht="39.6" x14ac:dyDescent="0.25">
      <c r="A165" s="84"/>
      <c r="B165" s="84"/>
      <c r="C165" s="84"/>
      <c r="D165" s="84"/>
      <c r="E165" s="15" t="s">
        <v>296</v>
      </c>
    </row>
    <row r="166" spans="1:5" x14ac:dyDescent="0.25">
      <c r="A166" s="84">
        <v>11</v>
      </c>
      <c r="B166" s="84" t="s">
        <v>173</v>
      </c>
      <c r="C166" s="84"/>
      <c r="D166" s="84"/>
      <c r="E166" s="15"/>
    </row>
    <row r="167" spans="1:5" x14ac:dyDescent="0.25">
      <c r="A167" s="84"/>
      <c r="B167" s="84"/>
      <c r="C167" s="84">
        <v>1</v>
      </c>
      <c r="D167" s="84" t="s">
        <v>297</v>
      </c>
      <c r="E167" s="15"/>
    </row>
    <row r="168" spans="1:5" ht="26.4" x14ac:dyDescent="0.25">
      <c r="A168" s="84"/>
      <c r="B168" s="84"/>
      <c r="C168" s="84"/>
      <c r="D168" s="84"/>
      <c r="E168" s="15" t="s">
        <v>298</v>
      </c>
    </row>
    <row r="169" spans="1:5" x14ac:dyDescent="0.25">
      <c r="A169" s="84">
        <v>12</v>
      </c>
      <c r="B169" s="84" t="s">
        <v>124</v>
      </c>
      <c r="C169" s="84"/>
      <c r="D169" s="84"/>
      <c r="E169" s="15"/>
    </row>
    <row r="170" spans="1:5" x14ac:dyDescent="0.25">
      <c r="A170" s="84"/>
      <c r="B170" s="84"/>
      <c r="C170" s="84">
        <v>1</v>
      </c>
      <c r="D170" s="84" t="s">
        <v>299</v>
      </c>
      <c r="E170" s="15"/>
    </row>
    <row r="171" spans="1:5" ht="92.4" x14ac:dyDescent="0.25">
      <c r="A171" s="84"/>
      <c r="B171" s="84"/>
      <c r="C171" s="84"/>
      <c r="D171" s="84"/>
      <c r="E171" s="15" t="s">
        <v>300</v>
      </c>
    </row>
    <row r="172" spans="1:5" x14ac:dyDescent="0.25">
      <c r="A172" s="84"/>
      <c r="B172" s="84"/>
      <c r="C172" s="84">
        <v>2</v>
      </c>
      <c r="D172" s="84" t="s">
        <v>301</v>
      </c>
      <c r="E172" s="15"/>
    </row>
    <row r="173" spans="1:5" x14ac:dyDescent="0.25">
      <c r="A173" s="84"/>
      <c r="B173" s="84"/>
      <c r="C173" s="84"/>
      <c r="D173" s="84"/>
      <c r="E173" s="15" t="s">
        <v>302</v>
      </c>
    </row>
    <row r="174" spans="1:5" x14ac:dyDescent="0.25">
      <c r="A174" s="84"/>
      <c r="B174" s="84"/>
      <c r="C174" s="84">
        <v>3</v>
      </c>
      <c r="D174" s="84" t="s">
        <v>125</v>
      </c>
      <c r="E174" s="15"/>
    </row>
    <row r="175" spans="1:5" x14ac:dyDescent="0.25">
      <c r="A175" s="84"/>
      <c r="B175" s="84"/>
      <c r="C175" s="84"/>
      <c r="D175" s="84"/>
      <c r="E175" s="15" t="s">
        <v>303</v>
      </c>
    </row>
    <row r="176" spans="1:5" x14ac:dyDescent="0.25">
      <c r="A176" s="84"/>
      <c r="B176" s="84"/>
      <c r="C176" s="84">
        <v>4</v>
      </c>
      <c r="D176" s="84" t="s">
        <v>130</v>
      </c>
      <c r="E176" s="15"/>
    </row>
    <row r="177" spans="1:5" ht="26.4" x14ac:dyDescent="0.25">
      <c r="A177" s="84"/>
      <c r="B177" s="84"/>
      <c r="C177" s="84"/>
      <c r="D177" s="84"/>
      <c r="E177" s="15" t="s">
        <v>304</v>
      </c>
    </row>
  </sheetData>
  <sheetProtection algorithmName="SHA-512" hashValue="TJGtPT1A816xvTgYaAoMERtzP1CkS8eDSMNR+S4ymdNYfv8G2WoCrG20LyAcMvAXIbMrwVnlbpfroB8ex+XMUQ==" saltValue="qCcf6Q0cro9edZ7QR0BjR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6"/>
  <sheetViews>
    <sheetView tabSelected="1" zoomScale="70" zoomScaleNormal="70" workbookViewId="0">
      <pane xSplit="1" ySplit="1" topLeftCell="B41" activePane="bottomRight" state="frozen"/>
      <selection pane="topRight" activeCell="B1" sqref="B1"/>
      <selection pane="bottomLeft" activeCell="A3" sqref="A3"/>
      <selection pane="bottomRight" activeCell="J71" sqref="J71"/>
    </sheetView>
  </sheetViews>
  <sheetFormatPr defaultColWidth="8.77734375" defaultRowHeight="13.2" x14ac:dyDescent="0.25"/>
  <cols>
    <col min="1" max="1" width="3.33203125" style="42" customWidth="1"/>
    <col min="2" max="2" width="2.21875" style="42" customWidth="1"/>
    <col min="3" max="3" width="3.33203125" style="42" customWidth="1"/>
    <col min="4" max="4" width="5.21875" style="42" customWidth="1"/>
    <col min="5" max="5" width="6.44140625" style="22" customWidth="1"/>
    <col min="6" max="6" width="7.21875" style="22" customWidth="1"/>
    <col min="7" max="8" width="42.44140625" style="22" customWidth="1"/>
    <col min="9" max="9" width="11.33203125" style="22" customWidth="1"/>
    <col min="10" max="13" width="25.21875" style="22" customWidth="1"/>
    <col min="14" max="14" width="8.77734375" style="22"/>
    <col min="15" max="15" width="10.6640625" style="22" bestFit="1" customWidth="1"/>
    <col min="16" max="16" width="10.6640625" style="22" customWidth="1"/>
    <col min="17" max="19" width="8.77734375" style="22"/>
    <col min="20" max="20" width="8.77734375" style="23"/>
    <col min="21" max="16384" width="8.77734375" style="22"/>
  </cols>
  <sheetData>
    <row r="1" spans="1:14" ht="22.8" x14ac:dyDescent="0.25">
      <c r="A1" s="20" t="s">
        <v>0</v>
      </c>
      <c r="B1" s="20"/>
      <c r="C1" s="20"/>
      <c r="D1" s="20" t="s">
        <v>1</v>
      </c>
      <c r="E1" s="20" t="s">
        <v>2</v>
      </c>
      <c r="F1" s="21" t="s">
        <v>3</v>
      </c>
      <c r="G1" s="21" t="s">
        <v>4</v>
      </c>
      <c r="H1" s="21"/>
      <c r="I1" s="21" t="s">
        <v>14</v>
      </c>
      <c r="J1" s="21" t="s">
        <v>39</v>
      </c>
      <c r="K1" s="21" t="s">
        <v>37</v>
      </c>
      <c r="L1" s="21" t="s">
        <v>37</v>
      </c>
      <c r="M1" s="21" t="s">
        <v>38</v>
      </c>
      <c r="N1" s="21" t="s">
        <v>15</v>
      </c>
    </row>
    <row r="2" spans="1:14" x14ac:dyDescent="0.25">
      <c r="A2" s="24">
        <v>1</v>
      </c>
      <c r="B2" s="24" t="s">
        <v>5</v>
      </c>
      <c r="C2" s="24"/>
      <c r="D2" s="24"/>
      <c r="E2" s="25"/>
      <c r="F2" s="25"/>
      <c r="G2" s="26"/>
      <c r="H2" s="34"/>
      <c r="I2" s="35"/>
      <c r="J2" s="35"/>
      <c r="K2" s="35"/>
      <c r="L2" s="35"/>
      <c r="M2" s="35"/>
      <c r="N2" s="35"/>
    </row>
    <row r="3" spans="1:14" x14ac:dyDescent="0.25">
      <c r="A3" s="28"/>
      <c r="B3" s="28"/>
      <c r="C3" s="28">
        <v>8</v>
      </c>
      <c r="D3" s="28" t="s">
        <v>43</v>
      </c>
      <c r="E3" s="29"/>
      <c r="F3" s="29"/>
      <c r="G3" s="30"/>
      <c r="H3" s="34"/>
      <c r="I3" s="35"/>
      <c r="J3" s="93"/>
      <c r="K3" s="93"/>
      <c r="L3" s="93"/>
      <c r="M3" s="93"/>
      <c r="N3" s="93"/>
    </row>
    <row r="4" spans="1:14" ht="118.8" x14ac:dyDescent="0.25">
      <c r="A4" s="32"/>
      <c r="B4" s="32"/>
      <c r="C4" s="32"/>
      <c r="D4" s="32"/>
      <c r="E4" s="33" t="s">
        <v>44</v>
      </c>
      <c r="F4" s="33" t="s">
        <v>45</v>
      </c>
      <c r="G4" s="34" t="s">
        <v>46</v>
      </c>
      <c r="H4" s="34" t="s">
        <v>329</v>
      </c>
      <c r="I4" s="35">
        <v>1</v>
      </c>
      <c r="J4" s="57" t="s">
        <v>41</v>
      </c>
      <c r="K4" s="36" t="str">
        <f>IF(J4&lt;&gt;"",VLOOKUP(J4,Basisgegevens!$C$2:$F$6,2,FALSE),"")</f>
        <v>Maak een keuze in de kolom fase</v>
      </c>
      <c r="L4" s="36" t="str">
        <f>IF(J4&lt;&gt;"",VLOOKUP(J4,Basisgegevens!$C$2:$F$6,3,FALSE),"")</f>
        <v>Maak een keuze in de kolom fase</v>
      </c>
      <c r="M4" s="36" t="str">
        <f>IF(J4&lt;&gt;"",VLOOKUP(J4,Basisgegevens!$C$2:$F$6,4,FALSE),"")</f>
        <v>Maak een keuze in de kolom 'Antwoord fase'</v>
      </c>
      <c r="N4" s="37" t="str">
        <f>IF(J4=Basisgegevens!$C$3,$I4*Basisgegevens!$G$3,IF(J4=Basisgegevens!$C$4,$I4*Basisgegevens!$G$4,IF(J4=Basisgegevens!$C$5,$I4*Basisgegevens!$G$5,IF(J4=Basisgegevens!$C$6,$I4*Basisgegevens!$G$6,"0"))))</f>
        <v>0</v>
      </c>
    </row>
    <row r="5" spans="1:14" x14ac:dyDescent="0.25">
      <c r="A5" s="38"/>
      <c r="B5" s="38"/>
      <c r="C5" s="38">
        <v>13</v>
      </c>
      <c r="D5" s="38" t="s">
        <v>47</v>
      </c>
      <c r="E5" s="39"/>
      <c r="F5" s="39"/>
      <c r="G5" s="40"/>
      <c r="H5" s="34"/>
      <c r="I5" s="35"/>
      <c r="J5" s="93"/>
      <c r="K5" s="93"/>
      <c r="L5" s="93"/>
      <c r="M5" s="93"/>
      <c r="N5" s="93"/>
    </row>
    <row r="6" spans="1:14" ht="66" x14ac:dyDescent="0.25">
      <c r="A6" s="32"/>
      <c r="B6" s="32"/>
      <c r="C6" s="32"/>
      <c r="D6" s="32"/>
      <c r="E6" s="33" t="s">
        <v>48</v>
      </c>
      <c r="F6" s="33" t="s">
        <v>49</v>
      </c>
      <c r="G6" s="34" t="s">
        <v>50</v>
      </c>
      <c r="H6" s="34" t="s">
        <v>51</v>
      </c>
      <c r="I6" s="35">
        <v>1</v>
      </c>
      <c r="J6" s="57" t="s">
        <v>41</v>
      </c>
      <c r="K6" s="36" t="str">
        <f>IF(J6&lt;&gt;"",VLOOKUP(J6,Basisgegevens!$C$2:$F$6,2,FALSE),"")</f>
        <v>Maak een keuze in de kolom fase</v>
      </c>
      <c r="L6" s="36" t="str">
        <f>IF(J6&lt;&gt;"",VLOOKUP(J6,Basisgegevens!$C$2:$F$6,3,FALSE),"")</f>
        <v>Maak een keuze in de kolom fase</v>
      </c>
      <c r="M6" s="36" t="str">
        <f>IF(J6&lt;&gt;"",VLOOKUP(J6,Basisgegevens!$C$2:$F$6,4,FALSE),"")</f>
        <v>Maak een keuze in de kolom 'Antwoord fase'</v>
      </c>
      <c r="N6" s="37" t="str">
        <f>IF(J6=Basisgegevens!$C$3,$I6*Basisgegevens!$G$3,IF(J6=Basisgegevens!$C$4,$I6*Basisgegevens!$G$4,IF(J6=Basisgegevens!$C$5,$I6*Basisgegevens!$G$5,IF(J6=Basisgegevens!$C$6,$I6*Basisgegevens!$G$6,"0"))))</f>
        <v>0</v>
      </c>
    </row>
    <row r="7" spans="1:14" x14ac:dyDescent="0.25">
      <c r="A7" s="24">
        <v>2</v>
      </c>
      <c r="B7" s="24" t="s">
        <v>162</v>
      </c>
      <c r="C7" s="24"/>
      <c r="D7" s="24"/>
      <c r="E7" s="25"/>
      <c r="F7" s="25"/>
      <c r="G7" s="26"/>
      <c r="H7" s="34"/>
      <c r="I7" s="35"/>
      <c r="J7" s="93"/>
      <c r="K7" s="93"/>
      <c r="L7" s="93"/>
      <c r="M7" s="93"/>
      <c r="N7" s="93"/>
    </row>
    <row r="8" spans="1:14" x14ac:dyDescent="0.25">
      <c r="A8" s="28"/>
      <c r="B8" s="28"/>
      <c r="C8" s="28">
        <v>1</v>
      </c>
      <c r="D8" s="28" t="s">
        <v>197</v>
      </c>
      <c r="E8" s="29"/>
      <c r="F8" s="29"/>
      <c r="G8" s="30"/>
      <c r="H8" s="34"/>
      <c r="I8" s="35"/>
      <c r="J8" s="93"/>
      <c r="K8" s="93"/>
      <c r="L8" s="93"/>
      <c r="M8" s="93"/>
      <c r="N8" s="93"/>
    </row>
    <row r="9" spans="1:14" ht="224.4" x14ac:dyDescent="0.25">
      <c r="A9" s="32"/>
      <c r="B9" s="32"/>
      <c r="C9" s="32"/>
      <c r="D9" s="32"/>
      <c r="E9" s="33" t="s">
        <v>332</v>
      </c>
      <c r="F9" s="33" t="s">
        <v>333</v>
      </c>
      <c r="G9" s="34" t="s">
        <v>334</v>
      </c>
      <c r="H9" s="34" t="s">
        <v>335</v>
      </c>
      <c r="I9" s="35">
        <v>2</v>
      </c>
      <c r="J9" s="57" t="s">
        <v>41</v>
      </c>
      <c r="K9" s="36" t="str">
        <f>IF(J9&lt;&gt;"",VLOOKUP(J9,Basisgegevens!$C$2:$F$6,2,FALSE),"")</f>
        <v>Maak een keuze in de kolom fase</v>
      </c>
      <c r="L9" s="36" t="str">
        <f>IF(J9&lt;&gt;"",VLOOKUP(J9,Basisgegevens!$C$2:$F$6,3,FALSE),"")</f>
        <v>Maak een keuze in de kolom fase</v>
      </c>
      <c r="M9" s="36" t="str">
        <f>IF(J9&lt;&gt;"",VLOOKUP(J9,Basisgegevens!$C$2:$F$6,4,FALSE),"")</f>
        <v>Maak een keuze in de kolom 'Antwoord fase'</v>
      </c>
      <c r="N9" s="37" t="str">
        <f>IF(J9=Basisgegevens!$C$3,$I9*Basisgegevens!$G$3,IF(J9=Basisgegevens!$C$4,$I9*Basisgegevens!$G$4,IF(J9=Basisgegevens!$C$5,$I9*Basisgegevens!$G$5,IF(J9=Basisgegevens!$C$6,$I9*Basisgegevens!$G$6,"0"))))</f>
        <v>0</v>
      </c>
    </row>
    <row r="10" spans="1:14" ht="13.8" x14ac:dyDescent="0.25">
      <c r="A10" s="32"/>
      <c r="B10" s="32"/>
      <c r="C10" s="32">
        <v>2</v>
      </c>
      <c r="D10" s="32" t="s">
        <v>199</v>
      </c>
      <c r="E10" s="33"/>
      <c r="F10" s="33"/>
      <c r="G10" s="34"/>
      <c r="H10" s="34"/>
      <c r="I10" s="35"/>
      <c r="J10" s="92"/>
      <c r="K10" s="91"/>
      <c r="L10" s="91"/>
      <c r="M10" s="91"/>
      <c r="N10" s="93"/>
    </row>
    <row r="11" spans="1:14" ht="26.4" x14ac:dyDescent="0.25">
      <c r="A11" s="32"/>
      <c r="B11" s="32"/>
      <c r="C11" s="32"/>
      <c r="D11" s="32"/>
      <c r="E11" s="33" t="s">
        <v>336</v>
      </c>
      <c r="F11" s="33" t="s">
        <v>337</v>
      </c>
      <c r="G11" s="34" t="s">
        <v>338</v>
      </c>
      <c r="H11" s="34" t="s">
        <v>339</v>
      </c>
      <c r="I11" s="35">
        <v>0</v>
      </c>
      <c r="J11" s="57" t="s">
        <v>41</v>
      </c>
      <c r="K11" s="36" t="str">
        <f>IF(J11&lt;&gt;"",VLOOKUP(J11,Basisgegevens!$C$2:$F$6,2,FALSE),"")</f>
        <v>Maak een keuze in de kolom fase</v>
      </c>
      <c r="L11" s="36" t="str">
        <f>IF(J11&lt;&gt;"",VLOOKUP(J11,Basisgegevens!$C$2:$F$6,3,FALSE),"")</f>
        <v>Maak een keuze in de kolom fase</v>
      </c>
      <c r="M11" s="36" t="str">
        <f>IF(J11&lt;&gt;"",VLOOKUP(J11,Basisgegevens!$C$2:$F$6,4,FALSE),"")</f>
        <v>Maak een keuze in de kolom 'Antwoord fase'</v>
      </c>
      <c r="N11" s="37" t="str">
        <f>IF(J11=Basisgegevens!$C$3,$I11*Basisgegevens!$G$3,IF(J11=Basisgegevens!$C$4,$I11*Basisgegevens!$G$4,IF(J11=Basisgegevens!$C$5,$I11*Basisgegevens!$G$5,IF(J11=Basisgegevens!$C$6,$I11*Basisgegevens!$G$6,"0"))))</f>
        <v>0</v>
      </c>
    </row>
    <row r="12" spans="1:14" x14ac:dyDescent="0.25">
      <c r="A12" s="24">
        <v>3</v>
      </c>
      <c r="B12" s="24" t="s">
        <v>52</v>
      </c>
      <c r="C12" s="24"/>
      <c r="D12" s="24"/>
      <c r="E12" s="25"/>
      <c r="F12" s="25"/>
      <c r="G12" s="26"/>
      <c r="H12" s="34"/>
      <c r="I12" s="35"/>
      <c r="J12" s="93"/>
      <c r="K12" s="93"/>
      <c r="L12" s="93"/>
      <c r="M12" s="93"/>
      <c r="N12" s="93"/>
    </row>
    <row r="13" spans="1:14" x14ac:dyDescent="0.25">
      <c r="A13" s="28"/>
      <c r="B13" s="28"/>
      <c r="C13" s="28">
        <v>1</v>
      </c>
      <c r="D13" s="28" t="s">
        <v>53</v>
      </c>
      <c r="E13" s="29"/>
      <c r="F13" s="29"/>
      <c r="G13" s="30"/>
      <c r="H13" s="34"/>
      <c r="I13" s="35"/>
      <c r="J13" s="93"/>
      <c r="K13" s="93"/>
      <c r="L13" s="93"/>
      <c r="M13" s="93"/>
      <c r="N13" s="93"/>
    </row>
    <row r="14" spans="1:14" ht="26.4" x14ac:dyDescent="0.25">
      <c r="A14" s="32"/>
      <c r="B14" s="32"/>
      <c r="C14" s="32"/>
      <c r="D14" s="32"/>
      <c r="E14" s="33" t="s">
        <v>54</v>
      </c>
      <c r="F14" s="33" t="s">
        <v>55</v>
      </c>
      <c r="G14" s="34" t="s">
        <v>56</v>
      </c>
      <c r="H14" s="34" t="s">
        <v>57</v>
      </c>
      <c r="I14" s="35">
        <v>1</v>
      </c>
      <c r="J14" s="57" t="s">
        <v>41</v>
      </c>
      <c r="K14" s="36" t="str">
        <f>IF(J14&lt;&gt;"",VLOOKUP(J14,Basisgegevens!$C$2:$F$6,2,FALSE),"")</f>
        <v>Maak een keuze in de kolom fase</v>
      </c>
      <c r="L14" s="36" t="str">
        <f>IF(J14&lt;&gt;"",VLOOKUP(J14,Basisgegevens!$C$2:$F$6,3,FALSE),"")</f>
        <v>Maak een keuze in de kolom fase</v>
      </c>
      <c r="M14" s="36" t="str">
        <f>IF(J14&lt;&gt;"",VLOOKUP(J14,Basisgegevens!$C$2:$F$6,4,FALSE),"")</f>
        <v>Maak een keuze in de kolom 'Antwoord fase'</v>
      </c>
      <c r="N14" s="37" t="str">
        <f>IF(J14=Basisgegevens!$C$3,$I14*Basisgegevens!$G$3,IF(J14=Basisgegevens!$C$4,$I14*Basisgegevens!$G$4,IF(J14=Basisgegevens!$C$5,$I14*Basisgegevens!$G$5,IF(J14=Basisgegevens!$C$6,$I14*Basisgegevens!$G$6,"0"))))</f>
        <v>0</v>
      </c>
    </row>
    <row r="15" spans="1:14" ht="39.6" x14ac:dyDescent="0.25">
      <c r="A15" s="32"/>
      <c r="B15" s="32"/>
      <c r="C15" s="32"/>
      <c r="D15" s="32"/>
      <c r="E15" s="33" t="s">
        <v>340</v>
      </c>
      <c r="F15" s="33" t="s">
        <v>341</v>
      </c>
      <c r="G15" s="34" t="s">
        <v>342</v>
      </c>
      <c r="H15" s="34" t="s">
        <v>343</v>
      </c>
      <c r="I15" s="35">
        <v>5</v>
      </c>
      <c r="J15" s="57" t="s">
        <v>41</v>
      </c>
      <c r="K15" s="36" t="str">
        <f>IF(J15&lt;&gt;"",VLOOKUP(J15,Basisgegevens!$C$2:$F$6,2,FALSE),"")</f>
        <v>Maak een keuze in de kolom fase</v>
      </c>
      <c r="L15" s="36" t="str">
        <f>IF(J15&lt;&gt;"",VLOOKUP(J15,Basisgegevens!$C$2:$F$6,3,FALSE),"")</f>
        <v>Maak een keuze in de kolom fase</v>
      </c>
      <c r="M15" s="36" t="str">
        <f>IF(J15&lt;&gt;"",VLOOKUP(J15,Basisgegevens!$C$2:$F$6,4,FALSE),"")</f>
        <v>Maak een keuze in de kolom 'Antwoord fase'</v>
      </c>
      <c r="N15" s="37" t="str">
        <f>IF(J15=Basisgegevens!$C$3,$I15*Basisgegevens!$G$3,IF(J15=Basisgegevens!$C$4,$I15*Basisgegevens!$G$4,IF(J15=Basisgegevens!$C$5,$I15*Basisgegevens!$G$5,IF(J15=Basisgegevens!$C$6,$I15*Basisgegevens!$G$6,"0"))))</f>
        <v>0</v>
      </c>
    </row>
    <row r="16" spans="1:14" ht="26.4" x14ac:dyDescent="0.25">
      <c r="A16" s="24"/>
      <c r="B16" s="24"/>
      <c r="C16" s="24"/>
      <c r="D16" s="24"/>
      <c r="E16" s="25" t="s">
        <v>344</v>
      </c>
      <c r="F16" s="25" t="s">
        <v>345</v>
      </c>
      <c r="G16" s="26" t="s">
        <v>346</v>
      </c>
      <c r="H16" s="26" t="s">
        <v>347</v>
      </c>
      <c r="I16" s="27">
        <v>2</v>
      </c>
      <c r="J16" s="57" t="s">
        <v>41</v>
      </c>
      <c r="K16" s="36" t="str">
        <f>IF(J16&lt;&gt;"",VLOOKUP(J16,Basisgegevens!$C$2:$F$6,2,FALSE),"")</f>
        <v>Maak een keuze in de kolom fase</v>
      </c>
      <c r="L16" s="36" t="str">
        <f>IF(J16&lt;&gt;"",VLOOKUP(J16,Basisgegevens!$C$2:$F$6,3,FALSE),"")</f>
        <v>Maak een keuze in de kolom fase</v>
      </c>
      <c r="M16" s="36" t="str">
        <f>IF(J16&lt;&gt;"",VLOOKUP(J16,Basisgegevens!$C$2:$F$6,4,FALSE),"")</f>
        <v>Maak een keuze in de kolom 'Antwoord fase'</v>
      </c>
      <c r="N16" s="37" t="str">
        <f>IF(J16=Basisgegevens!$C$3,$I16*Basisgegevens!$G$3,IF(J16=Basisgegevens!$C$4,$I16*Basisgegevens!$G$4,IF(J16=Basisgegevens!$C$5,$I16*Basisgegevens!$G$5,IF(J16=Basisgegevens!$C$6,$I16*Basisgegevens!$G$6,"0"))))</f>
        <v>0</v>
      </c>
    </row>
    <row r="17" spans="1:14" x14ac:dyDescent="0.25">
      <c r="A17" s="28">
        <v>4</v>
      </c>
      <c r="B17" s="28" t="s">
        <v>58</v>
      </c>
      <c r="C17" s="28"/>
      <c r="D17" s="28"/>
      <c r="E17" s="29"/>
      <c r="F17" s="29"/>
      <c r="G17" s="30"/>
      <c r="H17" s="34"/>
      <c r="I17" s="35"/>
      <c r="J17" s="93"/>
      <c r="K17" s="93"/>
      <c r="L17" s="93"/>
      <c r="M17" s="93"/>
      <c r="N17" s="93"/>
    </row>
    <row r="18" spans="1:14" ht="13.8" x14ac:dyDescent="0.25">
      <c r="A18" s="32"/>
      <c r="B18" s="32"/>
      <c r="C18" s="32">
        <v>1</v>
      </c>
      <c r="D18" s="32" t="s">
        <v>59</v>
      </c>
      <c r="E18" s="33"/>
      <c r="F18" s="33"/>
      <c r="G18" s="34"/>
      <c r="H18" s="34"/>
      <c r="I18" s="35"/>
      <c r="J18" s="92"/>
      <c r="K18" s="91"/>
      <c r="L18" s="91"/>
      <c r="M18" s="91"/>
      <c r="N18" s="93"/>
    </row>
    <row r="19" spans="1:14" ht="26.4" x14ac:dyDescent="0.25">
      <c r="A19" s="38"/>
      <c r="B19" s="38"/>
      <c r="C19" s="38"/>
      <c r="D19" s="38"/>
      <c r="E19" s="39" t="s">
        <v>60</v>
      </c>
      <c r="F19" s="39" t="s">
        <v>61</v>
      </c>
      <c r="G19" s="40" t="s">
        <v>62</v>
      </c>
      <c r="H19" s="40" t="s">
        <v>63</v>
      </c>
      <c r="I19" s="41">
        <v>2</v>
      </c>
      <c r="J19" s="57" t="s">
        <v>41</v>
      </c>
      <c r="K19" s="36" t="str">
        <f>IF(J19&lt;&gt;"",VLOOKUP(J19,Basisgegevens!$C$2:$F$6,2,FALSE),"")</f>
        <v>Maak een keuze in de kolom fase</v>
      </c>
      <c r="L19" s="36" t="str">
        <f>IF(J19&lt;&gt;"",VLOOKUP(J19,Basisgegevens!$C$2:$F$6,3,FALSE),"")</f>
        <v>Maak een keuze in de kolom fase</v>
      </c>
      <c r="M19" s="36" t="str">
        <f>IF(J19&lt;&gt;"",VLOOKUP(J19,Basisgegevens!$C$2:$F$6,4,FALSE),"")</f>
        <v>Maak een keuze in de kolom 'Antwoord fase'</v>
      </c>
      <c r="N19" s="37" t="str">
        <f>IF(J19=Basisgegevens!$C$3,$I19*Basisgegevens!$G$3,IF(J19=Basisgegevens!$C$4,$I19*Basisgegevens!$G$4,IF(J19=Basisgegevens!$C$5,$I19*Basisgegevens!$G$5,IF(J19=Basisgegevens!$C$6,$I19*Basisgegevens!$G$6,"0"))))</f>
        <v>0</v>
      </c>
    </row>
    <row r="20" spans="1:14" ht="13.8" x14ac:dyDescent="0.25">
      <c r="A20" s="32">
        <v>5</v>
      </c>
      <c r="B20" s="32" t="s">
        <v>64</v>
      </c>
      <c r="C20" s="32"/>
      <c r="D20" s="32"/>
      <c r="E20" s="33"/>
      <c r="F20" s="33"/>
      <c r="G20" s="34"/>
      <c r="H20" s="34"/>
      <c r="I20" s="35"/>
      <c r="J20" s="92"/>
      <c r="K20" s="91"/>
      <c r="L20" s="91"/>
      <c r="M20" s="91"/>
      <c r="N20" s="93"/>
    </row>
    <row r="21" spans="1:14" ht="13.8" x14ac:dyDescent="0.25">
      <c r="A21" s="32"/>
      <c r="B21" s="32"/>
      <c r="C21" s="32">
        <v>23</v>
      </c>
      <c r="D21" s="32" t="s">
        <v>65</v>
      </c>
      <c r="E21" s="33"/>
      <c r="F21" s="33"/>
      <c r="G21" s="34"/>
      <c r="H21" s="34"/>
      <c r="I21" s="35"/>
      <c r="J21" s="92"/>
      <c r="K21" s="91"/>
      <c r="L21" s="91"/>
      <c r="M21" s="91"/>
      <c r="N21" s="93"/>
    </row>
    <row r="22" spans="1:14" ht="39.6" x14ac:dyDescent="0.25">
      <c r="A22" s="24"/>
      <c r="B22" s="24"/>
      <c r="C22" s="24"/>
      <c r="D22" s="24"/>
      <c r="E22" s="25" t="s">
        <v>66</v>
      </c>
      <c r="F22" s="25" t="s">
        <v>67</v>
      </c>
      <c r="G22" s="26" t="s">
        <v>68</v>
      </c>
      <c r="H22" s="26" t="s">
        <v>69</v>
      </c>
      <c r="I22" s="27">
        <v>2</v>
      </c>
      <c r="J22" s="57" t="s">
        <v>41</v>
      </c>
      <c r="K22" s="36" t="str">
        <f>IF(J22&lt;&gt;"",VLOOKUP(J22,Basisgegevens!$C$2:$F$6,2,FALSE),"")</f>
        <v>Maak een keuze in de kolom fase</v>
      </c>
      <c r="L22" s="36" t="str">
        <f>IF(J22&lt;&gt;"",VLOOKUP(J22,Basisgegevens!$C$2:$F$6,3,FALSE),"")</f>
        <v>Maak een keuze in de kolom fase</v>
      </c>
      <c r="M22" s="36" t="str">
        <f>IF(J22&lt;&gt;"",VLOOKUP(J22,Basisgegevens!$C$2:$F$6,4,FALSE),"")</f>
        <v>Maak een keuze in de kolom 'Antwoord fase'</v>
      </c>
      <c r="N22" s="37" t="str">
        <f>IF(J22=Basisgegevens!$C$3,$I22*Basisgegevens!$G$3,IF(J22=Basisgegevens!$C$4,$I22*Basisgegevens!$G$4,IF(J22=Basisgegevens!$C$5,$I22*Basisgegevens!$G$5,IF(J22=Basisgegevens!$C$6,$I22*Basisgegevens!$G$6,"0"))))</f>
        <v>0</v>
      </c>
    </row>
    <row r="23" spans="1:14" x14ac:dyDescent="0.25">
      <c r="A23" s="28">
        <v>6</v>
      </c>
      <c r="B23" s="28" t="s">
        <v>7</v>
      </c>
      <c r="C23" s="28"/>
      <c r="D23" s="28"/>
      <c r="E23" s="29"/>
      <c r="F23" s="29"/>
      <c r="G23" s="30"/>
      <c r="H23" s="34"/>
      <c r="I23" s="35"/>
      <c r="J23" s="93"/>
      <c r="K23" s="93"/>
      <c r="L23" s="93"/>
      <c r="M23" s="93"/>
      <c r="N23" s="93"/>
    </row>
    <row r="24" spans="1:14" ht="13.8" x14ac:dyDescent="0.25">
      <c r="A24" s="32"/>
      <c r="B24" s="32"/>
      <c r="C24" s="32">
        <v>4</v>
      </c>
      <c r="D24" s="32" t="s">
        <v>70</v>
      </c>
      <c r="E24" s="33"/>
      <c r="F24" s="33"/>
      <c r="G24" s="34"/>
      <c r="H24" s="34"/>
      <c r="I24" s="35"/>
      <c r="J24" s="92"/>
      <c r="K24" s="91"/>
      <c r="L24" s="91"/>
      <c r="M24" s="91"/>
      <c r="N24" s="93"/>
    </row>
    <row r="25" spans="1:14" ht="39.6" x14ac:dyDescent="0.25">
      <c r="A25" s="32"/>
      <c r="B25" s="32"/>
      <c r="C25" s="32"/>
      <c r="D25" s="32"/>
      <c r="E25" s="33" t="s">
        <v>71</v>
      </c>
      <c r="F25" s="33" t="s">
        <v>72</v>
      </c>
      <c r="G25" s="34" t="s">
        <v>73</v>
      </c>
      <c r="H25" s="34" t="s">
        <v>74</v>
      </c>
      <c r="I25" s="35">
        <v>2</v>
      </c>
      <c r="J25" s="57" t="s">
        <v>41</v>
      </c>
      <c r="K25" s="36" t="str">
        <f>IF(J25&lt;&gt;"",VLOOKUP(J25,Basisgegevens!$C$2:$F$6,2,FALSE),"")</f>
        <v>Maak een keuze in de kolom fase</v>
      </c>
      <c r="L25" s="36" t="str">
        <f>IF(J25&lt;&gt;"",VLOOKUP(J25,Basisgegevens!$C$2:$F$6,3,FALSE),"")</f>
        <v>Maak een keuze in de kolom fase</v>
      </c>
      <c r="M25" s="36" t="str">
        <f>IF(J25&lt;&gt;"",VLOOKUP(J25,Basisgegevens!$C$2:$F$6,4,FALSE),"")</f>
        <v>Maak een keuze in de kolom 'Antwoord fase'</v>
      </c>
      <c r="N25" s="37" t="str">
        <f>IF(J25=Basisgegevens!$C$3,$I25*Basisgegevens!$G$3,IF(J25=Basisgegevens!$C$4,$I25*Basisgegevens!$G$4,IF(J25=Basisgegevens!$C$5,$I25*Basisgegevens!$G$5,IF(J25=Basisgegevens!$C$6,$I25*Basisgegevens!$G$6,"0"))))</f>
        <v>0</v>
      </c>
    </row>
    <row r="26" spans="1:14" x14ac:dyDescent="0.25">
      <c r="A26" s="38"/>
      <c r="B26" s="38"/>
      <c r="C26" s="38">
        <v>8</v>
      </c>
      <c r="D26" s="38" t="s">
        <v>135</v>
      </c>
      <c r="E26" s="39"/>
      <c r="F26" s="39"/>
      <c r="G26" s="40"/>
      <c r="H26" s="34"/>
      <c r="I26" s="35"/>
      <c r="J26" s="93"/>
      <c r="K26" s="93"/>
      <c r="L26" s="93"/>
      <c r="M26" s="93"/>
      <c r="N26" s="93"/>
    </row>
    <row r="27" spans="1:14" ht="79.2" x14ac:dyDescent="0.25">
      <c r="A27" s="32"/>
      <c r="B27" s="32"/>
      <c r="C27" s="32"/>
      <c r="D27" s="32"/>
      <c r="E27" s="33" t="s">
        <v>136</v>
      </c>
      <c r="F27" s="33" t="s">
        <v>137</v>
      </c>
      <c r="G27" s="34" t="s">
        <v>138</v>
      </c>
      <c r="H27" s="34" t="s">
        <v>139</v>
      </c>
      <c r="I27" s="35">
        <v>1</v>
      </c>
      <c r="J27" s="57" t="s">
        <v>41</v>
      </c>
      <c r="K27" s="36" t="str">
        <f>IF(J27&lt;&gt;"",VLOOKUP(J27,Basisgegevens!$C$2:$F$6,2,FALSE),"")</f>
        <v>Maak een keuze in de kolom fase</v>
      </c>
      <c r="L27" s="36" t="str">
        <f>IF(J27&lt;&gt;"",VLOOKUP(J27,Basisgegevens!$C$2:$F$6,3,FALSE),"")</f>
        <v>Maak een keuze in de kolom fase</v>
      </c>
      <c r="M27" s="36" t="str">
        <f>IF(J27&lt;&gt;"",VLOOKUP(J27,Basisgegevens!$C$2:$F$6,4,FALSE),"")</f>
        <v>Maak een keuze in de kolom 'Antwoord fase'</v>
      </c>
      <c r="N27" s="37" t="str">
        <f>IF(J27=Basisgegevens!$C$3,$I27*Basisgegevens!$G$3,IF(J27=Basisgegevens!$C$4,$I27*Basisgegevens!$G$4,IF(J27=Basisgegevens!$C$5,$I27*Basisgegevens!$G$5,IF(J27=Basisgegevens!$C$6,$I27*Basisgegevens!$G$6,"0"))))</f>
        <v>0</v>
      </c>
    </row>
    <row r="28" spans="1:14" ht="79.2" x14ac:dyDescent="0.25">
      <c r="A28" s="24"/>
      <c r="B28" s="24"/>
      <c r="C28" s="24"/>
      <c r="D28" s="24"/>
      <c r="E28" s="25" t="s">
        <v>140</v>
      </c>
      <c r="F28" s="25" t="s">
        <v>141</v>
      </c>
      <c r="G28" s="26" t="s">
        <v>142</v>
      </c>
      <c r="H28" s="26" t="s">
        <v>143</v>
      </c>
      <c r="I28" s="27">
        <v>1</v>
      </c>
      <c r="J28" s="57" t="s">
        <v>41</v>
      </c>
      <c r="K28" s="36" t="str">
        <f>IF(J28&lt;&gt;"",VLOOKUP(J28,Basisgegevens!$C$2:$F$6,2,FALSE),"")</f>
        <v>Maak een keuze in de kolom fase</v>
      </c>
      <c r="L28" s="36" t="str">
        <f>IF(J28&lt;&gt;"",VLOOKUP(J28,Basisgegevens!$C$2:$F$6,3,FALSE),"")</f>
        <v>Maak een keuze in de kolom fase</v>
      </c>
      <c r="M28" s="36" t="str">
        <f>IF(J28&lt;&gt;"",VLOOKUP(J28,Basisgegevens!$C$2:$F$6,4,FALSE),"")</f>
        <v>Maak een keuze in de kolom 'Antwoord fase'</v>
      </c>
      <c r="N28" s="37" t="str">
        <f>IF(J28=Basisgegevens!$C$3,$I28*Basisgegevens!$G$3,IF(J28=Basisgegevens!$C$4,$I28*Basisgegevens!$G$4,IF(J28=Basisgegevens!$C$5,$I28*Basisgegevens!$G$5,IF(J28=Basisgegevens!$C$6,$I28*Basisgegevens!$G$6,"0"))))</f>
        <v>0</v>
      </c>
    </row>
    <row r="29" spans="1:14" x14ac:dyDescent="0.25">
      <c r="A29" s="28">
        <v>7</v>
      </c>
      <c r="B29" s="28" t="s">
        <v>75</v>
      </c>
      <c r="C29" s="28"/>
      <c r="D29" s="28"/>
      <c r="E29" s="29"/>
      <c r="F29" s="29"/>
      <c r="G29" s="30"/>
      <c r="H29" s="34"/>
      <c r="I29" s="35"/>
      <c r="J29" s="93"/>
      <c r="K29" s="93"/>
      <c r="L29" s="93"/>
      <c r="M29" s="93"/>
      <c r="N29" s="93"/>
    </row>
    <row r="30" spans="1:14" ht="13.8" x14ac:dyDescent="0.25">
      <c r="A30" s="32"/>
      <c r="B30" s="32"/>
      <c r="C30" s="32">
        <v>1</v>
      </c>
      <c r="D30" s="32" t="s">
        <v>6</v>
      </c>
      <c r="E30" s="33"/>
      <c r="F30" s="33"/>
      <c r="G30" s="34"/>
      <c r="H30" s="34"/>
      <c r="I30" s="35"/>
      <c r="J30" s="92"/>
      <c r="K30" s="91"/>
      <c r="L30" s="91"/>
      <c r="M30" s="91"/>
      <c r="N30" s="93"/>
    </row>
    <row r="31" spans="1:14" ht="198" x14ac:dyDescent="0.25">
      <c r="A31" s="38"/>
      <c r="B31" s="38"/>
      <c r="C31" s="38"/>
      <c r="D31" s="38"/>
      <c r="E31" s="39" t="s">
        <v>76</v>
      </c>
      <c r="F31" s="39" t="s">
        <v>77</v>
      </c>
      <c r="G31" s="40" t="s">
        <v>78</v>
      </c>
      <c r="H31" s="40" t="s">
        <v>348</v>
      </c>
      <c r="I31" s="41">
        <v>1</v>
      </c>
      <c r="J31" s="57" t="s">
        <v>41</v>
      </c>
      <c r="K31" s="36" t="str">
        <f>IF(J31&lt;&gt;"",VLOOKUP(J31,Basisgegevens!$C$2:$F$6,2,FALSE),"")</f>
        <v>Maak een keuze in de kolom fase</v>
      </c>
      <c r="L31" s="36" t="str">
        <f>IF(J31&lt;&gt;"",VLOOKUP(J31,Basisgegevens!$C$2:$F$6,3,FALSE),"")</f>
        <v>Maak een keuze in de kolom fase</v>
      </c>
      <c r="M31" s="36" t="str">
        <f>IF(J31&lt;&gt;"",VLOOKUP(J31,Basisgegevens!$C$2:$F$6,4,FALSE),"")</f>
        <v>Maak een keuze in de kolom 'Antwoord fase'</v>
      </c>
      <c r="N31" s="37" t="str">
        <f>IF(J31=Basisgegevens!$C$3,$I31*Basisgegevens!$G$3,IF(J31=Basisgegevens!$C$4,$I31*Basisgegevens!$G$4,IF(J31=Basisgegevens!$C$5,$I31*Basisgegevens!$G$5,IF(J31=Basisgegevens!$C$6,$I31*Basisgegevens!$G$6,"0"))))</f>
        <v>0</v>
      </c>
    </row>
    <row r="32" spans="1:14" ht="39.6" x14ac:dyDescent="0.25">
      <c r="A32" s="32"/>
      <c r="B32" s="32"/>
      <c r="C32" s="32"/>
      <c r="D32" s="32"/>
      <c r="E32" s="33" t="s">
        <v>79</v>
      </c>
      <c r="F32" s="33" t="s">
        <v>80</v>
      </c>
      <c r="G32" s="34" t="s">
        <v>81</v>
      </c>
      <c r="H32" s="34" t="s">
        <v>82</v>
      </c>
      <c r="I32" s="35">
        <v>1</v>
      </c>
      <c r="J32" s="57" t="s">
        <v>41</v>
      </c>
      <c r="K32" s="36" t="str">
        <f>IF(J32&lt;&gt;"",VLOOKUP(J32,Basisgegevens!$C$2:$F$6,2,FALSE),"")</f>
        <v>Maak een keuze in de kolom fase</v>
      </c>
      <c r="L32" s="36" t="str">
        <f>IF(J32&lt;&gt;"",VLOOKUP(J32,Basisgegevens!$C$2:$F$6,3,FALSE),"")</f>
        <v>Maak een keuze in de kolom fase</v>
      </c>
      <c r="M32" s="36" t="str">
        <f>IF(J32&lt;&gt;"",VLOOKUP(J32,Basisgegevens!$C$2:$F$6,4,FALSE),"")</f>
        <v>Maak een keuze in de kolom 'Antwoord fase'</v>
      </c>
      <c r="N32" s="37" t="str">
        <f>IF(J32=Basisgegevens!$C$3,$I32*Basisgegevens!$G$3,IF(J32=Basisgegevens!$C$4,$I32*Basisgegevens!$G$4,IF(J32=Basisgegevens!$C$5,$I32*Basisgegevens!$G$5,IF(J32=Basisgegevens!$C$6,$I32*Basisgegevens!$G$6,"0"))))</f>
        <v>0</v>
      </c>
    </row>
    <row r="33" spans="1:14" x14ac:dyDescent="0.25">
      <c r="A33" s="38"/>
      <c r="B33" s="38"/>
      <c r="C33" s="38">
        <v>3</v>
      </c>
      <c r="D33" s="38" t="s">
        <v>83</v>
      </c>
      <c r="E33" s="39"/>
      <c r="F33" s="39"/>
      <c r="G33" s="40"/>
      <c r="H33" s="34"/>
      <c r="I33" s="35"/>
      <c r="J33" s="93"/>
      <c r="K33" s="93"/>
      <c r="L33" s="93"/>
      <c r="M33" s="93"/>
      <c r="N33" s="93"/>
    </row>
    <row r="34" spans="1:14" ht="66" x14ac:dyDescent="0.25">
      <c r="A34" s="32"/>
      <c r="B34" s="32"/>
      <c r="C34" s="32"/>
      <c r="D34" s="32"/>
      <c r="E34" s="33" t="s">
        <v>84</v>
      </c>
      <c r="F34" s="33" t="s">
        <v>85</v>
      </c>
      <c r="G34" s="34" t="s">
        <v>86</v>
      </c>
      <c r="H34" s="34" t="s">
        <v>87</v>
      </c>
      <c r="I34" s="35">
        <v>1</v>
      </c>
      <c r="J34" s="57" t="s">
        <v>41</v>
      </c>
      <c r="K34" s="36" t="str">
        <f>IF(J34&lt;&gt;"",VLOOKUP(J34,Basisgegevens!$C$2:$F$6,2,FALSE),"")</f>
        <v>Maak een keuze in de kolom fase</v>
      </c>
      <c r="L34" s="36" t="str">
        <f>IF(J34&lt;&gt;"",VLOOKUP(J34,Basisgegevens!$C$2:$F$6,3,FALSE),"")</f>
        <v>Maak een keuze in de kolom fase</v>
      </c>
      <c r="M34" s="36" t="str">
        <f>IF(J34&lt;&gt;"",VLOOKUP(J34,Basisgegevens!$C$2:$F$6,4,FALSE),"")</f>
        <v>Maak een keuze in de kolom 'Antwoord fase'</v>
      </c>
      <c r="N34" s="37" t="str">
        <f>IF(J34=Basisgegevens!$C$3,$I34*Basisgegevens!$G$3,IF(J34=Basisgegevens!$C$4,$I34*Basisgegevens!$G$4,IF(J34=Basisgegevens!$C$5,$I34*Basisgegevens!$G$5,IF(J34=Basisgegevens!$C$6,$I34*Basisgegevens!$G$6,"0"))))</f>
        <v>0</v>
      </c>
    </row>
    <row r="35" spans="1:14" ht="13.8" x14ac:dyDescent="0.25">
      <c r="A35" s="32">
        <v>8</v>
      </c>
      <c r="B35" s="32" t="s">
        <v>88</v>
      </c>
      <c r="C35" s="32"/>
      <c r="D35" s="32"/>
      <c r="E35" s="33"/>
      <c r="F35" s="33"/>
      <c r="G35" s="34"/>
      <c r="H35" s="34"/>
      <c r="I35" s="35"/>
      <c r="J35" s="92"/>
      <c r="K35" s="91"/>
      <c r="L35" s="91"/>
      <c r="M35" s="91"/>
      <c r="N35" s="93"/>
    </row>
    <row r="36" spans="1:14" x14ac:dyDescent="0.25">
      <c r="A36" s="38"/>
      <c r="B36" s="38"/>
      <c r="C36" s="38">
        <v>1</v>
      </c>
      <c r="D36" s="38" t="s">
        <v>89</v>
      </c>
      <c r="E36" s="39"/>
      <c r="F36" s="39"/>
      <c r="G36" s="40"/>
      <c r="H36" s="34"/>
      <c r="I36" s="35"/>
      <c r="J36" s="93"/>
      <c r="K36" s="93"/>
      <c r="L36" s="93"/>
      <c r="M36" s="93"/>
      <c r="N36" s="93"/>
    </row>
    <row r="37" spans="1:14" ht="66" x14ac:dyDescent="0.25">
      <c r="A37" s="32"/>
      <c r="B37" s="32"/>
      <c r="C37" s="32"/>
      <c r="D37" s="32"/>
      <c r="E37" s="33" t="s">
        <v>90</v>
      </c>
      <c r="F37" s="33" t="s">
        <v>91</v>
      </c>
      <c r="G37" s="34" t="s">
        <v>92</v>
      </c>
      <c r="H37" s="34" t="s">
        <v>349</v>
      </c>
      <c r="I37" s="35">
        <v>5</v>
      </c>
      <c r="J37" s="57" t="s">
        <v>41</v>
      </c>
      <c r="K37" s="36" t="str">
        <f>IF(J37&lt;&gt;"",VLOOKUP(J37,Basisgegevens!$C$2:$F$6,2,FALSE),"")</f>
        <v>Maak een keuze in de kolom fase</v>
      </c>
      <c r="L37" s="36" t="str">
        <f>IF(J37&lt;&gt;"",VLOOKUP(J37,Basisgegevens!$C$2:$F$6,3,FALSE),"")</f>
        <v>Maak een keuze in de kolom fase</v>
      </c>
      <c r="M37" s="36" t="str">
        <f>IF(J37&lt;&gt;"",VLOOKUP(J37,Basisgegevens!$C$2:$F$6,4,FALSE),"")</f>
        <v>Maak een keuze in de kolom 'Antwoord fase'</v>
      </c>
      <c r="N37" s="37" t="str">
        <f>IF(J37=Basisgegevens!$C$3,$I37*Basisgegevens!$G$3,IF(J37=Basisgegevens!$C$4,$I37*Basisgegevens!$G$4,IF(J37=Basisgegevens!$C$5,$I37*Basisgegevens!$G$5,IF(J37=Basisgegevens!$C$6,$I37*Basisgegevens!$G$6,"0"))))</f>
        <v>0</v>
      </c>
    </row>
    <row r="38" spans="1:14" x14ac:dyDescent="0.25">
      <c r="A38" s="24"/>
      <c r="B38" s="24"/>
      <c r="C38" s="24">
        <v>2</v>
      </c>
      <c r="D38" s="24" t="s">
        <v>93</v>
      </c>
      <c r="E38" s="25"/>
      <c r="F38" s="25"/>
      <c r="G38" s="26"/>
      <c r="H38" s="34"/>
      <c r="I38" s="35"/>
      <c r="J38" s="93"/>
      <c r="K38" s="93"/>
      <c r="L38" s="93"/>
      <c r="M38" s="93"/>
      <c r="N38" s="93"/>
    </row>
    <row r="39" spans="1:14" ht="39.6" x14ac:dyDescent="0.25">
      <c r="A39" s="28"/>
      <c r="B39" s="28"/>
      <c r="C39" s="28"/>
      <c r="D39" s="28"/>
      <c r="E39" s="29" t="s">
        <v>94</v>
      </c>
      <c r="F39" s="29" t="s">
        <v>95</v>
      </c>
      <c r="G39" s="30" t="s">
        <v>96</v>
      </c>
      <c r="H39" s="30" t="s">
        <v>97</v>
      </c>
      <c r="I39" s="31">
        <v>2</v>
      </c>
      <c r="J39" s="57" t="s">
        <v>41</v>
      </c>
      <c r="K39" s="36" t="str">
        <f>IF(J39&lt;&gt;"",VLOOKUP(J39,Basisgegevens!$C$2:$F$6,2,FALSE),"")</f>
        <v>Maak een keuze in de kolom fase</v>
      </c>
      <c r="L39" s="36" t="str">
        <f>IF(J39&lt;&gt;"",VLOOKUP(J39,Basisgegevens!$C$2:$F$6,3,FALSE),"")</f>
        <v>Maak een keuze in de kolom fase</v>
      </c>
      <c r="M39" s="36" t="str">
        <f>IF(J39&lt;&gt;"",VLOOKUP(J39,Basisgegevens!$C$2:$F$6,4,FALSE),"")</f>
        <v>Maak een keuze in de kolom 'Antwoord fase'</v>
      </c>
      <c r="N39" s="37" t="str">
        <f>IF(J39=Basisgegevens!$C$3,$I39*Basisgegevens!$G$3,IF(J39=Basisgegevens!$C$4,$I39*Basisgegevens!$G$4,IF(J39=Basisgegevens!$C$5,$I39*Basisgegevens!$G$5,IF(J39=Basisgegevens!$C$6,$I39*Basisgegevens!$G$6,"0"))))</f>
        <v>0</v>
      </c>
    </row>
    <row r="40" spans="1:14" ht="13.8" x14ac:dyDescent="0.25">
      <c r="A40" s="32"/>
      <c r="B40" s="32"/>
      <c r="C40" s="32">
        <v>3</v>
      </c>
      <c r="D40" s="32" t="s">
        <v>98</v>
      </c>
      <c r="E40" s="33"/>
      <c r="F40" s="33"/>
      <c r="G40" s="34"/>
      <c r="H40" s="34"/>
      <c r="I40" s="35"/>
      <c r="J40" s="92"/>
      <c r="K40" s="91"/>
      <c r="L40" s="91"/>
      <c r="M40" s="91"/>
      <c r="N40" s="93"/>
    </row>
    <row r="41" spans="1:14" ht="52.8" x14ac:dyDescent="0.25">
      <c r="A41" s="32"/>
      <c r="B41" s="32"/>
      <c r="C41" s="32"/>
      <c r="D41" s="32"/>
      <c r="E41" s="33" t="s">
        <v>99</v>
      </c>
      <c r="F41" s="33" t="s">
        <v>100</v>
      </c>
      <c r="G41" s="34" t="s">
        <v>101</v>
      </c>
      <c r="H41" s="34" t="s">
        <v>102</v>
      </c>
      <c r="I41" s="35">
        <v>5</v>
      </c>
      <c r="J41" s="57" t="s">
        <v>41</v>
      </c>
      <c r="K41" s="36" t="str">
        <f>IF(J41&lt;&gt;"",VLOOKUP(J41,Basisgegevens!$C$2:$F$6,2,FALSE),"")</f>
        <v>Maak een keuze in de kolom fase</v>
      </c>
      <c r="L41" s="36" t="str">
        <f>IF(J41&lt;&gt;"",VLOOKUP(J41,Basisgegevens!$C$2:$F$6,3,FALSE),"")</f>
        <v>Maak een keuze in de kolom fase</v>
      </c>
      <c r="M41" s="36" t="str">
        <f>IF(J41&lt;&gt;"",VLOOKUP(J41,Basisgegevens!$C$2:$F$6,4,FALSE),"")</f>
        <v>Maak een keuze in de kolom 'Antwoord fase'</v>
      </c>
      <c r="N41" s="37" t="str">
        <f>IF(J41=Basisgegevens!$C$3,$I41*Basisgegevens!$G$3,IF(J41=Basisgegevens!$C$4,$I41*Basisgegevens!$G$4,IF(J41=Basisgegevens!$C$5,$I41*Basisgegevens!$G$5,IF(J41=Basisgegevens!$C$6,$I41*Basisgegevens!$G$6,"0"))))</f>
        <v>0</v>
      </c>
    </row>
    <row r="42" spans="1:14" ht="39.6" x14ac:dyDescent="0.25">
      <c r="A42" s="38"/>
      <c r="B42" s="38"/>
      <c r="C42" s="38"/>
      <c r="D42" s="38"/>
      <c r="E42" s="39" t="s">
        <v>103</v>
      </c>
      <c r="F42" s="39" t="s">
        <v>104</v>
      </c>
      <c r="G42" s="40" t="s">
        <v>105</v>
      </c>
      <c r="H42" s="40" t="s">
        <v>106</v>
      </c>
      <c r="I42" s="41">
        <v>1</v>
      </c>
      <c r="J42" s="57" t="s">
        <v>41</v>
      </c>
      <c r="K42" s="36" t="str">
        <f>IF(J42&lt;&gt;"",VLOOKUP(J42,Basisgegevens!$C$2:$F$6,2,FALSE),"")</f>
        <v>Maak een keuze in de kolom fase</v>
      </c>
      <c r="L42" s="36" t="str">
        <f>IF(J42&lt;&gt;"",VLOOKUP(J42,Basisgegevens!$C$2:$F$6,3,FALSE),"")</f>
        <v>Maak een keuze in de kolom fase</v>
      </c>
      <c r="M42" s="36" t="str">
        <f>IF(J42&lt;&gt;"",VLOOKUP(J42,Basisgegevens!$C$2:$F$6,4,FALSE),"")</f>
        <v>Maak een keuze in de kolom 'Antwoord fase'</v>
      </c>
      <c r="N42" s="37" t="str">
        <f>IF(J42=Basisgegevens!$C$3,$I42*Basisgegevens!$G$3,IF(J42=Basisgegevens!$C$4,$I42*Basisgegevens!$G$4,IF(J42=Basisgegevens!$C$5,$I42*Basisgegevens!$G$5,IF(J42=Basisgegevens!$C$6,$I42*Basisgegevens!$G$6,"0"))))</f>
        <v>0</v>
      </c>
    </row>
    <row r="43" spans="1:14" ht="13.8" x14ac:dyDescent="0.25">
      <c r="A43" s="32"/>
      <c r="B43" s="32"/>
      <c r="C43" s="32">
        <v>4</v>
      </c>
      <c r="D43" s="32" t="s">
        <v>107</v>
      </c>
      <c r="E43" s="33"/>
      <c r="F43" s="33"/>
      <c r="G43" s="34"/>
      <c r="H43" s="34"/>
      <c r="I43" s="35"/>
      <c r="J43" s="92"/>
      <c r="K43" s="91"/>
      <c r="L43" s="91"/>
      <c r="M43" s="91"/>
      <c r="N43" s="93"/>
    </row>
    <row r="44" spans="1:14" ht="277.2" x14ac:dyDescent="0.25">
      <c r="A44" s="24"/>
      <c r="B44" s="24"/>
      <c r="C44" s="24"/>
      <c r="D44" s="24"/>
      <c r="E44" s="25" t="s">
        <v>108</v>
      </c>
      <c r="F44" s="25" t="s">
        <v>109</v>
      </c>
      <c r="G44" s="26" t="s">
        <v>350</v>
      </c>
      <c r="H44" s="26" t="s">
        <v>351</v>
      </c>
      <c r="I44" s="27">
        <v>2</v>
      </c>
      <c r="J44" s="57" t="s">
        <v>41</v>
      </c>
      <c r="K44" s="36" t="str">
        <f>IF(J44&lt;&gt;"",VLOOKUP(J44,Basisgegevens!$C$2:$F$6,2,FALSE),"")</f>
        <v>Maak een keuze in de kolom fase</v>
      </c>
      <c r="L44" s="36" t="str">
        <f>IF(J44&lt;&gt;"",VLOOKUP(J44,Basisgegevens!$C$2:$F$6,3,FALSE),"")</f>
        <v>Maak een keuze in de kolom fase</v>
      </c>
      <c r="M44" s="36" t="str">
        <f>IF(J44&lt;&gt;"",VLOOKUP(J44,Basisgegevens!$C$2:$F$6,4,FALSE),"")</f>
        <v>Maak een keuze in de kolom 'Antwoord fase'</v>
      </c>
      <c r="N44" s="37" t="str">
        <f>IF(J44=Basisgegevens!$C$3,$I44*Basisgegevens!$G$3,IF(J44=Basisgegevens!$C$4,$I44*Basisgegevens!$G$4,IF(J44=Basisgegevens!$C$5,$I44*Basisgegevens!$G$5,IF(J44=Basisgegevens!$C$6,$I44*Basisgegevens!$G$6,"0"))))</f>
        <v>0</v>
      </c>
    </row>
    <row r="45" spans="1:14" x14ac:dyDescent="0.25">
      <c r="A45" s="28">
        <v>9</v>
      </c>
      <c r="B45" s="28" t="s">
        <v>110</v>
      </c>
      <c r="C45" s="28"/>
      <c r="D45" s="28"/>
      <c r="E45" s="29"/>
      <c r="F45" s="29"/>
      <c r="G45" s="30"/>
      <c r="H45" s="34"/>
      <c r="I45" s="35"/>
      <c r="J45" s="93"/>
      <c r="K45" s="93"/>
      <c r="L45" s="93"/>
      <c r="M45" s="93"/>
      <c r="N45" s="93"/>
    </row>
    <row r="46" spans="1:14" ht="13.8" x14ac:dyDescent="0.25">
      <c r="A46" s="28"/>
      <c r="B46" s="28"/>
      <c r="C46" s="28">
        <v>3</v>
      </c>
      <c r="D46" s="28" t="s">
        <v>111</v>
      </c>
      <c r="E46" s="29"/>
      <c r="F46" s="29"/>
      <c r="G46" s="30"/>
      <c r="H46" s="34"/>
      <c r="I46" s="35"/>
      <c r="J46" s="92"/>
      <c r="K46" s="91"/>
      <c r="L46" s="91"/>
      <c r="M46" s="91"/>
      <c r="N46" s="93"/>
    </row>
    <row r="47" spans="1:14" ht="26.4" x14ac:dyDescent="0.25">
      <c r="A47" s="43"/>
      <c r="B47" s="43"/>
      <c r="C47" s="43"/>
      <c r="D47" s="43"/>
      <c r="E47" s="35" t="s">
        <v>112</v>
      </c>
      <c r="F47" s="35" t="s">
        <v>113</v>
      </c>
      <c r="G47" s="35" t="s">
        <v>114</v>
      </c>
      <c r="H47" s="35" t="s">
        <v>352</v>
      </c>
      <c r="I47" s="35">
        <v>5</v>
      </c>
      <c r="J47" s="57" t="s">
        <v>41</v>
      </c>
      <c r="K47" s="36" t="str">
        <f>IF(J47&lt;&gt;"",VLOOKUP(J47,Basisgegevens!$C$2:$F$6,2,FALSE),"")</f>
        <v>Maak een keuze in de kolom fase</v>
      </c>
      <c r="L47" s="36" t="str">
        <f>IF(J47&lt;&gt;"",VLOOKUP(J47,Basisgegevens!$C$2:$F$6,3,FALSE),"")</f>
        <v>Maak een keuze in de kolom fase</v>
      </c>
      <c r="M47" s="36" t="str">
        <f>IF(J47&lt;&gt;"",VLOOKUP(J47,Basisgegevens!$C$2:$F$6,4,FALSE),"")</f>
        <v>Maak een keuze in de kolom 'Antwoord fase'</v>
      </c>
      <c r="N47" s="37" t="str">
        <f>IF(J47=Basisgegevens!$C$3,$I47*Basisgegevens!$G$3,IF(J47=Basisgegevens!$C$4,$I47*Basisgegevens!$G$4,IF(J47=Basisgegevens!$C$5,$I47*Basisgegevens!$G$5,IF(J47=Basisgegevens!$C$6,$I47*Basisgegevens!$G$6,"0"))))</f>
        <v>0</v>
      </c>
    </row>
    <row r="48" spans="1:14" ht="26.4" x14ac:dyDescent="0.25">
      <c r="A48" s="43"/>
      <c r="B48" s="43"/>
      <c r="C48" s="43"/>
      <c r="D48" s="43"/>
      <c r="E48" s="35" t="s">
        <v>115</v>
      </c>
      <c r="F48" s="35" t="s">
        <v>116</v>
      </c>
      <c r="G48" s="35" t="s">
        <v>117</v>
      </c>
      <c r="H48" s="35" t="s">
        <v>118</v>
      </c>
      <c r="I48" s="35">
        <v>2</v>
      </c>
      <c r="J48" s="57" t="s">
        <v>41</v>
      </c>
      <c r="K48" s="36" t="str">
        <f>IF(J48&lt;&gt;"",VLOOKUP(J48,Basisgegevens!$C$2:$F$6,2,FALSE),"")</f>
        <v>Maak een keuze in de kolom fase</v>
      </c>
      <c r="L48" s="36" t="str">
        <f>IF(J48&lt;&gt;"",VLOOKUP(J48,Basisgegevens!$C$2:$F$6,3,FALSE),"")</f>
        <v>Maak een keuze in de kolom fase</v>
      </c>
      <c r="M48" s="36" t="str">
        <f>IF(J48&lt;&gt;"",VLOOKUP(J48,Basisgegevens!$C$2:$F$6,4,FALSE),"")</f>
        <v>Maak een keuze in de kolom 'Antwoord fase'</v>
      </c>
      <c r="N48" s="37" t="str">
        <f>IF(J48=Basisgegevens!$C$3,$I48*Basisgegevens!$G$3,IF(J48=Basisgegevens!$C$4,$I48*Basisgegevens!$G$4,IF(J48=Basisgegevens!$C$5,$I48*Basisgegevens!$G$5,IF(J48=Basisgegevens!$C$6,$I48*Basisgegevens!$G$6,"0"))))</f>
        <v>0</v>
      </c>
    </row>
    <row r="49" spans="1:14" x14ac:dyDescent="0.25">
      <c r="C49" s="42">
        <v>6</v>
      </c>
      <c r="D49" s="42" t="s">
        <v>119</v>
      </c>
    </row>
    <row r="50" spans="1:14" ht="26.4" x14ac:dyDescent="0.25">
      <c r="A50" s="43"/>
      <c r="B50" s="43"/>
      <c r="C50" s="43"/>
      <c r="D50" s="43"/>
      <c r="E50" s="35" t="s">
        <v>120</v>
      </c>
      <c r="F50" s="35" t="s">
        <v>121</v>
      </c>
      <c r="G50" s="35" t="s">
        <v>122</v>
      </c>
      <c r="H50" s="35" t="s">
        <v>123</v>
      </c>
      <c r="I50" s="35">
        <v>2</v>
      </c>
      <c r="J50" s="57" t="s">
        <v>41</v>
      </c>
      <c r="K50" s="36" t="str">
        <f>IF(J50&lt;&gt;"",VLOOKUP(J50,Basisgegevens!$C$2:$F$6,2,FALSE),"")</f>
        <v>Maak een keuze in de kolom fase</v>
      </c>
      <c r="L50" s="36" t="str">
        <f>IF(J50&lt;&gt;"",VLOOKUP(J50,Basisgegevens!$C$2:$F$6,3,FALSE),"")</f>
        <v>Maak een keuze in de kolom fase</v>
      </c>
      <c r="M50" s="36" t="str">
        <f>IF(J50&lt;&gt;"",VLOOKUP(J50,Basisgegevens!$C$2:$F$6,4,FALSE),"")</f>
        <v>Maak een keuze in de kolom 'Antwoord fase'</v>
      </c>
      <c r="N50" s="37" t="str">
        <f>IF(J50=Basisgegevens!$C$3,$I50*Basisgegevens!$G$3,IF(J50=Basisgegevens!$C$4,$I50*Basisgegevens!$G$4,IF(J50=Basisgegevens!$C$5,$I50*Basisgegevens!$G$5,IF(J50=Basisgegevens!$C$6,$I50*Basisgegevens!$G$6,"0"))))</f>
        <v>0</v>
      </c>
    </row>
    <row r="51" spans="1:14" x14ac:dyDescent="0.25">
      <c r="A51" s="42">
        <v>12</v>
      </c>
      <c r="B51" s="42" t="s">
        <v>124</v>
      </c>
    </row>
    <row r="52" spans="1:14" x14ac:dyDescent="0.25">
      <c r="C52" s="42">
        <v>3</v>
      </c>
      <c r="D52" s="42" t="s">
        <v>125</v>
      </c>
    </row>
    <row r="53" spans="1:14" ht="26.4" x14ac:dyDescent="0.25">
      <c r="A53" s="43"/>
      <c r="B53" s="43"/>
      <c r="C53" s="43"/>
      <c r="D53" s="43"/>
      <c r="E53" s="35" t="s">
        <v>126</v>
      </c>
      <c r="F53" s="35" t="s">
        <v>127</v>
      </c>
      <c r="G53" s="35" t="s">
        <v>128</v>
      </c>
      <c r="H53" s="35" t="s">
        <v>129</v>
      </c>
      <c r="I53" s="35">
        <v>5</v>
      </c>
      <c r="J53" s="57" t="s">
        <v>41</v>
      </c>
      <c r="K53" s="36" t="str">
        <f>IF(J53&lt;&gt;"",VLOOKUP(J53,Basisgegevens!$C$2:$F$6,2,FALSE),"")</f>
        <v>Maak een keuze in de kolom fase</v>
      </c>
      <c r="L53" s="36" t="str">
        <f>IF(J53&lt;&gt;"",VLOOKUP(J53,Basisgegevens!$C$2:$F$6,3,FALSE),"")</f>
        <v>Maak een keuze in de kolom fase</v>
      </c>
      <c r="M53" s="36" t="str">
        <f>IF(J53&lt;&gt;"",VLOOKUP(J53,Basisgegevens!$C$2:$F$6,4,FALSE),"")</f>
        <v>Maak een keuze in de kolom 'Antwoord fase'</v>
      </c>
      <c r="N53" s="37" t="str">
        <f>IF(J53=Basisgegevens!$C$3,$I53*Basisgegevens!$G$3,IF(J53=Basisgegevens!$C$4,$I53*Basisgegevens!$G$4,IF(J53=Basisgegevens!$C$5,$I53*Basisgegevens!$G$5,IF(J53=Basisgegevens!$C$6,$I53*Basisgegevens!$G$6,"0"))))</f>
        <v>0</v>
      </c>
    </row>
    <row r="54" spans="1:14" x14ac:dyDescent="0.25">
      <c r="C54" s="42">
        <v>4</v>
      </c>
      <c r="D54" s="42" t="s">
        <v>130</v>
      </c>
    </row>
    <row r="55" spans="1:14" ht="26.4" x14ac:dyDescent="0.25">
      <c r="A55" s="43"/>
      <c r="B55" s="43"/>
      <c r="C55" s="43"/>
      <c r="D55" s="43"/>
      <c r="E55" s="35" t="s">
        <v>131</v>
      </c>
      <c r="F55" s="35" t="s">
        <v>132</v>
      </c>
      <c r="G55" s="35" t="s">
        <v>133</v>
      </c>
      <c r="H55" s="35" t="s">
        <v>134</v>
      </c>
      <c r="I55" s="35">
        <v>5</v>
      </c>
      <c r="J55" s="57" t="s">
        <v>41</v>
      </c>
      <c r="K55" s="36" t="str">
        <f>IF(J55&lt;&gt;"",VLOOKUP(J55,Basisgegevens!$C$2:$F$6,2,FALSE),"")</f>
        <v>Maak een keuze in de kolom fase</v>
      </c>
      <c r="L55" s="36" t="str">
        <f>IF(J55&lt;&gt;"",VLOOKUP(J55,Basisgegevens!$C$2:$F$6,3,FALSE),"")</f>
        <v>Maak een keuze in de kolom fase</v>
      </c>
      <c r="M55" s="36" t="str">
        <f>IF(J55&lt;&gt;"",VLOOKUP(J55,Basisgegevens!$C$2:$F$6,4,FALSE),"")</f>
        <v>Maak een keuze in de kolom 'Antwoord fase'</v>
      </c>
      <c r="N55" s="37" t="str">
        <f>IF(J55=Basisgegevens!$C$3,$I55*Basisgegevens!$G$3,IF(J55=Basisgegevens!$C$4,$I55*Basisgegevens!$G$4,IF(J55=Basisgegevens!$C$5,$I55*Basisgegevens!$G$5,IF(J55=Basisgegevens!$C$6,$I55*Basisgegevens!$G$6,"0"))))</f>
        <v>0</v>
      </c>
    </row>
    <row r="56" spans="1:14" ht="13.8" x14ac:dyDescent="0.25">
      <c r="A56" s="58"/>
      <c r="B56" s="58"/>
      <c r="C56" s="58"/>
      <c r="D56" s="58"/>
      <c r="E56" s="47"/>
      <c r="F56" s="47"/>
      <c r="G56" s="47"/>
      <c r="H56" s="35" t="s">
        <v>147</v>
      </c>
      <c r="I56" s="37">
        <f>SUM(I2:I55)</f>
        <v>57</v>
      </c>
      <c r="J56" s="89"/>
      <c r="K56" s="90"/>
      <c r="L56" s="90"/>
      <c r="M56" s="91" t="s">
        <v>353</v>
      </c>
      <c r="N56" s="37">
        <f>SUM(N2:N55)</f>
        <v>0</v>
      </c>
    </row>
    <row r="58" spans="1:14" x14ac:dyDescent="0.25">
      <c r="A58" s="44" t="s">
        <v>8</v>
      </c>
      <c r="B58" s="45"/>
      <c r="C58" s="45"/>
      <c r="D58" s="46"/>
      <c r="E58" s="11"/>
      <c r="F58" s="12"/>
      <c r="G58" s="13"/>
      <c r="H58" s="47"/>
    </row>
    <row r="59" spans="1:14" x14ac:dyDescent="0.25">
      <c r="A59" s="44" t="s">
        <v>9</v>
      </c>
      <c r="B59" s="45"/>
      <c r="C59" s="45"/>
      <c r="D59" s="46"/>
      <c r="E59" s="11"/>
      <c r="F59" s="12"/>
      <c r="G59" s="13"/>
      <c r="H59" s="47"/>
    </row>
    <row r="60" spans="1:14" x14ac:dyDescent="0.25">
      <c r="A60" s="44" t="s">
        <v>10</v>
      </c>
      <c r="B60" s="45"/>
      <c r="C60" s="45"/>
      <c r="D60" s="46"/>
      <c r="E60" s="11"/>
      <c r="F60" s="12"/>
      <c r="G60" s="13"/>
      <c r="H60" s="47"/>
    </row>
    <row r="61" spans="1:14" x14ac:dyDescent="0.25">
      <c r="A61" s="44" t="s">
        <v>11</v>
      </c>
      <c r="B61" s="45"/>
      <c r="C61" s="45"/>
      <c r="D61" s="46"/>
      <c r="E61" s="11"/>
      <c r="F61" s="12"/>
      <c r="G61" s="13"/>
      <c r="H61" s="47"/>
    </row>
    <row r="62" spans="1:14" x14ac:dyDescent="0.25">
      <c r="A62" s="48" t="s">
        <v>12</v>
      </c>
      <c r="B62" s="49"/>
      <c r="C62" s="49"/>
      <c r="D62" s="50"/>
      <c r="E62" s="2"/>
      <c r="F62" s="3"/>
      <c r="G62" s="4"/>
      <c r="H62" s="47"/>
    </row>
    <row r="63" spans="1:14" x14ac:dyDescent="0.25">
      <c r="A63" s="51"/>
      <c r="B63" s="52"/>
      <c r="C63" s="52"/>
      <c r="D63" s="53"/>
      <c r="E63" s="5"/>
      <c r="F63" s="6"/>
      <c r="G63" s="7"/>
      <c r="H63" s="47"/>
    </row>
    <row r="64" spans="1:14" x14ac:dyDescent="0.25">
      <c r="A64" s="51"/>
      <c r="B64" s="52"/>
      <c r="C64" s="52"/>
      <c r="D64" s="53"/>
      <c r="E64" s="5"/>
      <c r="F64" s="6"/>
      <c r="G64" s="7"/>
      <c r="H64" s="47"/>
    </row>
    <row r="65" spans="1:8" x14ac:dyDescent="0.25">
      <c r="A65" s="54"/>
      <c r="B65" s="55"/>
      <c r="C65" s="55"/>
      <c r="D65" s="56"/>
      <c r="E65" s="8"/>
      <c r="F65" s="9"/>
      <c r="G65" s="10"/>
      <c r="H65" s="47"/>
    </row>
    <row r="66" spans="1:8" x14ac:dyDescent="0.25">
      <c r="A66" s="44" t="s">
        <v>13</v>
      </c>
      <c r="B66" s="45"/>
      <c r="C66" s="45"/>
      <c r="D66" s="46"/>
      <c r="E66" s="11"/>
      <c r="F66" s="12"/>
      <c r="G66" s="13"/>
      <c r="H66" s="47"/>
    </row>
  </sheetData>
  <sheetProtection algorithmName="SHA-512" hashValue="ftZ0FzDqSqTeASGymRb4z+Te87I8o1Pl2nPy2nxPZ4hOKyqrpQFt8vkCWiqx0LpBMb2iNbWEHVUzbQentF3RAA==" saltValue="6aO1avTapuEB99BO58MLZQ==" spinCount="100000" sheet="1" autoFilter="0"/>
  <autoFilter ref="A1:N55" xr:uid="{0EB59F08-1DDC-4035-8831-EA3FDB342CAA}"/>
  <phoneticPr fontId="0" type="noConversion"/>
  <pageMargins left="0.78740157480314965" right="0.39370078740157483" top="0.82677165354330717" bottom="0.98425196850393704" header="0.55118110236220474" footer="0.51181102362204722"/>
  <pageSetup paperSize="9" orientation="portrait" r:id="rId1"/>
  <headerFooter alignWithMargins="0">
    <oddHeader>&amp;L&amp;G&amp;C&amp;F blad &amp;A&amp;R&amp;8Afgedrukt: &amp;D</oddHeader>
    <oddFooter>&amp;L&amp;8© InArea BV&amp;R&amp;8Blad &amp;P van &amp;N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id="{8587DDBB-77FD-4258-9D71-6E2977345F4F}">
            <xm:f>$J4=Basisgegevens!$C$2</xm:f>
            <x14:dxf>
              <font>
                <color theme="0"/>
              </font>
              <fill>
                <patternFill>
                  <bgColor rgb="FFFF0000"/>
                </patternFill>
              </fill>
            </x14:dxf>
          </x14:cfRule>
          <xm:sqref>J4:J55</xm:sqref>
        </x14:conditionalFormatting>
        <x14:conditionalFormatting xmlns:xm="http://schemas.microsoft.com/office/excel/2006/main">
          <x14:cfRule type="expression" priority="2" id="{37F3117F-6D89-4A6B-83F9-EBC2E4A91763}">
            <xm:f>$J4=Basisgegevens!$C$6</xm:f>
            <x14:dxf>
              <font>
                <color auto="1"/>
              </font>
              <fill>
                <patternFill>
                  <bgColor theme="9" tint="0.39994506668294322"/>
                </patternFill>
              </fill>
            </x14:dxf>
          </x14:cfRule>
          <x14:cfRule type="expression" priority="3" id="{2A495B07-2FB4-416C-AEFC-5502429485B2}">
            <xm:f>$J4=Basisgegevens!$C$5</xm:f>
            <x14:dxf>
              <font>
                <color auto="1"/>
              </font>
              <fill>
                <patternFill>
                  <bgColor theme="6" tint="0.39994506668294322"/>
                </patternFill>
              </fill>
            </x14:dxf>
          </x14:cfRule>
          <x14:cfRule type="expression" priority="4" id="{68064E2A-8CA4-4C12-AD5F-E51E89E4A5BA}">
            <xm:f>$J4=Basisgegevens!$C$4</xm:f>
            <x14:dxf>
              <font>
                <color theme="0"/>
              </font>
              <fill>
                <patternFill>
                  <bgColor theme="6" tint="-0.24994659260841701"/>
                </patternFill>
              </fill>
            </x14:dxf>
          </x14:cfRule>
          <x14:cfRule type="expression" priority="5" id="{AE9CDB13-011F-40B1-B87C-64974067D568}">
            <xm:f>$J4=Basisgegevens!$C$3</xm:f>
            <x14:dxf>
              <font>
                <color theme="0"/>
              </font>
              <fill>
                <patternFill>
                  <bgColor theme="6" tint="-0.499984740745262"/>
                </patternFill>
              </fill>
            </x14:dxf>
          </x14:cfRule>
          <xm:sqref>G4:N55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E9C142-27D1-4E54-909F-1974563D1F4F}">
          <x14:formula1>
            <xm:f>Basisgegevens!$C$2:$C$6</xm:f>
          </x14:formula1>
          <xm:sqref>J53 J34:J35 J27:J28 J24:J25 J18:J22 J55:J56 J9:J11 J37 J6 J46:J48 J30:J32 J39:J44 J50 J4 J14:J16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
  <sheetViews>
    <sheetView topLeftCell="C1" zoomScale="160" zoomScaleNormal="160" workbookViewId="0">
      <selection activeCell="F6" sqref="F2:F6"/>
    </sheetView>
  </sheetViews>
  <sheetFormatPr defaultRowHeight="13.2" x14ac:dyDescent="0.25"/>
  <cols>
    <col min="3" max="3" width="20.44140625" bestFit="1" customWidth="1"/>
    <col min="4" max="4" width="54.88671875" customWidth="1"/>
    <col min="6" max="6" width="27.88671875" customWidth="1"/>
    <col min="7" max="7" width="6.21875" bestFit="1" customWidth="1"/>
    <col min="10" max="10" width="18.44140625" bestFit="1" customWidth="1"/>
  </cols>
  <sheetData>
    <row r="1" spans="1:11" ht="28.8" x14ac:dyDescent="0.25">
      <c r="A1" s="1" t="s">
        <v>16</v>
      </c>
      <c r="C1" s="14" t="s">
        <v>20</v>
      </c>
      <c r="D1" s="14" t="s">
        <v>21</v>
      </c>
      <c r="E1" s="14" t="s">
        <v>22</v>
      </c>
      <c r="F1" s="14" t="s">
        <v>23</v>
      </c>
      <c r="G1" s="14" t="s">
        <v>40</v>
      </c>
    </row>
    <row r="2" spans="1:11" ht="52.8" x14ac:dyDescent="0.25">
      <c r="A2" s="1" t="s">
        <v>19</v>
      </c>
      <c r="C2" s="18" t="s">
        <v>41</v>
      </c>
      <c r="D2" s="18" t="s">
        <v>42</v>
      </c>
      <c r="E2" s="18" t="s">
        <v>42</v>
      </c>
      <c r="F2" s="18" t="s">
        <v>144</v>
      </c>
      <c r="G2" s="19">
        <v>0</v>
      </c>
      <c r="J2" s="14" t="str">
        <f>C1</f>
        <v>Fase</v>
      </c>
      <c r="K2" s="14" t="str">
        <f>G1</f>
        <v>Factor</v>
      </c>
    </row>
    <row r="3" spans="1:11" ht="26.4" x14ac:dyDescent="0.25">
      <c r="A3" s="1" t="s">
        <v>17</v>
      </c>
      <c r="C3" s="15" t="s">
        <v>24</v>
      </c>
      <c r="D3" s="15" t="s">
        <v>25</v>
      </c>
      <c r="E3" s="15" t="s">
        <v>26</v>
      </c>
      <c r="F3" s="15" t="s">
        <v>27</v>
      </c>
      <c r="G3" s="19">
        <v>3</v>
      </c>
      <c r="J3" t="str">
        <f>C3</f>
        <v>Doorontwikkeld</v>
      </c>
      <c r="K3">
        <f>G3</f>
        <v>3</v>
      </c>
    </row>
    <row r="4" spans="1:11" ht="39.6" x14ac:dyDescent="0.25">
      <c r="A4" s="1" t="s">
        <v>18</v>
      </c>
      <c r="C4" s="15" t="s">
        <v>28</v>
      </c>
      <c r="D4" s="15" t="s">
        <v>29</v>
      </c>
      <c r="E4" s="18" t="s">
        <v>32</v>
      </c>
      <c r="F4" s="16" t="s">
        <v>145</v>
      </c>
      <c r="G4" s="19">
        <v>2</v>
      </c>
      <c r="J4" t="str">
        <f t="shared" ref="J4:J6" si="0">C4</f>
        <v>Jong volwassen</v>
      </c>
      <c r="K4">
        <f t="shared" ref="K4:K6" si="1">G4</f>
        <v>2</v>
      </c>
    </row>
    <row r="5" spans="1:11" ht="52.8" x14ac:dyDescent="0.25">
      <c r="C5" s="15" t="s">
        <v>30</v>
      </c>
      <c r="D5" s="17" t="s">
        <v>31</v>
      </c>
      <c r="E5" s="15" t="s">
        <v>32</v>
      </c>
      <c r="F5" s="16" t="s">
        <v>146</v>
      </c>
      <c r="G5" s="19">
        <v>1</v>
      </c>
      <c r="J5" t="str">
        <f t="shared" si="0"/>
        <v>Bereid te ontwikkelen</v>
      </c>
      <c r="K5">
        <f t="shared" si="1"/>
        <v>1</v>
      </c>
    </row>
    <row r="6" spans="1:11" ht="52.8" x14ac:dyDescent="0.25">
      <c r="C6" s="15" t="s">
        <v>33</v>
      </c>
      <c r="D6" s="16" t="s">
        <v>34</v>
      </c>
      <c r="E6" s="15" t="s">
        <v>35</v>
      </c>
      <c r="F6" s="16" t="s">
        <v>36</v>
      </c>
      <c r="G6" s="19">
        <v>0</v>
      </c>
      <c r="J6" t="str">
        <f t="shared" si="0"/>
        <v>Nieuw</v>
      </c>
      <c r="K6">
        <f t="shared" si="1"/>
        <v>0</v>
      </c>
    </row>
  </sheetData>
  <sheetProtection algorithmName="SHA-512" hashValue="otmte5BbQc88k1IB0Sxk8nCXJtdbf3R6ZTEgk1GuuagmiEyWbv2be1rO5VU+vd0SVr0jXy/h/fxvyXxLerHKWg==" saltValue="59KyoLmLu1BRymL2knIYi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Toelichting</vt:lpstr>
      <vt:lpstr>Keuzemogelijkheden</vt:lpstr>
      <vt:lpstr>Methodiekhoofdgroepen</vt:lpstr>
      <vt:lpstr>Methodiekgroepen</vt:lpstr>
      <vt:lpstr>Methodieken wensen fase</vt:lpstr>
      <vt:lpstr>Basisgegevens</vt:lpstr>
      <vt:lpstr>'Methodieken wensen fase'!Afdrukbereik</vt:lpstr>
      <vt:lpstr>'Methodieken wensen fase'!Afdruktitels</vt:lpstr>
    </vt:vector>
  </TitlesOfParts>
  <Company>InArea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InArea Excel sjabloon staand</dc:subject>
  <dc:creator>Alfons Schuurmans</dc:creator>
  <cp:lastModifiedBy>Alfons Schuurmans</cp:lastModifiedBy>
  <cp:revision>1</cp:revision>
  <cp:lastPrinted>2021-04-22T15:47:24Z</cp:lastPrinted>
  <dcterms:created xsi:type="dcterms:W3CDTF">2000-06-10T15:19:57Z</dcterms:created>
  <dcterms:modified xsi:type="dcterms:W3CDTF">2021-06-08T12:10:25Z</dcterms:modified>
</cp:coreProperties>
</file>