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Schoonmaak inventarisatie\"/>
    </mc:Choice>
  </mc:AlternateContent>
  <bookViews>
    <workbookView xWindow="0" yWindow="0" windowWidth="23040" windowHeight="9192"/>
  </bookViews>
  <sheets>
    <sheet name="Calculatie schoonmaak invulblad" sheetId="1" r:id="rId1"/>
    <sheet name="BC Broekhin Roermond" sheetId="2" r:id="rId2"/>
    <sheet name="Connect College Echt" sheetId="4" r:id="rId3"/>
    <sheet name="Grescollege Reuver" sheetId="9" r:id="rId4"/>
    <sheet name="Niekée Roermond" sheetId="5" r:id="rId5"/>
    <sheet name="NT 2 Roermond" sheetId="6" r:id="rId6"/>
    <sheet name="ROER College Schöndeln Roermond" sheetId="3" r:id="rId7"/>
    <sheet name="SG St Ursula Heythuysen" sheetId="8" r:id="rId8"/>
    <sheet name="SG St. Ursula Horn" sheetId="7" r:id="rId9"/>
    <sheet name="Stafbureau SOML Roermond" sheetId="10" r:id="rId10"/>
    <sheet name="Totaalcontractjaarprijs" sheetId="11" r:id="rId11"/>
  </sheets>
  <definedNames>
    <definedName name="_xlnm._FilterDatabase" localSheetId="1" hidden="1">'BC Broekhin Roermond'!$A$10:$O$255</definedName>
    <definedName name="_xlnm._FilterDatabase" localSheetId="2" hidden="1">'Connect College Echt'!$A$10:$O$260</definedName>
    <definedName name="_xlnm._FilterDatabase" localSheetId="3" hidden="1">'Grescollege Reuver'!$A$10:$O$117</definedName>
    <definedName name="_xlnm._FilterDatabase" localSheetId="4" hidden="1">'Niekée Roermond'!$A$10:$O$141</definedName>
    <definedName name="_xlnm._FilterDatabase" localSheetId="5" hidden="1">'NT 2 Roermond'!$A$10:$O$165</definedName>
    <definedName name="_xlnm._FilterDatabase" localSheetId="6" hidden="1">'ROER College Schöndeln Roermond'!$B$10:$O$225</definedName>
    <definedName name="_xlnm._FilterDatabase" localSheetId="7" hidden="1">'SG St Ursula Heythuysen'!$A$10:$O$158</definedName>
    <definedName name="_xlnm._FilterDatabase" localSheetId="8" hidden="1">'SG St. Ursula Horn'!$A$10:$O$210</definedName>
    <definedName name="_xlnm._FilterDatabase" localSheetId="9" hidden="1">'Stafbureau SOML Roermond'!$A$10:$O$50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0" i="6" l="1"/>
  <c r="K45" i="6"/>
  <c r="K43" i="6"/>
  <c r="K41" i="6"/>
  <c r="K70" i="8" l="1"/>
  <c r="K23" i="3"/>
  <c r="K67" i="3"/>
  <c r="K55" i="2"/>
  <c r="K84" i="7" l="1"/>
  <c r="K133" i="7"/>
  <c r="K74" i="8"/>
  <c r="K41" i="8"/>
  <c r="K158" i="6"/>
  <c r="K157" i="6"/>
  <c r="K146" i="6"/>
  <c r="K145" i="6"/>
  <c r="K140" i="6"/>
  <c r="K139" i="6"/>
  <c r="K138" i="6"/>
  <c r="K137" i="6"/>
  <c r="K136" i="6"/>
  <c r="K135" i="6"/>
  <c r="K127" i="6"/>
  <c r="K126" i="6"/>
  <c r="K118" i="6"/>
  <c r="K117" i="6"/>
  <c r="K116" i="6"/>
  <c r="K115" i="6"/>
  <c r="K114" i="6"/>
  <c r="K113" i="6"/>
  <c r="K112" i="6"/>
  <c r="K107" i="6"/>
  <c r="K106" i="6"/>
  <c r="K105" i="6"/>
  <c r="K97" i="6"/>
  <c r="K96" i="6"/>
  <c r="K20" i="6"/>
  <c r="K84" i="6"/>
  <c r="K83" i="6"/>
  <c r="K54" i="6"/>
  <c r="K53" i="6"/>
  <c r="K36" i="6"/>
  <c r="K35" i="6"/>
  <c r="K29" i="6"/>
  <c r="K28" i="6"/>
  <c r="K22" i="6"/>
  <c r="K19" i="6"/>
  <c r="K18" i="6"/>
  <c r="K190" i="2" l="1"/>
  <c r="K237" i="4" l="1"/>
  <c r="K50" i="4"/>
  <c r="K47" i="4"/>
  <c r="K51" i="4"/>
  <c r="K48" i="4"/>
  <c r="K70" i="5" l="1"/>
  <c r="K125" i="5"/>
  <c r="K189" i="2" l="1"/>
  <c r="K188" i="2"/>
  <c r="K187" i="2"/>
  <c r="K32" i="2"/>
  <c r="K254" i="2" l="1"/>
  <c r="K238" i="2"/>
  <c r="K237" i="2"/>
  <c r="K236" i="2"/>
  <c r="K220" i="2"/>
  <c r="K212" i="2"/>
  <c r="K196" i="2"/>
  <c r="K195" i="2"/>
  <c r="K179" i="2"/>
  <c r="K176" i="2"/>
  <c r="K164" i="2"/>
  <c r="K163" i="2"/>
  <c r="K162" i="2"/>
  <c r="K160" i="2"/>
  <c r="K156" i="2"/>
  <c r="K155" i="2"/>
  <c r="K154" i="2"/>
  <c r="K146" i="2"/>
  <c r="K112" i="2"/>
  <c r="K107" i="2"/>
  <c r="K77" i="2"/>
  <c r="K71" i="2"/>
  <c r="K67" i="2"/>
  <c r="K46" i="2"/>
  <c r="K45" i="2"/>
  <c r="K44" i="2"/>
  <c r="N8" i="11" l="1"/>
  <c r="N7" i="11"/>
  <c r="N6" i="11"/>
  <c r="N5" i="11"/>
  <c r="M5" i="10"/>
  <c r="M4" i="10"/>
  <c r="M3" i="10"/>
  <c r="M2" i="10"/>
  <c r="M5" i="7"/>
  <c r="M4" i="7"/>
  <c r="M3" i="7"/>
  <c r="M2" i="7"/>
  <c r="M5" i="8"/>
  <c r="M4" i="8"/>
  <c r="M3" i="8"/>
  <c r="M2" i="8"/>
  <c r="M5" i="3"/>
  <c r="M4" i="3"/>
  <c r="M3" i="3"/>
  <c r="M2" i="3"/>
  <c r="M5" i="6"/>
  <c r="M4" i="6"/>
  <c r="M3" i="6"/>
  <c r="M2" i="6"/>
  <c r="M5" i="5"/>
  <c r="M4" i="5"/>
  <c r="M3" i="5"/>
  <c r="M2" i="5"/>
  <c r="M5" i="9"/>
  <c r="M4" i="9"/>
  <c r="M3" i="9"/>
  <c r="M2" i="9"/>
  <c r="M5" i="4"/>
  <c r="M4" i="4"/>
  <c r="M3" i="4"/>
  <c r="M2" i="4"/>
  <c r="M5" i="2"/>
  <c r="M4" i="2"/>
  <c r="M3" i="2"/>
  <c r="M2" i="2"/>
  <c r="K49" i="10" l="1"/>
  <c r="K48" i="10"/>
  <c r="K42" i="10"/>
  <c r="K41" i="10"/>
  <c r="K38" i="10"/>
  <c r="K37" i="10"/>
  <c r="K36" i="10"/>
  <c r="K34" i="10"/>
  <c r="K33" i="10"/>
  <c r="K32" i="10"/>
  <c r="K29" i="10"/>
  <c r="K28" i="10"/>
  <c r="K27" i="10"/>
  <c r="K22" i="10"/>
  <c r="K19" i="10"/>
  <c r="K11" i="10"/>
  <c r="K58" i="8"/>
  <c r="K137" i="8"/>
  <c r="K161" i="7"/>
  <c r="K112" i="7"/>
  <c r="K98" i="8"/>
  <c r="O11" i="10" l="1"/>
  <c r="N11" i="10"/>
  <c r="O34" i="10"/>
  <c r="N34" i="10"/>
  <c r="N37" i="10"/>
  <c r="O37" i="10"/>
  <c r="O98" i="8"/>
  <c r="N98" i="8"/>
  <c r="N27" i="10"/>
  <c r="O27" i="10"/>
  <c r="N38" i="10"/>
  <c r="O38" i="10"/>
  <c r="N22" i="10"/>
  <c r="O22" i="10"/>
  <c r="N28" i="10"/>
  <c r="O28" i="10"/>
  <c r="N41" i="10"/>
  <c r="O41" i="10"/>
  <c r="N161" i="7"/>
  <c r="O161" i="7"/>
  <c r="N29" i="10"/>
  <c r="O29" i="10"/>
  <c r="O42" i="10"/>
  <c r="N42" i="10"/>
  <c r="N36" i="10"/>
  <c r="O36" i="10"/>
  <c r="N112" i="7"/>
  <c r="O112" i="7"/>
  <c r="N137" i="8"/>
  <c r="O137" i="8"/>
  <c r="N32" i="10"/>
  <c r="O32" i="10"/>
  <c r="N48" i="10"/>
  <c r="O48" i="10"/>
  <c r="N19" i="10"/>
  <c r="O19" i="10"/>
  <c r="O58" i="8"/>
  <c r="N58" i="8"/>
  <c r="N33" i="10"/>
  <c r="O33" i="10"/>
  <c r="N49" i="10"/>
  <c r="O49" i="10"/>
  <c r="K163" i="7"/>
  <c r="M165" i="7"/>
  <c r="K165" i="7"/>
  <c r="M159" i="7"/>
  <c r="K159" i="7"/>
  <c r="M149" i="7"/>
  <c r="M154" i="7"/>
  <c r="K154" i="7"/>
  <c r="K149" i="7"/>
  <c r="M130" i="8"/>
  <c r="M126" i="8"/>
  <c r="K88" i="8"/>
  <c r="M129" i="8"/>
  <c r="M125" i="8"/>
  <c r="M85" i="8"/>
  <c r="K139" i="8"/>
  <c r="K130" i="8"/>
  <c r="K129" i="8"/>
  <c r="K126" i="8"/>
  <c r="K125" i="8"/>
  <c r="K85" i="8"/>
  <c r="K73" i="8"/>
  <c r="K23" i="8"/>
  <c r="K22" i="8"/>
  <c r="K19" i="8"/>
  <c r="K18" i="8"/>
  <c r="K190" i="3"/>
  <c r="K186" i="3"/>
  <c r="K109" i="3"/>
  <c r="K66" i="3"/>
  <c r="K65" i="3"/>
  <c r="K64" i="3"/>
  <c r="K63" i="3"/>
  <c r="K62" i="3"/>
  <c r="K61" i="3"/>
  <c r="K60" i="3"/>
  <c r="K59" i="3"/>
  <c r="K58" i="3"/>
  <c r="K57" i="3"/>
  <c r="K56" i="3"/>
  <c r="K22" i="3"/>
  <c r="K19" i="3"/>
  <c r="K117" i="9"/>
  <c r="K164" i="4"/>
  <c r="K159" i="4"/>
  <c r="K155" i="4"/>
  <c r="K60" i="4"/>
  <c r="K59" i="2"/>
  <c r="O85" i="8" l="1"/>
  <c r="N85" i="8"/>
  <c r="O117" i="9"/>
  <c r="N117" i="9"/>
  <c r="O59" i="3"/>
  <c r="N59" i="3"/>
  <c r="O67" i="3"/>
  <c r="N67" i="3"/>
  <c r="O73" i="8"/>
  <c r="N73" i="8"/>
  <c r="N109" i="3"/>
  <c r="O109" i="3"/>
  <c r="O159" i="7"/>
  <c r="N159" i="7"/>
  <c r="N186" i="3"/>
  <c r="O186" i="3"/>
  <c r="O125" i="8"/>
  <c r="N125" i="8"/>
  <c r="O88" i="8"/>
  <c r="N88" i="8"/>
  <c r="O125" i="5"/>
  <c r="N125" i="5"/>
  <c r="N190" i="3"/>
  <c r="O190" i="3"/>
  <c r="O126" i="8"/>
  <c r="N126" i="8"/>
  <c r="N165" i="7"/>
  <c r="O165" i="7"/>
  <c r="O60" i="3"/>
  <c r="N60" i="3"/>
  <c r="O19" i="3"/>
  <c r="N19" i="3"/>
  <c r="N23" i="3"/>
  <c r="O23" i="3"/>
  <c r="N63" i="3"/>
  <c r="O63" i="3"/>
  <c r="O18" i="8"/>
  <c r="N18" i="8"/>
  <c r="N129" i="8"/>
  <c r="O129" i="8"/>
  <c r="O22" i="3"/>
  <c r="N22" i="3"/>
  <c r="O19" i="8"/>
  <c r="N19" i="8"/>
  <c r="N149" i="7"/>
  <c r="O149" i="7"/>
  <c r="N163" i="7"/>
  <c r="O163" i="7"/>
  <c r="N62" i="3"/>
  <c r="O62" i="3"/>
  <c r="O155" i="4"/>
  <c r="N155" i="4"/>
  <c r="N56" i="3"/>
  <c r="O56" i="3"/>
  <c r="N64" i="3"/>
  <c r="O64" i="3"/>
  <c r="O159" i="4"/>
  <c r="N159" i="4"/>
  <c r="N57" i="3"/>
  <c r="O57" i="3"/>
  <c r="N65" i="3"/>
  <c r="O65" i="3"/>
  <c r="O22" i="8"/>
  <c r="N22" i="8"/>
  <c r="O139" i="8"/>
  <c r="N139" i="8"/>
  <c r="O154" i="7"/>
  <c r="N154" i="7"/>
  <c r="N61" i="3"/>
  <c r="O61" i="3"/>
  <c r="N60" i="4"/>
  <c r="O60" i="4"/>
  <c r="O130" i="8"/>
  <c r="N130" i="8"/>
  <c r="N164" i="4"/>
  <c r="O164" i="4"/>
  <c r="N58" i="3"/>
  <c r="O58" i="3"/>
  <c r="N66" i="3"/>
  <c r="O66" i="3"/>
  <c r="O23" i="8"/>
  <c r="N23" i="8"/>
  <c r="O156" i="2"/>
  <c r="O59" i="2"/>
  <c r="N156" i="2"/>
  <c r="N59" i="2"/>
  <c r="K15" i="10" l="1"/>
  <c r="K20" i="10"/>
  <c r="K47" i="10"/>
  <c r="K46" i="10"/>
  <c r="K45" i="10"/>
  <c r="K25" i="10"/>
  <c r="K24" i="10"/>
  <c r="K143" i="7"/>
  <c r="K15" i="7"/>
  <c r="K58" i="7"/>
  <c r="K157" i="7"/>
  <c r="K152" i="7"/>
  <c r="K156" i="7"/>
  <c r="K151" i="7"/>
  <c r="K25" i="7"/>
  <c r="K14" i="7"/>
  <c r="K113" i="7"/>
  <c r="K36" i="7"/>
  <c r="K44" i="7"/>
  <c r="K41" i="7"/>
  <c r="K45" i="7"/>
  <c r="K43" i="7"/>
  <c r="K42" i="7"/>
  <c r="K37" i="7"/>
  <c r="K99" i="7"/>
  <c r="K89" i="7"/>
  <c r="K88" i="7"/>
  <c r="K87" i="7"/>
  <c r="K86" i="7"/>
  <c r="K116" i="7"/>
  <c r="K97" i="7"/>
  <c r="K94" i="7"/>
  <c r="K90" i="7"/>
  <c r="K83" i="7"/>
  <c r="K52" i="7"/>
  <c r="K35" i="7"/>
  <c r="K34" i="7"/>
  <c r="K33" i="7"/>
  <c r="K32" i="7"/>
  <c r="K31" i="7"/>
  <c r="K28" i="7"/>
  <c r="K21" i="7"/>
  <c r="K29" i="7"/>
  <c r="K51" i="7"/>
  <c r="K50" i="7"/>
  <c r="K118" i="7"/>
  <c r="K39" i="8"/>
  <c r="K36" i="8"/>
  <c r="K35" i="8"/>
  <c r="K33" i="8"/>
  <c r="K15" i="8"/>
  <c r="K16" i="8"/>
  <c r="K72" i="8"/>
  <c r="K68" i="8"/>
  <c r="K67" i="8"/>
  <c r="K66" i="8"/>
  <c r="K82" i="8"/>
  <c r="K81" i="8"/>
  <c r="K80" i="8"/>
  <c r="K64" i="8"/>
  <c r="K62" i="8"/>
  <c r="K108" i="8"/>
  <c r="K97" i="8"/>
  <c r="K96" i="8"/>
  <c r="K93" i="8"/>
  <c r="K95" i="8"/>
  <c r="K94" i="8"/>
  <c r="K21" i="8"/>
  <c r="K20" i="8"/>
  <c r="K54" i="8"/>
  <c r="K31" i="8"/>
  <c r="K48" i="8"/>
  <c r="K47" i="8"/>
  <c r="K46" i="8"/>
  <c r="K38" i="8"/>
  <c r="K37" i="8"/>
  <c r="K27" i="6"/>
  <c r="K23" i="6"/>
  <c r="K150" i="6"/>
  <c r="K75" i="6"/>
  <c r="K60" i="6"/>
  <c r="K58" i="6"/>
  <c r="K57" i="6"/>
  <c r="K171" i="2"/>
  <c r="K169" i="2"/>
  <c r="K168" i="2"/>
  <c r="K56" i="6"/>
  <c r="K39" i="6"/>
  <c r="K38" i="6"/>
  <c r="K25" i="6"/>
  <c r="K24" i="6"/>
  <c r="K13" i="6"/>
  <c r="K98" i="6"/>
  <c r="K95" i="6"/>
  <c r="K94" i="6"/>
  <c r="K93" i="6"/>
  <c r="K87" i="6"/>
  <c r="K86" i="6"/>
  <c r="K85" i="6"/>
  <c r="K82" i="6"/>
  <c r="K34" i="6"/>
  <c r="K32" i="6"/>
  <c r="K159" i="6"/>
  <c r="K66" i="6"/>
  <c r="K65" i="6"/>
  <c r="K64" i="6"/>
  <c r="K63" i="6"/>
  <c r="K62" i="6"/>
  <c r="K47" i="6"/>
  <c r="K16" i="5"/>
  <c r="K29" i="9"/>
  <c r="K28" i="9"/>
  <c r="K67" i="9"/>
  <c r="K66" i="9"/>
  <c r="K91" i="9"/>
  <c r="K31" i="9"/>
  <c r="K89" i="9"/>
  <c r="K101" i="9"/>
  <c r="K64" i="9"/>
  <c r="K40" i="9"/>
  <c r="K38" i="9"/>
  <c r="K33" i="9"/>
  <c r="K18" i="9"/>
  <c r="K112" i="9"/>
  <c r="K115" i="9"/>
  <c r="K70" i="9"/>
  <c r="K24" i="9"/>
  <c r="K23" i="9"/>
  <c r="K20" i="9"/>
  <c r="K110" i="9"/>
  <c r="K84" i="9"/>
  <c r="K83" i="9"/>
  <c r="K82" i="9"/>
  <c r="K72" i="9"/>
  <c r="K47" i="9"/>
  <c r="K36" i="9"/>
  <c r="K46" i="9"/>
  <c r="K45" i="9"/>
  <c r="K55" i="9"/>
  <c r="K53" i="9"/>
  <c r="K52" i="9"/>
  <c r="K51" i="9"/>
  <c r="K50" i="9"/>
  <c r="K49" i="9"/>
  <c r="K62" i="9"/>
  <c r="K61" i="9"/>
  <c r="K59" i="9"/>
  <c r="K60" i="9"/>
  <c r="K58" i="9"/>
  <c r="K57" i="4"/>
  <c r="K56" i="9"/>
  <c r="K54" i="9"/>
  <c r="K186" i="2"/>
  <c r="N23" i="9" l="1"/>
  <c r="O23" i="9"/>
  <c r="N57" i="6"/>
  <c r="O57" i="6"/>
  <c r="N58" i="9"/>
  <c r="O58" i="9"/>
  <c r="O52" i="9"/>
  <c r="N52" i="9"/>
  <c r="O82" i="9"/>
  <c r="N82" i="9"/>
  <c r="O115" i="9"/>
  <c r="N115" i="9"/>
  <c r="O89" i="9"/>
  <c r="N89" i="9"/>
  <c r="O29" i="6"/>
  <c r="N29" i="6"/>
  <c r="O47" i="6"/>
  <c r="N47" i="6"/>
  <c r="N159" i="6"/>
  <c r="O159" i="6"/>
  <c r="O93" i="6"/>
  <c r="N93" i="6"/>
  <c r="O39" i="6"/>
  <c r="N39" i="6"/>
  <c r="O75" i="6"/>
  <c r="N75" i="6"/>
  <c r="O48" i="8"/>
  <c r="N48" i="8"/>
  <c r="O96" i="8"/>
  <c r="N96" i="8"/>
  <c r="O66" i="8"/>
  <c r="N66" i="8"/>
  <c r="N36" i="8"/>
  <c r="O36" i="8"/>
  <c r="O31" i="7"/>
  <c r="N31" i="7"/>
  <c r="N94" i="7"/>
  <c r="O94" i="7"/>
  <c r="N37" i="7"/>
  <c r="O37" i="7"/>
  <c r="N14" i="7"/>
  <c r="O14" i="7"/>
  <c r="O143" i="7"/>
  <c r="N143" i="7"/>
  <c r="N31" i="9"/>
  <c r="O31" i="9"/>
  <c r="N32" i="6"/>
  <c r="O32" i="6"/>
  <c r="O150" i="6"/>
  <c r="N150" i="6"/>
  <c r="N31" i="8"/>
  <c r="O31" i="8"/>
  <c r="O97" i="8"/>
  <c r="N97" i="8"/>
  <c r="O67" i="8"/>
  <c r="N67" i="8"/>
  <c r="N39" i="8"/>
  <c r="O39" i="8"/>
  <c r="N32" i="7"/>
  <c r="O32" i="7"/>
  <c r="N97" i="7"/>
  <c r="O97" i="7"/>
  <c r="O42" i="7"/>
  <c r="N42" i="7"/>
  <c r="N25" i="7"/>
  <c r="O25" i="7"/>
  <c r="N24" i="10"/>
  <c r="O24" i="10"/>
  <c r="O53" i="9"/>
  <c r="N53" i="9"/>
  <c r="O35" i="6"/>
  <c r="N35" i="6"/>
  <c r="O94" i="6"/>
  <c r="N94" i="6"/>
  <c r="N55" i="9"/>
  <c r="O55" i="9"/>
  <c r="O18" i="9"/>
  <c r="N18" i="9"/>
  <c r="O91" i="9"/>
  <c r="N91" i="9"/>
  <c r="O36" i="6"/>
  <c r="N36" i="6"/>
  <c r="O63" i="6"/>
  <c r="N63" i="6"/>
  <c r="N34" i="6"/>
  <c r="O34" i="6"/>
  <c r="O95" i="6"/>
  <c r="N95" i="6"/>
  <c r="O168" i="2"/>
  <c r="N168" i="2"/>
  <c r="O23" i="6"/>
  <c r="N23" i="6"/>
  <c r="O54" i="8"/>
  <c r="N54" i="8"/>
  <c r="N108" i="8"/>
  <c r="O108" i="8"/>
  <c r="N68" i="8"/>
  <c r="O68" i="8"/>
  <c r="N118" i="7"/>
  <c r="O118" i="7"/>
  <c r="N33" i="7"/>
  <c r="O33" i="7"/>
  <c r="N116" i="7"/>
  <c r="O116" i="7"/>
  <c r="N43" i="7"/>
  <c r="O43" i="7"/>
  <c r="O151" i="7"/>
  <c r="N151" i="7"/>
  <c r="N25" i="10"/>
  <c r="O25" i="10"/>
  <c r="O83" i="9"/>
  <c r="N83" i="9"/>
  <c r="N56" i="6"/>
  <c r="O56" i="6"/>
  <c r="O84" i="9"/>
  <c r="N84" i="9"/>
  <c r="O61" i="9"/>
  <c r="N61" i="9"/>
  <c r="O45" i="9"/>
  <c r="N45" i="9"/>
  <c r="N110" i="9"/>
  <c r="O110" i="9"/>
  <c r="O33" i="9"/>
  <c r="N33" i="9"/>
  <c r="N66" i="9"/>
  <c r="O66" i="9"/>
  <c r="O19" i="6"/>
  <c r="N19" i="6"/>
  <c r="N64" i="6"/>
  <c r="O64" i="6"/>
  <c r="O100" i="6"/>
  <c r="N100" i="6"/>
  <c r="N98" i="6"/>
  <c r="O98" i="6"/>
  <c r="O169" i="2"/>
  <c r="N169" i="2"/>
  <c r="O27" i="6"/>
  <c r="N27" i="6"/>
  <c r="O20" i="8"/>
  <c r="N20" i="8"/>
  <c r="O62" i="8"/>
  <c r="N62" i="8"/>
  <c r="O72" i="8"/>
  <c r="N72" i="8"/>
  <c r="O50" i="7"/>
  <c r="N50" i="7"/>
  <c r="O34" i="7"/>
  <c r="N34" i="7"/>
  <c r="N86" i="7"/>
  <c r="O86" i="7"/>
  <c r="N45" i="7"/>
  <c r="O45" i="7"/>
  <c r="N156" i="7"/>
  <c r="O156" i="7"/>
  <c r="N45" i="10"/>
  <c r="O45" i="10"/>
  <c r="O60" i="9"/>
  <c r="N60" i="9"/>
  <c r="O112" i="9"/>
  <c r="N112" i="9"/>
  <c r="O62" i="6"/>
  <c r="N62" i="6"/>
  <c r="O59" i="9"/>
  <c r="N59" i="9"/>
  <c r="N186" i="2"/>
  <c r="O186" i="2"/>
  <c r="O62" i="9"/>
  <c r="N62" i="9"/>
  <c r="O46" i="9"/>
  <c r="N46" i="9"/>
  <c r="O20" i="9"/>
  <c r="N20" i="9"/>
  <c r="O38" i="9"/>
  <c r="N38" i="9"/>
  <c r="O67" i="9"/>
  <c r="N67" i="9"/>
  <c r="O20" i="6"/>
  <c r="N20" i="6"/>
  <c r="N65" i="6"/>
  <c r="O65" i="6"/>
  <c r="N82" i="6"/>
  <c r="O82" i="6"/>
  <c r="O13" i="6"/>
  <c r="N13" i="6"/>
  <c r="N171" i="2"/>
  <c r="O171" i="2"/>
  <c r="O37" i="8"/>
  <c r="N37" i="8"/>
  <c r="O21" i="8"/>
  <c r="N21" i="8"/>
  <c r="O64" i="8"/>
  <c r="N64" i="8"/>
  <c r="O16" i="8"/>
  <c r="N16" i="8"/>
  <c r="N51" i="7"/>
  <c r="O51" i="7"/>
  <c r="N35" i="7"/>
  <c r="O35" i="7"/>
  <c r="O87" i="7"/>
  <c r="N87" i="7"/>
  <c r="N41" i="7"/>
  <c r="O41" i="7"/>
  <c r="N152" i="7"/>
  <c r="O152" i="7"/>
  <c r="N46" i="10"/>
  <c r="O46" i="10"/>
  <c r="O36" i="9"/>
  <c r="N36" i="9"/>
  <c r="O22" i="6"/>
  <c r="N22" i="6"/>
  <c r="N24" i="6"/>
  <c r="O24" i="6"/>
  <c r="O38" i="8"/>
  <c r="N38" i="8"/>
  <c r="O80" i="8"/>
  <c r="N80" i="8"/>
  <c r="N29" i="7"/>
  <c r="O29" i="7"/>
  <c r="N52" i="7"/>
  <c r="O52" i="7"/>
  <c r="N88" i="7"/>
  <c r="O88" i="7"/>
  <c r="N44" i="7"/>
  <c r="O44" i="7"/>
  <c r="N157" i="7"/>
  <c r="O157" i="7"/>
  <c r="N47" i="10"/>
  <c r="O47" i="10"/>
  <c r="O54" i="9"/>
  <c r="N54" i="9"/>
  <c r="O49" i="9"/>
  <c r="N49" i="9"/>
  <c r="O28" i="9"/>
  <c r="N28" i="9"/>
  <c r="N66" i="6"/>
  <c r="O66" i="6"/>
  <c r="O94" i="8"/>
  <c r="N94" i="8"/>
  <c r="N56" i="9"/>
  <c r="O56" i="9"/>
  <c r="N47" i="9"/>
  <c r="O47" i="9"/>
  <c r="N24" i="9"/>
  <c r="O24" i="9"/>
  <c r="N64" i="9"/>
  <c r="O64" i="9"/>
  <c r="O29" i="9"/>
  <c r="N29" i="9"/>
  <c r="O53" i="6"/>
  <c r="N53" i="6"/>
  <c r="O43" i="6"/>
  <c r="N43" i="6"/>
  <c r="O86" i="6"/>
  <c r="N86" i="6"/>
  <c r="N25" i="6"/>
  <c r="O25" i="6"/>
  <c r="N58" i="6"/>
  <c r="O58" i="6"/>
  <c r="O46" i="8"/>
  <c r="N46" i="8"/>
  <c r="N95" i="8"/>
  <c r="O95" i="8"/>
  <c r="O81" i="8"/>
  <c r="N81" i="8"/>
  <c r="O33" i="8"/>
  <c r="N33" i="8"/>
  <c r="N21" i="7"/>
  <c r="O21" i="7"/>
  <c r="N83" i="7"/>
  <c r="O83" i="7"/>
  <c r="N89" i="7"/>
  <c r="O89" i="7"/>
  <c r="N36" i="7"/>
  <c r="O36" i="7"/>
  <c r="O58" i="7"/>
  <c r="N58" i="7"/>
  <c r="N20" i="10"/>
  <c r="O20" i="10"/>
  <c r="N40" i="9"/>
  <c r="O40" i="9"/>
  <c r="O85" i="6"/>
  <c r="N85" i="6"/>
  <c r="O15" i="8"/>
  <c r="N15" i="8"/>
  <c r="N50" i="9"/>
  <c r="O50" i="9"/>
  <c r="O57" i="4"/>
  <c r="N57" i="4"/>
  <c r="O51" i="9"/>
  <c r="N51" i="9"/>
  <c r="N72" i="9"/>
  <c r="O72" i="9"/>
  <c r="O70" i="9"/>
  <c r="N70" i="9"/>
  <c r="O101" i="9"/>
  <c r="N101" i="9"/>
  <c r="N16" i="5"/>
  <c r="O16" i="5"/>
  <c r="O54" i="6"/>
  <c r="N54" i="6"/>
  <c r="O45" i="6"/>
  <c r="N45" i="6"/>
  <c r="O87" i="6"/>
  <c r="N87" i="6"/>
  <c r="O38" i="6"/>
  <c r="N38" i="6"/>
  <c r="O60" i="6"/>
  <c r="N60" i="6"/>
  <c r="O47" i="8"/>
  <c r="N47" i="8"/>
  <c r="O93" i="8"/>
  <c r="N93" i="8"/>
  <c r="O82" i="8"/>
  <c r="N82" i="8"/>
  <c r="O35" i="8"/>
  <c r="N35" i="8"/>
  <c r="N28" i="7"/>
  <c r="O28" i="7"/>
  <c r="O90" i="7"/>
  <c r="N90" i="7"/>
  <c r="N99" i="7"/>
  <c r="O99" i="7"/>
  <c r="N113" i="7"/>
  <c r="O113" i="7"/>
  <c r="O15" i="7"/>
  <c r="N15" i="7"/>
  <c r="N15" i="10"/>
  <c r="O15" i="10"/>
  <c r="K44" i="10"/>
  <c r="K43" i="10"/>
  <c r="K40" i="10"/>
  <c r="K39" i="10"/>
  <c r="K35" i="10"/>
  <c r="K31" i="10"/>
  <c r="K30" i="10"/>
  <c r="K165" i="6"/>
  <c r="K164" i="6"/>
  <c r="K163" i="6"/>
  <c r="K162" i="6"/>
  <c r="K161" i="6"/>
  <c r="K160" i="6"/>
  <c r="K156" i="6"/>
  <c r="K155" i="6"/>
  <c r="K154" i="6"/>
  <c r="K153" i="6"/>
  <c r="K152" i="6"/>
  <c r="K151" i="6"/>
  <c r="K149" i="6"/>
  <c r="K148" i="6"/>
  <c r="K147" i="6"/>
  <c r="K144" i="6"/>
  <c r="K143" i="6"/>
  <c r="K142" i="6"/>
  <c r="K141" i="6"/>
  <c r="K134" i="6"/>
  <c r="K133" i="6"/>
  <c r="K132" i="6"/>
  <c r="K131" i="6"/>
  <c r="K130" i="6"/>
  <c r="K129" i="6"/>
  <c r="K128" i="6"/>
  <c r="K125" i="6"/>
  <c r="K124" i="6"/>
  <c r="K123" i="6"/>
  <c r="K122" i="6"/>
  <c r="K121" i="6"/>
  <c r="K120" i="6"/>
  <c r="K119" i="6"/>
  <c r="K108" i="6"/>
  <c r="K104" i="6"/>
  <c r="K103" i="6"/>
  <c r="K102" i="6"/>
  <c r="K99" i="6"/>
  <c r="K92" i="6"/>
  <c r="K91" i="6"/>
  <c r="K90" i="6"/>
  <c r="K89" i="6"/>
  <c r="K88" i="6"/>
  <c r="K80" i="6"/>
  <c r="K79" i="6"/>
  <c r="K78" i="6"/>
  <c r="K77" i="6"/>
  <c r="K74" i="6"/>
  <c r="K73" i="6"/>
  <c r="K72" i="6"/>
  <c r="K71" i="6"/>
  <c r="K70" i="6"/>
  <c r="K68" i="6"/>
  <c r="K67" i="6"/>
  <c r="K52" i="6"/>
  <c r="K51" i="6"/>
  <c r="K50" i="6"/>
  <c r="K49" i="6"/>
  <c r="K40" i="6"/>
  <c r="K37" i="6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4" i="7"/>
  <c r="K162" i="7"/>
  <c r="K160" i="7"/>
  <c r="K158" i="7"/>
  <c r="K155" i="7"/>
  <c r="K153" i="7"/>
  <c r="K150" i="7"/>
  <c r="K148" i="7"/>
  <c r="K144" i="7"/>
  <c r="K142" i="7"/>
  <c r="K141" i="7"/>
  <c r="K140" i="7"/>
  <c r="K139" i="7"/>
  <c r="K138" i="7"/>
  <c r="K137" i="7"/>
  <c r="K136" i="7"/>
  <c r="K135" i="7"/>
  <c r="K134" i="7"/>
  <c r="K132" i="7"/>
  <c r="K131" i="7"/>
  <c r="K130" i="7"/>
  <c r="K129" i="7"/>
  <c r="K126" i="7"/>
  <c r="K125" i="7"/>
  <c r="K124" i="7"/>
  <c r="K123" i="7"/>
  <c r="K122" i="7"/>
  <c r="K121" i="7"/>
  <c r="K120" i="7"/>
  <c r="K119" i="7"/>
  <c r="K117" i="7"/>
  <c r="K115" i="7"/>
  <c r="K114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8" i="7"/>
  <c r="K95" i="7"/>
  <c r="K93" i="7"/>
  <c r="K92" i="7"/>
  <c r="K91" i="7"/>
  <c r="K85" i="7"/>
  <c r="K81" i="7"/>
  <c r="K80" i="7"/>
  <c r="K79" i="7"/>
  <c r="K78" i="7"/>
  <c r="K77" i="7"/>
  <c r="K76" i="7"/>
  <c r="K75" i="7"/>
  <c r="K74" i="7"/>
  <c r="K73" i="7"/>
  <c r="K72" i="7"/>
  <c r="K71" i="7"/>
  <c r="K69" i="7"/>
  <c r="K68" i="7"/>
  <c r="K67" i="7"/>
  <c r="K66" i="7"/>
  <c r="K65" i="7"/>
  <c r="K60" i="7"/>
  <c r="K59" i="7"/>
  <c r="K56" i="7"/>
  <c r="K55" i="7"/>
  <c r="K54" i="7"/>
  <c r="K53" i="7"/>
  <c r="K49" i="7"/>
  <c r="K48" i="7"/>
  <c r="K47" i="7"/>
  <c r="K40" i="7"/>
  <c r="K39" i="7"/>
  <c r="K38" i="7"/>
  <c r="K27" i="7"/>
  <c r="K22" i="7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8" i="8"/>
  <c r="K136" i="8"/>
  <c r="K135" i="8"/>
  <c r="K134" i="8"/>
  <c r="K133" i="8"/>
  <c r="K132" i="8"/>
  <c r="K131" i="8"/>
  <c r="K128" i="8"/>
  <c r="N153" i="8" l="1"/>
  <c r="O153" i="8"/>
  <c r="N38" i="7"/>
  <c r="O38" i="7"/>
  <c r="N78" i="7"/>
  <c r="O78" i="7"/>
  <c r="N117" i="7"/>
  <c r="O117" i="7"/>
  <c r="N137" i="7"/>
  <c r="O137" i="7"/>
  <c r="O175" i="7"/>
  <c r="N175" i="7"/>
  <c r="N200" i="7"/>
  <c r="O200" i="7"/>
  <c r="N90" i="6"/>
  <c r="O90" i="6"/>
  <c r="O125" i="6"/>
  <c r="N125" i="6"/>
  <c r="N145" i="6"/>
  <c r="O145" i="6"/>
  <c r="N40" i="10"/>
  <c r="O40" i="10"/>
  <c r="N128" i="8"/>
  <c r="O128" i="8"/>
  <c r="N140" i="8"/>
  <c r="O140" i="8"/>
  <c r="N148" i="8"/>
  <c r="O148" i="8"/>
  <c r="N156" i="8"/>
  <c r="O156" i="8"/>
  <c r="O47" i="7"/>
  <c r="N47" i="7"/>
  <c r="N60" i="7"/>
  <c r="O60" i="7"/>
  <c r="N73" i="7"/>
  <c r="O73" i="7"/>
  <c r="N81" i="7"/>
  <c r="O81" i="7"/>
  <c r="N101" i="7"/>
  <c r="O101" i="7"/>
  <c r="N109" i="7"/>
  <c r="O109" i="7"/>
  <c r="N121" i="7"/>
  <c r="O121" i="7"/>
  <c r="N131" i="7"/>
  <c r="O131" i="7"/>
  <c r="N140" i="7"/>
  <c r="O140" i="7"/>
  <c r="N158" i="7"/>
  <c r="O158" i="7"/>
  <c r="O170" i="7"/>
  <c r="N170" i="7"/>
  <c r="O178" i="7"/>
  <c r="N178" i="7"/>
  <c r="N187" i="7"/>
  <c r="O187" i="7"/>
  <c r="N195" i="7"/>
  <c r="O195" i="7"/>
  <c r="N203" i="7"/>
  <c r="O203" i="7"/>
  <c r="O37" i="6"/>
  <c r="N37" i="6"/>
  <c r="O70" i="6"/>
  <c r="N70" i="6"/>
  <c r="N80" i="6"/>
  <c r="O80" i="6"/>
  <c r="N96" i="6"/>
  <c r="O96" i="6"/>
  <c r="O107" i="6"/>
  <c r="N107" i="6"/>
  <c r="N120" i="6"/>
  <c r="O120" i="6"/>
  <c r="N130" i="6"/>
  <c r="O130" i="6"/>
  <c r="N138" i="6"/>
  <c r="O138" i="6"/>
  <c r="O148" i="6"/>
  <c r="N148" i="6"/>
  <c r="O156" i="6"/>
  <c r="N156" i="6"/>
  <c r="O165" i="6"/>
  <c r="N165" i="6"/>
  <c r="O141" i="8"/>
  <c r="N141" i="8"/>
  <c r="N65" i="7"/>
  <c r="O65" i="7"/>
  <c r="N102" i="7"/>
  <c r="O102" i="7"/>
  <c r="O122" i="7"/>
  <c r="N122" i="7"/>
  <c r="N160" i="7"/>
  <c r="O160" i="7"/>
  <c r="N180" i="7"/>
  <c r="O180" i="7"/>
  <c r="N204" i="7"/>
  <c r="O204" i="7"/>
  <c r="O71" i="6"/>
  <c r="N71" i="6"/>
  <c r="N97" i="6"/>
  <c r="O97" i="6"/>
  <c r="O131" i="6"/>
  <c r="N131" i="6"/>
  <c r="N30" i="10"/>
  <c r="O30" i="10"/>
  <c r="O150" i="8"/>
  <c r="N150" i="8"/>
  <c r="O158" i="8"/>
  <c r="N158" i="8"/>
  <c r="O66" i="7"/>
  <c r="N66" i="7"/>
  <c r="N75" i="7"/>
  <c r="O75" i="7"/>
  <c r="N91" i="7"/>
  <c r="O91" i="7"/>
  <c r="O111" i="7"/>
  <c r="N111" i="7"/>
  <c r="N123" i="7"/>
  <c r="O123" i="7"/>
  <c r="N134" i="7"/>
  <c r="O134" i="7"/>
  <c r="N142" i="7"/>
  <c r="O142" i="7"/>
  <c r="O162" i="7"/>
  <c r="N162" i="7"/>
  <c r="N172" i="7"/>
  <c r="O172" i="7"/>
  <c r="N181" i="7"/>
  <c r="O181" i="7"/>
  <c r="N189" i="7"/>
  <c r="O189" i="7"/>
  <c r="N197" i="7"/>
  <c r="O197" i="7"/>
  <c r="N205" i="7"/>
  <c r="O205" i="7"/>
  <c r="N49" i="6"/>
  <c r="O49" i="6"/>
  <c r="N72" i="6"/>
  <c r="O72" i="6"/>
  <c r="O84" i="6"/>
  <c r="N84" i="6"/>
  <c r="O99" i="6"/>
  <c r="N99" i="6"/>
  <c r="N113" i="6"/>
  <c r="O113" i="6"/>
  <c r="N122" i="6"/>
  <c r="O122" i="6"/>
  <c r="O132" i="6"/>
  <c r="N132" i="6"/>
  <c r="O142" i="6"/>
  <c r="N142" i="6"/>
  <c r="O151" i="6"/>
  <c r="N151" i="6"/>
  <c r="O158" i="6"/>
  <c r="N158" i="6"/>
  <c r="N31" i="10"/>
  <c r="O31" i="10"/>
  <c r="O131" i="8"/>
  <c r="N131" i="8"/>
  <c r="O157" i="8"/>
  <c r="N157" i="8"/>
  <c r="N85" i="7"/>
  <c r="O85" i="7"/>
  <c r="N132" i="7"/>
  <c r="O132" i="7"/>
  <c r="N188" i="7"/>
  <c r="O188" i="7"/>
  <c r="N40" i="6"/>
  <c r="O40" i="6"/>
  <c r="O108" i="6"/>
  <c r="N108" i="6"/>
  <c r="O149" i="6"/>
  <c r="N149" i="6"/>
  <c r="N132" i="8"/>
  <c r="O132" i="8"/>
  <c r="N49" i="7"/>
  <c r="O49" i="7"/>
  <c r="O103" i="7"/>
  <c r="N103" i="7"/>
  <c r="O133" i="8"/>
  <c r="N133" i="8"/>
  <c r="N143" i="8"/>
  <c r="O143" i="8"/>
  <c r="O151" i="8"/>
  <c r="N151" i="8"/>
  <c r="N22" i="7"/>
  <c r="O22" i="7"/>
  <c r="N53" i="7"/>
  <c r="O53" i="7"/>
  <c r="N67" i="7"/>
  <c r="O67" i="7"/>
  <c r="N76" i="7"/>
  <c r="O76" i="7"/>
  <c r="N92" i="7"/>
  <c r="O92" i="7"/>
  <c r="N104" i="7"/>
  <c r="O104" i="7"/>
  <c r="O114" i="7"/>
  <c r="N114" i="7"/>
  <c r="N124" i="7"/>
  <c r="O124" i="7"/>
  <c r="O135" i="7"/>
  <c r="N135" i="7"/>
  <c r="N144" i="7"/>
  <c r="O144" i="7"/>
  <c r="N164" i="7"/>
  <c r="O164" i="7"/>
  <c r="N173" i="7"/>
  <c r="O173" i="7"/>
  <c r="N182" i="7"/>
  <c r="O182" i="7"/>
  <c r="N190" i="7"/>
  <c r="O190" i="7"/>
  <c r="N198" i="7"/>
  <c r="O198" i="7"/>
  <c r="N206" i="7"/>
  <c r="O206" i="7"/>
  <c r="N50" i="6"/>
  <c r="O50" i="6"/>
  <c r="N73" i="6"/>
  <c r="O73" i="6"/>
  <c r="N88" i="6"/>
  <c r="O88" i="6"/>
  <c r="O102" i="6"/>
  <c r="N102" i="6"/>
  <c r="N114" i="6"/>
  <c r="O114" i="6"/>
  <c r="O123" i="6"/>
  <c r="N123" i="6"/>
  <c r="O133" i="6"/>
  <c r="N133" i="6"/>
  <c r="O143" i="6"/>
  <c r="N143" i="6"/>
  <c r="N152" i="6"/>
  <c r="O152" i="6"/>
  <c r="N160" i="6"/>
  <c r="O160" i="6"/>
  <c r="N35" i="10"/>
  <c r="O35" i="10"/>
  <c r="O149" i="8"/>
  <c r="N149" i="8"/>
  <c r="N48" i="7"/>
  <c r="O48" i="7"/>
  <c r="O74" i="7"/>
  <c r="N74" i="7"/>
  <c r="N110" i="7"/>
  <c r="O110" i="7"/>
  <c r="N141" i="7"/>
  <c r="O141" i="7"/>
  <c r="N171" i="7"/>
  <c r="O171" i="7"/>
  <c r="N196" i="7"/>
  <c r="O196" i="7"/>
  <c r="O83" i="6"/>
  <c r="N83" i="6"/>
  <c r="N121" i="6"/>
  <c r="O121" i="6"/>
  <c r="O141" i="6"/>
  <c r="N141" i="6"/>
  <c r="O157" i="6"/>
  <c r="N157" i="6"/>
  <c r="O142" i="8"/>
  <c r="N142" i="8"/>
  <c r="O134" i="8"/>
  <c r="N134" i="8"/>
  <c r="N144" i="8"/>
  <c r="O144" i="8"/>
  <c r="N152" i="8"/>
  <c r="O152" i="8"/>
  <c r="N27" i="7"/>
  <c r="O27" i="7"/>
  <c r="N54" i="7"/>
  <c r="O54" i="7"/>
  <c r="N68" i="7"/>
  <c r="O68" i="7"/>
  <c r="N77" i="7"/>
  <c r="O77" i="7"/>
  <c r="N93" i="7"/>
  <c r="O93" i="7"/>
  <c r="N105" i="7"/>
  <c r="O105" i="7"/>
  <c r="N115" i="7"/>
  <c r="O115" i="7"/>
  <c r="N125" i="7"/>
  <c r="O125" i="7"/>
  <c r="N136" i="7"/>
  <c r="O136" i="7"/>
  <c r="N148" i="7"/>
  <c r="O148" i="7"/>
  <c r="N166" i="7"/>
  <c r="O166" i="7"/>
  <c r="N174" i="7"/>
  <c r="O174" i="7"/>
  <c r="O183" i="7"/>
  <c r="N183" i="7"/>
  <c r="O191" i="7"/>
  <c r="N191" i="7"/>
  <c r="O199" i="7"/>
  <c r="N199" i="7"/>
  <c r="O207" i="7"/>
  <c r="N207" i="7"/>
  <c r="O51" i="6"/>
  <c r="N51" i="6"/>
  <c r="N74" i="6"/>
  <c r="O74" i="6"/>
  <c r="N89" i="6"/>
  <c r="O89" i="6"/>
  <c r="O103" i="6"/>
  <c r="N103" i="6"/>
  <c r="O115" i="6"/>
  <c r="N115" i="6"/>
  <c r="O124" i="6"/>
  <c r="N124" i="6"/>
  <c r="O134" i="6"/>
  <c r="N134" i="6"/>
  <c r="N144" i="6"/>
  <c r="O144" i="6"/>
  <c r="N161" i="6"/>
  <c r="O161" i="6"/>
  <c r="N39" i="10"/>
  <c r="O39" i="10"/>
  <c r="N145" i="8"/>
  <c r="O145" i="8"/>
  <c r="N69" i="7"/>
  <c r="O69" i="7"/>
  <c r="O95" i="7"/>
  <c r="N95" i="7"/>
  <c r="N126" i="7"/>
  <c r="O126" i="7"/>
  <c r="O167" i="7"/>
  <c r="N167" i="7"/>
  <c r="N184" i="7"/>
  <c r="O184" i="7"/>
  <c r="N208" i="7"/>
  <c r="O208" i="7"/>
  <c r="O77" i="6"/>
  <c r="N77" i="6"/>
  <c r="N104" i="6"/>
  <c r="O104" i="6"/>
  <c r="O135" i="6"/>
  <c r="N135" i="6"/>
  <c r="O162" i="6"/>
  <c r="N162" i="6"/>
  <c r="O154" i="8"/>
  <c r="N154" i="8"/>
  <c r="N56" i="7"/>
  <c r="O56" i="7"/>
  <c r="O71" i="7"/>
  <c r="N71" i="7"/>
  <c r="O79" i="7"/>
  <c r="N79" i="7"/>
  <c r="O98" i="7"/>
  <c r="N98" i="7"/>
  <c r="N107" i="7"/>
  <c r="O107" i="7"/>
  <c r="O119" i="7"/>
  <c r="N119" i="7"/>
  <c r="N129" i="7"/>
  <c r="O129" i="7"/>
  <c r="O138" i="7"/>
  <c r="N138" i="7"/>
  <c r="N153" i="7"/>
  <c r="O153" i="7"/>
  <c r="N168" i="7"/>
  <c r="O168" i="7"/>
  <c r="N176" i="7"/>
  <c r="O176" i="7"/>
  <c r="N185" i="7"/>
  <c r="O185" i="7"/>
  <c r="N193" i="7"/>
  <c r="O193" i="7"/>
  <c r="N201" i="7"/>
  <c r="O201" i="7"/>
  <c r="N209" i="7"/>
  <c r="O209" i="7"/>
  <c r="O67" i="6"/>
  <c r="N67" i="6"/>
  <c r="O78" i="6"/>
  <c r="N78" i="6"/>
  <c r="O91" i="6"/>
  <c r="N91" i="6"/>
  <c r="N105" i="6"/>
  <c r="O105" i="6"/>
  <c r="O118" i="6"/>
  <c r="N118" i="6"/>
  <c r="N128" i="6"/>
  <c r="O128" i="6"/>
  <c r="N136" i="6"/>
  <c r="O136" i="6"/>
  <c r="N146" i="6"/>
  <c r="O146" i="6"/>
  <c r="O154" i="6"/>
  <c r="N154" i="6"/>
  <c r="O163" i="6"/>
  <c r="N163" i="6"/>
  <c r="N43" i="10"/>
  <c r="O43" i="10"/>
  <c r="N135" i="8"/>
  <c r="O135" i="8"/>
  <c r="O55" i="7"/>
  <c r="N55" i="7"/>
  <c r="O106" i="7"/>
  <c r="N106" i="7"/>
  <c r="N150" i="7"/>
  <c r="O150" i="7"/>
  <c r="N192" i="7"/>
  <c r="O192" i="7"/>
  <c r="O52" i="6"/>
  <c r="N52" i="6"/>
  <c r="O116" i="6"/>
  <c r="N116" i="6"/>
  <c r="N153" i="6"/>
  <c r="O153" i="6"/>
  <c r="N136" i="8"/>
  <c r="O136" i="8"/>
  <c r="O146" i="8"/>
  <c r="N146" i="8"/>
  <c r="O39" i="7"/>
  <c r="N39" i="7"/>
  <c r="O138" i="8"/>
  <c r="N138" i="8"/>
  <c r="O147" i="8"/>
  <c r="N147" i="8"/>
  <c r="O155" i="8"/>
  <c r="N155" i="8"/>
  <c r="N40" i="7"/>
  <c r="O40" i="7"/>
  <c r="N59" i="7"/>
  <c r="O59" i="7"/>
  <c r="N72" i="7"/>
  <c r="O72" i="7"/>
  <c r="N80" i="7"/>
  <c r="O80" i="7"/>
  <c r="N100" i="7"/>
  <c r="O100" i="7"/>
  <c r="N108" i="7"/>
  <c r="O108" i="7"/>
  <c r="N120" i="7"/>
  <c r="O120" i="7"/>
  <c r="O130" i="7"/>
  <c r="N130" i="7"/>
  <c r="N139" i="7"/>
  <c r="O139" i="7"/>
  <c r="N155" i="7"/>
  <c r="O155" i="7"/>
  <c r="N169" i="7"/>
  <c r="O169" i="7"/>
  <c r="N177" i="7"/>
  <c r="O177" i="7"/>
  <c r="O186" i="7"/>
  <c r="N186" i="7"/>
  <c r="O194" i="7"/>
  <c r="N194" i="7"/>
  <c r="O202" i="7"/>
  <c r="N202" i="7"/>
  <c r="O210" i="7"/>
  <c r="N210" i="7"/>
  <c r="O68" i="6"/>
  <c r="N68" i="6"/>
  <c r="O79" i="6"/>
  <c r="N79" i="6"/>
  <c r="O92" i="6"/>
  <c r="N92" i="6"/>
  <c r="N106" i="6"/>
  <c r="O106" i="6"/>
  <c r="O119" i="6"/>
  <c r="N119" i="6"/>
  <c r="N129" i="6"/>
  <c r="O129" i="6"/>
  <c r="N137" i="6"/>
  <c r="O137" i="6"/>
  <c r="O147" i="6"/>
  <c r="N147" i="6"/>
  <c r="O155" i="6"/>
  <c r="N155" i="6"/>
  <c r="O164" i="6"/>
  <c r="N164" i="6"/>
  <c r="N44" i="10"/>
  <c r="O44" i="10"/>
  <c r="K127" i="8"/>
  <c r="K124" i="8"/>
  <c r="K122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6" i="8"/>
  <c r="K105" i="8"/>
  <c r="K104" i="8"/>
  <c r="K103" i="8"/>
  <c r="K102" i="8"/>
  <c r="K101" i="8"/>
  <c r="K100" i="8"/>
  <c r="K99" i="8"/>
  <c r="K90" i="8"/>
  <c r="K89" i="8"/>
  <c r="K76" i="8"/>
  <c r="K75" i="8"/>
  <c r="K71" i="8"/>
  <c r="K65" i="8"/>
  <c r="K63" i="8"/>
  <c r="K60" i="8"/>
  <c r="K56" i="8"/>
  <c r="K53" i="8"/>
  <c r="K52" i="8"/>
  <c r="K51" i="8"/>
  <c r="K50" i="8"/>
  <c r="K49" i="8"/>
  <c r="K44" i="8"/>
  <c r="K43" i="8"/>
  <c r="K42" i="8"/>
  <c r="K40" i="8"/>
  <c r="K34" i="8"/>
  <c r="K116" i="9"/>
  <c r="K114" i="9"/>
  <c r="K113" i="9"/>
  <c r="K111" i="9"/>
  <c r="K109" i="9"/>
  <c r="K107" i="9"/>
  <c r="K106" i="9"/>
  <c r="K105" i="9"/>
  <c r="K104" i="9"/>
  <c r="K103" i="9"/>
  <c r="K102" i="9"/>
  <c r="K99" i="9"/>
  <c r="K98" i="9"/>
  <c r="K97" i="9"/>
  <c r="K96" i="9"/>
  <c r="K94" i="9"/>
  <c r="K93" i="9"/>
  <c r="K92" i="9"/>
  <c r="K87" i="9"/>
  <c r="K86" i="9"/>
  <c r="K85" i="9"/>
  <c r="K80" i="9"/>
  <c r="K79" i="9"/>
  <c r="K78" i="9"/>
  <c r="K77" i="9"/>
  <c r="K76" i="9"/>
  <c r="K75" i="9"/>
  <c r="K73" i="9"/>
  <c r="K69" i="9"/>
  <c r="K63" i="9"/>
  <c r="K44" i="9"/>
  <c r="K43" i="9"/>
  <c r="K42" i="9"/>
  <c r="K41" i="9"/>
  <c r="K27" i="9"/>
  <c r="K26" i="9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K17" i="10"/>
  <c r="K16" i="10"/>
  <c r="K12" i="10"/>
  <c r="K13" i="10"/>
  <c r="K23" i="10"/>
  <c r="K50" i="10"/>
  <c r="K21" i="10"/>
  <c r="K26" i="10"/>
  <c r="K18" i="10"/>
  <c r="K14" i="10"/>
  <c r="J55" i="10"/>
  <c r="I55" i="10"/>
  <c r="E2" i="10" s="1"/>
  <c r="H55" i="10"/>
  <c r="K65" i="9"/>
  <c r="K22" i="9"/>
  <c r="K21" i="9"/>
  <c r="K90" i="9"/>
  <c r="K88" i="9"/>
  <c r="K32" i="9"/>
  <c r="K30" i="9"/>
  <c r="K17" i="9"/>
  <c r="K100" i="9"/>
  <c r="K37" i="9"/>
  <c r="K34" i="9"/>
  <c r="K108" i="9"/>
  <c r="K16" i="9"/>
  <c r="K14" i="9"/>
  <c r="K81" i="9"/>
  <c r="K68" i="9"/>
  <c r="K25" i="9"/>
  <c r="K19" i="9"/>
  <c r="K39" i="9"/>
  <c r="K71" i="9"/>
  <c r="K11" i="9"/>
  <c r="K95" i="9"/>
  <c r="K74" i="9"/>
  <c r="K35" i="9"/>
  <c r="K13" i="9"/>
  <c r="K57" i="9"/>
  <c r="K48" i="9"/>
  <c r="K15" i="9"/>
  <c r="K12" i="9"/>
  <c r="M117" i="9"/>
  <c r="M116" i="9"/>
  <c r="M11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J122" i="9"/>
  <c r="I122" i="9"/>
  <c r="E2" i="9" s="1"/>
  <c r="H122" i="9"/>
  <c r="K92" i="8"/>
  <c r="K91" i="8"/>
  <c r="K59" i="8"/>
  <c r="K55" i="8"/>
  <c r="K32" i="8"/>
  <c r="K14" i="8"/>
  <c r="K11" i="8"/>
  <c r="K121" i="8"/>
  <c r="K61" i="8"/>
  <c r="K12" i="8"/>
  <c r="K26" i="8"/>
  <c r="K25" i="8"/>
  <c r="K13" i="8"/>
  <c r="K78" i="8"/>
  <c r="K84" i="8"/>
  <c r="K83" i="8"/>
  <c r="K77" i="8"/>
  <c r="K87" i="8"/>
  <c r="K69" i="8"/>
  <c r="K57" i="8"/>
  <c r="K123" i="8"/>
  <c r="K24" i="8"/>
  <c r="K107" i="8"/>
  <c r="K86" i="8"/>
  <c r="K79" i="8"/>
  <c r="K17" i="8"/>
  <c r="K29" i="8"/>
  <c r="K30" i="8"/>
  <c r="K27" i="8"/>
  <c r="K45" i="8"/>
  <c r="K28" i="8"/>
  <c r="M158" i="8"/>
  <c r="M157" i="8"/>
  <c r="M156" i="8"/>
  <c r="M155" i="8"/>
  <c r="M154" i="8"/>
  <c r="M153" i="8"/>
  <c r="M152" i="8"/>
  <c r="M151" i="8"/>
  <c r="M150" i="8"/>
  <c r="M149" i="8"/>
  <c r="M148" i="8"/>
  <c r="M147" i="8"/>
  <c r="M146" i="8"/>
  <c r="M145" i="8"/>
  <c r="M144" i="8"/>
  <c r="M143" i="8"/>
  <c r="M142" i="8"/>
  <c r="M141" i="8"/>
  <c r="M140" i="8"/>
  <c r="M139" i="8"/>
  <c r="M138" i="8"/>
  <c r="M137" i="8"/>
  <c r="M136" i="8"/>
  <c r="M135" i="8"/>
  <c r="M134" i="8"/>
  <c r="M133" i="8"/>
  <c r="M132" i="8"/>
  <c r="M131" i="8"/>
  <c r="M128" i="8"/>
  <c r="M127" i="8"/>
  <c r="M124" i="8"/>
  <c r="M123" i="8"/>
  <c r="M122" i="8"/>
  <c r="M121" i="8"/>
  <c r="M120" i="8"/>
  <c r="M119" i="8"/>
  <c r="M118" i="8"/>
  <c r="M117" i="8"/>
  <c r="M116" i="8"/>
  <c r="M115" i="8"/>
  <c r="M114" i="8"/>
  <c r="M113" i="8"/>
  <c r="M112" i="8"/>
  <c r="M111" i="8"/>
  <c r="M110" i="8"/>
  <c r="M109" i="8"/>
  <c r="M108" i="8"/>
  <c r="M107" i="8"/>
  <c r="M106" i="8"/>
  <c r="M105" i="8"/>
  <c r="M104" i="8"/>
  <c r="M103" i="8"/>
  <c r="M102" i="8"/>
  <c r="M101" i="8"/>
  <c r="M100" i="8"/>
  <c r="M99" i="8"/>
  <c r="M98" i="8"/>
  <c r="M97" i="8"/>
  <c r="M96" i="8"/>
  <c r="M95" i="8"/>
  <c r="M94" i="8"/>
  <c r="M93" i="8"/>
  <c r="M92" i="8"/>
  <c r="M91" i="8"/>
  <c r="M90" i="8"/>
  <c r="M89" i="8"/>
  <c r="M87" i="8"/>
  <c r="M86" i="8"/>
  <c r="M84" i="8"/>
  <c r="M83" i="8"/>
  <c r="M82" i="8"/>
  <c r="M81" i="8"/>
  <c r="M80" i="8"/>
  <c r="M79" i="8"/>
  <c r="M78" i="8"/>
  <c r="M77" i="8"/>
  <c r="M76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1" i="8"/>
  <c r="M20" i="8"/>
  <c r="M17" i="8"/>
  <c r="M16" i="8"/>
  <c r="M15" i="8"/>
  <c r="M14" i="8"/>
  <c r="M13" i="8"/>
  <c r="M12" i="8"/>
  <c r="M11" i="8"/>
  <c r="J163" i="8"/>
  <c r="I163" i="8"/>
  <c r="E2" i="8" s="1"/>
  <c r="O35" i="9" l="1"/>
  <c r="N35" i="9"/>
  <c r="N23" i="10"/>
  <c r="O23" i="10"/>
  <c r="O93" i="9"/>
  <c r="N93" i="9"/>
  <c r="O116" i="9"/>
  <c r="N116" i="9"/>
  <c r="N103" i="8"/>
  <c r="O103" i="8"/>
  <c r="O122" i="8"/>
  <c r="N122" i="8"/>
  <c r="O28" i="8"/>
  <c r="N28" i="8"/>
  <c r="O79" i="8"/>
  <c r="N79" i="8"/>
  <c r="O87" i="8"/>
  <c r="N87" i="8"/>
  <c r="O12" i="8"/>
  <c r="N12" i="8"/>
  <c r="O91" i="8"/>
  <c r="N91" i="8"/>
  <c r="O12" i="9"/>
  <c r="N12" i="9"/>
  <c r="N11" i="9"/>
  <c r="O11" i="9"/>
  <c r="N16" i="9"/>
  <c r="O16" i="9"/>
  <c r="N88" i="9"/>
  <c r="O88" i="9"/>
  <c r="N14" i="10"/>
  <c r="O14" i="10"/>
  <c r="N16" i="10"/>
  <c r="O16" i="10"/>
  <c r="N63" i="9"/>
  <c r="O63" i="9"/>
  <c r="N80" i="9"/>
  <c r="O80" i="9"/>
  <c r="O97" i="9"/>
  <c r="N97" i="9"/>
  <c r="O107" i="9"/>
  <c r="N107" i="9"/>
  <c r="O42" i="8"/>
  <c r="N42" i="8"/>
  <c r="O56" i="8"/>
  <c r="N56" i="8"/>
  <c r="O90" i="8"/>
  <c r="N90" i="8"/>
  <c r="O106" i="8"/>
  <c r="N106" i="8"/>
  <c r="N116" i="8"/>
  <c r="O116" i="8"/>
  <c r="O86" i="8"/>
  <c r="N86" i="8"/>
  <c r="O92" i="8"/>
  <c r="N92" i="8"/>
  <c r="N71" i="9"/>
  <c r="O71" i="9"/>
  <c r="N90" i="9"/>
  <c r="O90" i="9"/>
  <c r="O69" i="9"/>
  <c r="N69" i="9"/>
  <c r="O109" i="9"/>
  <c r="N109" i="9"/>
  <c r="O99" i="8"/>
  <c r="N99" i="8"/>
  <c r="O117" i="8"/>
  <c r="N117" i="8"/>
  <c r="O83" i="8"/>
  <c r="N83" i="8"/>
  <c r="N121" i="8"/>
  <c r="O121" i="8"/>
  <c r="N48" i="9"/>
  <c r="O48" i="9"/>
  <c r="N39" i="9"/>
  <c r="O39" i="9"/>
  <c r="O34" i="9"/>
  <c r="N34" i="9"/>
  <c r="O21" i="9"/>
  <c r="N21" i="9"/>
  <c r="O26" i="10"/>
  <c r="N26" i="10"/>
  <c r="O26" i="9"/>
  <c r="N26" i="9"/>
  <c r="O73" i="9"/>
  <c r="N73" i="9"/>
  <c r="O86" i="9"/>
  <c r="N86" i="9"/>
  <c r="O99" i="9"/>
  <c r="N99" i="9"/>
  <c r="O111" i="9"/>
  <c r="N111" i="9"/>
  <c r="O44" i="8"/>
  <c r="N44" i="8"/>
  <c r="N63" i="8"/>
  <c r="O63" i="8"/>
  <c r="N100" i="8"/>
  <c r="O100" i="8"/>
  <c r="O110" i="8"/>
  <c r="N110" i="8"/>
  <c r="O118" i="8"/>
  <c r="N118" i="8"/>
  <c r="O45" i="8"/>
  <c r="N45" i="8"/>
  <c r="O61" i="8"/>
  <c r="N61" i="8"/>
  <c r="N15" i="9"/>
  <c r="O15" i="9"/>
  <c r="N17" i="10"/>
  <c r="O17" i="10"/>
  <c r="O85" i="9"/>
  <c r="N85" i="9"/>
  <c r="O60" i="8"/>
  <c r="N60" i="8"/>
  <c r="O107" i="8"/>
  <c r="N107" i="8"/>
  <c r="O27" i="8"/>
  <c r="N27" i="8"/>
  <c r="O24" i="8"/>
  <c r="N24" i="8"/>
  <c r="O84" i="8"/>
  <c r="N84" i="8"/>
  <c r="O11" i="8"/>
  <c r="N11" i="8"/>
  <c r="O57" i="9"/>
  <c r="N57" i="9"/>
  <c r="O19" i="9"/>
  <c r="N19" i="9"/>
  <c r="O37" i="9"/>
  <c r="N37" i="9"/>
  <c r="O22" i="9"/>
  <c r="N22" i="9"/>
  <c r="N21" i="10"/>
  <c r="O21" i="10"/>
  <c r="O27" i="9"/>
  <c r="N27" i="9"/>
  <c r="O75" i="9"/>
  <c r="N75" i="9"/>
  <c r="N87" i="9"/>
  <c r="O87" i="9"/>
  <c r="N102" i="9"/>
  <c r="O102" i="9"/>
  <c r="O113" i="9"/>
  <c r="N113" i="9"/>
  <c r="O49" i="8"/>
  <c r="N49" i="8"/>
  <c r="O65" i="8"/>
  <c r="N65" i="8"/>
  <c r="O101" i="8"/>
  <c r="N101" i="8"/>
  <c r="N111" i="8"/>
  <c r="O111" i="8"/>
  <c r="O119" i="8"/>
  <c r="N119" i="8"/>
  <c r="O77" i="8"/>
  <c r="N77" i="8"/>
  <c r="O108" i="9"/>
  <c r="N108" i="9"/>
  <c r="O18" i="10"/>
  <c r="N18" i="10"/>
  <c r="N98" i="9"/>
  <c r="O98" i="9"/>
  <c r="O43" i="8"/>
  <c r="N43" i="8"/>
  <c r="O109" i="8"/>
  <c r="N109" i="8"/>
  <c r="O41" i="8"/>
  <c r="N41" i="8"/>
  <c r="O30" i="8"/>
  <c r="N30" i="8"/>
  <c r="O123" i="8"/>
  <c r="N123" i="8"/>
  <c r="O78" i="8"/>
  <c r="N78" i="8"/>
  <c r="O14" i="8"/>
  <c r="N14" i="8"/>
  <c r="O13" i="9"/>
  <c r="N13" i="9"/>
  <c r="O25" i="9"/>
  <c r="N25" i="9"/>
  <c r="O100" i="9"/>
  <c r="N100" i="9"/>
  <c r="O65" i="9"/>
  <c r="N65" i="9"/>
  <c r="O50" i="10"/>
  <c r="N50" i="10"/>
  <c r="O41" i="9"/>
  <c r="N41" i="9"/>
  <c r="O76" i="9"/>
  <c r="N76" i="9"/>
  <c r="O92" i="9"/>
  <c r="N92" i="9"/>
  <c r="O103" i="9"/>
  <c r="N103" i="9"/>
  <c r="O114" i="9"/>
  <c r="N114" i="9"/>
  <c r="O50" i="8"/>
  <c r="N50" i="8"/>
  <c r="N71" i="8"/>
  <c r="O71" i="8"/>
  <c r="O102" i="8"/>
  <c r="N102" i="8"/>
  <c r="N112" i="8"/>
  <c r="O112" i="8"/>
  <c r="N120" i="8"/>
  <c r="O120" i="8"/>
  <c r="O57" i="8"/>
  <c r="N57" i="8"/>
  <c r="O32" i="8"/>
  <c r="N32" i="8"/>
  <c r="O68" i="9"/>
  <c r="N68" i="9"/>
  <c r="O17" i="9"/>
  <c r="N17" i="9"/>
  <c r="N42" i="9"/>
  <c r="O42" i="9"/>
  <c r="O104" i="9"/>
  <c r="N104" i="9"/>
  <c r="O51" i="8"/>
  <c r="N51" i="8"/>
  <c r="N113" i="8"/>
  <c r="O113" i="8"/>
  <c r="O17" i="8"/>
  <c r="N17" i="8"/>
  <c r="O69" i="8"/>
  <c r="N69" i="8"/>
  <c r="O25" i="8"/>
  <c r="N25" i="8"/>
  <c r="O55" i="8"/>
  <c r="N55" i="8"/>
  <c r="O74" i="9"/>
  <c r="N74" i="9"/>
  <c r="O81" i="9"/>
  <c r="N81" i="9"/>
  <c r="O30" i="9"/>
  <c r="N30" i="9"/>
  <c r="N13" i="10"/>
  <c r="O13" i="10"/>
  <c r="O43" i="9"/>
  <c r="N43" i="9"/>
  <c r="O78" i="9"/>
  <c r="N78" i="9"/>
  <c r="O94" i="9"/>
  <c r="N94" i="9"/>
  <c r="O105" i="9"/>
  <c r="N105" i="9"/>
  <c r="O34" i="8"/>
  <c r="N34" i="8"/>
  <c r="O52" i="8"/>
  <c r="N52" i="8"/>
  <c r="O76" i="8"/>
  <c r="N76" i="8"/>
  <c r="O104" i="8"/>
  <c r="N104" i="8"/>
  <c r="O114" i="8"/>
  <c r="N114" i="8"/>
  <c r="N124" i="8"/>
  <c r="O124" i="8"/>
  <c r="O29" i="8"/>
  <c r="N29" i="8"/>
  <c r="O13" i="8"/>
  <c r="N13" i="8"/>
  <c r="O77" i="9"/>
  <c r="N77" i="9"/>
  <c r="O75" i="8"/>
  <c r="N75" i="8"/>
  <c r="O74" i="8"/>
  <c r="N74" i="8"/>
  <c r="O70" i="8"/>
  <c r="N70" i="8"/>
  <c r="O26" i="8"/>
  <c r="N26" i="8"/>
  <c r="O59" i="8"/>
  <c r="N59" i="8"/>
  <c r="N95" i="9"/>
  <c r="O95" i="9"/>
  <c r="O14" i="9"/>
  <c r="N14" i="9"/>
  <c r="N32" i="9"/>
  <c r="O32" i="9"/>
  <c r="N12" i="10"/>
  <c r="O12" i="10"/>
  <c r="O44" i="9"/>
  <c r="N44" i="9"/>
  <c r="N79" i="9"/>
  <c r="O79" i="9"/>
  <c r="N96" i="9"/>
  <c r="O96" i="9"/>
  <c r="O106" i="9"/>
  <c r="N106" i="9"/>
  <c r="O40" i="8"/>
  <c r="N40" i="8"/>
  <c r="O53" i="8"/>
  <c r="N53" i="8"/>
  <c r="O89" i="8"/>
  <c r="N89" i="8"/>
  <c r="O105" i="8"/>
  <c r="N105" i="8"/>
  <c r="O115" i="8"/>
  <c r="N115" i="8"/>
  <c r="N127" i="8"/>
  <c r="O127" i="8"/>
  <c r="M55" i="10"/>
  <c r="E3" i="10" s="1"/>
  <c r="M122" i="9"/>
  <c r="E3" i="9" s="1"/>
  <c r="M163" i="8"/>
  <c r="E3" i="8" s="1"/>
  <c r="H163" i="8"/>
  <c r="K145" i="7"/>
  <c r="K57" i="7"/>
  <c r="K23" i="7"/>
  <c r="K11" i="7"/>
  <c r="K16" i="7"/>
  <c r="K64" i="7"/>
  <c r="K12" i="7"/>
  <c r="K147" i="7"/>
  <c r="K146" i="7"/>
  <c r="K24" i="7"/>
  <c r="K13" i="7"/>
  <c r="K17" i="7"/>
  <c r="K19" i="7"/>
  <c r="K179" i="7"/>
  <c r="K70" i="7"/>
  <c r="K82" i="7"/>
  <c r="K46" i="7"/>
  <c r="K20" i="7"/>
  <c r="K128" i="7"/>
  <c r="K62" i="7"/>
  <c r="K127" i="7"/>
  <c r="K61" i="7"/>
  <c r="K26" i="7"/>
  <c r="K18" i="7"/>
  <c r="K96" i="7"/>
  <c r="K63" i="7"/>
  <c r="K30" i="7"/>
  <c r="M210" i="7"/>
  <c r="M209" i="7"/>
  <c r="M208" i="7"/>
  <c r="M207" i="7"/>
  <c r="M206" i="7"/>
  <c r="M205" i="7"/>
  <c r="M204" i="7"/>
  <c r="M203" i="7"/>
  <c r="M202" i="7"/>
  <c r="M201" i="7"/>
  <c r="M200" i="7"/>
  <c r="M199" i="7"/>
  <c r="M198" i="7"/>
  <c r="M197" i="7"/>
  <c r="M196" i="7"/>
  <c r="M195" i="7"/>
  <c r="M194" i="7"/>
  <c r="M193" i="7"/>
  <c r="M192" i="7"/>
  <c r="M191" i="7"/>
  <c r="M190" i="7"/>
  <c r="M189" i="7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4" i="7"/>
  <c r="M163" i="7"/>
  <c r="M162" i="7"/>
  <c r="M161" i="7"/>
  <c r="M160" i="7"/>
  <c r="M158" i="7"/>
  <c r="M157" i="7"/>
  <c r="M156" i="7"/>
  <c r="M155" i="7"/>
  <c r="M153" i="7"/>
  <c r="M152" i="7"/>
  <c r="M151" i="7"/>
  <c r="M150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8" i="7"/>
  <c r="M127" i="7"/>
  <c r="M126" i="7"/>
  <c r="M125" i="7"/>
  <c r="M124" i="7"/>
  <c r="M123" i="7"/>
  <c r="M122" i="7"/>
  <c r="M121" i="7"/>
  <c r="M120" i="7"/>
  <c r="M119" i="7"/>
  <c r="M118" i="7"/>
  <c r="M117" i="7"/>
  <c r="M116" i="7"/>
  <c r="M11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J215" i="7"/>
  <c r="I215" i="7"/>
  <c r="E2" i="7" s="1"/>
  <c r="H215" i="7"/>
  <c r="K26" i="6"/>
  <c r="K16" i="6"/>
  <c r="K15" i="6"/>
  <c r="K14" i="6"/>
  <c r="K76" i="6"/>
  <c r="K11" i="6"/>
  <c r="K59" i="6"/>
  <c r="K111" i="6"/>
  <c r="K42" i="6"/>
  <c r="K110" i="6"/>
  <c r="K109" i="6"/>
  <c r="K69" i="6"/>
  <c r="K44" i="6"/>
  <c r="K30" i="6"/>
  <c r="K21" i="6"/>
  <c r="K81" i="6"/>
  <c r="K31" i="6"/>
  <c r="K61" i="6"/>
  <c r="K101" i="6"/>
  <c r="K48" i="6"/>
  <c r="K33" i="6"/>
  <c r="K46" i="6"/>
  <c r="K17" i="6"/>
  <c r="K55" i="6"/>
  <c r="K12" i="6"/>
  <c r="M165" i="6"/>
  <c r="M164" i="6"/>
  <c r="M163" i="6"/>
  <c r="M162" i="6"/>
  <c r="M161" i="6"/>
  <c r="M160" i="6"/>
  <c r="M159" i="6"/>
  <c r="M158" i="6"/>
  <c r="M157" i="6"/>
  <c r="M156" i="6"/>
  <c r="M155" i="6"/>
  <c r="M154" i="6"/>
  <c r="M153" i="6"/>
  <c r="M152" i="6"/>
  <c r="M151" i="6"/>
  <c r="M150" i="6"/>
  <c r="M149" i="6"/>
  <c r="M148" i="6"/>
  <c r="M147" i="6"/>
  <c r="M146" i="6"/>
  <c r="M145" i="6"/>
  <c r="M144" i="6"/>
  <c r="M143" i="6"/>
  <c r="M142" i="6"/>
  <c r="M141" i="6"/>
  <c r="M140" i="6"/>
  <c r="M139" i="6"/>
  <c r="M138" i="6"/>
  <c r="M137" i="6"/>
  <c r="M136" i="6"/>
  <c r="M135" i="6"/>
  <c r="M134" i="6"/>
  <c r="M133" i="6"/>
  <c r="M132" i="6"/>
  <c r="M131" i="6"/>
  <c r="M130" i="6"/>
  <c r="M129" i="6"/>
  <c r="M128" i="6"/>
  <c r="M127" i="6"/>
  <c r="M126" i="6"/>
  <c r="M125" i="6"/>
  <c r="M124" i="6"/>
  <c r="M123" i="6"/>
  <c r="M122" i="6"/>
  <c r="M121" i="6"/>
  <c r="M120" i="6"/>
  <c r="M119" i="6"/>
  <c r="M118" i="6"/>
  <c r="M117" i="6"/>
  <c r="M116" i="6"/>
  <c r="M115" i="6"/>
  <c r="M114" i="6"/>
  <c r="M113" i="6"/>
  <c r="M112" i="6"/>
  <c r="M111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J170" i="6"/>
  <c r="I170" i="6"/>
  <c r="E2" i="6" s="1"/>
  <c r="H170" i="6"/>
  <c r="O69" i="6" l="1"/>
  <c r="N69" i="6"/>
  <c r="N84" i="7"/>
  <c r="O84" i="7"/>
  <c r="O140" i="6"/>
  <c r="N140" i="6"/>
  <c r="O12" i="6"/>
  <c r="N12" i="6"/>
  <c r="O55" i="6"/>
  <c r="N55" i="6"/>
  <c r="N41" i="6"/>
  <c r="O41" i="6"/>
  <c r="N42" i="6"/>
  <c r="O42" i="6"/>
  <c r="N16" i="6"/>
  <c r="O16" i="6"/>
  <c r="N62" i="7"/>
  <c r="O62" i="7"/>
  <c r="N179" i="7"/>
  <c r="O179" i="7"/>
  <c r="N64" i="7"/>
  <c r="O64" i="7"/>
  <c r="N17" i="6"/>
  <c r="O17" i="6"/>
  <c r="N26" i="6"/>
  <c r="O26" i="6"/>
  <c r="N128" i="7"/>
  <c r="O128" i="7"/>
  <c r="N19" i="7"/>
  <c r="O19" i="7"/>
  <c r="O28" i="6"/>
  <c r="N28" i="6"/>
  <c r="O46" i="6"/>
  <c r="N46" i="6"/>
  <c r="O21" i="6"/>
  <c r="N21" i="6"/>
  <c r="O139" i="6"/>
  <c r="N139" i="6"/>
  <c r="O63" i="7"/>
  <c r="N63" i="7"/>
  <c r="N20" i="7"/>
  <c r="O20" i="7"/>
  <c r="N17" i="7"/>
  <c r="O17" i="7"/>
  <c r="O11" i="7"/>
  <c r="N11" i="7"/>
  <c r="N18" i="6"/>
  <c r="O18" i="6"/>
  <c r="O111" i="6"/>
  <c r="N111" i="6"/>
  <c r="N30" i="7"/>
  <c r="O30" i="7"/>
  <c r="N16" i="7"/>
  <c r="O16" i="7"/>
  <c r="N112" i="6"/>
  <c r="O112" i="6"/>
  <c r="N33" i="6"/>
  <c r="O33" i="6"/>
  <c r="O30" i="6"/>
  <c r="N30" i="6"/>
  <c r="O59" i="6"/>
  <c r="N59" i="6"/>
  <c r="N96" i="7"/>
  <c r="O96" i="7"/>
  <c r="N46" i="7"/>
  <c r="O46" i="7"/>
  <c r="N13" i="7"/>
  <c r="O13" i="7"/>
  <c r="O23" i="7"/>
  <c r="N23" i="7"/>
  <c r="N81" i="6"/>
  <c r="O81" i="6"/>
  <c r="O117" i="6"/>
  <c r="N117" i="6"/>
  <c r="N48" i="6"/>
  <c r="O48" i="6"/>
  <c r="O44" i="6"/>
  <c r="N44" i="6"/>
  <c r="N11" i="6"/>
  <c r="O11" i="6"/>
  <c r="O18" i="7"/>
  <c r="N18" i="7"/>
  <c r="O82" i="7"/>
  <c r="N82" i="7"/>
  <c r="N24" i="7"/>
  <c r="O24" i="7"/>
  <c r="N57" i="7"/>
  <c r="O57" i="7"/>
  <c r="O101" i="6"/>
  <c r="N101" i="6"/>
  <c r="O76" i="6"/>
  <c r="N76" i="6"/>
  <c r="O146" i="7"/>
  <c r="N146" i="7"/>
  <c r="O127" i="6"/>
  <c r="N127" i="6"/>
  <c r="O61" i="6"/>
  <c r="N61" i="6"/>
  <c r="O109" i="6"/>
  <c r="N109" i="6"/>
  <c r="O14" i="6"/>
  <c r="N14" i="6"/>
  <c r="N61" i="7"/>
  <c r="O61" i="7"/>
  <c r="N70" i="7"/>
  <c r="O70" i="7"/>
  <c r="N147" i="7"/>
  <c r="O147" i="7"/>
  <c r="O126" i="6"/>
  <c r="N126" i="6"/>
  <c r="O26" i="7"/>
  <c r="N26" i="7"/>
  <c r="N145" i="7"/>
  <c r="O145" i="7"/>
  <c r="O31" i="6"/>
  <c r="N31" i="6"/>
  <c r="O110" i="6"/>
  <c r="N110" i="6"/>
  <c r="O15" i="6"/>
  <c r="N15" i="6"/>
  <c r="O127" i="7"/>
  <c r="N127" i="7"/>
  <c r="N133" i="7"/>
  <c r="O133" i="7"/>
  <c r="N12" i="7"/>
  <c r="O12" i="7"/>
  <c r="N163" i="8"/>
  <c r="E4" i="8" s="1"/>
  <c r="E6" i="8" s="1"/>
  <c r="J2" i="8" s="1"/>
  <c r="N55" i="10"/>
  <c r="E4" i="10" s="1"/>
  <c r="E6" i="10" s="1"/>
  <c r="J2" i="10" s="1"/>
  <c r="O55" i="10"/>
  <c r="E5" i="10" s="1"/>
  <c r="J5" i="10" s="1"/>
  <c r="O122" i="9"/>
  <c r="E5" i="9" s="1"/>
  <c r="J5" i="9" s="1"/>
  <c r="N122" i="9"/>
  <c r="E4" i="9" s="1"/>
  <c r="O163" i="8"/>
  <c r="E5" i="8" s="1"/>
  <c r="J5" i="8" s="1"/>
  <c r="M215" i="7"/>
  <c r="E3" i="7" s="1"/>
  <c r="M170" i="6"/>
  <c r="E3" i="6" s="1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0" i="5"/>
  <c r="K22" i="5"/>
  <c r="K21" i="5"/>
  <c r="K19" i="5"/>
  <c r="K18" i="5"/>
  <c r="K17" i="5"/>
  <c r="K15" i="5"/>
  <c r="K14" i="5"/>
  <c r="K13" i="5"/>
  <c r="K12" i="5"/>
  <c r="K11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J146" i="5"/>
  <c r="I146" i="5"/>
  <c r="E2" i="5" s="1"/>
  <c r="H146" i="5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3" i="4"/>
  <c r="K162" i="4"/>
  <c r="K161" i="4"/>
  <c r="K160" i="4"/>
  <c r="K158" i="4"/>
  <c r="K157" i="4"/>
  <c r="K156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59" i="4"/>
  <c r="K58" i="4"/>
  <c r="K56" i="4"/>
  <c r="K55" i="4"/>
  <c r="K54" i="4"/>
  <c r="K53" i="4"/>
  <c r="K52" i="4"/>
  <c r="K49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83" i="3"/>
  <c r="K174" i="3"/>
  <c r="K149" i="3"/>
  <c r="K173" i="3"/>
  <c r="K148" i="3"/>
  <c r="K234" i="2"/>
  <c r="K65" i="2"/>
  <c r="M260" i="4"/>
  <c r="M259" i="4"/>
  <c r="M258" i="4"/>
  <c r="M257" i="4"/>
  <c r="M256" i="4"/>
  <c r="M255" i="4"/>
  <c r="M254" i="4"/>
  <c r="M253" i="4"/>
  <c r="M252" i="4"/>
  <c r="M251" i="4"/>
  <c r="M250" i="4"/>
  <c r="M249" i="4"/>
  <c r="M248" i="4"/>
  <c r="M247" i="4"/>
  <c r="M246" i="4"/>
  <c r="M245" i="4"/>
  <c r="M244" i="4"/>
  <c r="M243" i="4"/>
  <c r="M242" i="4"/>
  <c r="M241" i="4"/>
  <c r="M240" i="4"/>
  <c r="M239" i="4"/>
  <c r="M238" i="4"/>
  <c r="M237" i="4"/>
  <c r="M236" i="4"/>
  <c r="M235" i="4"/>
  <c r="M234" i="4"/>
  <c r="M233" i="4"/>
  <c r="M232" i="4"/>
  <c r="M231" i="4"/>
  <c r="M230" i="4"/>
  <c r="M229" i="4"/>
  <c r="M228" i="4"/>
  <c r="M227" i="4"/>
  <c r="M226" i="4"/>
  <c r="M225" i="4"/>
  <c r="M224" i="4"/>
  <c r="M223" i="4"/>
  <c r="M222" i="4"/>
  <c r="M221" i="4"/>
  <c r="M220" i="4"/>
  <c r="M219" i="4"/>
  <c r="M218" i="4"/>
  <c r="M217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204" i="4"/>
  <c r="M203" i="4"/>
  <c r="M202" i="4"/>
  <c r="M201" i="4"/>
  <c r="M200" i="4"/>
  <c r="M199" i="4"/>
  <c r="M198" i="4"/>
  <c r="M197" i="4"/>
  <c r="M196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J265" i="4"/>
  <c r="I265" i="4"/>
  <c r="E2" i="4" s="1"/>
  <c r="H265" i="4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89" i="3"/>
  <c r="K188" i="3"/>
  <c r="K187" i="3"/>
  <c r="K185" i="3"/>
  <c r="K184" i="3"/>
  <c r="K183" i="3"/>
  <c r="K182" i="3"/>
  <c r="K181" i="3"/>
  <c r="K180" i="3"/>
  <c r="K179" i="3"/>
  <c r="K178" i="3"/>
  <c r="K177" i="3"/>
  <c r="K176" i="3"/>
  <c r="K175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1" i="3"/>
  <c r="K20" i="3"/>
  <c r="K18" i="3"/>
  <c r="K17" i="3"/>
  <c r="K16" i="3"/>
  <c r="K15" i="3"/>
  <c r="K14" i="3"/>
  <c r="K13" i="3"/>
  <c r="K12" i="3"/>
  <c r="K11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J230" i="3"/>
  <c r="I230" i="3"/>
  <c r="E2" i="3" s="1"/>
  <c r="H230" i="3"/>
  <c r="K255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5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19" i="2"/>
  <c r="K218" i="2"/>
  <c r="K217" i="2"/>
  <c r="K216" i="2"/>
  <c r="K215" i="2"/>
  <c r="K214" i="2"/>
  <c r="K213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4" i="2"/>
  <c r="K193" i="2"/>
  <c r="K192" i="2"/>
  <c r="K191" i="2"/>
  <c r="K185" i="2"/>
  <c r="K184" i="2"/>
  <c r="K183" i="2"/>
  <c r="K182" i="2"/>
  <c r="K181" i="2"/>
  <c r="K180" i="2"/>
  <c r="K178" i="2"/>
  <c r="K177" i="2"/>
  <c r="K175" i="2"/>
  <c r="K174" i="2"/>
  <c r="K173" i="2"/>
  <c r="K172" i="2"/>
  <c r="K170" i="2"/>
  <c r="K167" i="2"/>
  <c r="K166" i="2"/>
  <c r="K165" i="2"/>
  <c r="K161" i="2"/>
  <c r="K159" i="2"/>
  <c r="K158" i="2"/>
  <c r="K157" i="2"/>
  <c r="K153" i="2"/>
  <c r="K152" i="2"/>
  <c r="K151" i="2"/>
  <c r="K150" i="2"/>
  <c r="K149" i="2"/>
  <c r="K148" i="2"/>
  <c r="K147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1" i="2"/>
  <c r="K110" i="2"/>
  <c r="K109" i="2"/>
  <c r="K108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6" i="2"/>
  <c r="K75" i="2"/>
  <c r="K74" i="2"/>
  <c r="K73" i="2"/>
  <c r="K72" i="2"/>
  <c r="K70" i="2"/>
  <c r="K69" i="2"/>
  <c r="K68" i="2"/>
  <c r="K66" i="2"/>
  <c r="O95" i="2" l="1"/>
  <c r="N95" i="2"/>
  <c r="O127" i="2"/>
  <c r="N127" i="2"/>
  <c r="O151" i="2"/>
  <c r="N151" i="2"/>
  <c r="N188" i="2"/>
  <c r="O188" i="2"/>
  <c r="N228" i="2"/>
  <c r="O228" i="2"/>
  <c r="N41" i="3"/>
  <c r="O41" i="3"/>
  <c r="N77" i="3"/>
  <c r="O77" i="3"/>
  <c r="N102" i="3"/>
  <c r="O102" i="3"/>
  <c r="N119" i="3"/>
  <c r="O119" i="3"/>
  <c r="N143" i="3"/>
  <c r="O143" i="3"/>
  <c r="O179" i="3"/>
  <c r="N179" i="3"/>
  <c r="N197" i="3"/>
  <c r="O197" i="3"/>
  <c r="O34" i="4"/>
  <c r="N34" i="4"/>
  <c r="N68" i="4"/>
  <c r="O68" i="4"/>
  <c r="N84" i="4"/>
  <c r="O84" i="4"/>
  <c r="N116" i="4"/>
  <c r="O116" i="4"/>
  <c r="N148" i="4"/>
  <c r="O148" i="4"/>
  <c r="N167" i="4"/>
  <c r="O167" i="4"/>
  <c r="O191" i="4"/>
  <c r="N191" i="4"/>
  <c r="N215" i="4"/>
  <c r="O215" i="4"/>
  <c r="N231" i="4"/>
  <c r="O231" i="4"/>
  <c r="N24" i="5"/>
  <c r="O24" i="5"/>
  <c r="N66" i="2"/>
  <c r="O66" i="2"/>
  <c r="N74" i="2"/>
  <c r="O74" i="2"/>
  <c r="N82" i="2"/>
  <c r="O82" i="2"/>
  <c r="N90" i="2"/>
  <c r="O90" i="2"/>
  <c r="N98" i="2"/>
  <c r="O98" i="2"/>
  <c r="N106" i="2"/>
  <c r="O106" i="2"/>
  <c r="N114" i="2"/>
  <c r="O114" i="2"/>
  <c r="N122" i="2"/>
  <c r="O122" i="2"/>
  <c r="N130" i="2"/>
  <c r="O130" i="2"/>
  <c r="N138" i="2"/>
  <c r="O138" i="2"/>
  <c r="N146" i="2"/>
  <c r="O146" i="2"/>
  <c r="N154" i="2"/>
  <c r="O154" i="2"/>
  <c r="N163" i="2"/>
  <c r="O163" i="2"/>
  <c r="N174" i="2"/>
  <c r="O174" i="2"/>
  <c r="N182" i="2"/>
  <c r="O182" i="2"/>
  <c r="O191" i="2"/>
  <c r="N191" i="2"/>
  <c r="O199" i="2"/>
  <c r="N199" i="2"/>
  <c r="O207" i="2"/>
  <c r="N207" i="2"/>
  <c r="O215" i="2"/>
  <c r="N215" i="2"/>
  <c r="O223" i="2"/>
  <c r="N223" i="2"/>
  <c r="O231" i="2"/>
  <c r="N231" i="2"/>
  <c r="O240" i="2"/>
  <c r="N240" i="2"/>
  <c r="O248" i="2"/>
  <c r="N248" i="2"/>
  <c r="N17" i="3"/>
  <c r="O17" i="3"/>
  <c r="O28" i="3"/>
  <c r="N28" i="3"/>
  <c r="O36" i="3"/>
  <c r="N36" i="3"/>
  <c r="O44" i="3"/>
  <c r="N44" i="3"/>
  <c r="O52" i="3"/>
  <c r="N52" i="3"/>
  <c r="N72" i="3"/>
  <c r="O72" i="3"/>
  <c r="N80" i="3"/>
  <c r="O80" i="3"/>
  <c r="N89" i="3"/>
  <c r="O89" i="3"/>
  <c r="N97" i="3"/>
  <c r="O97" i="3"/>
  <c r="N105" i="3"/>
  <c r="O105" i="3"/>
  <c r="N114" i="3"/>
  <c r="O114" i="3"/>
  <c r="N122" i="3"/>
  <c r="O122" i="3"/>
  <c r="N130" i="3"/>
  <c r="O130" i="3"/>
  <c r="N138" i="3"/>
  <c r="O138" i="3"/>
  <c r="N146" i="3"/>
  <c r="O146" i="3"/>
  <c r="O156" i="3"/>
  <c r="N156" i="3"/>
  <c r="O164" i="3"/>
  <c r="N164" i="3"/>
  <c r="O172" i="3"/>
  <c r="N172" i="3"/>
  <c r="N182" i="3"/>
  <c r="O182" i="3"/>
  <c r="N192" i="3"/>
  <c r="O192" i="3"/>
  <c r="N200" i="3"/>
  <c r="O200" i="3"/>
  <c r="N208" i="3"/>
  <c r="O208" i="3"/>
  <c r="N216" i="3"/>
  <c r="O216" i="3"/>
  <c r="N224" i="3"/>
  <c r="O224" i="3"/>
  <c r="N234" i="2"/>
  <c r="O234" i="2"/>
  <c r="N13" i="4"/>
  <c r="O13" i="4"/>
  <c r="N21" i="4"/>
  <c r="O21" i="4"/>
  <c r="N29" i="4"/>
  <c r="O29" i="4"/>
  <c r="N37" i="4"/>
  <c r="O37" i="4"/>
  <c r="N45" i="4"/>
  <c r="O45" i="4"/>
  <c r="N53" i="4"/>
  <c r="O53" i="4"/>
  <c r="O63" i="4"/>
  <c r="N63" i="4"/>
  <c r="N71" i="4"/>
  <c r="O71" i="4"/>
  <c r="O79" i="4"/>
  <c r="N79" i="4"/>
  <c r="N87" i="4"/>
  <c r="O87" i="4"/>
  <c r="O95" i="4"/>
  <c r="N95" i="4"/>
  <c r="N103" i="4"/>
  <c r="O103" i="4"/>
  <c r="O111" i="4"/>
  <c r="N111" i="4"/>
  <c r="N119" i="4"/>
  <c r="O119" i="4"/>
  <c r="O127" i="4"/>
  <c r="N127" i="4"/>
  <c r="N135" i="4"/>
  <c r="O135" i="4"/>
  <c r="O143" i="4"/>
  <c r="N143" i="4"/>
  <c r="N151" i="4"/>
  <c r="O151" i="4"/>
  <c r="O161" i="4"/>
  <c r="N161" i="4"/>
  <c r="O170" i="4"/>
  <c r="N170" i="4"/>
  <c r="O178" i="4"/>
  <c r="N178" i="4"/>
  <c r="O186" i="4"/>
  <c r="N186" i="4"/>
  <c r="O194" i="4"/>
  <c r="N194" i="4"/>
  <c r="O202" i="4"/>
  <c r="N202" i="4"/>
  <c r="O210" i="4"/>
  <c r="N210" i="4"/>
  <c r="O218" i="4"/>
  <c r="N218" i="4"/>
  <c r="O226" i="4"/>
  <c r="N226" i="4"/>
  <c r="O234" i="4"/>
  <c r="N234" i="4"/>
  <c r="O242" i="4"/>
  <c r="N242" i="4"/>
  <c r="O250" i="4"/>
  <c r="N250" i="4"/>
  <c r="O258" i="4"/>
  <c r="N258" i="4"/>
  <c r="O19" i="5"/>
  <c r="N19" i="5"/>
  <c r="O27" i="5"/>
  <c r="N27" i="5"/>
  <c r="O35" i="5"/>
  <c r="N35" i="5"/>
  <c r="O43" i="5"/>
  <c r="N43" i="5"/>
  <c r="O51" i="5"/>
  <c r="N51" i="5"/>
  <c r="O59" i="5"/>
  <c r="N59" i="5"/>
  <c r="O67" i="5"/>
  <c r="N67" i="5"/>
  <c r="O75" i="5"/>
  <c r="N75" i="5"/>
  <c r="O83" i="5"/>
  <c r="N83" i="5"/>
  <c r="O91" i="5"/>
  <c r="N91" i="5"/>
  <c r="O99" i="5"/>
  <c r="N99" i="5"/>
  <c r="O107" i="5"/>
  <c r="N107" i="5"/>
  <c r="O115" i="5"/>
  <c r="N115" i="5"/>
  <c r="O123" i="5"/>
  <c r="N123" i="5"/>
  <c r="O132" i="5"/>
  <c r="N132" i="5"/>
  <c r="O140" i="5"/>
  <c r="N140" i="5"/>
  <c r="O67" i="2"/>
  <c r="N67" i="2"/>
  <c r="N99" i="2"/>
  <c r="O99" i="2"/>
  <c r="N131" i="2"/>
  <c r="O131" i="2"/>
  <c r="N164" i="2"/>
  <c r="O164" i="2"/>
  <c r="O183" i="2"/>
  <c r="N183" i="2"/>
  <c r="O208" i="2"/>
  <c r="N208" i="2"/>
  <c r="N232" i="2"/>
  <c r="O232" i="2"/>
  <c r="N45" i="3"/>
  <c r="O45" i="3"/>
  <c r="N106" i="3"/>
  <c r="O106" i="3"/>
  <c r="N165" i="3"/>
  <c r="O165" i="3"/>
  <c r="N225" i="3"/>
  <c r="O225" i="3"/>
  <c r="O38" i="4"/>
  <c r="N38" i="4"/>
  <c r="O88" i="4"/>
  <c r="N88" i="4"/>
  <c r="O144" i="4"/>
  <c r="N144" i="4"/>
  <c r="O203" i="4"/>
  <c r="N203" i="4"/>
  <c r="O259" i="4"/>
  <c r="N259" i="4"/>
  <c r="O28" i="5"/>
  <c r="N28" i="5"/>
  <c r="O100" i="5"/>
  <c r="N100" i="5"/>
  <c r="N83" i="2"/>
  <c r="O83" i="2"/>
  <c r="O107" i="2"/>
  <c r="N107" i="2"/>
  <c r="N139" i="2"/>
  <c r="O139" i="2"/>
  <c r="O175" i="2"/>
  <c r="N175" i="2"/>
  <c r="O216" i="2"/>
  <c r="N216" i="2"/>
  <c r="O249" i="2"/>
  <c r="N249" i="2"/>
  <c r="N37" i="3"/>
  <c r="O37" i="3"/>
  <c r="N81" i="3"/>
  <c r="O81" i="3"/>
  <c r="O115" i="3"/>
  <c r="N115" i="3"/>
  <c r="O147" i="3"/>
  <c r="N147" i="3"/>
  <c r="N193" i="3"/>
  <c r="O193" i="3"/>
  <c r="O14" i="4"/>
  <c r="N14" i="4"/>
  <c r="O46" i="4"/>
  <c r="N46" i="4"/>
  <c r="O72" i="4"/>
  <c r="N72" i="4"/>
  <c r="O112" i="4"/>
  <c r="N112" i="4"/>
  <c r="O171" i="4"/>
  <c r="N171" i="4"/>
  <c r="N68" i="2"/>
  <c r="O68" i="2"/>
  <c r="N76" i="2"/>
  <c r="O76" i="2"/>
  <c r="N84" i="2"/>
  <c r="O84" i="2"/>
  <c r="N92" i="2"/>
  <c r="O92" i="2"/>
  <c r="N100" i="2"/>
  <c r="O100" i="2"/>
  <c r="N108" i="2"/>
  <c r="O108" i="2"/>
  <c r="N116" i="2"/>
  <c r="O116" i="2"/>
  <c r="N124" i="2"/>
  <c r="O124" i="2"/>
  <c r="N132" i="2"/>
  <c r="O132" i="2"/>
  <c r="N140" i="2"/>
  <c r="O140" i="2"/>
  <c r="N148" i="2"/>
  <c r="O148" i="2"/>
  <c r="N157" i="2"/>
  <c r="O157" i="2"/>
  <c r="N165" i="2"/>
  <c r="O165" i="2"/>
  <c r="N176" i="2"/>
  <c r="O176" i="2"/>
  <c r="O184" i="2"/>
  <c r="N184" i="2"/>
  <c r="O193" i="2"/>
  <c r="N193" i="2"/>
  <c r="O201" i="2"/>
  <c r="N201" i="2"/>
  <c r="O209" i="2"/>
  <c r="N209" i="2"/>
  <c r="O217" i="2"/>
  <c r="N217" i="2"/>
  <c r="O225" i="2"/>
  <c r="N225" i="2"/>
  <c r="O233" i="2"/>
  <c r="N233" i="2"/>
  <c r="N242" i="2"/>
  <c r="O242" i="2"/>
  <c r="N250" i="2"/>
  <c r="O250" i="2"/>
  <c r="O11" i="3"/>
  <c r="N11" i="3"/>
  <c r="O20" i="3"/>
  <c r="N20" i="3"/>
  <c r="O30" i="3"/>
  <c r="N30" i="3"/>
  <c r="N38" i="3"/>
  <c r="O38" i="3"/>
  <c r="N46" i="3"/>
  <c r="O46" i="3"/>
  <c r="N54" i="3"/>
  <c r="O54" i="3"/>
  <c r="N74" i="3"/>
  <c r="O74" i="3"/>
  <c r="N82" i="3"/>
  <c r="O82" i="3"/>
  <c r="O91" i="3"/>
  <c r="N91" i="3"/>
  <c r="O99" i="3"/>
  <c r="N99" i="3"/>
  <c r="O107" i="3"/>
  <c r="N107" i="3"/>
  <c r="O116" i="3"/>
  <c r="N116" i="3"/>
  <c r="O124" i="3"/>
  <c r="N124" i="3"/>
  <c r="O132" i="3"/>
  <c r="N132" i="3"/>
  <c r="O140" i="3"/>
  <c r="N140" i="3"/>
  <c r="N150" i="3"/>
  <c r="O150" i="3"/>
  <c r="N158" i="3"/>
  <c r="O158" i="3"/>
  <c r="N166" i="3"/>
  <c r="O166" i="3"/>
  <c r="N176" i="3"/>
  <c r="O176" i="3"/>
  <c r="N184" i="3"/>
  <c r="O184" i="3"/>
  <c r="N194" i="3"/>
  <c r="O194" i="3"/>
  <c r="N202" i="3"/>
  <c r="O202" i="3"/>
  <c r="N210" i="3"/>
  <c r="O210" i="3"/>
  <c r="N218" i="3"/>
  <c r="O218" i="3"/>
  <c r="N173" i="3"/>
  <c r="O173" i="3"/>
  <c r="O15" i="4"/>
  <c r="N15" i="4"/>
  <c r="O23" i="4"/>
  <c r="N23" i="4"/>
  <c r="N31" i="4"/>
  <c r="O31" i="4"/>
  <c r="O39" i="4"/>
  <c r="N39" i="4"/>
  <c r="N47" i="4"/>
  <c r="O47" i="4"/>
  <c r="N55" i="4"/>
  <c r="O55" i="4"/>
  <c r="O65" i="4"/>
  <c r="N65" i="4"/>
  <c r="O73" i="4"/>
  <c r="N73" i="4"/>
  <c r="O81" i="4"/>
  <c r="N81" i="4"/>
  <c r="O89" i="4"/>
  <c r="N89" i="4"/>
  <c r="O97" i="4"/>
  <c r="N97" i="4"/>
  <c r="O105" i="4"/>
  <c r="N105" i="4"/>
  <c r="O113" i="4"/>
  <c r="N113" i="4"/>
  <c r="O121" i="4"/>
  <c r="N121" i="4"/>
  <c r="O129" i="4"/>
  <c r="N129" i="4"/>
  <c r="O137" i="4"/>
  <c r="N137" i="4"/>
  <c r="O145" i="4"/>
  <c r="N145" i="4"/>
  <c r="O153" i="4"/>
  <c r="N153" i="4"/>
  <c r="O163" i="4"/>
  <c r="N163" i="4"/>
  <c r="N172" i="4"/>
  <c r="O172" i="4"/>
  <c r="N180" i="4"/>
  <c r="O180" i="4"/>
  <c r="N188" i="4"/>
  <c r="O188" i="4"/>
  <c r="N196" i="4"/>
  <c r="O196" i="4"/>
  <c r="N204" i="4"/>
  <c r="O204" i="4"/>
  <c r="N212" i="4"/>
  <c r="O212" i="4"/>
  <c r="N220" i="4"/>
  <c r="O220" i="4"/>
  <c r="N228" i="4"/>
  <c r="O228" i="4"/>
  <c r="N236" i="4"/>
  <c r="O236" i="4"/>
  <c r="N244" i="4"/>
  <c r="O244" i="4"/>
  <c r="N252" i="4"/>
  <c r="O252" i="4"/>
  <c r="N260" i="4"/>
  <c r="O260" i="4"/>
  <c r="O12" i="5"/>
  <c r="N12" i="5"/>
  <c r="O22" i="5"/>
  <c r="N22" i="5"/>
  <c r="O29" i="5"/>
  <c r="N29" i="5"/>
  <c r="O37" i="5"/>
  <c r="N37" i="5"/>
  <c r="O45" i="5"/>
  <c r="N45" i="5"/>
  <c r="O53" i="5"/>
  <c r="N53" i="5"/>
  <c r="O61" i="5"/>
  <c r="N61" i="5"/>
  <c r="O69" i="5"/>
  <c r="N69" i="5"/>
  <c r="O77" i="5"/>
  <c r="N77" i="5"/>
  <c r="O85" i="5"/>
  <c r="N85" i="5"/>
  <c r="O93" i="5"/>
  <c r="N93" i="5"/>
  <c r="O101" i="5"/>
  <c r="N101" i="5"/>
  <c r="O109" i="5"/>
  <c r="N109" i="5"/>
  <c r="O117" i="5"/>
  <c r="N117" i="5"/>
  <c r="O126" i="5"/>
  <c r="N126" i="5"/>
  <c r="O134" i="5"/>
  <c r="N134" i="5"/>
  <c r="N91" i="2"/>
  <c r="O91" i="2"/>
  <c r="O123" i="2"/>
  <c r="N123" i="2"/>
  <c r="N155" i="2"/>
  <c r="O155" i="2"/>
  <c r="O200" i="2"/>
  <c r="N200" i="2"/>
  <c r="O241" i="2"/>
  <c r="N241" i="2"/>
  <c r="N18" i="3"/>
  <c r="O18" i="3"/>
  <c r="N53" i="3"/>
  <c r="O53" i="3"/>
  <c r="N98" i="3"/>
  <c r="O98" i="3"/>
  <c r="O139" i="3"/>
  <c r="N139" i="3"/>
  <c r="N175" i="3"/>
  <c r="O175" i="3"/>
  <c r="N209" i="3"/>
  <c r="O209" i="3"/>
  <c r="O148" i="3"/>
  <c r="N148" i="3"/>
  <c r="O22" i="4"/>
  <c r="N22" i="4"/>
  <c r="O54" i="4"/>
  <c r="N54" i="4"/>
  <c r="O80" i="4"/>
  <c r="N80" i="4"/>
  <c r="O104" i="4"/>
  <c r="N104" i="4"/>
  <c r="O120" i="4"/>
  <c r="N120" i="4"/>
  <c r="O136" i="4"/>
  <c r="N136" i="4"/>
  <c r="O162" i="4"/>
  <c r="N162" i="4"/>
  <c r="O187" i="4"/>
  <c r="N187" i="4"/>
  <c r="O219" i="4"/>
  <c r="N219" i="4"/>
  <c r="O243" i="4"/>
  <c r="N243" i="4"/>
  <c r="O21" i="5"/>
  <c r="N21" i="5"/>
  <c r="O44" i="5"/>
  <c r="N44" i="5"/>
  <c r="O60" i="5"/>
  <c r="N60" i="5"/>
  <c r="O84" i="5"/>
  <c r="N84" i="5"/>
  <c r="O108" i="5"/>
  <c r="N108" i="5"/>
  <c r="O124" i="5"/>
  <c r="N124" i="5"/>
  <c r="O141" i="5"/>
  <c r="N141" i="5"/>
  <c r="N77" i="2"/>
  <c r="O77" i="2"/>
  <c r="N85" i="2"/>
  <c r="O85" i="2"/>
  <c r="N93" i="2"/>
  <c r="O93" i="2"/>
  <c r="N101" i="2"/>
  <c r="O101" i="2"/>
  <c r="N109" i="2"/>
  <c r="O109" i="2"/>
  <c r="N117" i="2"/>
  <c r="O117" i="2"/>
  <c r="N125" i="2"/>
  <c r="O125" i="2"/>
  <c r="N133" i="2"/>
  <c r="O133" i="2"/>
  <c r="N141" i="2"/>
  <c r="O141" i="2"/>
  <c r="N149" i="2"/>
  <c r="O149" i="2"/>
  <c r="N158" i="2"/>
  <c r="O158" i="2"/>
  <c r="N166" i="2"/>
  <c r="O166" i="2"/>
  <c r="O177" i="2"/>
  <c r="N177" i="2"/>
  <c r="O185" i="2"/>
  <c r="N185" i="2"/>
  <c r="N194" i="2"/>
  <c r="O194" i="2"/>
  <c r="N202" i="2"/>
  <c r="O202" i="2"/>
  <c r="N210" i="2"/>
  <c r="O210" i="2"/>
  <c r="N218" i="2"/>
  <c r="O218" i="2"/>
  <c r="N226" i="2"/>
  <c r="O226" i="2"/>
  <c r="N235" i="2"/>
  <c r="O235" i="2"/>
  <c r="O243" i="2"/>
  <c r="N243" i="2"/>
  <c r="N251" i="2"/>
  <c r="O251" i="2"/>
  <c r="O12" i="3"/>
  <c r="N12" i="3"/>
  <c r="O21" i="3"/>
  <c r="N21" i="3"/>
  <c r="N31" i="3"/>
  <c r="O31" i="3"/>
  <c r="N39" i="3"/>
  <c r="O39" i="3"/>
  <c r="N47" i="3"/>
  <c r="O47" i="3"/>
  <c r="N55" i="3"/>
  <c r="O55" i="3"/>
  <c r="O75" i="3"/>
  <c r="N75" i="3"/>
  <c r="O84" i="3"/>
  <c r="N84" i="3"/>
  <c r="O92" i="3"/>
  <c r="N92" i="3"/>
  <c r="O100" i="3"/>
  <c r="N100" i="3"/>
  <c r="O108" i="3"/>
  <c r="N108" i="3"/>
  <c r="N117" i="3"/>
  <c r="O117" i="3"/>
  <c r="N125" i="3"/>
  <c r="O125" i="3"/>
  <c r="N133" i="3"/>
  <c r="O133" i="3"/>
  <c r="N141" i="3"/>
  <c r="O141" i="3"/>
  <c r="N151" i="3"/>
  <c r="O151" i="3"/>
  <c r="N159" i="3"/>
  <c r="O159" i="3"/>
  <c r="N167" i="3"/>
  <c r="O167" i="3"/>
  <c r="N177" i="3"/>
  <c r="O177" i="3"/>
  <c r="N185" i="3"/>
  <c r="O185" i="3"/>
  <c r="O195" i="3"/>
  <c r="N195" i="3"/>
  <c r="O203" i="3"/>
  <c r="N203" i="3"/>
  <c r="O211" i="3"/>
  <c r="N211" i="3"/>
  <c r="O219" i="3"/>
  <c r="N219" i="3"/>
  <c r="N149" i="3"/>
  <c r="O149" i="3"/>
  <c r="O16" i="4"/>
  <c r="N16" i="4"/>
  <c r="O24" i="4"/>
  <c r="N24" i="4"/>
  <c r="O32" i="4"/>
  <c r="N32" i="4"/>
  <c r="O40" i="4"/>
  <c r="N40" i="4"/>
  <c r="O48" i="4"/>
  <c r="N48" i="4"/>
  <c r="O56" i="4"/>
  <c r="N56" i="4"/>
  <c r="O66" i="4"/>
  <c r="N66" i="4"/>
  <c r="O74" i="4"/>
  <c r="N74" i="4"/>
  <c r="O82" i="4"/>
  <c r="N82" i="4"/>
  <c r="O90" i="4"/>
  <c r="N90" i="4"/>
  <c r="O98" i="4"/>
  <c r="N98" i="4"/>
  <c r="O106" i="4"/>
  <c r="N106" i="4"/>
  <c r="O114" i="4"/>
  <c r="N114" i="4"/>
  <c r="O122" i="4"/>
  <c r="N122" i="4"/>
  <c r="O130" i="4"/>
  <c r="N130" i="4"/>
  <c r="O138" i="4"/>
  <c r="N138" i="4"/>
  <c r="O146" i="4"/>
  <c r="N146" i="4"/>
  <c r="O154" i="4"/>
  <c r="N154" i="4"/>
  <c r="N165" i="4"/>
  <c r="O165" i="4"/>
  <c r="N173" i="4"/>
  <c r="O173" i="4"/>
  <c r="N181" i="4"/>
  <c r="O181" i="4"/>
  <c r="N189" i="4"/>
  <c r="O189" i="4"/>
  <c r="N197" i="4"/>
  <c r="O197" i="4"/>
  <c r="N205" i="4"/>
  <c r="O205" i="4"/>
  <c r="N213" i="4"/>
  <c r="O213" i="4"/>
  <c r="N221" i="4"/>
  <c r="O221" i="4"/>
  <c r="N229" i="4"/>
  <c r="O229" i="4"/>
  <c r="N237" i="4"/>
  <c r="O237" i="4"/>
  <c r="N245" i="4"/>
  <c r="O245" i="4"/>
  <c r="N253" i="4"/>
  <c r="O253" i="4"/>
  <c r="O13" i="5"/>
  <c r="N13" i="5"/>
  <c r="O20" i="5"/>
  <c r="N20" i="5"/>
  <c r="O30" i="5"/>
  <c r="N30" i="5"/>
  <c r="O38" i="5"/>
  <c r="N38" i="5"/>
  <c r="O46" i="5"/>
  <c r="N46" i="5"/>
  <c r="O54" i="5"/>
  <c r="N54" i="5"/>
  <c r="O62" i="5"/>
  <c r="N62" i="5"/>
  <c r="O70" i="5"/>
  <c r="N70" i="5"/>
  <c r="O78" i="5"/>
  <c r="N78" i="5"/>
  <c r="O86" i="5"/>
  <c r="N86" i="5"/>
  <c r="O94" i="5"/>
  <c r="N94" i="5"/>
  <c r="O102" i="5"/>
  <c r="N102" i="5"/>
  <c r="O110" i="5"/>
  <c r="N110" i="5"/>
  <c r="O118" i="5"/>
  <c r="N118" i="5"/>
  <c r="N127" i="5"/>
  <c r="O127" i="5"/>
  <c r="N135" i="5"/>
  <c r="O135" i="5"/>
  <c r="N75" i="2"/>
  <c r="O75" i="2"/>
  <c r="N115" i="2"/>
  <c r="O115" i="2"/>
  <c r="O147" i="2"/>
  <c r="N147" i="2"/>
  <c r="O192" i="2"/>
  <c r="N192" i="2"/>
  <c r="O224" i="2"/>
  <c r="N224" i="2"/>
  <c r="N29" i="3"/>
  <c r="O29" i="3"/>
  <c r="N73" i="3"/>
  <c r="O73" i="3"/>
  <c r="N90" i="3"/>
  <c r="O90" i="3"/>
  <c r="O123" i="3"/>
  <c r="N123" i="3"/>
  <c r="O131" i="3"/>
  <c r="N131" i="3"/>
  <c r="N157" i="3"/>
  <c r="O157" i="3"/>
  <c r="N183" i="3"/>
  <c r="O183" i="3"/>
  <c r="N201" i="3"/>
  <c r="O201" i="3"/>
  <c r="N217" i="3"/>
  <c r="O217" i="3"/>
  <c r="O30" i="4"/>
  <c r="N30" i="4"/>
  <c r="O64" i="4"/>
  <c r="N64" i="4"/>
  <c r="O96" i="4"/>
  <c r="N96" i="4"/>
  <c r="O128" i="4"/>
  <c r="N128" i="4"/>
  <c r="O152" i="4"/>
  <c r="N152" i="4"/>
  <c r="O179" i="4"/>
  <c r="N179" i="4"/>
  <c r="O195" i="4"/>
  <c r="N195" i="4"/>
  <c r="O211" i="4"/>
  <c r="N211" i="4"/>
  <c r="O227" i="4"/>
  <c r="N227" i="4"/>
  <c r="O235" i="4"/>
  <c r="N235" i="4"/>
  <c r="O251" i="4"/>
  <c r="N251" i="4"/>
  <c r="O11" i="5"/>
  <c r="N11" i="5"/>
  <c r="O36" i="5"/>
  <c r="N36" i="5"/>
  <c r="O52" i="5"/>
  <c r="N52" i="5"/>
  <c r="O68" i="5"/>
  <c r="N68" i="5"/>
  <c r="O76" i="5"/>
  <c r="N76" i="5"/>
  <c r="O92" i="5"/>
  <c r="N92" i="5"/>
  <c r="O116" i="5"/>
  <c r="N116" i="5"/>
  <c r="O133" i="5"/>
  <c r="N133" i="5"/>
  <c r="N69" i="2"/>
  <c r="O69" i="2"/>
  <c r="N70" i="2"/>
  <c r="O70" i="2"/>
  <c r="N78" i="2"/>
  <c r="O78" i="2"/>
  <c r="N86" i="2"/>
  <c r="O86" i="2"/>
  <c r="N94" i="2"/>
  <c r="O94" i="2"/>
  <c r="N102" i="2"/>
  <c r="O102" i="2"/>
  <c r="N110" i="2"/>
  <c r="O110" i="2"/>
  <c r="N118" i="2"/>
  <c r="O118" i="2"/>
  <c r="N126" i="2"/>
  <c r="O126" i="2"/>
  <c r="N134" i="2"/>
  <c r="O134" i="2"/>
  <c r="N142" i="2"/>
  <c r="O142" i="2"/>
  <c r="N150" i="2"/>
  <c r="O150" i="2"/>
  <c r="O159" i="2"/>
  <c r="N159" i="2"/>
  <c r="O167" i="2"/>
  <c r="N167" i="2"/>
  <c r="N178" i="2"/>
  <c r="O178" i="2"/>
  <c r="O187" i="2"/>
  <c r="N187" i="2"/>
  <c r="N195" i="2"/>
  <c r="O195" i="2"/>
  <c r="O203" i="2"/>
  <c r="N203" i="2"/>
  <c r="N211" i="2"/>
  <c r="O211" i="2"/>
  <c r="N219" i="2"/>
  <c r="O219" i="2"/>
  <c r="N227" i="2"/>
  <c r="O227" i="2"/>
  <c r="N236" i="2"/>
  <c r="O236" i="2"/>
  <c r="N244" i="2"/>
  <c r="O244" i="2"/>
  <c r="N252" i="2"/>
  <c r="O252" i="2"/>
  <c r="O13" i="3"/>
  <c r="N13" i="3"/>
  <c r="O24" i="3"/>
  <c r="N24" i="3"/>
  <c r="N32" i="3"/>
  <c r="O32" i="3"/>
  <c r="N40" i="3"/>
  <c r="O40" i="3"/>
  <c r="N48" i="3"/>
  <c r="O48" i="3"/>
  <c r="O68" i="3"/>
  <c r="N68" i="3"/>
  <c r="O76" i="3"/>
  <c r="N76" i="3"/>
  <c r="N85" i="3"/>
  <c r="O85" i="3"/>
  <c r="N93" i="3"/>
  <c r="O93" i="3"/>
  <c r="N101" i="3"/>
  <c r="O101" i="3"/>
  <c r="N110" i="3"/>
  <c r="O110" i="3"/>
  <c r="N118" i="3"/>
  <c r="O118" i="3"/>
  <c r="N126" i="3"/>
  <c r="O126" i="3"/>
  <c r="N134" i="3"/>
  <c r="O134" i="3"/>
  <c r="N142" i="3"/>
  <c r="O142" i="3"/>
  <c r="N152" i="3"/>
  <c r="O152" i="3"/>
  <c r="N160" i="3"/>
  <c r="O160" i="3"/>
  <c r="N168" i="3"/>
  <c r="O168" i="3"/>
  <c r="N178" i="3"/>
  <c r="O178" i="3"/>
  <c r="O187" i="3"/>
  <c r="N187" i="3"/>
  <c r="O196" i="3"/>
  <c r="N196" i="3"/>
  <c r="O204" i="3"/>
  <c r="N204" i="3"/>
  <c r="O212" i="3"/>
  <c r="N212" i="3"/>
  <c r="O220" i="3"/>
  <c r="N220" i="3"/>
  <c r="N174" i="3"/>
  <c r="O174" i="3"/>
  <c r="O17" i="4"/>
  <c r="N17" i="4"/>
  <c r="O25" i="4"/>
  <c r="N25" i="4"/>
  <c r="O33" i="4"/>
  <c r="N33" i="4"/>
  <c r="O41" i="4"/>
  <c r="N41" i="4"/>
  <c r="O49" i="4"/>
  <c r="N49" i="4"/>
  <c r="O58" i="4"/>
  <c r="N58" i="4"/>
  <c r="O67" i="4"/>
  <c r="N67" i="4"/>
  <c r="O75" i="4"/>
  <c r="N75" i="4"/>
  <c r="O83" i="4"/>
  <c r="N83" i="4"/>
  <c r="O91" i="4"/>
  <c r="N91" i="4"/>
  <c r="O99" i="4"/>
  <c r="N99" i="4"/>
  <c r="O107" i="4"/>
  <c r="N107" i="4"/>
  <c r="O115" i="4"/>
  <c r="N115" i="4"/>
  <c r="O123" i="4"/>
  <c r="N123" i="4"/>
  <c r="O131" i="4"/>
  <c r="N131" i="4"/>
  <c r="O139" i="4"/>
  <c r="N139" i="4"/>
  <c r="O147" i="4"/>
  <c r="N147" i="4"/>
  <c r="N156" i="4"/>
  <c r="O156" i="4"/>
  <c r="O166" i="4"/>
  <c r="N166" i="4"/>
  <c r="O174" i="4"/>
  <c r="N174" i="4"/>
  <c r="O182" i="4"/>
  <c r="N182" i="4"/>
  <c r="O190" i="4"/>
  <c r="N190" i="4"/>
  <c r="O198" i="4"/>
  <c r="N198" i="4"/>
  <c r="O206" i="4"/>
  <c r="N206" i="4"/>
  <c r="O214" i="4"/>
  <c r="N214" i="4"/>
  <c r="O222" i="4"/>
  <c r="N222" i="4"/>
  <c r="O230" i="4"/>
  <c r="N230" i="4"/>
  <c r="O238" i="4"/>
  <c r="N238" i="4"/>
  <c r="O246" i="4"/>
  <c r="N246" i="4"/>
  <c r="O254" i="4"/>
  <c r="N254" i="4"/>
  <c r="O14" i="5"/>
  <c r="N14" i="5"/>
  <c r="N23" i="5"/>
  <c r="O23" i="5"/>
  <c r="N31" i="5"/>
  <c r="O31" i="5"/>
  <c r="N39" i="5"/>
  <c r="O39" i="5"/>
  <c r="N47" i="5"/>
  <c r="O47" i="5"/>
  <c r="N55" i="5"/>
  <c r="O55" i="5"/>
  <c r="N63" i="5"/>
  <c r="O63" i="5"/>
  <c r="N71" i="5"/>
  <c r="O71" i="5"/>
  <c r="N79" i="5"/>
  <c r="O79" i="5"/>
  <c r="N87" i="5"/>
  <c r="O87" i="5"/>
  <c r="N95" i="5"/>
  <c r="O95" i="5"/>
  <c r="N103" i="5"/>
  <c r="O103" i="5"/>
  <c r="N111" i="5"/>
  <c r="O111" i="5"/>
  <c r="N119" i="5"/>
  <c r="O119" i="5"/>
  <c r="N128" i="5"/>
  <c r="O128" i="5"/>
  <c r="N136" i="5"/>
  <c r="O136" i="5"/>
  <c r="O87" i="2"/>
  <c r="N87" i="2"/>
  <c r="O119" i="2"/>
  <c r="N119" i="2"/>
  <c r="O143" i="2"/>
  <c r="N143" i="2"/>
  <c r="O179" i="2"/>
  <c r="N179" i="2"/>
  <c r="N212" i="2"/>
  <c r="O212" i="2"/>
  <c r="N245" i="2"/>
  <c r="O245" i="2"/>
  <c r="N33" i="3"/>
  <c r="O33" i="3"/>
  <c r="N111" i="3"/>
  <c r="O111" i="3"/>
  <c r="N161" i="3"/>
  <c r="O161" i="3"/>
  <c r="N221" i="3"/>
  <c r="O221" i="3"/>
  <c r="O42" i="4"/>
  <c r="N42" i="4"/>
  <c r="N100" i="4"/>
  <c r="O100" i="4"/>
  <c r="N183" i="4"/>
  <c r="O183" i="4"/>
  <c r="O239" i="4"/>
  <c r="N239" i="4"/>
  <c r="N40" i="5"/>
  <c r="O40" i="5"/>
  <c r="N112" i="5"/>
  <c r="O112" i="5"/>
  <c r="O71" i="2"/>
  <c r="N71" i="2"/>
  <c r="O103" i="2"/>
  <c r="N103" i="2"/>
  <c r="O135" i="2"/>
  <c r="N135" i="2"/>
  <c r="O160" i="2"/>
  <c r="N160" i="2"/>
  <c r="N196" i="2"/>
  <c r="O196" i="2"/>
  <c r="N220" i="2"/>
  <c r="O220" i="2"/>
  <c r="N253" i="2"/>
  <c r="O253" i="2"/>
  <c r="N25" i="3"/>
  <c r="O25" i="3"/>
  <c r="N69" i="3"/>
  <c r="O69" i="3"/>
  <c r="N94" i="3"/>
  <c r="O94" i="3"/>
  <c r="N135" i="3"/>
  <c r="O135" i="3"/>
  <c r="N169" i="3"/>
  <c r="O169" i="3"/>
  <c r="N205" i="3"/>
  <c r="O205" i="3"/>
  <c r="O18" i="4"/>
  <c r="N18" i="4"/>
  <c r="O59" i="4"/>
  <c r="N59" i="4"/>
  <c r="N92" i="4"/>
  <c r="O92" i="4"/>
  <c r="N132" i="4"/>
  <c r="O132" i="4"/>
  <c r="N175" i="4"/>
  <c r="O175" i="4"/>
  <c r="O207" i="4"/>
  <c r="N207" i="4"/>
  <c r="O255" i="4"/>
  <c r="N255" i="4"/>
  <c r="N15" i="5"/>
  <c r="O15" i="5"/>
  <c r="N48" i="5"/>
  <c r="O48" i="5"/>
  <c r="N72" i="5"/>
  <c r="O72" i="5"/>
  <c r="N96" i="5"/>
  <c r="O96" i="5"/>
  <c r="N120" i="5"/>
  <c r="O120" i="5"/>
  <c r="O137" i="5"/>
  <c r="N137" i="5"/>
  <c r="O80" i="2"/>
  <c r="N80" i="2"/>
  <c r="O104" i="2"/>
  <c r="N104" i="2"/>
  <c r="O128" i="2"/>
  <c r="N128" i="2"/>
  <c r="O144" i="2"/>
  <c r="N144" i="2"/>
  <c r="O161" i="2"/>
  <c r="N161" i="2"/>
  <c r="N172" i="2"/>
  <c r="O172" i="2"/>
  <c r="N180" i="2"/>
  <c r="O180" i="2"/>
  <c r="N189" i="2"/>
  <c r="O189" i="2"/>
  <c r="N197" i="2"/>
  <c r="O197" i="2"/>
  <c r="N205" i="2"/>
  <c r="O205" i="2"/>
  <c r="N213" i="2"/>
  <c r="O213" i="2"/>
  <c r="N221" i="2"/>
  <c r="O221" i="2"/>
  <c r="N229" i="2"/>
  <c r="O229" i="2"/>
  <c r="N238" i="2"/>
  <c r="O238" i="2"/>
  <c r="N246" i="2"/>
  <c r="O246" i="2"/>
  <c r="N254" i="2"/>
  <c r="O254" i="2"/>
  <c r="N15" i="3"/>
  <c r="O15" i="3"/>
  <c r="N26" i="3"/>
  <c r="O26" i="3"/>
  <c r="N34" i="3"/>
  <c r="O34" i="3"/>
  <c r="N42" i="3"/>
  <c r="O42" i="3"/>
  <c r="N50" i="3"/>
  <c r="O50" i="3"/>
  <c r="N70" i="3"/>
  <c r="O70" i="3"/>
  <c r="N78" i="3"/>
  <c r="O78" i="3"/>
  <c r="N87" i="3"/>
  <c r="O87" i="3"/>
  <c r="N95" i="3"/>
  <c r="O95" i="3"/>
  <c r="N103" i="3"/>
  <c r="O103" i="3"/>
  <c r="N112" i="3"/>
  <c r="O112" i="3"/>
  <c r="N120" i="3"/>
  <c r="O120" i="3"/>
  <c r="N128" i="3"/>
  <c r="O128" i="3"/>
  <c r="N136" i="3"/>
  <c r="O136" i="3"/>
  <c r="N144" i="3"/>
  <c r="O144" i="3"/>
  <c r="N154" i="3"/>
  <c r="O154" i="3"/>
  <c r="N162" i="3"/>
  <c r="O162" i="3"/>
  <c r="N170" i="3"/>
  <c r="O170" i="3"/>
  <c r="O180" i="3"/>
  <c r="N180" i="3"/>
  <c r="N189" i="3"/>
  <c r="O189" i="3"/>
  <c r="N198" i="3"/>
  <c r="O198" i="3"/>
  <c r="N206" i="3"/>
  <c r="O206" i="3"/>
  <c r="N214" i="3"/>
  <c r="O214" i="3"/>
  <c r="N222" i="3"/>
  <c r="O222" i="3"/>
  <c r="O11" i="4"/>
  <c r="N11" i="4"/>
  <c r="O19" i="4"/>
  <c r="N19" i="4"/>
  <c r="O27" i="4"/>
  <c r="N27" i="4"/>
  <c r="O35" i="4"/>
  <c r="N35" i="4"/>
  <c r="O43" i="4"/>
  <c r="N43" i="4"/>
  <c r="O51" i="4"/>
  <c r="N51" i="4"/>
  <c r="N61" i="4"/>
  <c r="O61" i="4"/>
  <c r="N69" i="4"/>
  <c r="O69" i="4"/>
  <c r="N77" i="4"/>
  <c r="O77" i="4"/>
  <c r="N85" i="4"/>
  <c r="O85" i="4"/>
  <c r="N93" i="4"/>
  <c r="O93" i="4"/>
  <c r="N101" i="4"/>
  <c r="O101" i="4"/>
  <c r="N109" i="4"/>
  <c r="O109" i="4"/>
  <c r="N117" i="4"/>
  <c r="O117" i="4"/>
  <c r="N125" i="4"/>
  <c r="O125" i="4"/>
  <c r="N133" i="4"/>
  <c r="O133" i="4"/>
  <c r="N141" i="4"/>
  <c r="O141" i="4"/>
  <c r="N149" i="4"/>
  <c r="O149" i="4"/>
  <c r="O158" i="4"/>
  <c r="N158" i="4"/>
  <c r="O168" i="4"/>
  <c r="N168" i="4"/>
  <c r="O176" i="4"/>
  <c r="N176" i="4"/>
  <c r="O184" i="4"/>
  <c r="N184" i="4"/>
  <c r="O192" i="4"/>
  <c r="N192" i="4"/>
  <c r="O200" i="4"/>
  <c r="N200" i="4"/>
  <c r="O208" i="4"/>
  <c r="N208" i="4"/>
  <c r="O216" i="4"/>
  <c r="N216" i="4"/>
  <c r="O224" i="4"/>
  <c r="N224" i="4"/>
  <c r="O232" i="4"/>
  <c r="N232" i="4"/>
  <c r="O240" i="4"/>
  <c r="N240" i="4"/>
  <c r="O248" i="4"/>
  <c r="N248" i="4"/>
  <c r="O256" i="4"/>
  <c r="N256" i="4"/>
  <c r="O17" i="5"/>
  <c r="N17" i="5"/>
  <c r="O25" i="5"/>
  <c r="N25" i="5"/>
  <c r="O33" i="5"/>
  <c r="N33" i="5"/>
  <c r="O41" i="5"/>
  <c r="N41" i="5"/>
  <c r="O49" i="5"/>
  <c r="N49" i="5"/>
  <c r="O57" i="5"/>
  <c r="N57" i="5"/>
  <c r="O65" i="5"/>
  <c r="N65" i="5"/>
  <c r="O73" i="5"/>
  <c r="N73" i="5"/>
  <c r="O81" i="5"/>
  <c r="N81" i="5"/>
  <c r="O89" i="5"/>
  <c r="N89" i="5"/>
  <c r="O97" i="5"/>
  <c r="N97" i="5"/>
  <c r="O105" i="5"/>
  <c r="N105" i="5"/>
  <c r="O113" i="5"/>
  <c r="N113" i="5"/>
  <c r="O121" i="5"/>
  <c r="N121" i="5"/>
  <c r="O130" i="5"/>
  <c r="N130" i="5"/>
  <c r="O138" i="5"/>
  <c r="N138" i="5"/>
  <c r="O79" i="2"/>
  <c r="N79" i="2"/>
  <c r="O111" i="2"/>
  <c r="N111" i="2"/>
  <c r="N170" i="2"/>
  <c r="O170" i="2"/>
  <c r="N204" i="2"/>
  <c r="O204" i="2"/>
  <c r="N237" i="2"/>
  <c r="O237" i="2"/>
  <c r="O14" i="3"/>
  <c r="N14" i="3"/>
  <c r="N49" i="3"/>
  <c r="O49" i="3"/>
  <c r="N86" i="3"/>
  <c r="O86" i="3"/>
  <c r="N127" i="3"/>
  <c r="O127" i="3"/>
  <c r="N153" i="3"/>
  <c r="O153" i="3"/>
  <c r="O188" i="3"/>
  <c r="N188" i="3"/>
  <c r="N213" i="3"/>
  <c r="O213" i="3"/>
  <c r="O83" i="3"/>
  <c r="N83" i="3"/>
  <c r="O26" i="4"/>
  <c r="N26" i="4"/>
  <c r="O50" i="4"/>
  <c r="N50" i="4"/>
  <c r="N76" i="4"/>
  <c r="O76" i="4"/>
  <c r="N108" i="4"/>
  <c r="O108" i="4"/>
  <c r="N124" i="4"/>
  <c r="O124" i="4"/>
  <c r="N140" i="4"/>
  <c r="O140" i="4"/>
  <c r="N157" i="4"/>
  <c r="O157" i="4"/>
  <c r="O199" i="4"/>
  <c r="N199" i="4"/>
  <c r="N223" i="4"/>
  <c r="O223" i="4"/>
  <c r="N247" i="4"/>
  <c r="O247" i="4"/>
  <c r="N32" i="5"/>
  <c r="O32" i="5"/>
  <c r="N56" i="5"/>
  <c r="O56" i="5"/>
  <c r="N64" i="5"/>
  <c r="O64" i="5"/>
  <c r="N80" i="5"/>
  <c r="O80" i="5"/>
  <c r="N88" i="5"/>
  <c r="O88" i="5"/>
  <c r="N104" i="5"/>
  <c r="O104" i="5"/>
  <c r="O129" i="5"/>
  <c r="N129" i="5"/>
  <c r="O72" i="2"/>
  <c r="N72" i="2"/>
  <c r="O88" i="2"/>
  <c r="N88" i="2"/>
  <c r="N96" i="2"/>
  <c r="O96" i="2"/>
  <c r="O112" i="2"/>
  <c r="N112" i="2"/>
  <c r="O120" i="2"/>
  <c r="N120" i="2"/>
  <c r="N136" i="2"/>
  <c r="O136" i="2"/>
  <c r="O152" i="2"/>
  <c r="N152" i="2"/>
  <c r="O73" i="2"/>
  <c r="N73" i="2"/>
  <c r="O81" i="2"/>
  <c r="N81" i="2"/>
  <c r="O89" i="2"/>
  <c r="N89" i="2"/>
  <c r="O97" i="2"/>
  <c r="N97" i="2"/>
  <c r="O105" i="2"/>
  <c r="N105" i="2"/>
  <c r="O113" i="2"/>
  <c r="N113" i="2"/>
  <c r="O121" i="2"/>
  <c r="N121" i="2"/>
  <c r="O129" i="2"/>
  <c r="N129" i="2"/>
  <c r="O137" i="2"/>
  <c r="N137" i="2"/>
  <c r="O145" i="2"/>
  <c r="N145" i="2"/>
  <c r="O153" i="2"/>
  <c r="N153" i="2"/>
  <c r="N162" i="2"/>
  <c r="O162" i="2"/>
  <c r="N173" i="2"/>
  <c r="O173" i="2"/>
  <c r="N181" i="2"/>
  <c r="O181" i="2"/>
  <c r="N190" i="2"/>
  <c r="O190" i="2"/>
  <c r="N198" i="2"/>
  <c r="O198" i="2"/>
  <c r="N206" i="2"/>
  <c r="O206" i="2"/>
  <c r="N214" i="2"/>
  <c r="O214" i="2"/>
  <c r="N222" i="2"/>
  <c r="O222" i="2"/>
  <c r="N230" i="2"/>
  <c r="O230" i="2"/>
  <c r="O239" i="2"/>
  <c r="N239" i="2"/>
  <c r="O247" i="2"/>
  <c r="N247" i="2"/>
  <c r="O255" i="2"/>
  <c r="N255" i="2"/>
  <c r="O16" i="3"/>
  <c r="N16" i="3"/>
  <c r="O27" i="3"/>
  <c r="N27" i="3"/>
  <c r="O35" i="3"/>
  <c r="N35" i="3"/>
  <c r="O43" i="3"/>
  <c r="N43" i="3"/>
  <c r="O51" i="3"/>
  <c r="N51" i="3"/>
  <c r="N71" i="3"/>
  <c r="O71" i="3"/>
  <c r="N79" i="3"/>
  <c r="O79" i="3"/>
  <c r="N88" i="3"/>
  <c r="O88" i="3"/>
  <c r="N96" i="3"/>
  <c r="O96" i="3"/>
  <c r="N104" i="3"/>
  <c r="O104" i="3"/>
  <c r="N113" i="3"/>
  <c r="O113" i="3"/>
  <c r="N121" i="3"/>
  <c r="O121" i="3"/>
  <c r="N129" i="3"/>
  <c r="O129" i="3"/>
  <c r="N137" i="3"/>
  <c r="O137" i="3"/>
  <c r="N145" i="3"/>
  <c r="O145" i="3"/>
  <c r="O155" i="3"/>
  <c r="N155" i="3"/>
  <c r="O163" i="3"/>
  <c r="N163" i="3"/>
  <c r="O171" i="3"/>
  <c r="N171" i="3"/>
  <c r="N181" i="3"/>
  <c r="O181" i="3"/>
  <c r="N191" i="3"/>
  <c r="O191" i="3"/>
  <c r="N199" i="3"/>
  <c r="O199" i="3"/>
  <c r="N207" i="3"/>
  <c r="O207" i="3"/>
  <c r="N215" i="3"/>
  <c r="O215" i="3"/>
  <c r="N223" i="3"/>
  <c r="O223" i="3"/>
  <c r="O65" i="2"/>
  <c r="N65" i="2"/>
  <c r="N12" i="4"/>
  <c r="O12" i="4"/>
  <c r="N20" i="4"/>
  <c r="O20" i="4"/>
  <c r="N28" i="4"/>
  <c r="O28" i="4"/>
  <c r="N36" i="4"/>
  <c r="O36" i="4"/>
  <c r="N44" i="4"/>
  <c r="O44" i="4"/>
  <c r="N52" i="4"/>
  <c r="O52" i="4"/>
  <c r="O62" i="4"/>
  <c r="N62" i="4"/>
  <c r="O70" i="4"/>
  <c r="N70" i="4"/>
  <c r="O78" i="4"/>
  <c r="N78" i="4"/>
  <c r="O86" i="4"/>
  <c r="N86" i="4"/>
  <c r="O94" i="4"/>
  <c r="N94" i="4"/>
  <c r="O102" i="4"/>
  <c r="N102" i="4"/>
  <c r="O110" i="4"/>
  <c r="N110" i="4"/>
  <c r="O118" i="4"/>
  <c r="N118" i="4"/>
  <c r="O126" i="4"/>
  <c r="N126" i="4"/>
  <c r="O134" i="4"/>
  <c r="N134" i="4"/>
  <c r="O142" i="4"/>
  <c r="N142" i="4"/>
  <c r="O150" i="4"/>
  <c r="N150" i="4"/>
  <c r="O160" i="4"/>
  <c r="N160" i="4"/>
  <c r="O169" i="4"/>
  <c r="N169" i="4"/>
  <c r="O177" i="4"/>
  <c r="N177" i="4"/>
  <c r="O185" i="4"/>
  <c r="N185" i="4"/>
  <c r="O193" i="4"/>
  <c r="N193" i="4"/>
  <c r="O201" i="4"/>
  <c r="N201" i="4"/>
  <c r="O209" i="4"/>
  <c r="N209" i="4"/>
  <c r="O217" i="4"/>
  <c r="N217" i="4"/>
  <c r="O225" i="4"/>
  <c r="N225" i="4"/>
  <c r="O233" i="4"/>
  <c r="N233" i="4"/>
  <c r="O241" i="4"/>
  <c r="N241" i="4"/>
  <c r="O249" i="4"/>
  <c r="N249" i="4"/>
  <c r="O257" i="4"/>
  <c r="N257" i="4"/>
  <c r="O18" i="5"/>
  <c r="N18" i="5"/>
  <c r="O26" i="5"/>
  <c r="N26" i="5"/>
  <c r="O34" i="5"/>
  <c r="N34" i="5"/>
  <c r="O42" i="5"/>
  <c r="N42" i="5"/>
  <c r="O50" i="5"/>
  <c r="N50" i="5"/>
  <c r="O58" i="5"/>
  <c r="N58" i="5"/>
  <c r="O66" i="5"/>
  <c r="N66" i="5"/>
  <c r="O74" i="5"/>
  <c r="N74" i="5"/>
  <c r="O82" i="5"/>
  <c r="N82" i="5"/>
  <c r="O90" i="5"/>
  <c r="N90" i="5"/>
  <c r="O98" i="5"/>
  <c r="N98" i="5"/>
  <c r="O106" i="5"/>
  <c r="N106" i="5"/>
  <c r="O114" i="5"/>
  <c r="N114" i="5"/>
  <c r="O122" i="5"/>
  <c r="N122" i="5"/>
  <c r="O131" i="5"/>
  <c r="N131" i="5"/>
  <c r="O139" i="5"/>
  <c r="N139" i="5"/>
  <c r="J3" i="10"/>
  <c r="J3" i="8"/>
  <c r="N215" i="7"/>
  <c r="E4" i="7" s="1"/>
  <c r="E6" i="7" s="1"/>
  <c r="J2" i="7" s="1"/>
  <c r="E7" i="9"/>
  <c r="J4" i="9" s="1"/>
  <c r="J6" i="9" s="1"/>
  <c r="H7" i="11" s="1"/>
  <c r="E7" i="10"/>
  <c r="J4" i="10" s="1"/>
  <c r="J6" i="10" s="1"/>
  <c r="H13" i="11" s="1"/>
  <c r="O170" i="6"/>
  <c r="E5" i="6" s="1"/>
  <c r="J5" i="6" s="1"/>
  <c r="E6" i="9"/>
  <c r="J2" i="9" s="1"/>
  <c r="J3" i="9"/>
  <c r="N170" i="6"/>
  <c r="E4" i="6" s="1"/>
  <c r="E6" i="6" s="1"/>
  <c r="J2" i="6" s="1"/>
  <c r="O215" i="7"/>
  <c r="E5" i="7" s="1"/>
  <c r="J5" i="7" s="1"/>
  <c r="E7" i="8"/>
  <c r="J4" i="8" s="1"/>
  <c r="J6" i="8" s="1"/>
  <c r="H11" i="11" s="1"/>
  <c r="M146" i="5"/>
  <c r="E3" i="5" s="1"/>
  <c r="M265" i="4"/>
  <c r="E3" i="4" s="1"/>
  <c r="M230" i="3"/>
  <c r="E3" i="3" s="1"/>
  <c r="K64" i="2"/>
  <c r="K63" i="2"/>
  <c r="K62" i="2"/>
  <c r="K61" i="2"/>
  <c r="K60" i="2"/>
  <c r="K58" i="2"/>
  <c r="K57" i="2"/>
  <c r="K56" i="2"/>
  <c r="K54" i="2"/>
  <c r="K53" i="2"/>
  <c r="K52" i="2"/>
  <c r="K51" i="2"/>
  <c r="K50" i="2"/>
  <c r="K49" i="2"/>
  <c r="K48" i="2"/>
  <c r="K47" i="2"/>
  <c r="K43" i="2"/>
  <c r="K42" i="2"/>
  <c r="K41" i="2"/>
  <c r="K40" i="2"/>
  <c r="K39" i="2"/>
  <c r="K38" i="2"/>
  <c r="K37" i="2"/>
  <c r="K36" i="2"/>
  <c r="K35" i="2"/>
  <c r="K34" i="2"/>
  <c r="K33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J260" i="2"/>
  <c r="I260" i="2"/>
  <c r="E2" i="2" s="1"/>
  <c r="H260" i="2"/>
  <c r="N13" i="2" l="1"/>
  <c r="O13" i="2"/>
  <c r="O29" i="2"/>
  <c r="N29" i="2"/>
  <c r="N37" i="2"/>
  <c r="O37" i="2"/>
  <c r="N62" i="2"/>
  <c r="O62" i="2"/>
  <c r="O16" i="2"/>
  <c r="N16" i="2"/>
  <c r="O24" i="2"/>
  <c r="N24" i="2"/>
  <c r="O32" i="2"/>
  <c r="N32" i="2"/>
  <c r="N40" i="2"/>
  <c r="O40" i="2"/>
  <c r="O48" i="2"/>
  <c r="N48" i="2"/>
  <c r="O56" i="2"/>
  <c r="N56" i="2"/>
  <c r="O25" i="2"/>
  <c r="N25" i="2"/>
  <c r="O49" i="2"/>
  <c r="N49" i="2"/>
  <c r="N18" i="2"/>
  <c r="O18" i="2"/>
  <c r="N26" i="2"/>
  <c r="O26" i="2"/>
  <c r="N34" i="2"/>
  <c r="O34" i="2"/>
  <c r="N42" i="2"/>
  <c r="O42" i="2"/>
  <c r="N50" i="2"/>
  <c r="O50" i="2"/>
  <c r="N58" i="2"/>
  <c r="O58" i="2"/>
  <c r="O11" i="2"/>
  <c r="N11" i="2"/>
  <c r="N19" i="2"/>
  <c r="O19" i="2"/>
  <c r="N35" i="2"/>
  <c r="O35" i="2"/>
  <c r="O43" i="2"/>
  <c r="N43" i="2"/>
  <c r="N51" i="2"/>
  <c r="O51" i="2"/>
  <c r="N60" i="2"/>
  <c r="O60" i="2"/>
  <c r="O17" i="2"/>
  <c r="N17" i="2"/>
  <c r="O33" i="2"/>
  <c r="N33" i="2"/>
  <c r="O41" i="2"/>
  <c r="N41" i="2"/>
  <c r="O57" i="2"/>
  <c r="N57" i="2"/>
  <c r="N27" i="2"/>
  <c r="O27" i="2"/>
  <c r="O12" i="2"/>
  <c r="N12" i="2"/>
  <c r="N20" i="2"/>
  <c r="O20" i="2"/>
  <c r="N28" i="2"/>
  <c r="O28" i="2"/>
  <c r="O36" i="2"/>
  <c r="N36" i="2"/>
  <c r="N44" i="2"/>
  <c r="O44" i="2"/>
  <c r="N52" i="2"/>
  <c r="O52" i="2"/>
  <c r="N61" i="2"/>
  <c r="O61" i="2"/>
  <c r="N53" i="2"/>
  <c r="O53" i="2"/>
  <c r="N21" i="2"/>
  <c r="O21" i="2"/>
  <c r="N45" i="2"/>
  <c r="O45" i="2"/>
  <c r="N14" i="2"/>
  <c r="O14" i="2"/>
  <c r="N22" i="2"/>
  <c r="O22" i="2"/>
  <c r="N30" i="2"/>
  <c r="O30" i="2"/>
  <c r="N38" i="2"/>
  <c r="O38" i="2"/>
  <c r="N46" i="2"/>
  <c r="O46" i="2"/>
  <c r="N54" i="2"/>
  <c r="O54" i="2"/>
  <c r="O63" i="2"/>
  <c r="N63" i="2"/>
  <c r="O15" i="2"/>
  <c r="N15" i="2"/>
  <c r="O23" i="2"/>
  <c r="N23" i="2"/>
  <c r="O31" i="2"/>
  <c r="N31" i="2"/>
  <c r="O39" i="2"/>
  <c r="N39" i="2"/>
  <c r="O47" i="2"/>
  <c r="N47" i="2"/>
  <c r="O55" i="2"/>
  <c r="N55" i="2"/>
  <c r="O64" i="2"/>
  <c r="N64" i="2"/>
  <c r="J3" i="7"/>
  <c r="N146" i="5"/>
  <c r="E4" i="5" s="1"/>
  <c r="J3" i="5" s="1"/>
  <c r="O146" i="5"/>
  <c r="E5" i="5" s="1"/>
  <c r="J5" i="5" s="1"/>
  <c r="E7" i="6"/>
  <c r="J4" i="6" s="1"/>
  <c r="J6" i="6" s="1"/>
  <c r="H9" i="11" s="1"/>
  <c r="O230" i="3"/>
  <c r="E5" i="3" s="1"/>
  <c r="J5" i="3" s="1"/>
  <c r="N265" i="4"/>
  <c r="E4" i="4" s="1"/>
  <c r="E6" i="4" s="1"/>
  <c r="J2" i="4" s="1"/>
  <c r="N230" i="3"/>
  <c r="E4" i="3" s="1"/>
  <c r="J3" i="3" s="1"/>
  <c r="O265" i="4"/>
  <c r="E5" i="4" s="1"/>
  <c r="E7" i="4" s="1"/>
  <c r="J4" i="4" s="1"/>
  <c r="J3" i="6"/>
  <c r="E7" i="7"/>
  <c r="J4" i="7" s="1"/>
  <c r="J6" i="7" s="1"/>
  <c r="H12" i="11" s="1"/>
  <c r="M260" i="2"/>
  <c r="E3" i="2" s="1"/>
  <c r="E6" i="5" l="1"/>
  <c r="J2" i="5" s="1"/>
  <c r="E7" i="5"/>
  <c r="J4" i="5" s="1"/>
  <c r="J6" i="5" s="1"/>
  <c r="H8" i="11" s="1"/>
  <c r="E7" i="3"/>
  <c r="J4" i="3" s="1"/>
  <c r="J6" i="3" s="1"/>
  <c r="H10" i="11" s="1"/>
  <c r="J3" i="4"/>
  <c r="J5" i="4"/>
  <c r="J6" i="4" s="1"/>
  <c r="H6" i="11" s="1"/>
  <c r="E6" i="3"/>
  <c r="J2" i="3" s="1"/>
  <c r="N260" i="2"/>
  <c r="E4" i="2" s="1"/>
  <c r="J3" i="2" s="1"/>
  <c r="O260" i="2"/>
  <c r="E5" i="2" s="1"/>
  <c r="E7" i="2" s="1"/>
  <c r="E6" i="2" l="1"/>
  <c r="J2" i="2" s="1"/>
  <c r="J5" i="2"/>
  <c r="J4" i="2"/>
  <c r="J6" i="2" l="1"/>
  <c r="H5" i="11" s="1"/>
  <c r="H16" i="11" s="1"/>
</calcChain>
</file>

<file path=xl/sharedStrings.xml><?xml version="1.0" encoding="utf-8"?>
<sst xmlns="http://schemas.openxmlformats.org/spreadsheetml/2006/main" count="10837" uniqueCount="1498">
  <si>
    <t>Bureaukamer</t>
  </si>
  <si>
    <t>Tarkett</t>
  </si>
  <si>
    <t>Homogeen Vinyl</t>
  </si>
  <si>
    <t>WP 1</t>
  </si>
  <si>
    <t>Steen/Beton/Tegels/Coating</t>
  </si>
  <si>
    <t>Steen</t>
  </si>
  <si>
    <t xml:space="preserve">WP 1 </t>
  </si>
  <si>
    <t>Vast Tapijt/Tapijt/Vilt/Tapijttegels</t>
  </si>
  <si>
    <t>Tapijt</t>
  </si>
  <si>
    <t>Marmoleum/Linoleum</t>
  </si>
  <si>
    <t>Lino</t>
  </si>
  <si>
    <t>PVC</t>
  </si>
  <si>
    <t>Heterogeen Vinyl</t>
  </si>
  <si>
    <t>Hout</t>
  </si>
  <si>
    <t>Doucheruimte</t>
  </si>
  <si>
    <t>Anti-slip Coating</t>
  </si>
  <si>
    <t>WP 8</t>
  </si>
  <si>
    <t>Tegels/Steen</t>
  </si>
  <si>
    <t>E.H.B.O.-ruimte</t>
  </si>
  <si>
    <t>Vast Tapijt</t>
  </si>
  <si>
    <t>Beton</t>
  </si>
  <si>
    <t>Expo-ruimte</t>
  </si>
  <si>
    <t>Marmoleum</t>
  </si>
  <si>
    <t>WP 12</t>
  </si>
  <si>
    <t>Expositie / Infotheek</t>
  </si>
  <si>
    <t>WP 2</t>
  </si>
  <si>
    <t>Horecaruimte</t>
  </si>
  <si>
    <t>WP 3</t>
  </si>
  <si>
    <t>Keuken/Pantry</t>
  </si>
  <si>
    <t>Kleedruimte</t>
  </si>
  <si>
    <t>WP 9</t>
  </si>
  <si>
    <t>Rubber</t>
  </si>
  <si>
    <t>Leslokaal</t>
  </si>
  <si>
    <t xml:space="preserve">Kunststof tegel </t>
  </si>
  <si>
    <t>Lift</t>
  </si>
  <si>
    <t>WP 6</t>
  </si>
  <si>
    <t>Noppenvloer</t>
  </si>
  <si>
    <t>Anti-slip coating</t>
  </si>
  <si>
    <t>Mediatheek</t>
  </si>
  <si>
    <t>Overige ruimte</t>
  </si>
  <si>
    <t>Praktijklokaal</t>
  </si>
  <si>
    <t>WP 4</t>
  </si>
  <si>
    <t xml:space="preserve">OSB-platen </t>
  </si>
  <si>
    <t>Praktijklokaal Keuken</t>
  </si>
  <si>
    <t>WP 5</t>
  </si>
  <si>
    <t>Repro</t>
  </si>
  <si>
    <t>Sanitaire ruimte</t>
  </si>
  <si>
    <t>WP 7</t>
  </si>
  <si>
    <t>Sportzaal</t>
  </si>
  <si>
    <t>Sportvloer</t>
  </si>
  <si>
    <t>WP 10</t>
  </si>
  <si>
    <t>WP 11</t>
  </si>
  <si>
    <t xml:space="preserve">WP 10 </t>
  </si>
  <si>
    <t>Toestelberging</t>
  </si>
  <si>
    <t>Trap(penhuis)</t>
  </si>
  <si>
    <t>Metaal</t>
  </si>
  <si>
    <t>Verkeersruimte</t>
  </si>
  <si>
    <t>Ruimtegroep</t>
  </si>
  <si>
    <t>Vloerafwerking</t>
  </si>
  <si>
    <t>Vloersoort</t>
  </si>
  <si>
    <t>Werkprogramma</t>
  </si>
  <si>
    <t>Prestatienorm</t>
  </si>
  <si>
    <t>Rubbertegels gelast</t>
  </si>
  <si>
    <t>Uurtarief schoonmaakmedewerker</t>
  </si>
  <si>
    <t>Uurtarief vrijgesteld toezicht direct leidinggevende</t>
  </si>
  <si>
    <t>Verdieping</t>
  </si>
  <si>
    <t>Ruimtenummer</t>
  </si>
  <si>
    <t>Omschrijving</t>
  </si>
  <si>
    <t>Ruimtesoort</t>
  </si>
  <si>
    <t>Vloergroep</t>
  </si>
  <si>
    <t>Totaal m²</t>
  </si>
  <si>
    <t>In onderhoud (i.o.)</t>
  </si>
  <si>
    <t>Niet in onderhoud (n.i.o.)</t>
  </si>
  <si>
    <t>Souterrain</t>
  </si>
  <si>
    <t>Souterain 1</t>
  </si>
  <si>
    <t>Souterain 0</t>
  </si>
  <si>
    <t>Trap(penhuis</t>
  </si>
  <si>
    <t>Souterain 3</t>
  </si>
  <si>
    <t>Souterain 2</t>
  </si>
  <si>
    <t>Souterain 4</t>
  </si>
  <si>
    <t>Doorgang</t>
  </si>
  <si>
    <t>Hal</t>
  </si>
  <si>
    <t>Souterain 5</t>
  </si>
  <si>
    <t>Garderobe</t>
  </si>
  <si>
    <t>Kantoor</t>
  </si>
  <si>
    <t>Souterain 6</t>
  </si>
  <si>
    <t>Souterain 7</t>
  </si>
  <si>
    <t>Toiletruimte</t>
  </si>
  <si>
    <t>Souterain 8</t>
  </si>
  <si>
    <t>Souterain 9</t>
  </si>
  <si>
    <t>Opslag</t>
  </si>
  <si>
    <t>Souterain 10</t>
  </si>
  <si>
    <t>Portaal</t>
  </si>
  <si>
    <t>L.O.R.</t>
  </si>
  <si>
    <t>Souterain 11</t>
  </si>
  <si>
    <t>Uitgifte</t>
  </si>
  <si>
    <t>Miva-toilet</t>
  </si>
  <si>
    <t>Souterain 12</t>
  </si>
  <si>
    <t>Souterain 13</t>
  </si>
  <si>
    <t>Souterain 14</t>
  </si>
  <si>
    <t>Entree</t>
  </si>
  <si>
    <t>Souterain 15</t>
  </si>
  <si>
    <t>Souterain 16</t>
  </si>
  <si>
    <t>Souterain 17</t>
  </si>
  <si>
    <t>128A</t>
  </si>
  <si>
    <t>Handvaardigheidslokaal</t>
  </si>
  <si>
    <t>Souterain 18</t>
  </si>
  <si>
    <t>Portaal praktijklokaal</t>
  </si>
  <si>
    <t>Tekenen</t>
  </si>
  <si>
    <t>Souterain 19</t>
  </si>
  <si>
    <t>Souterain 20</t>
  </si>
  <si>
    <t>Souterain 21</t>
  </si>
  <si>
    <t>Souterain 22</t>
  </si>
  <si>
    <t>131a</t>
  </si>
  <si>
    <t>Souterain 23</t>
  </si>
  <si>
    <t>Biologie</t>
  </si>
  <si>
    <t>TOA</t>
  </si>
  <si>
    <t>Souterain 24</t>
  </si>
  <si>
    <t>Ronde trap</t>
  </si>
  <si>
    <t>Staal</t>
  </si>
  <si>
    <t>Begane grond</t>
  </si>
  <si>
    <t>Begane grond 0</t>
  </si>
  <si>
    <t>Centrale hal</t>
  </si>
  <si>
    <t>Begane grond 1</t>
  </si>
  <si>
    <t>Begane grond 2</t>
  </si>
  <si>
    <t>WP 10/11</t>
  </si>
  <si>
    <t>203.1</t>
  </si>
  <si>
    <t>Begane grond 3</t>
  </si>
  <si>
    <t>Begane grond 4a</t>
  </si>
  <si>
    <t>Begane grond 5a</t>
  </si>
  <si>
    <t>Docent</t>
  </si>
  <si>
    <t>Administratie</t>
  </si>
  <si>
    <t>BG201</t>
  </si>
  <si>
    <t>Conciërge</t>
  </si>
  <si>
    <t>Begane grond 6a</t>
  </si>
  <si>
    <t>Begane grond 7a</t>
  </si>
  <si>
    <t>Overblijflokaal</t>
  </si>
  <si>
    <t>Begane grond 8a</t>
  </si>
  <si>
    <t>Toneel</t>
  </si>
  <si>
    <t>Plankenvloer</t>
  </si>
  <si>
    <t>Keuken</t>
  </si>
  <si>
    <t>Muzieklokaal</t>
  </si>
  <si>
    <t>Theorielokaal</t>
  </si>
  <si>
    <t>Vergaderruimte</t>
  </si>
  <si>
    <t>Computerruimte</t>
  </si>
  <si>
    <t>ICT</t>
  </si>
  <si>
    <t>Begane grond 9a</t>
  </si>
  <si>
    <t>Begane grond 10a</t>
  </si>
  <si>
    <t>Begane grond 11a</t>
  </si>
  <si>
    <t>234a</t>
  </si>
  <si>
    <t>Tussenruimte</t>
  </si>
  <si>
    <t>Begane grond 12a</t>
  </si>
  <si>
    <t>1e Verdieping</t>
  </si>
  <si>
    <t>1e Verdieping 0</t>
  </si>
  <si>
    <t>Docentenkamer</t>
  </si>
  <si>
    <t>Werkplek docenten</t>
  </si>
  <si>
    <t>Begane grond 0a</t>
  </si>
  <si>
    <t>Begane grond 1a</t>
  </si>
  <si>
    <t>Begane grond 2a</t>
  </si>
  <si>
    <t>Begane grond 3a</t>
  </si>
  <si>
    <t>Begane grond 5 entree</t>
  </si>
  <si>
    <t>BG521</t>
  </si>
  <si>
    <t>Patchkast</t>
  </si>
  <si>
    <t>Begane grond 6trap</t>
  </si>
  <si>
    <t xml:space="preserve">Muziek </t>
  </si>
  <si>
    <t>Begane grond 7</t>
  </si>
  <si>
    <t>Begane grond 8</t>
  </si>
  <si>
    <t>Begane grond 9</t>
  </si>
  <si>
    <t>Aula / Kantine</t>
  </si>
  <si>
    <t>Begane grond 10</t>
  </si>
  <si>
    <t>Begane grond 11</t>
  </si>
  <si>
    <t>Begane grond 12</t>
  </si>
  <si>
    <t>Begane grond 13a</t>
  </si>
  <si>
    <t>Berging</t>
  </si>
  <si>
    <t>Begane grond 14</t>
  </si>
  <si>
    <t>Begane grond 15</t>
  </si>
  <si>
    <t>516a</t>
  </si>
  <si>
    <t>Kabinet</t>
  </si>
  <si>
    <t>1e verdieping 0a</t>
  </si>
  <si>
    <t>1e Verdieping 1</t>
  </si>
  <si>
    <t>1e Verdieping 2</t>
  </si>
  <si>
    <t>1e Verdieping 3</t>
  </si>
  <si>
    <t>1e Verdieping 4</t>
  </si>
  <si>
    <t>1e Verdieping 5</t>
  </si>
  <si>
    <t>1e Verdieping 6</t>
  </si>
  <si>
    <t>1e Verdieping 7</t>
  </si>
  <si>
    <t>Gymzaal</t>
  </si>
  <si>
    <t>1e Verdieping 8</t>
  </si>
  <si>
    <t>1e Verdieping 9</t>
  </si>
  <si>
    <t>1e Verdieping 10</t>
  </si>
  <si>
    <t>Tekenlokaal</t>
  </si>
  <si>
    <t>1e Verdieping 11</t>
  </si>
  <si>
    <t>Boekenfonds</t>
  </si>
  <si>
    <t>Gallerij</t>
  </si>
  <si>
    <t>Garderobe docenten</t>
  </si>
  <si>
    <t>Natuurkunde</t>
  </si>
  <si>
    <t>2e Verdieping</t>
  </si>
  <si>
    <t>Trapportaal</t>
  </si>
  <si>
    <t>Douche-/ Toiletruimte</t>
  </si>
  <si>
    <t>Computerlokaal</t>
  </si>
  <si>
    <t>Hal 2</t>
  </si>
  <si>
    <t>Scheikunde</t>
  </si>
  <si>
    <t>Dagen per jaar</t>
  </si>
  <si>
    <t>Totaal m² per jaar</t>
  </si>
  <si>
    <t>Uren per dag</t>
  </si>
  <si>
    <t>Uren per jaar</t>
  </si>
  <si>
    <t>Klant</t>
  </si>
  <si>
    <t>Locatie</t>
  </si>
  <si>
    <t>SOML</t>
  </si>
  <si>
    <t>BC Broekhin</t>
  </si>
  <si>
    <t>Bob Boumanstraat 30-32 6042 EH Roermond</t>
  </si>
  <si>
    <t>Kosten inzet vrijgesteld toezicht per dag</t>
  </si>
  <si>
    <t>Kosten schoonmaak per dag</t>
  </si>
  <si>
    <t>Kosten schoonmaak per jaar</t>
  </si>
  <si>
    <t>Kosten inzet vrijgesteld toezicht per jaar</t>
  </si>
  <si>
    <t>Uren per dag schoonmaak</t>
  </si>
  <si>
    <t>Uren per jaar schoonmaak</t>
  </si>
  <si>
    <t>Uren per dag vrijgesteld toezicht</t>
  </si>
  <si>
    <t>Uren per jaar vrijgesteld toezicht</t>
  </si>
  <si>
    <t>Adres locatie</t>
  </si>
  <si>
    <t>Contractjaarprijs locatie BC Broekhin</t>
  </si>
  <si>
    <t>Totalen:</t>
  </si>
  <si>
    <t>Kelder</t>
  </si>
  <si>
    <t>K15</t>
  </si>
  <si>
    <t>K14</t>
  </si>
  <si>
    <t>Lockerkelder</t>
  </si>
  <si>
    <t>K13</t>
  </si>
  <si>
    <t>Kantine</t>
  </si>
  <si>
    <t>Epoxy</t>
  </si>
  <si>
    <t>K8</t>
  </si>
  <si>
    <t>Gang voor toiletten</t>
  </si>
  <si>
    <t>K7A</t>
  </si>
  <si>
    <t>K7B</t>
  </si>
  <si>
    <t>K6</t>
  </si>
  <si>
    <t>Hal voor kantine</t>
  </si>
  <si>
    <t>K5</t>
  </si>
  <si>
    <t>Trappenhal</t>
  </si>
  <si>
    <t>K19</t>
  </si>
  <si>
    <t>Kantoor ICT</t>
  </si>
  <si>
    <t>Linoleum</t>
  </si>
  <si>
    <t>K19A</t>
  </si>
  <si>
    <t>Serverruimte</t>
  </si>
  <si>
    <t>K20</t>
  </si>
  <si>
    <t>Docentenwerkplek</t>
  </si>
  <si>
    <t>K21</t>
  </si>
  <si>
    <t>Decanaat</t>
  </si>
  <si>
    <t>K22</t>
  </si>
  <si>
    <t>K23</t>
  </si>
  <si>
    <t>Counceling</t>
  </si>
  <si>
    <t>K24</t>
  </si>
  <si>
    <t>K24a</t>
  </si>
  <si>
    <t>K24b</t>
  </si>
  <si>
    <t>Gang kelder</t>
  </si>
  <si>
    <t>K30a</t>
  </si>
  <si>
    <t>Portaal lift</t>
  </si>
  <si>
    <t>K30</t>
  </si>
  <si>
    <t>K31A</t>
  </si>
  <si>
    <t>Technasium</t>
  </si>
  <si>
    <t>Technasium trap</t>
  </si>
  <si>
    <t>K31B</t>
  </si>
  <si>
    <t>Werkplaats</t>
  </si>
  <si>
    <t>K31</t>
  </si>
  <si>
    <t>Studio</t>
  </si>
  <si>
    <t>K31d</t>
  </si>
  <si>
    <t>Hi-Tech</t>
  </si>
  <si>
    <t>Aula</t>
  </si>
  <si>
    <t>Portaal toneelkelder</t>
  </si>
  <si>
    <t>036a</t>
  </si>
  <si>
    <t>Toneelkelder</t>
  </si>
  <si>
    <t>036b</t>
  </si>
  <si>
    <t>Portaal trappenhuis R</t>
  </si>
  <si>
    <t>036c</t>
  </si>
  <si>
    <t>Sanitair trappenhuis</t>
  </si>
  <si>
    <t>036d</t>
  </si>
  <si>
    <t>Portaal trappenhuis L</t>
  </si>
  <si>
    <t>036e</t>
  </si>
  <si>
    <t>Foyer</t>
  </si>
  <si>
    <t>Ingang foyer</t>
  </si>
  <si>
    <t>Coral</t>
  </si>
  <si>
    <t>Tegel</t>
  </si>
  <si>
    <t>32A</t>
  </si>
  <si>
    <t>Technasium verhoging</t>
  </si>
  <si>
    <t>Vilt</t>
  </si>
  <si>
    <t>Technasium CAM-ruimte</t>
  </si>
  <si>
    <t>Technasium kabinet O&amp;O</t>
  </si>
  <si>
    <t>Leisteen</t>
  </si>
  <si>
    <t>22A</t>
  </si>
  <si>
    <t>16A</t>
  </si>
  <si>
    <t>Receptie</t>
  </si>
  <si>
    <t>8A</t>
  </si>
  <si>
    <t xml:space="preserve">Centrale hal </t>
  </si>
  <si>
    <t>Centrale hal, glazen spreekkamer</t>
  </si>
  <si>
    <t>20A</t>
  </si>
  <si>
    <t>001A</t>
  </si>
  <si>
    <t>Hal / Trap</t>
  </si>
  <si>
    <t>Coral Vast tapijt</t>
  </si>
  <si>
    <t>Portaal toilet</t>
  </si>
  <si>
    <t>002A</t>
  </si>
  <si>
    <t>Toilet dames</t>
  </si>
  <si>
    <t>002B</t>
  </si>
  <si>
    <t>Toilet heren</t>
  </si>
  <si>
    <t>L01</t>
  </si>
  <si>
    <t>Descol</t>
  </si>
  <si>
    <t>L01A</t>
  </si>
  <si>
    <t>L01B</t>
  </si>
  <si>
    <t>Toezichtkabine</t>
  </si>
  <si>
    <t>Kleedruimte heren</t>
  </si>
  <si>
    <t>Kleedruimte dames</t>
  </si>
  <si>
    <t>102A</t>
  </si>
  <si>
    <t>102B</t>
  </si>
  <si>
    <t>Sportruimte</t>
  </si>
  <si>
    <t>114C</t>
  </si>
  <si>
    <t>114D</t>
  </si>
  <si>
    <t>114A</t>
  </si>
  <si>
    <t>Garderobe personeel</t>
  </si>
  <si>
    <t>114B</t>
  </si>
  <si>
    <t>115A</t>
  </si>
  <si>
    <t>Koffiecorner</t>
  </si>
  <si>
    <t>115-6</t>
  </si>
  <si>
    <t>Hal / Trappenhuis</t>
  </si>
  <si>
    <t>Mediatheek bovenbouw</t>
  </si>
  <si>
    <t>Informaticalokaal</t>
  </si>
  <si>
    <t>Nieuw trappenhuis</t>
  </si>
  <si>
    <t>Overloop</t>
  </si>
  <si>
    <t>Trappenhuis</t>
  </si>
  <si>
    <t>224A</t>
  </si>
  <si>
    <t>Scheikundelokaal</t>
  </si>
  <si>
    <t>Natuurkundelokaal</t>
  </si>
  <si>
    <t>L02A</t>
  </si>
  <si>
    <t>L02D</t>
  </si>
  <si>
    <t>S24</t>
  </si>
  <si>
    <t>S23</t>
  </si>
  <si>
    <t>Hal / verkeersruimte</t>
  </si>
  <si>
    <t>BO1</t>
  </si>
  <si>
    <t>B02</t>
  </si>
  <si>
    <t>B03</t>
  </si>
  <si>
    <t>Begane Grond 0</t>
  </si>
  <si>
    <t>Begane Grond 1</t>
  </si>
  <si>
    <t>Toilet docenten</t>
  </si>
  <si>
    <t>Begane Grond 2</t>
  </si>
  <si>
    <t>B06</t>
  </si>
  <si>
    <t>Werkkamer</t>
  </si>
  <si>
    <t>Entree / gang</t>
  </si>
  <si>
    <t>1A</t>
  </si>
  <si>
    <t>Douche / toilet</t>
  </si>
  <si>
    <t>2A</t>
  </si>
  <si>
    <t>4A</t>
  </si>
  <si>
    <t>Douchruimte</t>
  </si>
  <si>
    <t>5A</t>
  </si>
  <si>
    <t>6A</t>
  </si>
  <si>
    <t>10A</t>
  </si>
  <si>
    <t>M01-Begane Grond0</t>
  </si>
  <si>
    <t>M01-Begane Grond01</t>
  </si>
  <si>
    <t>Studio 1</t>
  </si>
  <si>
    <t>Studio 2</t>
  </si>
  <si>
    <t>Studio 3</t>
  </si>
  <si>
    <t>Studio 4</t>
  </si>
  <si>
    <t>Voorportaal toilet</t>
  </si>
  <si>
    <t>Toilet</t>
  </si>
  <si>
    <t>R000</t>
  </si>
  <si>
    <t>Trap(penhuis) / entree</t>
  </si>
  <si>
    <t>LIFT</t>
  </si>
  <si>
    <t>R001</t>
  </si>
  <si>
    <t>R002</t>
  </si>
  <si>
    <t>R003</t>
  </si>
  <si>
    <t>R004</t>
  </si>
  <si>
    <t>R005</t>
  </si>
  <si>
    <t>R006</t>
  </si>
  <si>
    <t>R006A</t>
  </si>
  <si>
    <t>R007</t>
  </si>
  <si>
    <t>R008</t>
  </si>
  <si>
    <t>R009</t>
  </si>
  <si>
    <t>R010</t>
  </si>
  <si>
    <t>Spreekkamer</t>
  </si>
  <si>
    <t>R011</t>
  </si>
  <si>
    <t>R012</t>
  </si>
  <si>
    <t>R013</t>
  </si>
  <si>
    <t>R014</t>
  </si>
  <si>
    <t>R015</t>
  </si>
  <si>
    <t>R016</t>
  </si>
  <si>
    <t>Technische ruimte</t>
  </si>
  <si>
    <t>R017</t>
  </si>
  <si>
    <t>Onderwijsruimte</t>
  </si>
  <si>
    <t>R018</t>
  </si>
  <si>
    <t>R019</t>
  </si>
  <si>
    <t>R100</t>
  </si>
  <si>
    <t>R101</t>
  </si>
  <si>
    <t>R102</t>
  </si>
  <si>
    <t>R103</t>
  </si>
  <si>
    <t>R104</t>
  </si>
  <si>
    <t>R105</t>
  </si>
  <si>
    <t>R105A</t>
  </si>
  <si>
    <t>R106</t>
  </si>
  <si>
    <t>Werkkast schoonmaak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</si>
  <si>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</si>
  <si>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</si>
  <si>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</si>
  <si>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</si>
  <si>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</si>
  <si>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</si>
  <si>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</si>
  <si>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</si>
  <si>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</si>
  <si>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</si>
  <si>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</si>
  <si>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</si>
  <si>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ROER College Schöndeln</t>
  </si>
  <si>
    <t>0-A</t>
  </si>
  <si>
    <t>Entree Maasbrachterweg</t>
  </si>
  <si>
    <t>0-B</t>
  </si>
  <si>
    <t>0-C</t>
  </si>
  <si>
    <t>Entree (Aula)</t>
  </si>
  <si>
    <t>0-1-D</t>
  </si>
  <si>
    <t>0-E</t>
  </si>
  <si>
    <t>Gang west</t>
  </si>
  <si>
    <t>0-F</t>
  </si>
  <si>
    <t>Gang oost</t>
  </si>
  <si>
    <t>0-E03</t>
  </si>
  <si>
    <t>0-E04</t>
  </si>
  <si>
    <t>Steen/Coating</t>
  </si>
  <si>
    <t>0-E05</t>
  </si>
  <si>
    <t>0-E06</t>
  </si>
  <si>
    <t>0-E07</t>
  </si>
  <si>
    <t>0-E08</t>
  </si>
  <si>
    <t>0-E09</t>
  </si>
  <si>
    <t>Coördinatoren</t>
  </si>
  <si>
    <t>0-E10</t>
  </si>
  <si>
    <t>Decanen</t>
  </si>
  <si>
    <t>0-E11</t>
  </si>
  <si>
    <t>0-E12</t>
  </si>
  <si>
    <t>Lokalen talen</t>
  </si>
  <si>
    <t>0-E13a</t>
  </si>
  <si>
    <t>Leerwerkhuis talen</t>
  </si>
  <si>
    <t>0-E13b</t>
  </si>
  <si>
    <t>0-E14</t>
  </si>
  <si>
    <t>Lokaal talen</t>
  </si>
  <si>
    <t>0-E16</t>
  </si>
  <si>
    <t>H en A</t>
  </si>
  <si>
    <t>0-E17</t>
  </si>
  <si>
    <t>0-E18</t>
  </si>
  <si>
    <t>0-E19</t>
  </si>
  <si>
    <t>Beeldende vorming</t>
  </si>
  <si>
    <t>0-E21</t>
  </si>
  <si>
    <t>0-E22</t>
  </si>
  <si>
    <t>Personeelstoilet heren</t>
  </si>
  <si>
    <t>0-G</t>
  </si>
  <si>
    <t>0-E28</t>
  </si>
  <si>
    <t>0-E29</t>
  </si>
  <si>
    <t>0-E30</t>
  </si>
  <si>
    <t>0-E31</t>
  </si>
  <si>
    <t>0-E32</t>
  </si>
  <si>
    <t>0-E33</t>
  </si>
  <si>
    <t>0-E34</t>
  </si>
  <si>
    <t>0-E35</t>
  </si>
  <si>
    <t>Personeelsruimte</t>
  </si>
  <si>
    <t>0-E36</t>
  </si>
  <si>
    <t>Douche docenten</t>
  </si>
  <si>
    <t>0-E39</t>
  </si>
  <si>
    <t>0-E39a</t>
  </si>
  <si>
    <t>Wastafels</t>
  </si>
  <si>
    <t>0-E39b</t>
  </si>
  <si>
    <t>Douches</t>
  </si>
  <si>
    <t>0-E38</t>
  </si>
  <si>
    <t>0-E38a</t>
  </si>
  <si>
    <t>0-E38b</t>
  </si>
  <si>
    <t>0-E40</t>
  </si>
  <si>
    <t>0-E41</t>
  </si>
  <si>
    <t>0-E42</t>
  </si>
  <si>
    <t>0-E45</t>
  </si>
  <si>
    <t>Bolidt</t>
  </si>
  <si>
    <t>1-A</t>
  </si>
  <si>
    <t>1-B</t>
  </si>
  <si>
    <t>Optrede</t>
  </si>
  <si>
    <t>1-F01</t>
  </si>
  <si>
    <t>Collegezaal</t>
  </si>
  <si>
    <t>1-F04</t>
  </si>
  <si>
    <t>1-F05</t>
  </si>
  <si>
    <t>Science</t>
  </si>
  <si>
    <t>1-F06</t>
  </si>
  <si>
    <t>1-F07</t>
  </si>
  <si>
    <t>1-F08</t>
  </si>
  <si>
    <t>1-F09</t>
  </si>
  <si>
    <t>Locatiedirecteur</t>
  </si>
  <si>
    <t>1-F10</t>
  </si>
  <si>
    <t>Centrale directie</t>
  </si>
  <si>
    <t>1-F11</t>
  </si>
  <si>
    <t>Zorgcoördinator</t>
  </si>
  <si>
    <t>1-C</t>
  </si>
  <si>
    <t>Dwarsgang</t>
  </si>
  <si>
    <t>1-F12</t>
  </si>
  <si>
    <t>1-F13</t>
  </si>
  <si>
    <t>Zorg en welzijn</t>
  </si>
  <si>
    <t>1-F14</t>
  </si>
  <si>
    <t>1-F15</t>
  </si>
  <si>
    <t>Zorg en welzijn, keuken</t>
  </si>
  <si>
    <t>Praktijklokaal keuken</t>
  </si>
  <si>
    <t>1-F16</t>
  </si>
  <si>
    <t>Restaurant</t>
  </si>
  <si>
    <t>1-F18</t>
  </si>
  <si>
    <t>Waskeuken</t>
  </si>
  <si>
    <t>1-F19</t>
  </si>
  <si>
    <t>1-F20</t>
  </si>
  <si>
    <t>Verzorging, keuken</t>
  </si>
  <si>
    <t>1-F21</t>
  </si>
  <si>
    <t>Muziek</t>
  </si>
  <si>
    <t>1-F22</t>
  </si>
  <si>
    <t>Mens en maatschappij</t>
  </si>
  <si>
    <t>1-F23</t>
  </si>
  <si>
    <t>1-F24</t>
  </si>
  <si>
    <t>1-F25</t>
  </si>
  <si>
    <t>1-F26</t>
  </si>
  <si>
    <t>Coating</t>
  </si>
  <si>
    <t>1-1-D</t>
  </si>
  <si>
    <t>1-E</t>
  </si>
  <si>
    <t>Toilet docenten dames</t>
  </si>
  <si>
    <t>1-F28</t>
  </si>
  <si>
    <t>Toilet leerlingen dames</t>
  </si>
  <si>
    <t>1-F29</t>
  </si>
  <si>
    <t>Toilet leerlingen heren</t>
  </si>
  <si>
    <t>1-F30</t>
  </si>
  <si>
    <t>Copyruimte</t>
  </si>
  <si>
    <t>1-F31</t>
  </si>
  <si>
    <t>1-F32</t>
  </si>
  <si>
    <t>Trap</t>
  </si>
  <si>
    <t>1-F</t>
  </si>
  <si>
    <t>Gang techniek west</t>
  </si>
  <si>
    <t>1-G01</t>
  </si>
  <si>
    <t>Techniek onderbouw</t>
  </si>
  <si>
    <t>1-G02</t>
  </si>
  <si>
    <t>1-G05</t>
  </si>
  <si>
    <t>1-G06</t>
  </si>
  <si>
    <t>1-G09</t>
  </si>
  <si>
    <t>Werkruimte docenten</t>
  </si>
  <si>
    <t>1-G10</t>
  </si>
  <si>
    <t>Technohal</t>
  </si>
  <si>
    <t>1-G17</t>
  </si>
  <si>
    <t>Schilderen</t>
  </si>
  <si>
    <t>1-G18</t>
  </si>
  <si>
    <t>Mach. Houtbewerking</t>
  </si>
  <si>
    <t>1-G21</t>
  </si>
  <si>
    <t>Leerhuis Techniek</t>
  </si>
  <si>
    <t>1-G22</t>
  </si>
  <si>
    <t>Gang</t>
  </si>
  <si>
    <t>1-G23</t>
  </si>
  <si>
    <t>1-G24</t>
  </si>
  <si>
    <t>Kantoor Decaan</t>
  </si>
  <si>
    <t>1-G25</t>
  </si>
  <si>
    <t>1-G26</t>
  </si>
  <si>
    <t>1-G27a+b</t>
  </si>
  <si>
    <t>Leerwerkhuis wiskunde</t>
  </si>
  <si>
    <t>1-G28</t>
  </si>
  <si>
    <t>Leerwerkhuis Science</t>
  </si>
  <si>
    <t>1-G29</t>
  </si>
  <si>
    <t>1-G.1</t>
  </si>
  <si>
    <t>Gang Techniek oost</t>
  </si>
  <si>
    <t>K01</t>
  </si>
  <si>
    <t>Trap naar souterrain</t>
  </si>
  <si>
    <t>K02</t>
  </si>
  <si>
    <t>Gang / garderobe bij S01</t>
  </si>
  <si>
    <t>s02</t>
  </si>
  <si>
    <t>Fitnessruimte</t>
  </si>
  <si>
    <t>geen nummer</t>
  </si>
  <si>
    <t>BREAK</t>
  </si>
  <si>
    <t>s13</t>
  </si>
  <si>
    <t>Toiletgroep</t>
  </si>
  <si>
    <t>s14</t>
  </si>
  <si>
    <t>0-1-D02</t>
  </si>
  <si>
    <t>Entreehal</t>
  </si>
  <si>
    <t>0-1-D03</t>
  </si>
  <si>
    <t>Trap naar gymzaal</t>
  </si>
  <si>
    <t>0-1-D05</t>
  </si>
  <si>
    <t>Gang/pers.kamer</t>
  </si>
  <si>
    <t>01-D18</t>
  </si>
  <si>
    <t>Gang/receptie</t>
  </si>
  <si>
    <t>0-1-D01</t>
  </si>
  <si>
    <t>0-1-D04</t>
  </si>
  <si>
    <t>0-1-D06</t>
  </si>
  <si>
    <t>0-1-D19</t>
  </si>
  <si>
    <t>Trap D vleugel</t>
  </si>
  <si>
    <t>0-1-D07</t>
  </si>
  <si>
    <t>0-1-D08</t>
  </si>
  <si>
    <t>0-1-D09</t>
  </si>
  <si>
    <t>0-1-D10</t>
  </si>
  <si>
    <t>0-1-D11</t>
  </si>
  <si>
    <t>0-1-D12</t>
  </si>
  <si>
    <t>0-1-D13</t>
  </si>
  <si>
    <t>Gang nieuwe receptie</t>
  </si>
  <si>
    <t>Gang sluis</t>
  </si>
  <si>
    <t>0-1-D14</t>
  </si>
  <si>
    <t>0-1-D19a</t>
  </si>
  <si>
    <t>0-1-D15</t>
  </si>
  <si>
    <t>Personeelskamer</t>
  </si>
  <si>
    <t>0-1-D16</t>
  </si>
  <si>
    <t>Toiletgroep dames</t>
  </si>
  <si>
    <t>0-1-D17</t>
  </si>
  <si>
    <t>Toiletgroep heren</t>
  </si>
  <si>
    <t>0-1-D20</t>
  </si>
  <si>
    <t>Aula begane grond</t>
  </si>
  <si>
    <t>0-A01</t>
  </si>
  <si>
    <t>0-A08</t>
  </si>
  <si>
    <t>0-A09</t>
  </si>
  <si>
    <t>0-BG08</t>
  </si>
  <si>
    <t>Trap A vleugel</t>
  </si>
  <si>
    <t>0-A07</t>
  </si>
  <si>
    <t>0-A09a</t>
  </si>
  <si>
    <t>0-A10a</t>
  </si>
  <si>
    <t>0-A03</t>
  </si>
  <si>
    <t>0-A02</t>
  </si>
  <si>
    <t>0-A05</t>
  </si>
  <si>
    <t>0-B01</t>
  </si>
  <si>
    <t>TOA natuurkunde</t>
  </si>
  <si>
    <t>0-B02</t>
  </si>
  <si>
    <t>0-B03</t>
  </si>
  <si>
    <t>Aula van BiNaS ruimte</t>
  </si>
  <si>
    <t>0-BG10</t>
  </si>
  <si>
    <t>Trap B vleugel</t>
  </si>
  <si>
    <t>0-B04</t>
  </si>
  <si>
    <t>TOA scheikunde</t>
  </si>
  <si>
    <t>0-B05</t>
  </si>
  <si>
    <t>0-B06</t>
  </si>
  <si>
    <t>0-B07</t>
  </si>
  <si>
    <t>0-B08</t>
  </si>
  <si>
    <t>0-B09</t>
  </si>
  <si>
    <t>TOA biologie</t>
  </si>
  <si>
    <t>0-B10</t>
  </si>
  <si>
    <t>0-B13</t>
  </si>
  <si>
    <t>0-B14</t>
  </si>
  <si>
    <t>0-B15</t>
  </si>
  <si>
    <t xml:space="preserve"> + 1/2</t>
  </si>
  <si>
    <t>1-2--B10</t>
  </si>
  <si>
    <t>Trap souterrain</t>
  </si>
  <si>
    <t>Gang gymzaal</t>
  </si>
  <si>
    <t>1-2-C01</t>
  </si>
  <si>
    <t>Tegels</t>
  </si>
  <si>
    <t xml:space="preserve">Berging/1-Douche </t>
  </si>
  <si>
    <t xml:space="preserve">Berging/douche </t>
  </si>
  <si>
    <t>1-2-C03</t>
  </si>
  <si>
    <t>Toilet personeel</t>
  </si>
  <si>
    <t>1-2-C04</t>
  </si>
  <si>
    <t>Kleedruimte/douche dames</t>
  </si>
  <si>
    <t>1-2-C05-1-2-C06</t>
  </si>
  <si>
    <t>Toilet kleedruimte</t>
  </si>
  <si>
    <t>1-2-C09-1-2-C08</t>
  </si>
  <si>
    <t>1-2-C09.a</t>
  </si>
  <si>
    <t>1-2-C09</t>
  </si>
  <si>
    <t>1-2-C10</t>
  </si>
  <si>
    <t>1-2-C13</t>
  </si>
  <si>
    <t>1-2-C11a</t>
  </si>
  <si>
    <t>1-2-C12</t>
  </si>
  <si>
    <t>1-2-C13a</t>
  </si>
  <si>
    <t>1-2-C11</t>
  </si>
  <si>
    <t>1-2-C15</t>
  </si>
  <si>
    <t>Trap C vleugel</t>
  </si>
  <si>
    <t>1-2-C16</t>
  </si>
  <si>
    <t>1-2-C53</t>
  </si>
  <si>
    <t>1-2-C54</t>
  </si>
  <si>
    <t>1-2-C56</t>
  </si>
  <si>
    <t>1-2-C58</t>
  </si>
  <si>
    <t>1-2-C60</t>
  </si>
  <si>
    <t>1-2-C62</t>
  </si>
  <si>
    <t>1-2-C64</t>
  </si>
  <si>
    <t>1-2-C65</t>
  </si>
  <si>
    <t>1-2-C66</t>
  </si>
  <si>
    <t>Leslokaal muziek</t>
  </si>
  <si>
    <t>1.01</t>
  </si>
  <si>
    <t>Gang/studiehuis</t>
  </si>
  <si>
    <t>1-B69</t>
  </si>
  <si>
    <t>1-B67</t>
  </si>
  <si>
    <t>1-B68</t>
  </si>
  <si>
    <t>1-D53</t>
  </si>
  <si>
    <t xml:space="preserve">Kantoor </t>
  </si>
  <si>
    <t>1-D54</t>
  </si>
  <si>
    <t>1-D55</t>
  </si>
  <si>
    <t>1-D56</t>
  </si>
  <si>
    <t>1-D57</t>
  </si>
  <si>
    <t>1-D58</t>
  </si>
  <si>
    <t>1-D59</t>
  </si>
  <si>
    <t>1-D60</t>
  </si>
  <si>
    <t>1-D61</t>
  </si>
  <si>
    <t>1-D62</t>
  </si>
  <si>
    <t>ICT-berging</t>
  </si>
  <si>
    <t>1-D63</t>
  </si>
  <si>
    <t>1-D64</t>
  </si>
  <si>
    <t>1-D65</t>
  </si>
  <si>
    <t>1-D66</t>
  </si>
  <si>
    <t>1-D67</t>
  </si>
  <si>
    <t>1-D68</t>
  </si>
  <si>
    <t>1-D69</t>
  </si>
  <si>
    <t>Trap D-vleugel</t>
  </si>
  <si>
    <t>1-D70</t>
  </si>
  <si>
    <t>1-D71</t>
  </si>
  <si>
    <t>1-D51</t>
  </si>
  <si>
    <t>1-D52</t>
  </si>
  <si>
    <t>Studiehuis</t>
  </si>
  <si>
    <t>1-A52</t>
  </si>
  <si>
    <t>Gang voor toiletten A 1e</t>
  </si>
  <si>
    <t>trap A vl.</t>
  </si>
  <si>
    <t>1-A59</t>
  </si>
  <si>
    <t>1-A58</t>
  </si>
  <si>
    <t>nvt  cV ruimte</t>
  </si>
  <si>
    <t>1-A51</t>
  </si>
  <si>
    <t>1-A53</t>
  </si>
  <si>
    <t>1-A54</t>
  </si>
  <si>
    <t>1-A55</t>
  </si>
  <si>
    <t>1-A56</t>
  </si>
  <si>
    <t>1-A61</t>
  </si>
  <si>
    <t>1-A60</t>
  </si>
  <si>
    <t>1-A62</t>
  </si>
  <si>
    <t>1-A63</t>
  </si>
  <si>
    <t>1-A64</t>
  </si>
  <si>
    <t>1-A65</t>
  </si>
  <si>
    <t>1-A66</t>
  </si>
  <si>
    <t>1-B64</t>
  </si>
  <si>
    <t>1-B63</t>
  </si>
  <si>
    <t>Gang B 1e</t>
  </si>
  <si>
    <t>1-B61</t>
  </si>
  <si>
    <t>1-B60</t>
  </si>
  <si>
    <t>1-B59</t>
  </si>
  <si>
    <t>1-B58</t>
  </si>
  <si>
    <t>1-B57</t>
  </si>
  <si>
    <t>Kantoor facilitair</t>
  </si>
  <si>
    <t>1-B51</t>
  </si>
  <si>
    <t>Kantoor  decanen</t>
  </si>
  <si>
    <t>Trap B</t>
  </si>
  <si>
    <t>1-B53</t>
  </si>
  <si>
    <t>1-B56</t>
  </si>
  <si>
    <t>1-B52</t>
  </si>
  <si>
    <t>V1A</t>
  </si>
  <si>
    <t>Tourniquette</t>
  </si>
  <si>
    <t>V1B</t>
  </si>
  <si>
    <t>V1</t>
  </si>
  <si>
    <t>V1C</t>
  </si>
  <si>
    <t>Lockerruimte</t>
  </si>
  <si>
    <t>V2</t>
  </si>
  <si>
    <t>Atrium</t>
  </si>
  <si>
    <t>V1D</t>
  </si>
  <si>
    <t>Mediatheek/Receptie</t>
  </si>
  <si>
    <t>V1E</t>
  </si>
  <si>
    <t>V4</t>
  </si>
  <si>
    <t>V3</t>
  </si>
  <si>
    <t>V5</t>
  </si>
  <si>
    <t>Natuursteen</t>
  </si>
  <si>
    <t>004A</t>
  </si>
  <si>
    <t>004B</t>
  </si>
  <si>
    <t xml:space="preserve">Collegezaal  </t>
  </si>
  <si>
    <t>Collegezaal 1</t>
  </si>
  <si>
    <t>V6</t>
  </si>
  <si>
    <t>S1</t>
  </si>
  <si>
    <t>S2</t>
  </si>
  <si>
    <t>V7</t>
  </si>
  <si>
    <t>V8</t>
  </si>
  <si>
    <t>V9</t>
  </si>
  <si>
    <t>S3</t>
  </si>
  <si>
    <t>S4</t>
  </si>
  <si>
    <t>V10</t>
  </si>
  <si>
    <t>S5</t>
  </si>
  <si>
    <t>S6</t>
  </si>
  <si>
    <t>010A</t>
  </si>
  <si>
    <t>Overblijfruimte</t>
  </si>
  <si>
    <t>Keukenuitgifte</t>
  </si>
  <si>
    <t>S7</t>
  </si>
  <si>
    <t>S8</t>
  </si>
  <si>
    <t>Spoelkeuken</t>
  </si>
  <si>
    <t>Grootkeuken</t>
  </si>
  <si>
    <t>105A</t>
  </si>
  <si>
    <t>105B</t>
  </si>
  <si>
    <t>V12</t>
  </si>
  <si>
    <t>V13</t>
  </si>
  <si>
    <t>V14</t>
  </si>
  <si>
    <t>Golden box</t>
  </si>
  <si>
    <t>S9</t>
  </si>
  <si>
    <t>S10</t>
  </si>
  <si>
    <t>Vast tapijt</t>
  </si>
  <si>
    <t>107B</t>
  </si>
  <si>
    <t>Pantry</t>
  </si>
  <si>
    <t>107A</t>
  </si>
  <si>
    <t>S11</t>
  </si>
  <si>
    <t>Balkon</t>
  </si>
  <si>
    <t>V15</t>
  </si>
  <si>
    <t>S12</t>
  </si>
  <si>
    <t>V16</t>
  </si>
  <si>
    <t>Gangetje</t>
  </si>
  <si>
    <t>117A</t>
  </si>
  <si>
    <t>S13</t>
  </si>
  <si>
    <t>S14</t>
  </si>
  <si>
    <t>S15</t>
  </si>
  <si>
    <t>Systeembeheerder</t>
  </si>
  <si>
    <t>V17</t>
  </si>
  <si>
    <t>V18</t>
  </si>
  <si>
    <t>V19</t>
  </si>
  <si>
    <t>201.A</t>
  </si>
  <si>
    <t>V20</t>
  </si>
  <si>
    <t>207.A</t>
  </si>
  <si>
    <t>207.B</t>
  </si>
  <si>
    <t>V21</t>
  </si>
  <si>
    <t>V22</t>
  </si>
  <si>
    <t>V23</t>
  </si>
  <si>
    <t>S17</t>
  </si>
  <si>
    <t>S16</t>
  </si>
  <si>
    <t>Geluidsstudio</t>
  </si>
  <si>
    <t>Wiskunde</t>
  </si>
  <si>
    <t>218A</t>
  </si>
  <si>
    <t>Werkruimte</t>
  </si>
  <si>
    <t>S18</t>
  </si>
  <si>
    <t>S19</t>
  </si>
  <si>
    <t>S20</t>
  </si>
  <si>
    <t>V24</t>
  </si>
  <si>
    <t>Oranjelaan 300  6043 GL Roermond</t>
  </si>
  <si>
    <t>Niekée</t>
  </si>
  <si>
    <t>Connect College Echt</t>
  </si>
  <si>
    <t>Populierlaan 1          6101 BA Echt</t>
  </si>
  <si>
    <t>E 005</t>
  </si>
  <si>
    <t>E 006</t>
  </si>
  <si>
    <t>E 007</t>
  </si>
  <si>
    <t>E 004</t>
  </si>
  <si>
    <t>A 001 a</t>
  </si>
  <si>
    <t xml:space="preserve">A 001  </t>
  </si>
  <si>
    <t>A 007</t>
  </si>
  <si>
    <t>A 006</t>
  </si>
  <si>
    <t>A 005</t>
  </si>
  <si>
    <t>A 004</t>
  </si>
  <si>
    <t>A 003</t>
  </si>
  <si>
    <t>A 002</t>
  </si>
  <si>
    <t>E012</t>
  </si>
  <si>
    <t>E011</t>
  </si>
  <si>
    <t>E013</t>
  </si>
  <si>
    <t>E010</t>
  </si>
  <si>
    <t>B001</t>
  </si>
  <si>
    <t>B008</t>
  </si>
  <si>
    <t>B007</t>
  </si>
  <si>
    <t>B006</t>
  </si>
  <si>
    <t>B005</t>
  </si>
  <si>
    <t>B004</t>
  </si>
  <si>
    <t>B003</t>
  </si>
  <si>
    <t>B002</t>
  </si>
  <si>
    <t>E 015</t>
  </si>
  <si>
    <t>E 016</t>
  </si>
  <si>
    <t>E 017</t>
  </si>
  <si>
    <t>C 001</t>
  </si>
  <si>
    <t>C 002</t>
  </si>
  <si>
    <t>C 003</t>
  </si>
  <si>
    <t>Kooklokaal</t>
  </si>
  <si>
    <t>C004</t>
  </si>
  <si>
    <t>C004A</t>
  </si>
  <si>
    <t>C005</t>
  </si>
  <si>
    <t>E 008</t>
  </si>
  <si>
    <t>Aula incl. zitkuil</t>
  </si>
  <si>
    <t>E 018</t>
  </si>
  <si>
    <t>E 018A</t>
  </si>
  <si>
    <t>E 001</t>
  </si>
  <si>
    <t>Tochtportaal</t>
  </si>
  <si>
    <t>E 002</t>
  </si>
  <si>
    <t>E 002A</t>
  </si>
  <si>
    <t>E 003</t>
  </si>
  <si>
    <t>Ontvangstruimte</t>
  </si>
  <si>
    <t>E 003A</t>
  </si>
  <si>
    <t>E 003B</t>
  </si>
  <si>
    <t>E 003C</t>
  </si>
  <si>
    <t>F001</t>
  </si>
  <si>
    <t>F002</t>
  </si>
  <si>
    <t>F003</t>
  </si>
  <si>
    <t>F007</t>
  </si>
  <si>
    <t>F008</t>
  </si>
  <si>
    <t>F01A</t>
  </si>
  <si>
    <t>F02A</t>
  </si>
  <si>
    <t>F03A</t>
  </si>
  <si>
    <t>F01B</t>
  </si>
  <si>
    <t>F02B</t>
  </si>
  <si>
    <t>F03B</t>
  </si>
  <si>
    <t>F01C</t>
  </si>
  <si>
    <t>F01D</t>
  </si>
  <si>
    <t>F11</t>
  </si>
  <si>
    <t>F02C</t>
  </si>
  <si>
    <t>F02D</t>
  </si>
  <si>
    <t>F03C</t>
  </si>
  <si>
    <t>F03D</t>
  </si>
  <si>
    <t>F04</t>
  </si>
  <si>
    <t>F09</t>
  </si>
  <si>
    <t>E 1.1</t>
  </si>
  <si>
    <t>E 1.2</t>
  </si>
  <si>
    <t>E 1.3</t>
  </si>
  <si>
    <t>E 1.4</t>
  </si>
  <si>
    <t>A 1.1</t>
  </si>
  <si>
    <t>A1.9</t>
  </si>
  <si>
    <t>Talenpraktikum</t>
  </si>
  <si>
    <t xml:space="preserve">A1.8 </t>
  </si>
  <si>
    <t>A1.6</t>
  </si>
  <si>
    <t>A1.5</t>
  </si>
  <si>
    <t>A1.4</t>
  </si>
  <si>
    <t>A1.3</t>
  </si>
  <si>
    <t>A.1.2</t>
  </si>
  <si>
    <t>E1.7</t>
  </si>
  <si>
    <t>E1.6</t>
  </si>
  <si>
    <t>E1.5</t>
  </si>
  <si>
    <t>B1.1</t>
  </si>
  <si>
    <t>B 1.1A</t>
  </si>
  <si>
    <t>B1.9</t>
  </si>
  <si>
    <t>B1.8</t>
  </si>
  <si>
    <t>B1.7</t>
  </si>
  <si>
    <t>B1.6</t>
  </si>
  <si>
    <t>B1.5</t>
  </si>
  <si>
    <t>B1.4</t>
  </si>
  <si>
    <t>B1.3</t>
  </si>
  <si>
    <t>B1.2</t>
  </si>
  <si>
    <t>B1.18</t>
  </si>
  <si>
    <t>E1.8</t>
  </si>
  <si>
    <t>E1.9</t>
  </si>
  <si>
    <t>E1.10</t>
  </si>
  <si>
    <t>E1.12</t>
  </si>
  <si>
    <t>C1.6</t>
  </si>
  <si>
    <t>C1.1</t>
  </si>
  <si>
    <t>C1.1A</t>
  </si>
  <si>
    <t>C1.1B</t>
  </si>
  <si>
    <t>C1.2</t>
  </si>
  <si>
    <t>Kopieerruimte</t>
  </si>
  <si>
    <t>C1.3</t>
  </si>
  <si>
    <t>Onderzoekskamer</t>
  </si>
  <si>
    <t>C1.4</t>
  </si>
  <si>
    <t>C1.5</t>
  </si>
  <si>
    <t>Directie</t>
  </si>
  <si>
    <t>C1.7</t>
  </si>
  <si>
    <t>C1.8</t>
  </si>
  <si>
    <t>Huurder ?</t>
  </si>
  <si>
    <t>?</t>
  </si>
  <si>
    <t>C1.9</t>
  </si>
  <si>
    <t>C1.10</t>
  </si>
  <si>
    <t>C1.11</t>
  </si>
  <si>
    <t>C1.12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</si>
  <si>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</si>
  <si>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</si>
  <si>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</si>
  <si>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</si>
  <si>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</si>
  <si>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</si>
  <si>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</si>
  <si>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</si>
  <si>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</si>
  <si>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E204</t>
  </si>
  <si>
    <t>E201</t>
  </si>
  <si>
    <t>E202</t>
  </si>
  <si>
    <t>E203</t>
  </si>
  <si>
    <t>E211</t>
  </si>
  <si>
    <t>E212</t>
  </si>
  <si>
    <t>E 213</t>
  </si>
  <si>
    <t>E 214</t>
  </si>
  <si>
    <t>E 215</t>
  </si>
  <si>
    <t>E 215A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</si>
  <si>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</si>
  <si>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</si>
  <si>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</si>
  <si>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</si>
  <si>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</si>
  <si>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</si>
  <si>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</si>
  <si>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</si>
  <si>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</si>
  <si>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E205</t>
  </si>
  <si>
    <t>E206</t>
  </si>
  <si>
    <t>E207</t>
  </si>
  <si>
    <t>C201</t>
  </si>
  <si>
    <t>C202</t>
  </si>
  <si>
    <t>C204</t>
  </si>
  <si>
    <t>C205</t>
  </si>
  <si>
    <t>C206</t>
  </si>
  <si>
    <t>C207</t>
  </si>
  <si>
    <t>C208</t>
  </si>
  <si>
    <t>C209</t>
  </si>
  <si>
    <t>E 208</t>
  </si>
  <si>
    <t>E 209</t>
  </si>
  <si>
    <t>E 210</t>
  </si>
  <si>
    <t>3e Verdieping</t>
  </si>
  <si>
    <t>A316</t>
  </si>
  <si>
    <t>Jagerstraat 2      6042 KA Roermond</t>
  </si>
  <si>
    <t xml:space="preserve">S000 </t>
  </si>
  <si>
    <t>S000.1</t>
  </si>
  <si>
    <t xml:space="preserve">S000.2 </t>
  </si>
  <si>
    <t xml:space="preserve">S000.3 </t>
  </si>
  <si>
    <t xml:space="preserve">S000.4 </t>
  </si>
  <si>
    <t xml:space="preserve">S000.6 </t>
  </si>
  <si>
    <t xml:space="preserve">S1 </t>
  </si>
  <si>
    <t>Technieklokaal</t>
  </si>
  <si>
    <t>Kunststof</t>
  </si>
  <si>
    <t xml:space="preserve">S8 </t>
  </si>
  <si>
    <t>Multifunctionele ruimte</t>
  </si>
  <si>
    <t xml:space="preserve">S11 </t>
  </si>
  <si>
    <t xml:space="preserve">S12 </t>
  </si>
  <si>
    <t xml:space="preserve">S13 </t>
  </si>
  <si>
    <t xml:space="preserve">D002 </t>
  </si>
  <si>
    <t>Achteringang</t>
  </si>
  <si>
    <t xml:space="preserve">D003 </t>
  </si>
  <si>
    <t>Toilet/Douche</t>
  </si>
  <si>
    <t xml:space="preserve">C002 </t>
  </si>
  <si>
    <t xml:space="preserve">C002.1 </t>
  </si>
  <si>
    <t>Hoofdingang</t>
  </si>
  <si>
    <t>C002.2</t>
  </si>
  <si>
    <t>Cultpunt</t>
  </si>
  <si>
    <t xml:space="preserve">C005 </t>
  </si>
  <si>
    <t>Kleine aula</t>
  </si>
  <si>
    <t xml:space="preserve">B006 </t>
  </si>
  <si>
    <t xml:space="preserve">B005 </t>
  </si>
  <si>
    <t xml:space="preserve">B004 </t>
  </si>
  <si>
    <t xml:space="preserve">B003 </t>
  </si>
  <si>
    <t xml:space="preserve">B002 </t>
  </si>
  <si>
    <t xml:space="preserve">B001 </t>
  </si>
  <si>
    <t xml:space="preserve">B011 </t>
  </si>
  <si>
    <t>Verzorging</t>
  </si>
  <si>
    <t xml:space="preserve">B012 </t>
  </si>
  <si>
    <t>Science lab</t>
  </si>
  <si>
    <t>B000.4</t>
  </si>
  <si>
    <t xml:space="preserve">B000.3 </t>
  </si>
  <si>
    <t xml:space="preserve">B000.1 </t>
  </si>
  <si>
    <t xml:space="preserve">A006 </t>
  </si>
  <si>
    <t xml:space="preserve">A005 </t>
  </si>
  <si>
    <t xml:space="preserve">A004 </t>
  </si>
  <si>
    <t xml:space="preserve">A003 </t>
  </si>
  <si>
    <t xml:space="preserve">A002 </t>
  </si>
  <si>
    <t xml:space="preserve">A001 </t>
  </si>
  <si>
    <t>Natuurkunde theorielokaal</t>
  </si>
  <si>
    <t xml:space="preserve">A000.5 </t>
  </si>
  <si>
    <t xml:space="preserve">C001 </t>
  </si>
  <si>
    <t xml:space="preserve">C001.1 </t>
  </si>
  <si>
    <t>Podium</t>
  </si>
  <si>
    <t xml:space="preserve">C004 </t>
  </si>
  <si>
    <t xml:space="preserve">C003 </t>
  </si>
  <si>
    <t xml:space="preserve">B007 </t>
  </si>
  <si>
    <t xml:space="preserve">B008 </t>
  </si>
  <si>
    <t xml:space="preserve">B009 </t>
  </si>
  <si>
    <t xml:space="preserve">B010 </t>
  </si>
  <si>
    <t xml:space="preserve">B000.2 </t>
  </si>
  <si>
    <t xml:space="preserve">E001 </t>
  </si>
  <si>
    <t xml:space="preserve">E001.1 </t>
  </si>
  <si>
    <t xml:space="preserve">E001.2 </t>
  </si>
  <si>
    <t>E001.5</t>
  </si>
  <si>
    <t>E001.4</t>
  </si>
  <si>
    <t>Conciërgeloge</t>
  </si>
  <si>
    <t xml:space="preserve">E001.3 </t>
  </si>
  <si>
    <t xml:space="preserve">A000.3 </t>
  </si>
  <si>
    <t xml:space="preserve">A000.4 </t>
  </si>
  <si>
    <t xml:space="preserve">A000.7 </t>
  </si>
  <si>
    <t xml:space="preserve">A000.1 </t>
  </si>
  <si>
    <t xml:space="preserve">A000.2 </t>
  </si>
  <si>
    <t>Centraal trappenhuis</t>
  </si>
  <si>
    <t>B000.5</t>
  </si>
  <si>
    <t xml:space="preserve">A000.6 </t>
  </si>
  <si>
    <t xml:space="preserve">D001 </t>
  </si>
  <si>
    <t>D001</t>
  </si>
  <si>
    <t xml:space="preserve">tapijt </t>
  </si>
  <si>
    <t xml:space="preserve">D001.1 </t>
  </si>
  <si>
    <t xml:space="preserve">B100.4 </t>
  </si>
  <si>
    <t>B100.5</t>
  </si>
  <si>
    <t>E100.4</t>
  </si>
  <si>
    <t xml:space="preserve">E100.5 </t>
  </si>
  <si>
    <t xml:space="preserve">E101 </t>
  </si>
  <si>
    <t xml:space="preserve">E102 </t>
  </si>
  <si>
    <t xml:space="preserve">E103 </t>
  </si>
  <si>
    <t xml:space="preserve">E104 </t>
  </si>
  <si>
    <t xml:space="preserve">E105 </t>
  </si>
  <si>
    <t>Werkruimte leerlingen</t>
  </si>
  <si>
    <t xml:space="preserve">E106 </t>
  </si>
  <si>
    <t xml:space="preserve">E107 </t>
  </si>
  <si>
    <t xml:space="preserve">E108 </t>
  </si>
  <si>
    <t xml:space="preserve">E109 </t>
  </si>
  <si>
    <t xml:space="preserve">E100.1 </t>
  </si>
  <si>
    <t xml:space="preserve">E100.2 </t>
  </si>
  <si>
    <t xml:space="preserve">E110 </t>
  </si>
  <si>
    <t xml:space="preserve">E111 </t>
  </si>
  <si>
    <t>Werkruimte / kantoor</t>
  </si>
  <si>
    <t xml:space="preserve">E112 </t>
  </si>
  <si>
    <t xml:space="preserve">E113 </t>
  </si>
  <si>
    <t xml:space="preserve">B106 </t>
  </si>
  <si>
    <t>B107</t>
  </si>
  <si>
    <t>Studyhall</t>
  </si>
  <si>
    <t>B105</t>
  </si>
  <si>
    <t xml:space="preserve">B104 </t>
  </si>
  <si>
    <t xml:space="preserve">B103 </t>
  </si>
  <si>
    <t xml:space="preserve">B102 </t>
  </si>
  <si>
    <t xml:space="preserve">B101 </t>
  </si>
  <si>
    <t xml:space="preserve">B111 </t>
  </si>
  <si>
    <t xml:space="preserve">B112 </t>
  </si>
  <si>
    <t xml:space="preserve">B113 </t>
  </si>
  <si>
    <t xml:space="preserve">B114 </t>
  </si>
  <si>
    <t>Studieruimte</t>
  </si>
  <si>
    <t>Tapijt Tegels</t>
  </si>
  <si>
    <t xml:space="preserve">B100.1 </t>
  </si>
  <si>
    <t xml:space="preserve">B100.2 </t>
  </si>
  <si>
    <t xml:space="preserve">B100.3 </t>
  </si>
  <si>
    <t>Verkeersruimte doorgang</t>
  </si>
  <si>
    <t xml:space="preserve">A108 </t>
  </si>
  <si>
    <t xml:space="preserve">A107 </t>
  </si>
  <si>
    <t>Prakticum Biologie</t>
  </si>
  <si>
    <t xml:space="preserve">A106 </t>
  </si>
  <si>
    <t xml:space="preserve">A105 </t>
  </si>
  <si>
    <t xml:space="preserve">A104 </t>
  </si>
  <si>
    <t xml:space="preserve">A103 </t>
  </si>
  <si>
    <t xml:space="preserve">A102 </t>
  </si>
  <si>
    <t xml:space="preserve">A101 </t>
  </si>
  <si>
    <t xml:space="preserve">A100.7 </t>
  </si>
  <si>
    <t xml:space="preserve">A100.7A </t>
  </si>
  <si>
    <t xml:space="preserve">A100.7B </t>
  </si>
  <si>
    <t xml:space="preserve">A100.5 </t>
  </si>
  <si>
    <t xml:space="preserve">C101 </t>
  </si>
  <si>
    <t>Studyzone</t>
  </si>
  <si>
    <t>C101</t>
  </si>
  <si>
    <t xml:space="preserve">C105 </t>
  </si>
  <si>
    <t xml:space="preserve">Personeelskamer </t>
  </si>
  <si>
    <t xml:space="preserve">C105.2 </t>
  </si>
  <si>
    <t xml:space="preserve">C100.1 </t>
  </si>
  <si>
    <t xml:space="preserve">C102 </t>
  </si>
  <si>
    <t xml:space="preserve">C103 </t>
  </si>
  <si>
    <t xml:space="preserve">C104 </t>
  </si>
  <si>
    <t xml:space="preserve">C106 </t>
  </si>
  <si>
    <t>Systeembeheer</t>
  </si>
  <si>
    <t xml:space="preserve">A100.3 </t>
  </si>
  <si>
    <t xml:space="preserve">A100.4 </t>
  </si>
  <si>
    <t xml:space="preserve">A100.1 </t>
  </si>
  <si>
    <t xml:space="preserve">A100.2 </t>
  </si>
  <si>
    <t xml:space="preserve">A100.6 </t>
  </si>
  <si>
    <t xml:space="preserve">D100.1 </t>
  </si>
  <si>
    <t xml:space="preserve">D104 </t>
  </si>
  <si>
    <t xml:space="preserve">D105 </t>
  </si>
  <si>
    <t>C105.3</t>
  </si>
  <si>
    <t xml:space="preserve">C105.1 </t>
  </si>
  <si>
    <t>Telefooncel</t>
  </si>
  <si>
    <t>Hal bij gymzaal</t>
  </si>
  <si>
    <t>Voorportaal personeelskamer</t>
  </si>
  <si>
    <t xml:space="preserve">D101 </t>
  </si>
  <si>
    <t xml:space="preserve">D100.4 </t>
  </si>
  <si>
    <t xml:space="preserve">D102 </t>
  </si>
  <si>
    <t xml:space="preserve">D100.5 </t>
  </si>
  <si>
    <t xml:space="preserve">D103 </t>
  </si>
  <si>
    <t xml:space="preserve">D100.7 </t>
  </si>
  <si>
    <t xml:space="preserve">D106 </t>
  </si>
  <si>
    <t>LO Docentenwerkruimte</t>
  </si>
  <si>
    <t>D106</t>
  </si>
  <si>
    <t xml:space="preserve">D100.2 </t>
  </si>
  <si>
    <t xml:space="preserve">E200.1 </t>
  </si>
  <si>
    <t xml:space="preserve">E200.5 </t>
  </si>
  <si>
    <t xml:space="preserve">E200.6 </t>
  </si>
  <si>
    <t xml:space="preserve">E200.2 </t>
  </si>
  <si>
    <t xml:space="preserve">E201 </t>
  </si>
  <si>
    <t xml:space="preserve">E202 </t>
  </si>
  <si>
    <t xml:space="preserve">E203 </t>
  </si>
  <si>
    <t xml:space="preserve">E204 </t>
  </si>
  <si>
    <t xml:space="preserve">E205 </t>
  </si>
  <si>
    <t>B200.5</t>
  </si>
  <si>
    <t xml:space="preserve">E206 </t>
  </si>
  <si>
    <t xml:space="preserve">B200.1 </t>
  </si>
  <si>
    <t xml:space="preserve">E207 </t>
  </si>
  <si>
    <t>Muziekberging</t>
  </si>
  <si>
    <t xml:space="preserve">E208 </t>
  </si>
  <si>
    <t xml:space="preserve">B206 </t>
  </si>
  <si>
    <t xml:space="preserve">B207/B208 </t>
  </si>
  <si>
    <t xml:space="preserve">B209/B210 </t>
  </si>
  <si>
    <t xml:space="preserve">B205 </t>
  </si>
  <si>
    <t xml:space="preserve">B204 </t>
  </si>
  <si>
    <t xml:space="preserve">B203 </t>
  </si>
  <si>
    <t xml:space="preserve">B202 </t>
  </si>
  <si>
    <t xml:space="preserve">B201 </t>
  </si>
  <si>
    <t xml:space="preserve">B211 </t>
  </si>
  <si>
    <t xml:space="preserve">B212 </t>
  </si>
  <si>
    <t xml:space="preserve">B213 </t>
  </si>
  <si>
    <t xml:space="preserve">B214 </t>
  </si>
  <si>
    <t xml:space="preserve">B215 </t>
  </si>
  <si>
    <t xml:space="preserve">B200.2 </t>
  </si>
  <si>
    <t xml:space="preserve">B200.3 </t>
  </si>
  <si>
    <t xml:space="preserve">B200.4 </t>
  </si>
  <si>
    <t xml:space="preserve">A201 </t>
  </si>
  <si>
    <t xml:space="preserve">A202 </t>
  </si>
  <si>
    <t xml:space="preserve">A203 </t>
  </si>
  <si>
    <t xml:space="preserve">A204 </t>
  </si>
  <si>
    <t xml:space="preserve">A205 </t>
  </si>
  <si>
    <t xml:space="preserve">A206 </t>
  </si>
  <si>
    <t xml:space="preserve">A208 </t>
  </si>
  <si>
    <t xml:space="preserve">A209 </t>
  </si>
  <si>
    <t xml:space="preserve">A200.3 </t>
  </si>
  <si>
    <t xml:space="preserve">A200.4 </t>
  </si>
  <si>
    <t xml:space="preserve">A200.5 </t>
  </si>
  <si>
    <t xml:space="preserve">A200.1 </t>
  </si>
  <si>
    <t xml:space="preserve">A200.6 </t>
  </si>
  <si>
    <t>Traphal</t>
  </si>
  <si>
    <t xml:space="preserve">A200.2 </t>
  </si>
  <si>
    <t>Bergerweg 21      6085 AS Horn</t>
  </si>
  <si>
    <t>SG St. Ursula Horn</t>
  </si>
  <si>
    <t>Heinsbergerweg 180   6045 CK Roermond</t>
  </si>
  <si>
    <t>002</t>
  </si>
  <si>
    <t>Entee / Garderobe</t>
  </si>
  <si>
    <t>002.7</t>
  </si>
  <si>
    <t xml:space="preserve">Steen </t>
  </si>
  <si>
    <t>002.6</t>
  </si>
  <si>
    <t>002.4</t>
  </si>
  <si>
    <t>002.5</t>
  </si>
  <si>
    <t>Entree bij gymzaal</t>
  </si>
  <si>
    <t>Inloopmat</t>
  </si>
  <si>
    <t>001.1</t>
  </si>
  <si>
    <t>Kleedlokaal heren</t>
  </si>
  <si>
    <t>001.2</t>
  </si>
  <si>
    <t>Kleedlokaal docent</t>
  </si>
  <si>
    <t>001.3</t>
  </si>
  <si>
    <t>001.4</t>
  </si>
  <si>
    <t>001</t>
  </si>
  <si>
    <t>Kurklino</t>
  </si>
  <si>
    <t>041.1</t>
  </si>
  <si>
    <t>Telefooncel lino</t>
  </si>
  <si>
    <t>040.1</t>
  </si>
  <si>
    <t>002.3</t>
  </si>
  <si>
    <t>002.1</t>
  </si>
  <si>
    <t>002.2</t>
  </si>
  <si>
    <t>024.7</t>
  </si>
  <si>
    <t>024.1</t>
  </si>
  <si>
    <t>Hoofdingang hal</t>
  </si>
  <si>
    <t>Hoofdingang trappenhal</t>
  </si>
  <si>
    <t>024.4</t>
  </si>
  <si>
    <t>Wachtruimte</t>
  </si>
  <si>
    <t>024.5</t>
  </si>
  <si>
    <t>024.6</t>
  </si>
  <si>
    <t>024.2</t>
  </si>
  <si>
    <t>024.3</t>
  </si>
  <si>
    <t>24.11</t>
  </si>
  <si>
    <t>24.12</t>
  </si>
  <si>
    <t>025.1</t>
  </si>
  <si>
    <t>Theorielokaal / Restaurant</t>
  </si>
  <si>
    <t>Entree / garderobe</t>
  </si>
  <si>
    <t>Praktijk sector economie</t>
  </si>
  <si>
    <t>Product presentatie</t>
  </si>
  <si>
    <t>Praktijklokaal instructie</t>
  </si>
  <si>
    <t>Praktijklokaal metaal</t>
  </si>
  <si>
    <t>Praktijklokaal lassen</t>
  </si>
  <si>
    <t>024.8</t>
  </si>
  <si>
    <t>Praktijklokaal onderbouw</t>
  </si>
  <si>
    <t>009.1</t>
  </si>
  <si>
    <t>024.9</t>
  </si>
  <si>
    <t>24.10</t>
  </si>
  <si>
    <t>Praktijk technieklokaal</t>
  </si>
  <si>
    <t>Praktijklokaal bouw</t>
  </si>
  <si>
    <t>Theorielokaal bouw</t>
  </si>
  <si>
    <t>Praktijklokaal werkbanken</t>
  </si>
  <si>
    <t>Praktijklokaal beeldend vormen</t>
  </si>
  <si>
    <t>Natuur- / scheikundelokaal</t>
  </si>
  <si>
    <t>ICT / Techniek</t>
  </si>
  <si>
    <t>100.5a</t>
  </si>
  <si>
    <t>Trainingslokaal</t>
  </si>
  <si>
    <t>100.2</t>
  </si>
  <si>
    <t>100.1</t>
  </si>
  <si>
    <t>100.5</t>
  </si>
  <si>
    <t>Mediatheek / PC werklokaal</t>
  </si>
  <si>
    <t>100.5B</t>
  </si>
  <si>
    <t>100.5C</t>
  </si>
  <si>
    <t>100.6</t>
  </si>
  <si>
    <t>100.4</t>
  </si>
  <si>
    <t>117.1</t>
  </si>
  <si>
    <t>Trap(penhuis) 1 naar 2 100.6 naar 200.6</t>
  </si>
  <si>
    <t>200.4</t>
  </si>
  <si>
    <t>201.4</t>
  </si>
  <si>
    <t>201.3</t>
  </si>
  <si>
    <t>201.2</t>
  </si>
  <si>
    <t>Kleedruimte docent</t>
  </si>
  <si>
    <t>201.1</t>
  </si>
  <si>
    <t>200.5A</t>
  </si>
  <si>
    <t>200.5</t>
  </si>
  <si>
    <t>200.2</t>
  </si>
  <si>
    <t>200.1</t>
  </si>
  <si>
    <t>200.5B</t>
  </si>
  <si>
    <t>200.5C</t>
  </si>
  <si>
    <t>200.6</t>
  </si>
  <si>
    <t>SG St. Ursula Heythuysen</t>
  </si>
  <si>
    <t>Tienderweg 101             6093 EN Heythuysen</t>
  </si>
  <si>
    <t>A01</t>
  </si>
  <si>
    <t>Instructielokaal</t>
  </si>
  <si>
    <t>A02</t>
  </si>
  <si>
    <t>A03</t>
  </si>
  <si>
    <t>A04/05/06</t>
  </si>
  <si>
    <t>Techniekplein</t>
  </si>
  <si>
    <t>Techniekplein docentenbordes</t>
  </si>
  <si>
    <t>Techniekplein bordes techniek</t>
  </si>
  <si>
    <t>Trap metaal techniekplein</t>
  </si>
  <si>
    <t>Techniek Houtbewerking</t>
  </si>
  <si>
    <t>A08</t>
  </si>
  <si>
    <t>Magazijn Techniek</t>
  </si>
  <si>
    <t>A09</t>
  </si>
  <si>
    <t>Gedeeld Magazijn Restaurant</t>
  </si>
  <si>
    <t>AU01</t>
  </si>
  <si>
    <t>Hal receptie</t>
  </si>
  <si>
    <t>AU02</t>
  </si>
  <si>
    <t>Verdeler Procestechniek</t>
  </si>
  <si>
    <t>AU03</t>
  </si>
  <si>
    <t>Verdeler Techniek</t>
  </si>
  <si>
    <t>AU04</t>
  </si>
  <si>
    <t>Zolder Magazijn Techniek</t>
  </si>
  <si>
    <t>AU05</t>
  </si>
  <si>
    <t>C.V-ruimte Palletkachel</t>
  </si>
  <si>
    <t>AU06</t>
  </si>
  <si>
    <t>Poetkast</t>
  </si>
  <si>
    <t>Gang lockers</t>
  </si>
  <si>
    <t>Gang lift restaurant</t>
  </si>
  <si>
    <t>Hoofdtrap spoorzijde</t>
  </si>
  <si>
    <t>Hoofdtrap liftzijde</t>
  </si>
  <si>
    <t>Trap palletkachel</t>
  </si>
  <si>
    <t>B01</t>
  </si>
  <si>
    <t>Zorg en Welzijn</t>
  </si>
  <si>
    <t>Leerlingkeuken</t>
  </si>
  <si>
    <t>Activityroom</t>
  </si>
  <si>
    <t>B04</t>
  </si>
  <si>
    <t>Restaurantkeuken</t>
  </si>
  <si>
    <t>BU01</t>
  </si>
  <si>
    <t>Herentoilet</t>
  </si>
  <si>
    <t>BU02</t>
  </si>
  <si>
    <t>Mivatoilet</t>
  </si>
  <si>
    <t>BU03</t>
  </si>
  <si>
    <t>BU04</t>
  </si>
  <si>
    <t>Damestoilet</t>
  </si>
  <si>
    <t>BU05</t>
  </si>
  <si>
    <t>Verdeler bij lift</t>
  </si>
  <si>
    <t>BU06</t>
  </si>
  <si>
    <t>Magazijn leerlingenkeuken / boiler</t>
  </si>
  <si>
    <t>BU07</t>
  </si>
  <si>
    <t>Magazijn koelcel</t>
  </si>
  <si>
    <t>BU08</t>
  </si>
  <si>
    <t>Verdeler Activityroom</t>
  </si>
  <si>
    <t>C01/02</t>
  </si>
  <si>
    <t>Restaurant leerlingen</t>
  </si>
  <si>
    <t>C02/03/04</t>
  </si>
  <si>
    <t>Restaurant ovens</t>
  </si>
  <si>
    <t>C03</t>
  </si>
  <si>
    <t>Buffet van restaurant</t>
  </si>
  <si>
    <t>A1.1</t>
  </si>
  <si>
    <t>A1.2</t>
  </si>
  <si>
    <t>Kantoor Gebroeders Teeuwen</t>
  </si>
  <si>
    <t>Kantoor Epica</t>
  </si>
  <si>
    <t>Conferentieruimte Greswaren</t>
  </si>
  <si>
    <t>Conferentieruimte Draaksteker</t>
  </si>
  <si>
    <t>A1.7</t>
  </si>
  <si>
    <t>Conferentieruimte De Roover</t>
  </si>
  <si>
    <t>Kantoortuin</t>
  </si>
  <si>
    <t>Community ruimte treintje</t>
  </si>
  <si>
    <t>Hout/PVC</t>
  </si>
  <si>
    <t>A1.10</t>
  </si>
  <si>
    <t>Communityruimte de apenrots</t>
  </si>
  <si>
    <t>A1.11</t>
  </si>
  <si>
    <t>Communityruimte kantoren midden</t>
  </si>
  <si>
    <t>A1.12</t>
  </si>
  <si>
    <t>A1.13</t>
  </si>
  <si>
    <t>Communityruimte kantoren liftzijde</t>
  </si>
  <si>
    <t>A1.14</t>
  </si>
  <si>
    <t>A1.15</t>
  </si>
  <si>
    <t>Communityruimte kantoren spoorzijde</t>
  </si>
  <si>
    <t>WC kantoortuin</t>
  </si>
  <si>
    <t>Bolith</t>
  </si>
  <si>
    <t>Gang Communityruimte</t>
  </si>
  <si>
    <t>Gang liftzijde 1e verdieping</t>
  </si>
  <si>
    <t>Gang spoorzijde 1e etage</t>
  </si>
  <si>
    <t>AU1.1</t>
  </si>
  <si>
    <t>Archief administratie muurkast</t>
  </si>
  <si>
    <t>AU1.3</t>
  </si>
  <si>
    <t>Verdeelkast kantorentuin</t>
  </si>
  <si>
    <t>AU1.4</t>
  </si>
  <si>
    <t>Magazijn onder trap kantoortuin</t>
  </si>
  <si>
    <t>Examenlokaal</t>
  </si>
  <si>
    <t>Orthopedagoog</t>
  </si>
  <si>
    <t>Rust en stilteruimte</t>
  </si>
  <si>
    <t>BU1.1</t>
  </si>
  <si>
    <t>BU1.2</t>
  </si>
  <si>
    <t>BU1.3</t>
  </si>
  <si>
    <t>BU1.4</t>
  </si>
  <si>
    <t>Poetskast</t>
  </si>
  <si>
    <t>BU1.5</t>
  </si>
  <si>
    <t>Luchtbehandelingskamer</t>
  </si>
  <si>
    <t>BU1.6</t>
  </si>
  <si>
    <t>Verdelerkast</t>
  </si>
  <si>
    <t>BU1.7</t>
  </si>
  <si>
    <t>Instructieruimte m&amp;m</t>
  </si>
  <si>
    <t>Paviljoen m&amp;m</t>
  </si>
  <si>
    <t>Instructieruimte talen</t>
  </si>
  <si>
    <t>Paviljoen talen</t>
  </si>
  <si>
    <t>Hoofdtrap Liftzijde 1e verdieping</t>
  </si>
  <si>
    <t>Hoofdtrap Spoorzijde 1e verdieping</t>
  </si>
  <si>
    <t>Noodtrap 1e verdieping</t>
  </si>
  <si>
    <t>Trap naar personeelsruimte</t>
  </si>
  <si>
    <t>Gang liftzijde 2e etage</t>
  </si>
  <si>
    <t>Gang spoorzijde 2e etage</t>
  </si>
  <si>
    <t>A2.1</t>
  </si>
  <si>
    <t>Gespreksruimte in de personeelsruimte</t>
  </si>
  <si>
    <t>A2.2</t>
  </si>
  <si>
    <t>A2.3</t>
  </si>
  <si>
    <t>Gespreksruimte personeelsruimte spoorzijde</t>
  </si>
  <si>
    <t>AU2.1</t>
  </si>
  <si>
    <t>Archief</t>
  </si>
  <si>
    <t>BU2.1</t>
  </si>
  <si>
    <t>BU2.2</t>
  </si>
  <si>
    <t>Opslag liftzijde</t>
  </si>
  <si>
    <t>BU2.3</t>
  </si>
  <si>
    <t>BU2.4</t>
  </si>
  <si>
    <t>BU2.5</t>
  </si>
  <si>
    <t xml:space="preserve">Vleermuiszolder </t>
  </si>
  <si>
    <t>BU2.6</t>
  </si>
  <si>
    <t xml:space="preserve">Opslag Gresbuus </t>
  </si>
  <si>
    <t>BU2.7</t>
  </si>
  <si>
    <t>Opslag Puur theater</t>
  </si>
  <si>
    <t>BU2.8</t>
  </si>
  <si>
    <t>Verdeler 2e verdieping spoorzijde</t>
  </si>
  <si>
    <t>BU2.9</t>
  </si>
  <si>
    <t>Vleermuiszolder spoorzijde</t>
  </si>
  <si>
    <t>C2.1</t>
  </si>
  <si>
    <t>Opslag handvaardigheid</t>
  </si>
  <si>
    <t>C2.2</t>
  </si>
  <si>
    <t>Paviljoen handvaardigheid</t>
  </si>
  <si>
    <t>C2.3</t>
  </si>
  <si>
    <t>C2.4</t>
  </si>
  <si>
    <t>Instructielokaal handvaardigheid</t>
  </si>
  <si>
    <t>C2.5</t>
  </si>
  <si>
    <t>C2.6</t>
  </si>
  <si>
    <t>Opslag BiNaS kopieerapparaat</t>
  </si>
  <si>
    <t>C2.7</t>
  </si>
  <si>
    <t>Instructielokaal BiNaS</t>
  </si>
  <si>
    <t>C2.8</t>
  </si>
  <si>
    <t>Opslag BiNaS</t>
  </si>
  <si>
    <t>C2.9</t>
  </si>
  <si>
    <t>Paviljoen BiNaS</t>
  </si>
  <si>
    <t>C2.10</t>
  </si>
  <si>
    <t>CU2.1</t>
  </si>
  <si>
    <t>Kabinet BiNaS</t>
  </si>
  <si>
    <t>K00</t>
  </si>
  <si>
    <t>K04</t>
  </si>
  <si>
    <t>Personeelskantine</t>
  </si>
  <si>
    <t>Wachtkamer</t>
  </si>
  <si>
    <t>Bordes</t>
  </si>
  <si>
    <t>T01</t>
  </si>
  <si>
    <t>T02</t>
  </si>
  <si>
    <t>T03</t>
  </si>
  <si>
    <t>Werkkamer CvB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</si>
  <si>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</si>
  <si>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</si>
  <si>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</si>
  <si>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</si>
  <si>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</si>
  <si>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</si>
  <si>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</si>
  <si>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</si>
  <si>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</si>
  <si>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</si>
  <si>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</si>
  <si>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</si>
  <si>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</si>
  <si>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Grescollege Reuver</t>
  </si>
  <si>
    <t>Keulseweg 36              5953HL Reuver</t>
  </si>
  <si>
    <t>Stafbureau SOML</t>
  </si>
  <si>
    <t>Heinsbergerweg 184      6045 CK Roermond</t>
  </si>
  <si>
    <t>VUL S.V.P ALLE GELE VLAKKEN IN OP DEZE PAGINA. DE OVERIGE BLADEN WORDEN DAN AUTOMATISCH INGEVULD. P.S.: DE UURTARIEVEN DIENEN OVEREEN TE KOMEN MET DE CALCULATIEBLADEN VOOR DE UURTARIEVEN</t>
  </si>
  <si>
    <t>Totaal m² in onderhoud (i.o)</t>
  </si>
  <si>
    <t>Totaal m² per jaar in onderhoud</t>
  </si>
  <si>
    <t>%</t>
  </si>
  <si>
    <t>BC Broekhin, Roermond</t>
  </si>
  <si>
    <t>Connect College, Echt</t>
  </si>
  <si>
    <t>Grescollege, Reuver</t>
  </si>
  <si>
    <t>Niekée, Roermond</t>
  </si>
  <si>
    <t>NT2, Roermond</t>
  </si>
  <si>
    <t>ROER College Schöndeln, Roermond</t>
  </si>
  <si>
    <t>SG St. Ursula, Heythuysen</t>
  </si>
  <si>
    <t>SG St. Ursula, Horn</t>
  </si>
  <si>
    <t>Stafbureau SOML, Roermond</t>
  </si>
  <si>
    <t>Contractjaarprijs</t>
  </si>
  <si>
    <t>Totaal contractjaarprijs</t>
  </si>
  <si>
    <t>WP 15</t>
  </si>
  <si>
    <t>WP 13</t>
  </si>
  <si>
    <t>WP 14</t>
  </si>
  <si>
    <t>Vermenigvuldigingsfactor voor bewerkelijkheid vanwege locatiespecifieke verontreiniging of afwerking. (1,00 = geen afwijking, voorbeeld 1,15 is een verrekening met 15%)</t>
  </si>
  <si>
    <t>BC Broekhin Roermond</t>
  </si>
  <si>
    <t>Grescollege Echt</t>
  </si>
  <si>
    <t>Niekée Reormond</t>
  </si>
  <si>
    <t>NT2 Roermond</t>
  </si>
  <si>
    <t>ROER College Schöndeln Roermond</t>
  </si>
  <si>
    <t>Nieuw</t>
  </si>
  <si>
    <t>Werkplek</t>
  </si>
  <si>
    <t>041.2</t>
  </si>
  <si>
    <t>Receptie/Loge</t>
  </si>
  <si>
    <t>20.1</t>
  </si>
  <si>
    <t>Kabinet Natuur- en Scheikunde</t>
  </si>
  <si>
    <t>22.1</t>
  </si>
  <si>
    <t>Kabinet Zorg en Welzijn</t>
  </si>
  <si>
    <t>Kabinet Biologie</t>
  </si>
  <si>
    <t>Kabinet Natuurkunde</t>
  </si>
  <si>
    <t>Kabinet Scheikunde</t>
  </si>
  <si>
    <t>Kantoor, receptie en loge</t>
  </si>
  <si>
    <t>Praktijklokaal Zorg en Welzijn</t>
  </si>
  <si>
    <t>Praktijk en theorielokaal Zorg en Welzijn</t>
  </si>
  <si>
    <t>Praktijklokaal metselen</t>
  </si>
  <si>
    <t>Praktijklokaal machinale houtbewerking</t>
  </si>
  <si>
    <t>Plaats</t>
  </si>
  <si>
    <t>Datum</t>
  </si>
  <si>
    <t>Handtekening</t>
  </si>
  <si>
    <t>Percentage t.b.v. inzet vrijgesteld toezicht direct leidinggevende</t>
  </si>
  <si>
    <t>Bedrijfsnaam Inschrijver</t>
  </si>
  <si>
    <t>Opslag biologie</t>
  </si>
  <si>
    <t>0-A04</t>
  </si>
  <si>
    <t>AK Kabinet</t>
  </si>
  <si>
    <t>Stilteruimte leerlingen</t>
  </si>
  <si>
    <t>Nt2</t>
  </si>
  <si>
    <t>A1.8 + A 1.7</t>
  </si>
  <si>
    <t>C203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</si>
</sst>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20212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 applyBorder="0" applyProtection="0"/>
  </cellStyleXfs>
  <cellXfs count="2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/>
    <xf numFmtId="0" fontId="4" fillId="0" borderId="0" xfId="0" applyFont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2" fillId="2" borderId="14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16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8" xfId="0" applyFont="1" applyFill="1" applyBorder="1"/>
    <xf numFmtId="0" fontId="2" fillId="2" borderId="19" xfId="0" applyFont="1" applyFill="1" applyBorder="1" applyAlignment="1">
      <alignment horizontal="left"/>
    </xf>
    <xf numFmtId="0" fontId="2" fillId="2" borderId="19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0" fontId="2" fillId="4" borderId="19" xfId="0" applyFont="1" applyFill="1" applyBorder="1"/>
    <xf numFmtId="0" fontId="4" fillId="2" borderId="2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/>
    </xf>
    <xf numFmtId="0" fontId="4" fillId="2" borderId="21" xfId="0" applyFont="1" applyFill="1" applyBorder="1"/>
    <xf numFmtId="0" fontId="5" fillId="2" borderId="21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2" fontId="2" fillId="2" borderId="19" xfId="0" applyNumberFormat="1" applyFont="1" applyFill="1" applyBorder="1" applyAlignment="1">
      <alignment horizontal="right"/>
    </xf>
    <xf numFmtId="2" fontId="3" fillId="2" borderId="19" xfId="0" applyNumberFormat="1" applyFont="1" applyFill="1" applyBorder="1" applyAlignment="1">
      <alignment horizontal="right"/>
    </xf>
    <xf numFmtId="0" fontId="2" fillId="4" borderId="25" xfId="0" applyFont="1" applyFill="1" applyBorder="1"/>
    <xf numFmtId="1" fontId="2" fillId="2" borderId="25" xfId="0" applyNumberFormat="1" applyFont="1" applyFill="1" applyBorder="1"/>
    <xf numFmtId="1" fontId="3" fillId="2" borderId="25" xfId="0" applyNumberFormat="1" applyFont="1" applyFill="1" applyBorder="1"/>
    <xf numFmtId="1" fontId="2" fillId="2" borderId="1" xfId="0" applyNumberFormat="1" applyFont="1" applyFill="1" applyBorder="1"/>
    <xf numFmtId="1" fontId="3" fillId="2" borderId="1" xfId="0" applyNumberFormat="1" applyFont="1" applyFill="1" applyBorder="1"/>
    <xf numFmtId="1" fontId="2" fillId="2" borderId="19" xfId="0" applyNumberFormat="1" applyFont="1" applyFill="1" applyBorder="1"/>
    <xf numFmtId="1" fontId="3" fillId="2" borderId="19" xfId="0" applyNumberFormat="1" applyFont="1" applyFill="1" applyBorder="1"/>
    <xf numFmtId="0" fontId="2" fillId="2" borderId="24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2" fontId="2" fillId="2" borderId="25" xfId="0" applyNumberFormat="1" applyFont="1" applyFill="1" applyBorder="1" applyAlignment="1">
      <alignment horizontal="right"/>
    </xf>
    <xf numFmtId="2" fontId="3" fillId="2" borderId="25" xfId="0" applyNumberFormat="1" applyFont="1" applyFill="1" applyBorder="1" applyAlignment="1">
      <alignment horizontal="right"/>
    </xf>
    <xf numFmtId="4" fontId="1" fillId="0" borderId="0" xfId="0" applyNumberFormat="1" applyFont="1"/>
    <xf numFmtId="0" fontId="4" fillId="3" borderId="2" xfId="0" applyFont="1" applyFill="1" applyBorder="1" applyAlignment="1">
      <alignment horizontal="left"/>
    </xf>
    <xf numFmtId="1" fontId="2" fillId="2" borderId="3" xfId="0" applyNumberFormat="1" applyFont="1" applyFill="1" applyBorder="1"/>
    <xf numFmtId="1" fontId="3" fillId="2" borderId="3" xfId="0" applyNumberFormat="1" applyFont="1" applyFill="1" applyBorder="1"/>
    <xf numFmtId="3" fontId="2" fillId="4" borderId="3" xfId="0" applyNumberFormat="1" applyFont="1" applyFill="1" applyBorder="1"/>
    <xf numFmtId="1" fontId="2" fillId="4" borderId="3" xfId="0" applyNumberFormat="1" applyFont="1" applyFill="1" applyBorder="1"/>
    <xf numFmtId="1" fontId="2" fillId="4" borderId="1" xfId="0" applyNumberFormat="1" applyFont="1" applyFill="1" applyBorder="1"/>
    <xf numFmtId="1" fontId="2" fillId="4" borderId="19" xfId="0" applyNumberFormat="1" applyFont="1" applyFill="1" applyBorder="1"/>
    <xf numFmtId="4" fontId="4" fillId="4" borderId="2" xfId="0" applyNumberFormat="1" applyFont="1" applyFill="1" applyBorder="1" applyAlignment="1">
      <alignment horizontal="right" vertical="top"/>
    </xf>
    <xf numFmtId="0" fontId="4" fillId="4" borderId="2" xfId="0" applyFont="1" applyFill="1" applyBorder="1" applyAlignment="1">
      <alignment horizontal="right" vertical="top"/>
    </xf>
    <xf numFmtId="44" fontId="7" fillId="4" borderId="2" xfId="0" applyNumberFormat="1" applyFont="1" applyFill="1" applyBorder="1" applyAlignment="1">
      <alignment horizontal="right" vertical="top"/>
    </xf>
    <xf numFmtId="4" fontId="4" fillId="4" borderId="2" xfId="0" applyNumberFormat="1" applyFont="1" applyFill="1" applyBorder="1" applyAlignment="1">
      <alignment horizontal="right"/>
    </xf>
    <xf numFmtId="44" fontId="7" fillId="4" borderId="2" xfId="0" applyNumberFormat="1" applyFont="1" applyFill="1" applyBorder="1" applyAlignment="1">
      <alignment horizontal="right"/>
    </xf>
    <xf numFmtId="3" fontId="2" fillId="2" borderId="3" xfId="0" applyNumberFormat="1" applyFont="1" applyFill="1" applyBorder="1"/>
    <xf numFmtId="3" fontId="3" fillId="2" borderId="3" xfId="0" applyNumberFormat="1" applyFont="1" applyFill="1" applyBorder="1"/>
    <xf numFmtId="3" fontId="2" fillId="2" borderId="1" xfId="0" applyNumberFormat="1" applyFont="1" applyFill="1" applyBorder="1"/>
    <xf numFmtId="3" fontId="3" fillId="2" borderId="1" xfId="0" applyNumberFormat="1" applyFont="1" applyFill="1" applyBorder="1"/>
    <xf numFmtId="4" fontId="2" fillId="4" borderId="2" xfId="0" applyNumberFormat="1" applyFont="1" applyFill="1" applyBorder="1"/>
    <xf numFmtId="4" fontId="3" fillId="4" borderId="2" xfId="0" applyNumberFormat="1" applyFont="1" applyFill="1" applyBorder="1"/>
    <xf numFmtId="4" fontId="2" fillId="0" borderId="0" xfId="0" applyNumberFormat="1" applyFont="1"/>
    <xf numFmtId="0" fontId="4" fillId="2" borderId="21" xfId="0" applyFont="1" applyFill="1" applyBorder="1" applyAlignment="1">
      <alignment horizontal="left" vertical="top"/>
    </xf>
    <xf numFmtId="3" fontId="2" fillId="2" borderId="25" xfId="0" applyNumberFormat="1" applyFont="1" applyFill="1" applyBorder="1"/>
    <xf numFmtId="3" fontId="3" fillId="2" borderId="25" xfId="0" applyNumberFormat="1" applyFont="1" applyFill="1" applyBorder="1"/>
    <xf numFmtId="3" fontId="2" fillId="2" borderId="19" xfId="0" applyNumberFormat="1" applyFont="1" applyFill="1" applyBorder="1"/>
    <xf numFmtId="3" fontId="3" fillId="2" borderId="19" xfId="0" applyNumberFormat="1" applyFont="1" applyFill="1" applyBorder="1"/>
    <xf numFmtId="44" fontId="4" fillId="4" borderId="2" xfId="0" applyNumberFormat="1" applyFont="1" applyFill="1" applyBorder="1" applyAlignment="1">
      <alignment horizontal="right" vertical="top"/>
    </xf>
    <xf numFmtId="3" fontId="2" fillId="4" borderId="2" xfId="0" applyNumberFormat="1" applyFont="1" applyFill="1" applyBorder="1"/>
    <xf numFmtId="3" fontId="2" fillId="4" borderId="25" xfId="0" applyNumberFormat="1" applyFont="1" applyFill="1" applyBorder="1"/>
    <xf numFmtId="4" fontId="2" fillId="4" borderId="25" xfId="0" applyNumberFormat="1" applyFont="1" applyFill="1" applyBorder="1"/>
    <xf numFmtId="4" fontId="2" fillId="4" borderId="26" xfId="0" applyNumberFormat="1" applyFont="1" applyFill="1" applyBorder="1"/>
    <xf numFmtId="3" fontId="2" fillId="4" borderId="1" xfId="0" applyNumberFormat="1" applyFont="1" applyFill="1" applyBorder="1"/>
    <xf numFmtId="4" fontId="2" fillId="4" borderId="1" xfId="0" applyNumberFormat="1" applyFont="1" applyFill="1" applyBorder="1"/>
    <xf numFmtId="4" fontId="2" fillId="4" borderId="17" xfId="0" applyNumberFormat="1" applyFont="1" applyFill="1" applyBorder="1"/>
    <xf numFmtId="3" fontId="2" fillId="4" borderId="19" xfId="0" applyNumberFormat="1" applyFont="1" applyFill="1" applyBorder="1"/>
    <xf numFmtId="4" fontId="2" fillId="4" borderId="19" xfId="0" applyNumberFormat="1" applyFont="1" applyFill="1" applyBorder="1"/>
    <xf numFmtId="4" fontId="2" fillId="4" borderId="20" xfId="0" applyNumberFormat="1" applyFont="1" applyFill="1" applyBorder="1"/>
    <xf numFmtId="1" fontId="2" fillId="4" borderId="25" xfId="0" applyNumberFormat="1" applyFont="1" applyFill="1" applyBorder="1"/>
    <xf numFmtId="1" fontId="2" fillId="4" borderId="30" xfId="0" applyNumberFormat="1" applyFont="1" applyFill="1" applyBorder="1"/>
    <xf numFmtId="3" fontId="2" fillId="4" borderId="31" xfId="0" applyNumberFormat="1" applyFont="1" applyFill="1" applyBorder="1"/>
    <xf numFmtId="1" fontId="8" fillId="2" borderId="1" xfId="0" applyNumberFormat="1" applyFont="1" applyFill="1" applyBorder="1" applyAlignment="1">
      <alignment horizontal="right"/>
    </xf>
    <xf numFmtId="1" fontId="8" fillId="2" borderId="1" xfId="1" applyNumberFormat="1" applyFont="1" applyFill="1" applyBorder="1" applyAlignment="1">
      <alignment horizontal="right"/>
    </xf>
    <xf numFmtId="1" fontId="3" fillId="2" borderId="1" xfId="2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2" fillId="2" borderId="19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4" fontId="4" fillId="4" borderId="2" xfId="0" applyNumberFormat="1" applyFont="1" applyFill="1" applyBorder="1"/>
    <xf numFmtId="4" fontId="5" fillId="4" borderId="2" xfId="0" applyNumberFormat="1" applyFont="1" applyFill="1" applyBorder="1"/>
    <xf numFmtId="4" fontId="4" fillId="0" borderId="0" xfId="0" applyNumberFormat="1" applyFont="1"/>
    <xf numFmtId="4" fontId="2" fillId="4" borderId="3" xfId="0" applyNumberFormat="1" applyFont="1" applyFill="1" applyBorder="1"/>
    <xf numFmtId="4" fontId="2" fillId="4" borderId="15" xfId="0" applyNumberFormat="1" applyFont="1" applyFill="1" applyBorder="1"/>
    <xf numFmtId="2" fontId="2" fillId="4" borderId="3" xfId="0" applyNumberFormat="1" applyFont="1" applyFill="1" applyBorder="1"/>
    <xf numFmtId="0" fontId="4" fillId="5" borderId="0" xfId="0" applyFont="1" applyFill="1" applyBorder="1" applyAlignment="1">
      <alignment horizontal="left"/>
    </xf>
    <xf numFmtId="164" fontId="2" fillId="5" borderId="0" xfId="0" applyNumberFormat="1" applyFont="1" applyFill="1" applyBorder="1"/>
    <xf numFmtId="0" fontId="4" fillId="5" borderId="0" xfId="0" applyFont="1" applyFill="1" applyBorder="1" applyAlignment="1">
      <alignment wrapText="1"/>
    </xf>
    <xf numFmtId="164" fontId="2" fillId="5" borderId="0" xfId="0" applyNumberFormat="1" applyFont="1" applyFill="1" applyBorder="1" applyAlignment="1"/>
    <xf numFmtId="0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2" fillId="2" borderId="19" xfId="0" applyNumberFormat="1" applyFont="1" applyFill="1" applyBorder="1" applyAlignment="1">
      <alignment horizontal="left"/>
    </xf>
    <xf numFmtId="164" fontId="2" fillId="4" borderId="3" xfId="0" applyNumberFormat="1" applyFont="1" applyFill="1" applyBorder="1"/>
    <xf numFmtId="164" fontId="2" fillId="4" borderId="15" xfId="0" applyNumberFormat="1" applyFont="1" applyFill="1" applyBorder="1"/>
    <xf numFmtId="4" fontId="2" fillId="4" borderId="38" xfId="0" applyNumberFormat="1" applyFont="1" applyFill="1" applyBorder="1"/>
    <xf numFmtId="4" fontId="2" fillId="4" borderId="39" xfId="0" applyNumberFormat="1" applyFont="1" applyFill="1" applyBorder="1"/>
    <xf numFmtId="2" fontId="2" fillId="4" borderId="25" xfId="0" applyNumberFormat="1" applyFont="1" applyFill="1" applyBorder="1"/>
    <xf numFmtId="2" fontId="2" fillId="4" borderId="26" xfId="0" applyNumberFormat="1" applyFont="1" applyFill="1" applyBorder="1"/>
    <xf numFmtId="2" fontId="2" fillId="4" borderId="15" xfId="0" applyNumberFormat="1" applyFont="1" applyFill="1" applyBorder="1"/>
    <xf numFmtId="2" fontId="2" fillId="4" borderId="31" xfId="0" applyNumberFormat="1" applyFont="1" applyFill="1" applyBorder="1"/>
    <xf numFmtId="2" fontId="2" fillId="4" borderId="32" xfId="0" applyNumberFormat="1" applyFont="1" applyFill="1" applyBorder="1"/>
    <xf numFmtId="0" fontId="8" fillId="2" borderId="24" xfId="0" applyFont="1" applyFill="1" applyBorder="1" applyAlignment="1">
      <alignment horizontal="left"/>
    </xf>
    <xf numFmtId="0" fontId="8" fillId="2" borderId="25" xfId="0" applyNumberFormat="1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1" fontId="8" fillId="2" borderId="25" xfId="0" applyNumberFormat="1" applyFont="1" applyFill="1" applyBorder="1" applyAlignment="1">
      <alignment horizontal="left"/>
    </xf>
    <xf numFmtId="1" fontId="8" fillId="2" borderId="25" xfId="0" applyNumberFormat="1" applyFont="1" applyFill="1" applyBorder="1" applyAlignment="1">
      <alignment horizontal="right"/>
    </xf>
    <xf numFmtId="1" fontId="8" fillId="2" borderId="25" xfId="1" applyNumberFormat="1" applyFont="1" applyFill="1" applyBorder="1" applyAlignment="1">
      <alignment horizontal="right"/>
    </xf>
    <xf numFmtId="1" fontId="3" fillId="2" borderId="25" xfId="2" applyNumberFormat="1" applyFont="1" applyFill="1" applyBorder="1" applyAlignment="1">
      <alignment horizontal="right"/>
    </xf>
    <xf numFmtId="4" fontId="2" fillId="4" borderId="31" xfId="0" applyNumberFormat="1" applyFont="1" applyFill="1" applyBorder="1"/>
    <xf numFmtId="4" fontId="2" fillId="4" borderId="32" xfId="0" applyNumberFormat="1" applyFont="1" applyFill="1" applyBorder="1"/>
    <xf numFmtId="164" fontId="2" fillId="4" borderId="38" xfId="0" applyNumberFormat="1" applyFont="1" applyFill="1" applyBorder="1"/>
    <xf numFmtId="164" fontId="2" fillId="4" borderId="1" xfId="0" applyNumberFormat="1" applyFont="1" applyFill="1" applyBorder="1"/>
    <xf numFmtId="164" fontId="2" fillId="4" borderId="39" xfId="0" applyNumberFormat="1" applyFont="1" applyFill="1" applyBorder="1"/>
    <xf numFmtId="164" fontId="2" fillId="4" borderId="17" xfId="0" applyNumberFormat="1" applyFont="1" applyFill="1" applyBorder="1"/>
    <xf numFmtId="164" fontId="2" fillId="4" borderId="19" xfId="0" applyNumberFormat="1" applyFont="1" applyFill="1" applyBorder="1"/>
    <xf numFmtId="164" fontId="2" fillId="4" borderId="20" xfId="0" applyNumberFormat="1" applyFont="1" applyFill="1" applyBorder="1"/>
    <xf numFmtId="164" fontId="2" fillId="3" borderId="35" xfId="0" applyNumberFormat="1" applyFont="1" applyFill="1" applyBorder="1" applyAlignment="1" applyProtection="1">
      <alignment horizontal="right"/>
      <protection locked="0"/>
    </xf>
    <xf numFmtId="164" fontId="2" fillId="3" borderId="36" xfId="0" applyNumberFormat="1" applyFont="1" applyFill="1" applyBorder="1" applyAlignment="1" applyProtection="1">
      <alignment horizontal="right"/>
      <protection locked="0"/>
    </xf>
    <xf numFmtId="164" fontId="2" fillId="3" borderId="37" xfId="0" applyNumberFormat="1" applyFont="1" applyFill="1" applyBorder="1" applyAlignment="1" applyProtection="1">
      <alignment horizontal="right"/>
      <protection locked="0"/>
    </xf>
    <xf numFmtId="44" fontId="2" fillId="3" borderId="2" xfId="0" applyNumberFormat="1" applyFont="1" applyFill="1" applyBorder="1" applyProtection="1">
      <protection locked="0"/>
    </xf>
    <xf numFmtId="164" fontId="2" fillId="3" borderId="2" xfId="0" applyNumberFormat="1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4" fillId="2" borderId="4" xfId="0" applyFont="1" applyFill="1" applyBorder="1"/>
    <xf numFmtId="0" fontId="2" fillId="5" borderId="0" xfId="0" applyFont="1" applyFill="1" applyBorder="1" applyAlignment="1"/>
    <xf numFmtId="0" fontId="2" fillId="4" borderId="2" xfId="0" applyFont="1" applyFill="1" applyBorder="1" applyAlignment="1"/>
    <xf numFmtId="0" fontId="2" fillId="3" borderId="2" xfId="0" applyFont="1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2" fillId="4" borderId="2" xfId="0" applyNumberFormat="1" applyFont="1" applyFill="1" applyBorder="1" applyAlignment="1"/>
    <xf numFmtId="14" fontId="2" fillId="3" borderId="2" xfId="0" applyNumberFormat="1" applyFont="1" applyFill="1" applyBorder="1" applyAlignment="1" applyProtection="1">
      <alignment horizontal="left"/>
      <protection locked="0"/>
    </xf>
    <xf numFmtId="14" fontId="2" fillId="4" borderId="2" xfId="0" applyNumberFormat="1" applyFont="1" applyFill="1" applyBorder="1" applyAlignment="1">
      <alignment horizontal="left"/>
    </xf>
    <xf numFmtId="0" fontId="2" fillId="5" borderId="0" xfId="0" applyFont="1" applyFill="1" applyBorder="1" applyAlignment="1" applyProtection="1"/>
    <xf numFmtId="0" fontId="0" fillId="5" borderId="0" xfId="0" applyFill="1" applyBorder="1" applyAlignment="1" applyProtection="1"/>
    <xf numFmtId="0" fontId="4" fillId="2" borderId="1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3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44" fontId="2" fillId="4" borderId="16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2" fillId="4" borderId="17" xfId="0" applyFont="1" applyFill="1" applyBorder="1" applyAlignment="1">
      <alignment horizontal="right" vertical="top"/>
    </xf>
    <xf numFmtId="44" fontId="2" fillId="4" borderId="18" xfId="0" applyNumberFormat="1" applyFont="1" applyFill="1" applyBorder="1" applyAlignment="1">
      <alignment horizontal="right" vertical="top"/>
    </xf>
    <xf numFmtId="0" fontId="2" fillId="4" borderId="19" xfId="0" applyFont="1" applyFill="1" applyBorder="1" applyAlignment="1">
      <alignment horizontal="right" vertical="top"/>
    </xf>
    <xf numFmtId="0" fontId="2" fillId="4" borderId="20" xfId="0" applyFont="1" applyFill="1" applyBorder="1" applyAlignment="1">
      <alignment horizontal="right" vertical="top"/>
    </xf>
    <xf numFmtId="44" fontId="4" fillId="4" borderId="4" xfId="0" applyNumberFormat="1" applyFont="1" applyFill="1" applyBorder="1" applyAlignment="1">
      <alignment horizontal="right" vertical="top"/>
    </xf>
    <xf numFmtId="0" fontId="4" fillId="4" borderId="23" xfId="0" applyFont="1" applyFill="1" applyBorder="1" applyAlignment="1">
      <alignment horizontal="right" vertical="top"/>
    </xf>
    <xf numFmtId="0" fontId="4" fillId="4" borderId="5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44" fontId="2" fillId="4" borderId="24" xfId="0" applyNumberFormat="1" applyFont="1" applyFill="1" applyBorder="1" applyAlignment="1">
      <alignment horizontal="right" vertical="top"/>
    </xf>
    <xf numFmtId="0" fontId="2" fillId="4" borderId="25" xfId="0" applyFont="1" applyFill="1" applyBorder="1" applyAlignment="1">
      <alignment horizontal="right" vertical="top"/>
    </xf>
    <xf numFmtId="0" fontId="2" fillId="4" borderId="26" xfId="0" applyFont="1" applyFill="1" applyBorder="1" applyAlignment="1">
      <alignment horizontal="right" vertical="top"/>
    </xf>
    <xf numFmtId="0" fontId="4" fillId="2" borderId="2" xfId="0" applyFont="1" applyFill="1" applyBorder="1" applyProtection="1"/>
    <xf numFmtId="0" fontId="4" fillId="2" borderId="2" xfId="0" applyFont="1" applyFill="1" applyBorder="1" applyAlignment="1" applyProtection="1">
      <alignment horizontal="left"/>
    </xf>
    <xf numFmtId="0" fontId="5" fillId="2" borderId="2" xfId="0" applyFont="1" applyFill="1" applyBorder="1" applyProtection="1"/>
  </cellXfs>
  <cellStyles count="3">
    <cellStyle name="Standaard" xfId="0" builtinId="0"/>
    <cellStyle name="Standaard 3" xfId="1"/>
    <cellStyle name="Standaard_ruimtestaa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showGridLines="0" tabSelected="1" zoomScale="90" zoomScaleNormal="90" workbookViewId="0">
      <selection activeCell="E24" sqref="E24"/>
    </sheetView>
  </sheetViews>
  <sheetFormatPr defaultRowHeight="14.4" x14ac:dyDescent="0.3"/>
  <cols>
    <col min="1" max="1" width="20.5546875" customWidth="1"/>
    <col min="2" max="2" width="45" customWidth="1"/>
    <col min="3" max="3" width="17.88671875" customWidth="1"/>
    <col min="4" max="4" width="17.44140625" style="1" bestFit="1" customWidth="1"/>
    <col min="5" max="5" width="14.88671875" bestFit="1" customWidth="1"/>
    <col min="6" max="6" width="2.88671875" customWidth="1"/>
    <col min="7" max="7" width="22.44140625" customWidth="1"/>
    <col min="8" max="8" width="30.6640625" bestFit="1" customWidth="1"/>
    <col min="9" max="9" width="23.44140625" customWidth="1"/>
    <col min="10" max="10" width="17.44140625" style="1" bestFit="1" customWidth="1"/>
    <col min="11" max="11" width="14.88671875" bestFit="1" customWidth="1"/>
  </cols>
  <sheetData>
    <row r="1" spans="1:12" ht="15" thickBot="1" x14ac:dyDescent="0.35">
      <c r="A1" s="4"/>
      <c r="B1" s="4"/>
      <c r="C1" s="4"/>
      <c r="D1" s="7"/>
      <c r="E1" s="4"/>
      <c r="F1" s="4"/>
      <c r="G1" s="4"/>
      <c r="H1" s="4"/>
      <c r="I1" s="4"/>
      <c r="J1" s="7"/>
      <c r="K1" s="4"/>
      <c r="L1" s="4"/>
    </row>
    <row r="2" spans="1:12" ht="15" thickBot="1" x14ac:dyDescent="0.35">
      <c r="A2" s="168" t="s">
        <v>64</v>
      </c>
      <c r="B2" s="169"/>
      <c r="C2" s="149"/>
      <c r="D2" s="7"/>
      <c r="E2" s="170" t="s">
        <v>1446</v>
      </c>
      <c r="F2" s="171"/>
      <c r="G2" s="171"/>
      <c r="H2" s="171"/>
      <c r="I2" s="172"/>
      <c r="J2" s="7"/>
      <c r="K2" s="4"/>
      <c r="L2" s="4"/>
    </row>
    <row r="3" spans="1:12" ht="15" thickBot="1" x14ac:dyDescent="0.35">
      <c r="A3" s="4"/>
      <c r="B3" s="4"/>
      <c r="C3" s="4"/>
      <c r="D3" s="7"/>
      <c r="E3" s="173"/>
      <c r="F3" s="174"/>
      <c r="G3" s="174"/>
      <c r="H3" s="174"/>
      <c r="I3" s="175"/>
      <c r="J3" s="7"/>
      <c r="K3" s="4"/>
      <c r="L3" s="4"/>
    </row>
    <row r="4" spans="1:12" ht="15" thickBot="1" x14ac:dyDescent="0.35">
      <c r="A4" s="168" t="s">
        <v>63</v>
      </c>
      <c r="B4" s="169"/>
      <c r="C4" s="149"/>
      <c r="D4" s="7"/>
      <c r="E4" s="176"/>
      <c r="F4" s="177"/>
      <c r="G4" s="177"/>
      <c r="H4" s="177"/>
      <c r="I4" s="178"/>
      <c r="J4" s="7"/>
      <c r="K4" s="4"/>
      <c r="L4" s="4"/>
    </row>
    <row r="5" spans="1:12" ht="15" thickBot="1" x14ac:dyDescent="0.35">
      <c r="A5" s="8"/>
      <c r="B5" s="8"/>
      <c r="C5" s="9"/>
      <c r="D5" s="7"/>
      <c r="E5" s="4"/>
      <c r="F5" s="4"/>
      <c r="G5" s="4"/>
      <c r="H5" s="4"/>
      <c r="I5" s="4"/>
      <c r="J5" s="7"/>
      <c r="K5" s="4"/>
      <c r="L5" s="4"/>
    </row>
    <row r="6" spans="1:12" ht="15" thickBot="1" x14ac:dyDescent="0.35">
      <c r="A6" s="168" t="s">
        <v>1489</v>
      </c>
      <c r="B6" s="169"/>
      <c r="C6" s="150"/>
      <c r="D6" s="64" t="s">
        <v>1449</v>
      </c>
      <c r="E6" s="4"/>
      <c r="F6" s="4"/>
      <c r="G6" s="4"/>
      <c r="H6" s="4"/>
      <c r="I6" s="4"/>
      <c r="J6" s="7"/>
      <c r="K6" s="4"/>
      <c r="L6" s="4"/>
    </row>
    <row r="7" spans="1:12" ht="15" thickBot="1" x14ac:dyDescent="0.35">
      <c r="A7" s="115"/>
      <c r="B7" s="115"/>
      <c r="C7" s="116"/>
      <c r="D7" s="115"/>
      <c r="E7" s="4"/>
      <c r="F7" s="4"/>
      <c r="G7" s="4"/>
      <c r="H7" s="4"/>
      <c r="I7" s="4"/>
      <c r="J7" s="7"/>
      <c r="K7" s="4"/>
      <c r="L7" s="4"/>
    </row>
    <row r="8" spans="1:12" ht="46.8" customHeight="1" thickBot="1" x14ac:dyDescent="0.35">
      <c r="A8" s="179" t="s">
        <v>1464</v>
      </c>
      <c r="B8" s="180"/>
      <c r="C8" s="181"/>
      <c r="D8" s="117"/>
      <c r="E8" s="4"/>
      <c r="F8" s="4"/>
      <c r="G8" s="4"/>
      <c r="H8" s="4"/>
      <c r="I8" s="4"/>
      <c r="J8" s="7"/>
      <c r="K8" s="4"/>
      <c r="L8" s="4"/>
    </row>
    <row r="9" spans="1:12" ht="15" thickBot="1" x14ac:dyDescent="0.35">
      <c r="A9" s="166" t="s">
        <v>1465</v>
      </c>
      <c r="B9" s="167"/>
      <c r="C9" s="146">
        <v>1</v>
      </c>
      <c r="D9" s="118"/>
      <c r="E9" s="4"/>
      <c r="F9" s="4"/>
      <c r="G9" s="4"/>
      <c r="H9" s="154" t="s">
        <v>1490</v>
      </c>
      <c r="I9" s="157"/>
      <c r="J9" s="162"/>
      <c r="K9" s="4"/>
      <c r="L9" s="4"/>
    </row>
    <row r="10" spans="1:12" ht="15" thickBot="1" x14ac:dyDescent="0.35">
      <c r="A10" s="164" t="s">
        <v>809</v>
      </c>
      <c r="B10" s="165"/>
      <c r="C10" s="147">
        <v>1</v>
      </c>
      <c r="D10" s="118"/>
      <c r="E10" s="4"/>
      <c r="F10" s="4"/>
      <c r="G10" s="4"/>
      <c r="H10" s="154" t="s">
        <v>1486</v>
      </c>
      <c r="I10" s="158"/>
      <c r="J10" s="163"/>
      <c r="K10" s="4"/>
      <c r="L10" s="4"/>
    </row>
    <row r="11" spans="1:12" ht="15" thickBot="1" x14ac:dyDescent="0.35">
      <c r="A11" s="164" t="s">
        <v>1466</v>
      </c>
      <c r="B11" s="165"/>
      <c r="C11" s="147">
        <v>1</v>
      </c>
      <c r="D11" s="118"/>
      <c r="E11" s="4"/>
      <c r="F11" s="4"/>
      <c r="G11" s="4"/>
      <c r="H11" s="154" t="s">
        <v>1487</v>
      </c>
      <c r="I11" s="160"/>
      <c r="J11" s="162"/>
      <c r="K11" s="4"/>
      <c r="L11" s="4"/>
    </row>
    <row r="12" spans="1:12" ht="15" thickBot="1" x14ac:dyDescent="0.35">
      <c r="A12" s="164" t="s">
        <v>1467</v>
      </c>
      <c r="B12" s="165"/>
      <c r="C12" s="147">
        <v>1</v>
      </c>
      <c r="D12" s="118"/>
      <c r="E12" s="4"/>
      <c r="F12" s="4"/>
      <c r="G12" s="4"/>
      <c r="H12" s="154" t="s">
        <v>1488</v>
      </c>
      <c r="I12" s="157"/>
      <c r="J12" s="162"/>
      <c r="K12" s="4"/>
      <c r="L12" s="4"/>
    </row>
    <row r="13" spans="1:12" x14ac:dyDescent="0.3">
      <c r="A13" s="164" t="s">
        <v>1468</v>
      </c>
      <c r="B13" s="165"/>
      <c r="C13" s="147">
        <v>1</v>
      </c>
      <c r="D13" s="118"/>
      <c r="E13" s="4"/>
      <c r="F13" s="4"/>
      <c r="G13" s="4"/>
      <c r="H13" s="4"/>
      <c r="I13" s="4"/>
      <c r="J13" s="7"/>
      <c r="K13" s="4"/>
      <c r="L13" s="4"/>
    </row>
    <row r="14" spans="1:12" x14ac:dyDescent="0.3">
      <c r="A14" s="164" t="s">
        <v>1469</v>
      </c>
      <c r="B14" s="165"/>
      <c r="C14" s="147">
        <v>1</v>
      </c>
      <c r="D14" s="118"/>
      <c r="E14" s="4"/>
      <c r="F14" s="4"/>
      <c r="G14" s="4"/>
      <c r="H14" s="4"/>
      <c r="I14" s="4"/>
      <c r="J14" s="7"/>
      <c r="K14" s="4"/>
      <c r="L14" s="4"/>
    </row>
    <row r="15" spans="1:12" x14ac:dyDescent="0.3">
      <c r="A15" s="164" t="s">
        <v>1264</v>
      </c>
      <c r="B15" s="165"/>
      <c r="C15" s="147">
        <v>1</v>
      </c>
      <c r="D15" s="118"/>
      <c r="E15" s="4"/>
      <c r="F15" s="4"/>
      <c r="G15" s="4"/>
      <c r="H15" s="4"/>
      <c r="I15" s="4"/>
      <c r="J15" s="7"/>
      <c r="K15" s="4"/>
      <c r="L15" s="4"/>
    </row>
    <row r="16" spans="1:12" x14ac:dyDescent="0.3">
      <c r="A16" s="164" t="s">
        <v>1182</v>
      </c>
      <c r="B16" s="165"/>
      <c r="C16" s="147">
        <v>1</v>
      </c>
      <c r="D16" s="118"/>
      <c r="E16" s="4"/>
      <c r="F16" s="4"/>
      <c r="G16" s="4"/>
      <c r="H16" s="4"/>
      <c r="I16" s="4"/>
      <c r="J16" s="7"/>
      <c r="K16" s="4"/>
      <c r="L16" s="4"/>
    </row>
    <row r="17" spans="1:12" ht="15" thickBot="1" x14ac:dyDescent="0.35">
      <c r="A17" s="164" t="s">
        <v>1444</v>
      </c>
      <c r="B17" s="165"/>
      <c r="C17" s="148">
        <v>1</v>
      </c>
      <c r="D17" s="118"/>
      <c r="E17" s="4"/>
      <c r="F17" s="4"/>
      <c r="G17" s="4"/>
      <c r="H17" s="4"/>
      <c r="I17" s="4"/>
      <c r="J17" s="7"/>
      <c r="K17" s="4"/>
      <c r="L17" s="4"/>
    </row>
    <row r="18" spans="1:12" ht="15" thickBot="1" x14ac:dyDescent="0.35">
      <c r="A18" s="4"/>
      <c r="B18" s="4"/>
      <c r="C18" s="4"/>
      <c r="D18" s="7"/>
      <c r="E18" s="4"/>
      <c r="F18" s="4"/>
      <c r="G18" s="4"/>
      <c r="H18" s="4"/>
      <c r="I18" s="4"/>
      <c r="J18" s="7"/>
      <c r="K18" s="4"/>
      <c r="L18" s="4"/>
    </row>
    <row r="19" spans="1:12" ht="15" thickBot="1" x14ac:dyDescent="0.35">
      <c r="A19" s="15" t="s">
        <v>57</v>
      </c>
      <c r="B19" s="15" t="s">
        <v>58</v>
      </c>
      <c r="C19" s="15" t="s">
        <v>59</v>
      </c>
      <c r="D19" s="16" t="s">
        <v>60</v>
      </c>
      <c r="E19" s="15" t="s">
        <v>61</v>
      </c>
      <c r="F19" s="10"/>
      <c r="G19" s="15" t="s">
        <v>57</v>
      </c>
      <c r="H19" s="15" t="s">
        <v>58</v>
      </c>
      <c r="I19" s="15" t="s">
        <v>59</v>
      </c>
      <c r="J19" s="16" t="s">
        <v>60</v>
      </c>
      <c r="K19" s="15" t="s">
        <v>61</v>
      </c>
      <c r="L19" s="4"/>
    </row>
    <row r="20" spans="1:12" x14ac:dyDescent="0.3">
      <c r="A20" s="11" t="s">
        <v>0</v>
      </c>
      <c r="B20" s="11" t="s">
        <v>1</v>
      </c>
      <c r="C20" s="11" t="s">
        <v>2</v>
      </c>
      <c r="D20" s="12" t="s">
        <v>3</v>
      </c>
      <c r="E20" s="151"/>
      <c r="F20" s="4"/>
      <c r="G20" s="11" t="s">
        <v>40</v>
      </c>
      <c r="H20" s="11" t="s">
        <v>1</v>
      </c>
      <c r="I20" s="11" t="s">
        <v>2</v>
      </c>
      <c r="J20" s="12" t="s">
        <v>41</v>
      </c>
      <c r="K20" s="151"/>
      <c r="L20" s="4"/>
    </row>
    <row r="21" spans="1:12" x14ac:dyDescent="0.3">
      <c r="A21" s="13" t="s">
        <v>0</v>
      </c>
      <c r="B21" s="13" t="s">
        <v>4</v>
      </c>
      <c r="C21" s="13" t="s">
        <v>5</v>
      </c>
      <c r="D21" s="14" t="s">
        <v>6</v>
      </c>
      <c r="E21" s="152"/>
      <c r="F21" s="4"/>
      <c r="G21" s="13" t="s">
        <v>40</v>
      </c>
      <c r="H21" s="13" t="s">
        <v>4</v>
      </c>
      <c r="I21" s="13" t="s">
        <v>5</v>
      </c>
      <c r="J21" s="14" t="s">
        <v>41</v>
      </c>
      <c r="K21" s="152"/>
      <c r="L21" s="4"/>
    </row>
    <row r="22" spans="1:12" x14ac:dyDescent="0.3">
      <c r="A22" s="13" t="s">
        <v>0</v>
      </c>
      <c r="B22" s="13" t="s">
        <v>7</v>
      </c>
      <c r="C22" s="13" t="s">
        <v>8</v>
      </c>
      <c r="D22" s="14" t="s">
        <v>3</v>
      </c>
      <c r="E22" s="152"/>
      <c r="F22" s="4"/>
      <c r="G22" s="13" t="s">
        <v>40</v>
      </c>
      <c r="H22" s="13" t="s">
        <v>9</v>
      </c>
      <c r="I22" s="13" t="s">
        <v>10</v>
      </c>
      <c r="J22" s="14" t="s">
        <v>41</v>
      </c>
      <c r="K22" s="152"/>
      <c r="L22" s="4"/>
    </row>
    <row r="23" spans="1:12" x14ac:dyDescent="0.3">
      <c r="A23" s="13" t="s">
        <v>0</v>
      </c>
      <c r="B23" s="13" t="s">
        <v>9</v>
      </c>
      <c r="C23" s="13" t="s">
        <v>10</v>
      </c>
      <c r="D23" s="14" t="s">
        <v>3</v>
      </c>
      <c r="E23" s="152"/>
      <c r="F23" s="4"/>
      <c r="G23" s="13" t="s">
        <v>40</v>
      </c>
      <c r="H23" s="13" t="s">
        <v>11</v>
      </c>
      <c r="I23" s="13" t="s">
        <v>12</v>
      </c>
      <c r="J23" s="14" t="s">
        <v>41</v>
      </c>
      <c r="K23" s="152"/>
      <c r="L23" s="4"/>
    </row>
    <row r="24" spans="1:12" x14ac:dyDescent="0.3">
      <c r="A24" s="13" t="s">
        <v>0</v>
      </c>
      <c r="B24" s="13" t="s">
        <v>11</v>
      </c>
      <c r="C24" s="13" t="s">
        <v>12</v>
      </c>
      <c r="D24" s="14" t="s">
        <v>3</v>
      </c>
      <c r="E24" s="152"/>
      <c r="F24" s="4"/>
      <c r="G24" s="13" t="s">
        <v>40</v>
      </c>
      <c r="H24" s="13" t="s">
        <v>15</v>
      </c>
      <c r="I24" s="13" t="s">
        <v>5</v>
      </c>
      <c r="J24" s="14" t="s">
        <v>41</v>
      </c>
      <c r="K24" s="152"/>
      <c r="L24" s="4"/>
    </row>
    <row r="25" spans="1:12" x14ac:dyDescent="0.3">
      <c r="A25" s="13" t="s">
        <v>0</v>
      </c>
      <c r="B25" s="13" t="s">
        <v>13</v>
      </c>
      <c r="C25" s="13" t="s">
        <v>13</v>
      </c>
      <c r="D25" s="14" t="s">
        <v>3</v>
      </c>
      <c r="E25" s="152"/>
      <c r="F25" s="4"/>
      <c r="G25" s="13" t="s">
        <v>40</v>
      </c>
      <c r="H25" s="13" t="s">
        <v>62</v>
      </c>
      <c r="I25" s="13" t="s">
        <v>31</v>
      </c>
      <c r="J25" s="14" t="s">
        <v>41</v>
      </c>
      <c r="K25" s="152"/>
      <c r="L25" s="4"/>
    </row>
    <row r="26" spans="1:12" x14ac:dyDescent="0.3">
      <c r="A26" s="11" t="s">
        <v>0</v>
      </c>
      <c r="B26" s="11" t="s">
        <v>1</v>
      </c>
      <c r="C26" s="11" t="s">
        <v>2</v>
      </c>
      <c r="D26" s="12" t="s">
        <v>1462</v>
      </c>
      <c r="E26" s="152"/>
      <c r="F26" s="4"/>
      <c r="G26" s="13" t="s">
        <v>40</v>
      </c>
      <c r="H26" s="13" t="s">
        <v>13</v>
      </c>
      <c r="I26" s="13" t="s">
        <v>13</v>
      </c>
      <c r="J26" s="14" t="s">
        <v>41</v>
      </c>
      <c r="K26" s="152"/>
      <c r="L26" s="4"/>
    </row>
    <row r="27" spans="1:12" x14ac:dyDescent="0.3">
      <c r="A27" s="13" t="s">
        <v>0</v>
      </c>
      <c r="B27" s="13" t="s">
        <v>4</v>
      </c>
      <c r="C27" s="13" t="s">
        <v>5</v>
      </c>
      <c r="D27" s="14" t="s">
        <v>1462</v>
      </c>
      <c r="E27" s="152"/>
      <c r="F27" s="4"/>
      <c r="G27" s="13" t="s">
        <v>40</v>
      </c>
      <c r="H27" s="13" t="s">
        <v>7</v>
      </c>
      <c r="I27" s="13" t="s">
        <v>8</v>
      </c>
      <c r="J27" s="14" t="s">
        <v>41</v>
      </c>
      <c r="K27" s="152"/>
      <c r="L27" s="4"/>
    </row>
    <row r="28" spans="1:12" x14ac:dyDescent="0.3">
      <c r="A28" s="13" t="s">
        <v>0</v>
      </c>
      <c r="B28" s="13" t="s">
        <v>7</v>
      </c>
      <c r="C28" s="13" t="s">
        <v>8</v>
      </c>
      <c r="D28" s="14" t="s">
        <v>1462</v>
      </c>
      <c r="E28" s="152"/>
      <c r="F28" s="4"/>
      <c r="G28" s="13" t="s">
        <v>40</v>
      </c>
      <c r="H28" s="13" t="s">
        <v>33</v>
      </c>
      <c r="I28" s="13" t="s">
        <v>11</v>
      </c>
      <c r="J28" s="14" t="s">
        <v>41</v>
      </c>
      <c r="K28" s="152"/>
      <c r="L28" s="4"/>
    </row>
    <row r="29" spans="1:12" x14ac:dyDescent="0.3">
      <c r="A29" s="13" t="s">
        <v>0</v>
      </c>
      <c r="B29" s="13" t="s">
        <v>9</v>
      </c>
      <c r="C29" s="13" t="s">
        <v>10</v>
      </c>
      <c r="D29" s="14" t="s">
        <v>1462</v>
      </c>
      <c r="E29" s="152"/>
      <c r="F29" s="4"/>
      <c r="G29" s="13" t="s">
        <v>40</v>
      </c>
      <c r="H29" s="13" t="s">
        <v>42</v>
      </c>
      <c r="I29" s="13" t="s">
        <v>13</v>
      </c>
      <c r="J29" s="14" t="s">
        <v>41</v>
      </c>
      <c r="K29" s="152"/>
      <c r="L29" s="4"/>
    </row>
    <row r="30" spans="1:12" x14ac:dyDescent="0.3">
      <c r="A30" s="13" t="s">
        <v>0</v>
      </c>
      <c r="B30" s="13" t="s">
        <v>11</v>
      </c>
      <c r="C30" s="13" t="s">
        <v>12</v>
      </c>
      <c r="D30" s="14" t="s">
        <v>1462</v>
      </c>
      <c r="E30" s="152"/>
      <c r="F30" s="4"/>
      <c r="G30" s="13" t="s">
        <v>43</v>
      </c>
      <c r="H30" s="13" t="s">
        <v>4</v>
      </c>
      <c r="I30" s="13" t="s">
        <v>5</v>
      </c>
      <c r="J30" s="14" t="s">
        <v>44</v>
      </c>
      <c r="K30" s="152"/>
      <c r="L30" s="4"/>
    </row>
    <row r="31" spans="1:12" x14ac:dyDescent="0.3">
      <c r="A31" s="13" t="s">
        <v>0</v>
      </c>
      <c r="B31" s="13" t="s">
        <v>13</v>
      </c>
      <c r="C31" s="13" t="s">
        <v>13</v>
      </c>
      <c r="D31" s="14" t="s">
        <v>1462</v>
      </c>
      <c r="E31" s="152"/>
      <c r="F31" s="4"/>
      <c r="G31" s="13" t="s">
        <v>43</v>
      </c>
      <c r="H31" s="13" t="s">
        <v>11</v>
      </c>
      <c r="I31" s="13" t="s">
        <v>12</v>
      </c>
      <c r="J31" s="14" t="s">
        <v>44</v>
      </c>
      <c r="K31" s="152"/>
      <c r="L31" s="4"/>
    </row>
    <row r="32" spans="1:12" x14ac:dyDescent="0.3">
      <c r="A32" s="13" t="s">
        <v>14</v>
      </c>
      <c r="B32" s="13" t="s">
        <v>15</v>
      </c>
      <c r="C32" s="13" t="s">
        <v>5</v>
      </c>
      <c r="D32" s="14" t="s">
        <v>16</v>
      </c>
      <c r="E32" s="152"/>
      <c r="F32" s="4"/>
      <c r="G32" s="13" t="s">
        <v>45</v>
      </c>
      <c r="H32" s="13" t="s">
        <v>1</v>
      </c>
      <c r="I32" s="13" t="s">
        <v>2</v>
      </c>
      <c r="J32" s="14" t="s">
        <v>3</v>
      </c>
      <c r="K32" s="152"/>
      <c r="L32" s="4"/>
    </row>
    <row r="33" spans="1:12" x14ac:dyDescent="0.3">
      <c r="A33" s="13" t="s">
        <v>14</v>
      </c>
      <c r="B33" s="13" t="s">
        <v>17</v>
      </c>
      <c r="C33" s="13" t="s">
        <v>5</v>
      </c>
      <c r="D33" s="14" t="s">
        <v>16</v>
      </c>
      <c r="E33" s="152"/>
      <c r="F33" s="4"/>
      <c r="G33" s="13" t="s">
        <v>45</v>
      </c>
      <c r="H33" s="13" t="s">
        <v>9</v>
      </c>
      <c r="I33" s="13" t="s">
        <v>10</v>
      </c>
      <c r="J33" s="14" t="s">
        <v>3</v>
      </c>
      <c r="K33" s="152"/>
      <c r="L33" s="4"/>
    </row>
    <row r="34" spans="1:12" x14ac:dyDescent="0.3">
      <c r="A34" s="13" t="s">
        <v>14</v>
      </c>
      <c r="B34" s="13" t="s">
        <v>15</v>
      </c>
      <c r="C34" s="13" t="s">
        <v>5</v>
      </c>
      <c r="D34" s="14" t="s">
        <v>1463</v>
      </c>
      <c r="E34" s="152"/>
      <c r="F34" s="4"/>
      <c r="G34" s="13" t="s">
        <v>45</v>
      </c>
      <c r="H34" s="13" t="s">
        <v>19</v>
      </c>
      <c r="I34" s="13" t="s">
        <v>8</v>
      </c>
      <c r="J34" s="14" t="s">
        <v>3</v>
      </c>
      <c r="K34" s="152"/>
      <c r="L34" s="4"/>
    </row>
    <row r="35" spans="1:12" x14ac:dyDescent="0.3">
      <c r="A35" s="13" t="s">
        <v>14</v>
      </c>
      <c r="B35" s="13" t="s">
        <v>17</v>
      </c>
      <c r="C35" s="13" t="s">
        <v>5</v>
      </c>
      <c r="D35" s="14" t="s">
        <v>1463</v>
      </c>
      <c r="E35" s="152"/>
      <c r="F35" s="4"/>
      <c r="G35" s="13" t="s">
        <v>45</v>
      </c>
      <c r="H35" s="13" t="s">
        <v>11</v>
      </c>
      <c r="I35" s="13" t="s">
        <v>12</v>
      </c>
      <c r="J35" s="14" t="s">
        <v>3</v>
      </c>
      <c r="K35" s="152"/>
      <c r="L35" s="4"/>
    </row>
    <row r="36" spans="1:12" x14ac:dyDescent="0.3">
      <c r="A36" s="13" t="s">
        <v>18</v>
      </c>
      <c r="B36" s="13" t="s">
        <v>19</v>
      </c>
      <c r="C36" s="13" t="s">
        <v>8</v>
      </c>
      <c r="D36" s="14" t="s">
        <v>3</v>
      </c>
      <c r="E36" s="152"/>
      <c r="F36" s="4"/>
      <c r="G36" s="13" t="s">
        <v>46</v>
      </c>
      <c r="H36" s="13" t="s">
        <v>11</v>
      </c>
      <c r="I36" s="13" t="s">
        <v>12</v>
      </c>
      <c r="J36" s="14" t="s">
        <v>47</v>
      </c>
      <c r="K36" s="152"/>
      <c r="L36" s="4"/>
    </row>
    <row r="37" spans="1:12" x14ac:dyDescent="0.3">
      <c r="A37" s="13" t="s">
        <v>18</v>
      </c>
      <c r="B37" s="13" t="s">
        <v>9</v>
      </c>
      <c r="C37" s="13" t="s">
        <v>10</v>
      </c>
      <c r="D37" s="14" t="s">
        <v>3</v>
      </c>
      <c r="E37" s="152"/>
      <c r="F37" s="4"/>
      <c r="G37" s="13" t="s">
        <v>46</v>
      </c>
      <c r="H37" s="13" t="s">
        <v>4</v>
      </c>
      <c r="I37" s="13" t="s">
        <v>5</v>
      </c>
      <c r="J37" s="14" t="s">
        <v>47</v>
      </c>
      <c r="K37" s="152"/>
      <c r="L37" s="4"/>
    </row>
    <row r="38" spans="1:12" x14ac:dyDescent="0.3">
      <c r="A38" s="13" t="s">
        <v>18</v>
      </c>
      <c r="B38" s="13" t="s">
        <v>20</v>
      </c>
      <c r="C38" s="13" t="s">
        <v>20</v>
      </c>
      <c r="D38" s="14" t="s">
        <v>3</v>
      </c>
      <c r="E38" s="152"/>
      <c r="F38" s="4"/>
      <c r="G38" s="13" t="s">
        <v>46</v>
      </c>
      <c r="H38" s="13" t="s">
        <v>15</v>
      </c>
      <c r="I38" s="13" t="s">
        <v>5</v>
      </c>
      <c r="J38" s="14" t="s">
        <v>47</v>
      </c>
      <c r="K38" s="152"/>
      <c r="L38" s="4"/>
    </row>
    <row r="39" spans="1:12" x14ac:dyDescent="0.3">
      <c r="A39" s="13" t="s">
        <v>18</v>
      </c>
      <c r="B39" s="13" t="s">
        <v>11</v>
      </c>
      <c r="C39" s="13" t="s">
        <v>12</v>
      </c>
      <c r="D39" s="14" t="s">
        <v>3</v>
      </c>
      <c r="E39" s="152"/>
      <c r="F39" s="4"/>
      <c r="G39" s="13" t="s">
        <v>46</v>
      </c>
      <c r="H39" s="13" t="s">
        <v>9</v>
      </c>
      <c r="I39" s="13" t="s">
        <v>10</v>
      </c>
      <c r="J39" s="14" t="s">
        <v>47</v>
      </c>
      <c r="K39" s="152"/>
      <c r="L39" s="4"/>
    </row>
    <row r="40" spans="1:12" x14ac:dyDescent="0.3">
      <c r="A40" s="13" t="s">
        <v>21</v>
      </c>
      <c r="B40" s="13" t="s">
        <v>22</v>
      </c>
      <c r="C40" s="13" t="s">
        <v>10</v>
      </c>
      <c r="D40" s="14" t="s">
        <v>23</v>
      </c>
      <c r="E40" s="152"/>
      <c r="F40" s="4"/>
      <c r="G40" s="13" t="s">
        <v>48</v>
      </c>
      <c r="H40" s="13" t="s">
        <v>49</v>
      </c>
      <c r="I40" s="13" t="s">
        <v>10</v>
      </c>
      <c r="J40" s="14" t="s">
        <v>50</v>
      </c>
      <c r="K40" s="152"/>
      <c r="L40" s="4"/>
    </row>
    <row r="41" spans="1:12" x14ac:dyDescent="0.3">
      <c r="A41" s="13" t="s">
        <v>24</v>
      </c>
      <c r="B41" s="13" t="s">
        <v>1</v>
      </c>
      <c r="C41" s="13" t="s">
        <v>2</v>
      </c>
      <c r="D41" s="14" t="s">
        <v>25</v>
      </c>
      <c r="E41" s="152"/>
      <c r="F41" s="4"/>
      <c r="G41" s="13" t="s">
        <v>48</v>
      </c>
      <c r="H41" s="13" t="s">
        <v>49</v>
      </c>
      <c r="I41" s="13" t="s">
        <v>10</v>
      </c>
      <c r="J41" s="14" t="s">
        <v>51</v>
      </c>
      <c r="K41" s="152"/>
      <c r="L41" s="4"/>
    </row>
    <row r="42" spans="1:12" x14ac:dyDescent="0.3">
      <c r="A42" s="13" t="s">
        <v>26</v>
      </c>
      <c r="B42" s="13" t="s">
        <v>4</v>
      </c>
      <c r="C42" s="13" t="s">
        <v>5</v>
      </c>
      <c r="D42" s="14" t="s">
        <v>27</v>
      </c>
      <c r="E42" s="152"/>
      <c r="F42" s="4"/>
      <c r="G42" s="13" t="s">
        <v>48</v>
      </c>
      <c r="H42" s="13" t="s">
        <v>49</v>
      </c>
      <c r="I42" s="13" t="s">
        <v>11</v>
      </c>
      <c r="J42" s="14" t="s">
        <v>50</v>
      </c>
      <c r="K42" s="152"/>
      <c r="L42" s="4"/>
    </row>
    <row r="43" spans="1:12" x14ac:dyDescent="0.3">
      <c r="A43" s="13" t="s">
        <v>26</v>
      </c>
      <c r="B43" s="13" t="s">
        <v>1</v>
      </c>
      <c r="C43" s="13" t="s">
        <v>2</v>
      </c>
      <c r="D43" s="14" t="s">
        <v>27</v>
      </c>
      <c r="E43" s="152"/>
      <c r="F43" s="4"/>
      <c r="G43" s="13" t="s">
        <v>48</v>
      </c>
      <c r="H43" s="13" t="s">
        <v>49</v>
      </c>
      <c r="I43" s="13" t="s">
        <v>11</v>
      </c>
      <c r="J43" s="14" t="s">
        <v>51</v>
      </c>
      <c r="K43" s="152"/>
      <c r="L43" s="4"/>
    </row>
    <row r="44" spans="1:12" x14ac:dyDescent="0.3">
      <c r="A44" s="13" t="s">
        <v>26</v>
      </c>
      <c r="B44" s="13" t="s">
        <v>19</v>
      </c>
      <c r="C44" s="13" t="s">
        <v>8</v>
      </c>
      <c r="D44" s="14" t="s">
        <v>27</v>
      </c>
      <c r="E44" s="152"/>
      <c r="F44" s="4"/>
      <c r="G44" s="13" t="s">
        <v>48</v>
      </c>
      <c r="H44" s="13" t="s">
        <v>36</v>
      </c>
      <c r="I44" s="13" t="s">
        <v>31</v>
      </c>
      <c r="J44" s="14" t="s">
        <v>52</v>
      </c>
      <c r="K44" s="152"/>
      <c r="L44" s="4"/>
    </row>
    <row r="45" spans="1:12" x14ac:dyDescent="0.3">
      <c r="A45" s="13" t="s">
        <v>26</v>
      </c>
      <c r="B45" s="13" t="s">
        <v>9</v>
      </c>
      <c r="C45" s="13" t="s">
        <v>10</v>
      </c>
      <c r="D45" s="14" t="s">
        <v>27</v>
      </c>
      <c r="E45" s="152"/>
      <c r="F45" s="4"/>
      <c r="G45" s="13" t="s">
        <v>53</v>
      </c>
      <c r="H45" s="13" t="s">
        <v>49</v>
      </c>
      <c r="I45" s="13" t="s">
        <v>11</v>
      </c>
      <c r="J45" s="14" t="s">
        <v>50</v>
      </c>
      <c r="K45" s="152"/>
      <c r="L45" s="4"/>
    </row>
    <row r="46" spans="1:12" x14ac:dyDescent="0.3">
      <c r="A46" s="13" t="s">
        <v>26</v>
      </c>
      <c r="B46" s="13" t="s">
        <v>11</v>
      </c>
      <c r="C46" s="13" t="s">
        <v>12</v>
      </c>
      <c r="D46" s="14" t="s">
        <v>27</v>
      </c>
      <c r="E46" s="152"/>
      <c r="F46" s="4"/>
      <c r="G46" s="13" t="s">
        <v>53</v>
      </c>
      <c r="H46" s="13" t="s">
        <v>49</v>
      </c>
      <c r="I46" s="13" t="s">
        <v>11</v>
      </c>
      <c r="J46" s="14" t="s">
        <v>51</v>
      </c>
      <c r="K46" s="152"/>
      <c r="L46" s="4"/>
    </row>
    <row r="47" spans="1:12" x14ac:dyDescent="0.3">
      <c r="A47" s="13" t="s">
        <v>26</v>
      </c>
      <c r="B47" s="13" t="s">
        <v>13</v>
      </c>
      <c r="C47" s="13" t="s">
        <v>13</v>
      </c>
      <c r="D47" s="14" t="s">
        <v>27</v>
      </c>
      <c r="E47" s="152"/>
      <c r="F47" s="4"/>
      <c r="G47" s="13" t="s">
        <v>53</v>
      </c>
      <c r="H47" s="13" t="s">
        <v>49</v>
      </c>
      <c r="I47" s="13" t="s">
        <v>10</v>
      </c>
      <c r="J47" s="14" t="s">
        <v>50</v>
      </c>
      <c r="K47" s="152"/>
      <c r="L47" s="4"/>
    </row>
    <row r="48" spans="1:12" x14ac:dyDescent="0.3">
      <c r="A48" s="13" t="s">
        <v>177</v>
      </c>
      <c r="B48" s="13" t="s">
        <v>11</v>
      </c>
      <c r="C48" s="13" t="s">
        <v>12</v>
      </c>
      <c r="D48" s="14" t="s">
        <v>1461</v>
      </c>
      <c r="E48" s="152"/>
      <c r="F48" s="4"/>
      <c r="G48" s="13" t="s">
        <v>53</v>
      </c>
      <c r="H48" s="13" t="s">
        <v>49</v>
      </c>
      <c r="I48" s="13" t="s">
        <v>10</v>
      </c>
      <c r="J48" s="14" t="s">
        <v>51</v>
      </c>
      <c r="K48" s="152"/>
      <c r="L48" s="4"/>
    </row>
    <row r="49" spans="1:12" x14ac:dyDescent="0.3">
      <c r="A49" s="13" t="s">
        <v>177</v>
      </c>
      <c r="B49" s="13" t="s">
        <v>1</v>
      </c>
      <c r="C49" s="13" t="s">
        <v>2</v>
      </c>
      <c r="D49" s="14" t="s">
        <v>1461</v>
      </c>
      <c r="E49" s="152"/>
      <c r="F49" s="4"/>
      <c r="G49" s="13" t="s">
        <v>54</v>
      </c>
      <c r="H49" s="13" t="s">
        <v>4</v>
      </c>
      <c r="I49" s="13" t="s">
        <v>5</v>
      </c>
      <c r="J49" s="14" t="s">
        <v>35</v>
      </c>
      <c r="K49" s="152"/>
      <c r="L49" s="4"/>
    </row>
    <row r="50" spans="1:12" x14ac:dyDescent="0.3">
      <c r="A50" s="13" t="s">
        <v>177</v>
      </c>
      <c r="B50" s="13" t="s">
        <v>9</v>
      </c>
      <c r="C50" s="13" t="s">
        <v>10</v>
      </c>
      <c r="D50" s="14" t="s">
        <v>1461</v>
      </c>
      <c r="E50" s="152"/>
      <c r="F50" s="4"/>
      <c r="G50" s="13" t="s">
        <v>54</v>
      </c>
      <c r="H50" s="13" t="s">
        <v>1</v>
      </c>
      <c r="I50" s="13" t="s">
        <v>2</v>
      </c>
      <c r="J50" s="14" t="s">
        <v>35</v>
      </c>
      <c r="K50" s="152"/>
      <c r="L50" s="4"/>
    </row>
    <row r="51" spans="1:12" x14ac:dyDescent="0.3">
      <c r="A51" s="13" t="s">
        <v>28</v>
      </c>
      <c r="B51" s="13" t="s">
        <v>4</v>
      </c>
      <c r="C51" s="13" t="s">
        <v>5</v>
      </c>
      <c r="D51" s="14" t="s">
        <v>27</v>
      </c>
      <c r="E51" s="152"/>
      <c r="F51" s="4"/>
      <c r="G51" s="13" t="s">
        <v>54</v>
      </c>
      <c r="H51" s="13" t="s">
        <v>15</v>
      </c>
      <c r="I51" s="13" t="s">
        <v>5</v>
      </c>
      <c r="J51" s="14" t="s">
        <v>35</v>
      </c>
      <c r="K51" s="152"/>
      <c r="L51" s="4"/>
    </row>
    <row r="52" spans="1:12" x14ac:dyDescent="0.3">
      <c r="A52" s="13" t="s">
        <v>28</v>
      </c>
      <c r="B52" s="13" t="s">
        <v>1</v>
      </c>
      <c r="C52" s="13" t="s">
        <v>2</v>
      </c>
      <c r="D52" s="14" t="s">
        <v>27</v>
      </c>
      <c r="E52" s="152"/>
      <c r="F52" s="4"/>
      <c r="G52" s="13" t="s">
        <v>54</v>
      </c>
      <c r="H52" s="13" t="s">
        <v>9</v>
      </c>
      <c r="I52" s="13" t="s">
        <v>10</v>
      </c>
      <c r="J52" s="14" t="s">
        <v>35</v>
      </c>
      <c r="K52" s="152"/>
      <c r="L52" s="4"/>
    </row>
    <row r="53" spans="1:12" x14ac:dyDescent="0.3">
      <c r="A53" s="13" t="s">
        <v>28</v>
      </c>
      <c r="B53" s="13" t="s">
        <v>9</v>
      </c>
      <c r="C53" s="13" t="s">
        <v>10</v>
      </c>
      <c r="D53" s="14" t="s">
        <v>27</v>
      </c>
      <c r="E53" s="152"/>
      <c r="F53" s="4"/>
      <c r="G53" s="13" t="s">
        <v>54</v>
      </c>
      <c r="H53" s="13" t="s">
        <v>31</v>
      </c>
      <c r="I53" s="13" t="s">
        <v>31</v>
      </c>
      <c r="J53" s="14" t="s">
        <v>35</v>
      </c>
      <c r="K53" s="152"/>
      <c r="L53" s="4"/>
    </row>
    <row r="54" spans="1:12" x14ac:dyDescent="0.3">
      <c r="A54" s="13" t="s">
        <v>28</v>
      </c>
      <c r="B54" s="13" t="s">
        <v>11</v>
      </c>
      <c r="C54" s="13" t="s">
        <v>12</v>
      </c>
      <c r="D54" s="14" t="s">
        <v>27</v>
      </c>
      <c r="E54" s="152"/>
      <c r="F54" s="4"/>
      <c r="G54" s="13" t="s">
        <v>54</v>
      </c>
      <c r="H54" s="13" t="s">
        <v>55</v>
      </c>
      <c r="I54" s="13" t="s">
        <v>55</v>
      </c>
      <c r="J54" s="14" t="s">
        <v>35</v>
      </c>
      <c r="K54" s="152"/>
      <c r="L54" s="4"/>
    </row>
    <row r="55" spans="1:12" x14ac:dyDescent="0.3">
      <c r="A55" s="13" t="s">
        <v>28</v>
      </c>
      <c r="B55" s="13" t="s">
        <v>7</v>
      </c>
      <c r="C55" s="13" t="s">
        <v>8</v>
      </c>
      <c r="D55" s="14" t="s">
        <v>27</v>
      </c>
      <c r="E55" s="152"/>
      <c r="F55" s="4"/>
      <c r="G55" s="13" t="s">
        <v>54</v>
      </c>
      <c r="H55" s="13" t="s">
        <v>7</v>
      </c>
      <c r="I55" s="13" t="s">
        <v>8</v>
      </c>
      <c r="J55" s="14" t="s">
        <v>35</v>
      </c>
      <c r="K55" s="152"/>
      <c r="L55" s="4"/>
    </row>
    <row r="56" spans="1:12" x14ac:dyDescent="0.3">
      <c r="A56" s="13" t="s">
        <v>29</v>
      </c>
      <c r="B56" s="13" t="s">
        <v>4</v>
      </c>
      <c r="C56" s="13" t="s">
        <v>5</v>
      </c>
      <c r="D56" s="14" t="s">
        <v>30</v>
      </c>
      <c r="E56" s="152"/>
      <c r="F56" s="4"/>
      <c r="G56" s="13" t="s">
        <v>54</v>
      </c>
      <c r="H56" s="13" t="s">
        <v>11</v>
      </c>
      <c r="I56" s="13" t="s">
        <v>12</v>
      </c>
      <c r="J56" s="14" t="s">
        <v>35</v>
      </c>
      <c r="K56" s="152"/>
      <c r="L56" s="4"/>
    </row>
    <row r="57" spans="1:12" x14ac:dyDescent="0.3">
      <c r="A57" s="13" t="s">
        <v>29</v>
      </c>
      <c r="B57" s="13" t="s">
        <v>15</v>
      </c>
      <c r="C57" s="13" t="s">
        <v>5</v>
      </c>
      <c r="D57" s="14" t="s">
        <v>30</v>
      </c>
      <c r="E57" s="152"/>
      <c r="F57" s="4"/>
      <c r="G57" s="13" t="s">
        <v>54</v>
      </c>
      <c r="H57" s="13" t="s">
        <v>13</v>
      </c>
      <c r="I57" s="13" t="s">
        <v>13</v>
      </c>
      <c r="J57" s="14" t="s">
        <v>35</v>
      </c>
      <c r="K57" s="152"/>
      <c r="L57" s="4"/>
    </row>
    <row r="58" spans="1:12" x14ac:dyDescent="0.3">
      <c r="A58" s="13" t="s">
        <v>29</v>
      </c>
      <c r="B58" s="13" t="s">
        <v>31</v>
      </c>
      <c r="C58" s="13" t="s">
        <v>31</v>
      </c>
      <c r="D58" s="14" t="s">
        <v>30</v>
      </c>
      <c r="E58" s="152"/>
      <c r="F58" s="4"/>
      <c r="G58" s="13" t="s">
        <v>56</v>
      </c>
      <c r="H58" s="13" t="s">
        <v>4</v>
      </c>
      <c r="I58" s="13" t="s">
        <v>5</v>
      </c>
      <c r="J58" s="14" t="s">
        <v>35</v>
      </c>
      <c r="K58" s="152"/>
      <c r="L58" s="4"/>
    </row>
    <row r="59" spans="1:12" x14ac:dyDescent="0.3">
      <c r="A59" s="13" t="s">
        <v>29</v>
      </c>
      <c r="B59" s="13" t="s">
        <v>9</v>
      </c>
      <c r="C59" s="13" t="s">
        <v>10</v>
      </c>
      <c r="D59" s="14" t="s">
        <v>30</v>
      </c>
      <c r="E59" s="152"/>
      <c r="F59" s="4"/>
      <c r="G59" s="13" t="s">
        <v>56</v>
      </c>
      <c r="H59" s="13" t="s">
        <v>7</v>
      </c>
      <c r="I59" s="13" t="s">
        <v>8</v>
      </c>
      <c r="J59" s="14" t="s">
        <v>35</v>
      </c>
      <c r="K59" s="152"/>
      <c r="L59" s="4"/>
    </row>
    <row r="60" spans="1:12" x14ac:dyDescent="0.3">
      <c r="A60" s="13" t="s">
        <v>32</v>
      </c>
      <c r="B60" s="13" t="s">
        <v>1</v>
      </c>
      <c r="C60" s="13" t="s">
        <v>2</v>
      </c>
      <c r="D60" s="14" t="s">
        <v>25</v>
      </c>
      <c r="E60" s="152"/>
      <c r="F60" s="4"/>
      <c r="G60" s="13" t="s">
        <v>56</v>
      </c>
      <c r="H60" s="13" t="s">
        <v>1</v>
      </c>
      <c r="I60" s="13" t="s">
        <v>2</v>
      </c>
      <c r="J60" s="14" t="s">
        <v>35</v>
      </c>
      <c r="K60" s="152"/>
      <c r="L60" s="4"/>
    </row>
    <row r="61" spans="1:12" x14ac:dyDescent="0.3">
      <c r="A61" s="13" t="s">
        <v>32</v>
      </c>
      <c r="B61" s="13" t="s">
        <v>7</v>
      </c>
      <c r="C61" s="13" t="s">
        <v>8</v>
      </c>
      <c r="D61" s="14" t="s">
        <v>25</v>
      </c>
      <c r="E61" s="152"/>
      <c r="F61" s="4"/>
      <c r="G61" s="13" t="s">
        <v>56</v>
      </c>
      <c r="H61" s="13" t="s">
        <v>13</v>
      </c>
      <c r="I61" s="13" t="s">
        <v>13</v>
      </c>
      <c r="J61" s="14" t="s">
        <v>35</v>
      </c>
      <c r="K61" s="152"/>
      <c r="L61" s="4"/>
    </row>
    <row r="62" spans="1:12" x14ac:dyDescent="0.3">
      <c r="A62" s="13" t="s">
        <v>32</v>
      </c>
      <c r="B62" s="13" t="s">
        <v>9</v>
      </c>
      <c r="C62" s="13" t="s">
        <v>10</v>
      </c>
      <c r="D62" s="14" t="s">
        <v>25</v>
      </c>
      <c r="E62" s="152"/>
      <c r="F62" s="4"/>
      <c r="G62" s="13" t="s">
        <v>56</v>
      </c>
      <c r="H62" s="13" t="s">
        <v>9</v>
      </c>
      <c r="I62" s="13" t="s">
        <v>10</v>
      </c>
      <c r="J62" s="14" t="s">
        <v>35</v>
      </c>
      <c r="K62" s="152"/>
      <c r="L62" s="4"/>
    </row>
    <row r="63" spans="1:12" x14ac:dyDescent="0.3">
      <c r="A63" s="13" t="s">
        <v>32</v>
      </c>
      <c r="B63" s="13" t="s">
        <v>15</v>
      </c>
      <c r="C63" s="13" t="s">
        <v>5</v>
      </c>
      <c r="D63" s="14" t="s">
        <v>25</v>
      </c>
      <c r="E63" s="152"/>
      <c r="F63" s="4"/>
      <c r="G63" s="13" t="s">
        <v>56</v>
      </c>
      <c r="H63" s="13" t="s">
        <v>11</v>
      </c>
      <c r="I63" s="13" t="s">
        <v>12</v>
      </c>
      <c r="J63" s="14" t="s">
        <v>35</v>
      </c>
      <c r="K63" s="152"/>
      <c r="L63" s="4"/>
    </row>
    <row r="64" spans="1:12" x14ac:dyDescent="0.3">
      <c r="A64" s="13" t="s">
        <v>32</v>
      </c>
      <c r="B64" s="13" t="s">
        <v>4</v>
      </c>
      <c r="C64" s="13" t="s">
        <v>5</v>
      </c>
      <c r="D64" s="14" t="s">
        <v>25</v>
      </c>
      <c r="E64" s="152"/>
      <c r="F64" s="4"/>
      <c r="G64" s="13" t="s">
        <v>56</v>
      </c>
      <c r="H64" s="13" t="s">
        <v>49</v>
      </c>
      <c r="I64" s="13" t="s">
        <v>11</v>
      </c>
      <c r="J64" s="14" t="s">
        <v>35</v>
      </c>
      <c r="K64" s="152"/>
      <c r="L64" s="4"/>
    </row>
    <row r="65" spans="1:12" x14ac:dyDescent="0.3">
      <c r="A65" s="13" t="s">
        <v>32</v>
      </c>
      <c r="B65" s="13" t="s">
        <v>11</v>
      </c>
      <c r="C65" s="13" t="s">
        <v>12</v>
      </c>
      <c r="D65" s="14" t="s">
        <v>25</v>
      </c>
      <c r="E65" s="152"/>
      <c r="F65" s="4"/>
      <c r="G65" s="13" t="s">
        <v>56</v>
      </c>
      <c r="H65" s="13" t="s">
        <v>31</v>
      </c>
      <c r="I65" s="13" t="s">
        <v>31</v>
      </c>
      <c r="J65" s="14" t="s">
        <v>35</v>
      </c>
      <c r="K65" s="153"/>
      <c r="L65" s="4"/>
    </row>
    <row r="66" spans="1:12" x14ac:dyDescent="0.3">
      <c r="A66" s="13" t="s">
        <v>32</v>
      </c>
      <c r="B66" s="13" t="s">
        <v>33</v>
      </c>
      <c r="C66" s="13" t="s">
        <v>11</v>
      </c>
      <c r="D66" s="14" t="s">
        <v>25</v>
      </c>
      <c r="E66" s="152"/>
      <c r="F66" s="4"/>
      <c r="L66" s="4"/>
    </row>
    <row r="67" spans="1:12" x14ac:dyDescent="0.3">
      <c r="A67" s="13" t="s">
        <v>34</v>
      </c>
      <c r="B67" s="13" t="s">
        <v>9</v>
      </c>
      <c r="C67" s="13" t="s">
        <v>10</v>
      </c>
      <c r="D67" s="14" t="s">
        <v>35</v>
      </c>
      <c r="E67" s="152"/>
      <c r="F67" s="4"/>
      <c r="L67" s="4"/>
    </row>
    <row r="68" spans="1:12" x14ac:dyDescent="0.3">
      <c r="A68" s="13" t="s">
        <v>34</v>
      </c>
      <c r="B68" s="13" t="s">
        <v>36</v>
      </c>
      <c r="C68" s="13" t="s">
        <v>31</v>
      </c>
      <c r="D68" s="14" t="s">
        <v>35</v>
      </c>
      <c r="E68" s="152"/>
      <c r="F68" s="4"/>
      <c r="L68" s="4"/>
    </row>
    <row r="69" spans="1:12" x14ac:dyDescent="0.3">
      <c r="A69" s="13" t="s">
        <v>34</v>
      </c>
      <c r="B69" s="13" t="s">
        <v>11</v>
      </c>
      <c r="C69" s="13" t="s">
        <v>12</v>
      </c>
      <c r="D69" s="14" t="s">
        <v>35</v>
      </c>
      <c r="E69" s="152"/>
      <c r="F69" s="4"/>
      <c r="L69" s="4"/>
    </row>
    <row r="70" spans="1:12" x14ac:dyDescent="0.3">
      <c r="A70" s="13" t="s">
        <v>34</v>
      </c>
      <c r="B70" s="13" t="s">
        <v>1</v>
      </c>
      <c r="C70" s="13" t="s">
        <v>2</v>
      </c>
      <c r="D70" s="14" t="s">
        <v>35</v>
      </c>
      <c r="E70" s="152"/>
      <c r="F70" s="4"/>
      <c r="L70" s="4"/>
    </row>
    <row r="71" spans="1:12" x14ac:dyDescent="0.3">
      <c r="A71" s="13" t="s">
        <v>34</v>
      </c>
      <c r="B71" s="13" t="s">
        <v>37</v>
      </c>
      <c r="C71" s="13" t="s">
        <v>5</v>
      </c>
      <c r="D71" s="14" t="s">
        <v>35</v>
      </c>
      <c r="E71" s="152"/>
      <c r="F71" s="4"/>
      <c r="L71" s="4"/>
    </row>
    <row r="72" spans="1:12" x14ac:dyDescent="0.3">
      <c r="A72" s="13" t="s">
        <v>38</v>
      </c>
      <c r="B72" s="13" t="s">
        <v>19</v>
      </c>
      <c r="C72" s="13" t="s">
        <v>8</v>
      </c>
      <c r="D72" s="14" t="s">
        <v>25</v>
      </c>
      <c r="E72" s="152"/>
      <c r="F72" s="4"/>
      <c r="L72" s="4"/>
    </row>
    <row r="73" spans="1:12" x14ac:dyDescent="0.3">
      <c r="A73" s="13" t="s">
        <v>38</v>
      </c>
      <c r="B73" s="13" t="s">
        <v>9</v>
      </c>
      <c r="C73" s="13" t="s">
        <v>10</v>
      </c>
      <c r="D73" s="14" t="s">
        <v>25</v>
      </c>
      <c r="E73" s="152"/>
      <c r="F73" s="4"/>
      <c r="L73" s="4"/>
    </row>
    <row r="74" spans="1:12" x14ac:dyDescent="0.3">
      <c r="A74" s="13" t="s">
        <v>39</v>
      </c>
      <c r="B74" s="13" t="s">
        <v>4</v>
      </c>
      <c r="C74" s="13" t="s">
        <v>5</v>
      </c>
      <c r="D74" s="14" t="s">
        <v>23</v>
      </c>
      <c r="E74" s="152"/>
      <c r="F74" s="4"/>
      <c r="L74" s="4"/>
    </row>
    <row r="75" spans="1:12" x14ac:dyDescent="0.3">
      <c r="A75" s="13" t="s">
        <v>39</v>
      </c>
      <c r="B75" s="13" t="s">
        <v>9</v>
      </c>
      <c r="C75" s="13" t="s">
        <v>10</v>
      </c>
      <c r="D75" s="14" t="s">
        <v>23</v>
      </c>
      <c r="E75" s="152"/>
      <c r="F75" s="4"/>
      <c r="L75" s="4"/>
    </row>
    <row r="76" spans="1:12" x14ac:dyDescent="0.3">
      <c r="A76" s="13" t="s">
        <v>39</v>
      </c>
      <c r="B76" s="13" t="s">
        <v>7</v>
      </c>
      <c r="C76" s="13" t="s">
        <v>8</v>
      </c>
      <c r="D76" s="14" t="s">
        <v>23</v>
      </c>
      <c r="E76" s="152"/>
      <c r="F76" s="4"/>
      <c r="L76" s="4"/>
    </row>
    <row r="77" spans="1:12" x14ac:dyDescent="0.3">
      <c r="A77" s="13" t="s">
        <v>39</v>
      </c>
      <c r="B77" s="13" t="s">
        <v>11</v>
      </c>
      <c r="C77" s="13" t="s">
        <v>12</v>
      </c>
      <c r="D77" s="14" t="s">
        <v>23</v>
      </c>
      <c r="E77" s="152"/>
      <c r="F77" s="4"/>
      <c r="G77" s="4"/>
      <c r="H77" s="4"/>
      <c r="I77" s="4"/>
      <c r="J77" s="7"/>
      <c r="K77" s="4"/>
      <c r="L77" s="4"/>
    </row>
    <row r="78" spans="1:12" x14ac:dyDescent="0.3">
      <c r="A78" s="13" t="s">
        <v>39</v>
      </c>
      <c r="B78" s="13" t="s">
        <v>13</v>
      </c>
      <c r="C78" s="13" t="s">
        <v>13</v>
      </c>
      <c r="D78" s="14" t="s">
        <v>23</v>
      </c>
      <c r="E78" s="152"/>
      <c r="F78" s="4"/>
      <c r="G78" s="4"/>
      <c r="H78" s="4"/>
      <c r="I78" s="4"/>
      <c r="J78" s="7"/>
      <c r="K78" s="4"/>
      <c r="L78" s="4"/>
    </row>
    <row r="79" spans="1:12" x14ac:dyDescent="0.3">
      <c r="A79" s="4"/>
      <c r="B79" s="4"/>
      <c r="C79" s="4"/>
      <c r="D79" s="7"/>
      <c r="E79" s="4"/>
      <c r="F79" s="4"/>
      <c r="G79" s="4"/>
      <c r="H79" s="4"/>
      <c r="I79" s="4"/>
      <c r="J79" s="7"/>
      <c r="K79" s="4"/>
      <c r="L79" s="4"/>
    </row>
    <row r="80" spans="1:12" x14ac:dyDescent="0.3">
      <c r="A80" s="4"/>
      <c r="B80" s="4"/>
      <c r="C80" s="4"/>
      <c r="D80" s="7"/>
      <c r="E80" s="4"/>
      <c r="F80" s="4"/>
      <c r="G80" s="4"/>
      <c r="H80" s="4"/>
      <c r="I80" s="4"/>
      <c r="J80" s="7"/>
      <c r="K80" s="4"/>
      <c r="L80" s="4"/>
    </row>
    <row r="81" spans="1:12" x14ac:dyDescent="0.3">
      <c r="A81" s="4"/>
      <c r="B81" s="4"/>
      <c r="C81" s="4"/>
      <c r="D81" s="7"/>
      <c r="E81" s="4"/>
      <c r="F81" s="4"/>
      <c r="G81" s="4"/>
      <c r="H81" s="4"/>
      <c r="I81" s="4"/>
      <c r="J81" s="7"/>
      <c r="K81" s="4"/>
      <c r="L81" s="4"/>
    </row>
    <row r="82" spans="1:12" x14ac:dyDescent="0.3">
      <c r="A82" s="4"/>
      <c r="B82" s="4"/>
      <c r="C82" s="4"/>
      <c r="D82" s="7"/>
      <c r="E82" s="4"/>
      <c r="F82" s="4"/>
      <c r="G82" s="4"/>
      <c r="H82" s="4"/>
      <c r="I82" s="4"/>
      <c r="J82" s="7"/>
      <c r="K82" s="4"/>
      <c r="L82" s="4"/>
    </row>
    <row r="83" spans="1:12" x14ac:dyDescent="0.3">
      <c r="A83" s="4"/>
      <c r="B83" s="4"/>
      <c r="C83" s="4"/>
      <c r="D83" s="7"/>
      <c r="E83" s="4"/>
      <c r="F83" s="4"/>
      <c r="G83" s="4"/>
      <c r="H83" s="4"/>
      <c r="I83" s="4"/>
      <c r="J83" s="7"/>
      <c r="K83" s="4"/>
      <c r="L83" s="4"/>
    </row>
    <row r="84" spans="1:12" x14ac:dyDescent="0.3">
      <c r="A84" s="4"/>
      <c r="B84" s="4"/>
      <c r="C84" s="4"/>
      <c r="D84" s="7"/>
      <c r="E84" s="4"/>
      <c r="F84" s="4"/>
      <c r="G84" s="4"/>
      <c r="H84" s="4"/>
      <c r="I84" s="4"/>
      <c r="J84" s="7"/>
      <c r="K84" s="4"/>
      <c r="L84" s="4"/>
    </row>
    <row r="85" spans="1:12" x14ac:dyDescent="0.3">
      <c r="A85" s="4"/>
      <c r="B85" s="4"/>
      <c r="C85" s="4"/>
      <c r="D85" s="7"/>
      <c r="E85" s="4"/>
      <c r="F85" s="4"/>
      <c r="G85" s="4"/>
      <c r="H85" s="4"/>
      <c r="I85" s="4"/>
      <c r="J85" s="7"/>
      <c r="K85" s="4"/>
      <c r="L85" s="4"/>
    </row>
    <row r="86" spans="1:12" x14ac:dyDescent="0.3">
      <c r="A86" s="4"/>
      <c r="B86" s="4"/>
      <c r="C86" s="4"/>
      <c r="D86" s="7"/>
      <c r="E86" s="4"/>
      <c r="F86" s="4"/>
      <c r="G86" s="4"/>
      <c r="H86" s="4"/>
      <c r="I86" s="4"/>
      <c r="J86" s="7"/>
      <c r="K86" s="4"/>
      <c r="L86" s="4"/>
    </row>
    <row r="87" spans="1:12" x14ac:dyDescent="0.3">
      <c r="A87" s="4"/>
      <c r="B87" s="4"/>
      <c r="C87" s="4"/>
      <c r="D87" s="7"/>
      <c r="E87" s="4"/>
      <c r="F87" s="4"/>
      <c r="G87" s="4"/>
      <c r="H87" s="4"/>
      <c r="I87" s="4"/>
      <c r="J87" s="7"/>
      <c r="K87" s="4"/>
      <c r="L87" s="4"/>
    </row>
    <row r="88" spans="1:12" x14ac:dyDescent="0.3">
      <c r="A88" s="4"/>
      <c r="B88" s="4"/>
      <c r="C88" s="4"/>
      <c r="D88" s="7"/>
      <c r="E88" s="4"/>
      <c r="F88" s="4"/>
      <c r="G88" s="4"/>
      <c r="H88" s="4"/>
      <c r="I88" s="4"/>
      <c r="J88" s="7"/>
      <c r="K88" s="4"/>
      <c r="L88" s="4"/>
    </row>
    <row r="89" spans="1:12" x14ac:dyDescent="0.3">
      <c r="A89" s="4"/>
      <c r="B89" s="4"/>
      <c r="C89" s="4"/>
      <c r="D89" s="7"/>
      <c r="E89" s="4"/>
      <c r="F89" s="4"/>
      <c r="G89" s="4"/>
      <c r="H89" s="4"/>
      <c r="I89" s="4"/>
      <c r="J89" s="7"/>
      <c r="K89" s="4"/>
      <c r="L89" s="4"/>
    </row>
  </sheetData>
  <sheetProtection algorithmName="SHA-512" hashValue="a+kQKpdv+ZvhrCEk5KDBVnPptnG+uYh1b59ylzT4eWQxpyTXjoQkUqLGUtTjWpGti++jLXiA1ghC5gar/DCp6w==" saltValue="R9geGevTTggpsr6kCLfb0g==" spinCount="100000" sheet="1" objects="1" scenarios="1" selectLockedCells="1"/>
  <mergeCells count="14">
    <mergeCell ref="A2:B2"/>
    <mergeCell ref="A4:B4"/>
    <mergeCell ref="A6:B6"/>
    <mergeCell ref="E2:I4"/>
    <mergeCell ref="A8:C8"/>
    <mergeCell ref="A14:B14"/>
    <mergeCell ref="A15:B15"/>
    <mergeCell ref="A16:B16"/>
    <mergeCell ref="A17:B1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showGridLines="0" zoomScale="60" zoomScaleNormal="60" workbookViewId="0">
      <selection activeCell="G10" sqref="G10"/>
    </sheetView>
  </sheetViews>
  <sheetFormatPr defaultRowHeight="14.4" x14ac:dyDescent="0.3"/>
  <cols>
    <col min="1" max="1" width="17.88671875" bestFit="1" customWidth="1"/>
    <col min="2" max="2" width="29.6640625" style="2" customWidth="1"/>
    <col min="3" max="3" width="25.109375" bestFit="1" customWidth="1"/>
    <col min="4" max="4" width="39.88671875" bestFit="1" customWidth="1"/>
    <col min="5" max="5" width="16.77734375" bestFit="1" customWidth="1"/>
    <col min="6" max="6" width="18.21875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style="3" bestFit="1" customWidth="1"/>
    <col min="11" max="11" width="21.21875" bestFit="1" customWidth="1"/>
    <col min="12" max="12" width="29.6640625" customWidth="1"/>
    <col min="13" max="13" width="27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17" t="s">
        <v>208</v>
      </c>
      <c r="C2" s="4"/>
      <c r="D2" s="15" t="s">
        <v>1447</v>
      </c>
      <c r="E2" s="71">
        <f>I260</f>
        <v>10818.799999999997</v>
      </c>
      <c r="F2" s="4"/>
      <c r="G2" s="168" t="s">
        <v>211</v>
      </c>
      <c r="H2" s="182"/>
      <c r="I2" s="169"/>
      <c r="J2" s="88" t="e">
        <f>E6*'Calculatie schoonmaak invulblad'!C2</f>
        <v>#DIV/0!</v>
      </c>
      <c r="K2" s="4"/>
      <c r="L2" s="154" t="s">
        <v>1490</v>
      </c>
      <c r="M2" s="159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17" t="s">
        <v>209</v>
      </c>
      <c r="C3" s="4"/>
      <c r="D3" s="15" t="s">
        <v>1448</v>
      </c>
      <c r="E3" s="71">
        <f>M260</f>
        <v>1561865</v>
      </c>
      <c r="F3" s="4"/>
      <c r="G3" s="168" t="s">
        <v>212</v>
      </c>
      <c r="H3" s="182"/>
      <c r="I3" s="169"/>
      <c r="J3" s="88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210</v>
      </c>
      <c r="C4" s="4"/>
      <c r="D4" s="15" t="s">
        <v>215</v>
      </c>
      <c r="E4" s="71" t="e">
        <f>N260</f>
        <v>#DIV/0!</v>
      </c>
      <c r="F4" s="4"/>
      <c r="G4" s="168" t="s">
        <v>214</v>
      </c>
      <c r="H4" s="182"/>
      <c r="I4" s="169"/>
      <c r="J4" s="88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O260</f>
        <v>#DIV/0!</v>
      </c>
      <c r="F5" s="4"/>
      <c r="G5" s="168" t="s">
        <v>213</v>
      </c>
      <c r="H5" s="182"/>
      <c r="I5" s="169"/>
      <c r="J5" s="88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5"/>
      <c r="C6" s="4"/>
      <c r="D6" s="15" t="s">
        <v>217</v>
      </c>
      <c r="E6" s="71" t="e">
        <f>'Calculatie schoonmaak invulblad'!C6*'BC Broekhin Roermond'!E4/100</f>
        <v>#DIV/0!</v>
      </c>
      <c r="F6" s="4"/>
      <c r="G6" s="168" t="s">
        <v>220</v>
      </c>
      <c r="H6" s="182"/>
      <c r="I6" s="169"/>
      <c r="J6" s="88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5"/>
      <c r="C7" s="4"/>
      <c r="D7" s="15" t="s">
        <v>218</v>
      </c>
      <c r="E7" s="71" t="e">
        <f>'Calculatie schoonmaak invulblad'!C6*'BC Broekhin Roermond'!E5/100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5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5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205" t="s">
        <v>65</v>
      </c>
      <c r="B10" s="206" t="s">
        <v>66</v>
      </c>
      <c r="C10" s="205" t="s">
        <v>67</v>
      </c>
      <c r="D10" s="205" t="s">
        <v>68</v>
      </c>
      <c r="E10" s="205" t="s">
        <v>59</v>
      </c>
      <c r="F10" s="205" t="s">
        <v>69</v>
      </c>
      <c r="G10" s="205" t="s">
        <v>60</v>
      </c>
      <c r="H10" s="205" t="s">
        <v>70</v>
      </c>
      <c r="I10" s="205" t="s">
        <v>71</v>
      </c>
      <c r="J10" s="207" t="s">
        <v>72</v>
      </c>
      <c r="K10" s="205" t="s">
        <v>61</v>
      </c>
      <c r="L10" s="205" t="s">
        <v>202</v>
      </c>
      <c r="M10" s="205" t="s">
        <v>203</v>
      </c>
      <c r="N10" s="205" t="s">
        <v>204</v>
      </c>
      <c r="O10" s="205" t="s">
        <v>205</v>
      </c>
    </row>
    <row r="11" spans="1:15" ht="14.4" customHeight="1" x14ac:dyDescent="0.3">
      <c r="A11" s="19" t="s">
        <v>73</v>
      </c>
      <c r="B11" s="20">
        <v>122</v>
      </c>
      <c r="C11" s="11" t="s">
        <v>56</v>
      </c>
      <c r="D11" s="11" t="s">
        <v>56</v>
      </c>
      <c r="E11" s="11" t="s">
        <v>5</v>
      </c>
      <c r="F11" s="11" t="s">
        <v>5</v>
      </c>
      <c r="G11" s="11" t="s">
        <v>35</v>
      </c>
      <c r="H11" s="65">
        <v>25</v>
      </c>
      <c r="I11" s="65">
        <v>25</v>
      </c>
      <c r="J11" s="66"/>
      <c r="K11" s="68">
        <f>'Calculatie schoonmaak invulblad'!K58</f>
        <v>0</v>
      </c>
      <c r="L11" s="26">
        <v>200</v>
      </c>
      <c r="M11" s="67">
        <f>I11*L11</f>
        <v>5000</v>
      </c>
      <c r="N11" s="122" t="e">
        <f>((I11/K11)*L11)/200*'Calculatie schoonmaak invulblad'!C9</f>
        <v>#DIV/0!</v>
      </c>
      <c r="O11" s="123" t="e">
        <f>(I11/K11*L11)*'Calculatie schoonmaak invulblad'!C9</f>
        <v>#DIV/0!</v>
      </c>
    </row>
    <row r="12" spans="1:15" ht="14.4" customHeight="1" x14ac:dyDescent="0.3">
      <c r="A12" s="21" t="s">
        <v>73</v>
      </c>
      <c r="B12" s="22" t="s">
        <v>74</v>
      </c>
      <c r="C12" s="13" t="s">
        <v>54</v>
      </c>
      <c r="D12" s="13" t="s">
        <v>54</v>
      </c>
      <c r="E12" s="13" t="s">
        <v>5</v>
      </c>
      <c r="F12" s="13" t="s">
        <v>5</v>
      </c>
      <c r="G12" s="13" t="s">
        <v>35</v>
      </c>
      <c r="H12" s="55">
        <v>10</v>
      </c>
      <c r="I12" s="55">
        <v>10</v>
      </c>
      <c r="J12" s="56"/>
      <c r="K12" s="69">
        <f>'Calculatie schoonmaak invulblad'!K49</f>
        <v>0</v>
      </c>
      <c r="L12" s="27">
        <v>200</v>
      </c>
      <c r="M12" s="67">
        <f t="shared" ref="M12:M75" si="0">I12*L12</f>
        <v>2000</v>
      </c>
      <c r="N12" s="122" t="e">
        <f>((I12/K12)*L12)/200*'Calculatie schoonmaak invulblad'!C9</f>
        <v>#DIV/0!</v>
      </c>
      <c r="O12" s="123" t="e">
        <f>(I12/K12*L12)*'Calculatie schoonmaak invulblad'!C9</f>
        <v>#DIV/0!</v>
      </c>
    </row>
    <row r="13" spans="1:15" ht="14.4" customHeight="1" x14ac:dyDescent="0.3">
      <c r="A13" s="21" t="s">
        <v>73</v>
      </c>
      <c r="B13" s="22" t="s">
        <v>75</v>
      </c>
      <c r="C13" s="13" t="s">
        <v>76</v>
      </c>
      <c r="D13" s="13" t="s">
        <v>54</v>
      </c>
      <c r="E13" s="13" t="s">
        <v>5</v>
      </c>
      <c r="F13" s="13" t="s">
        <v>5</v>
      </c>
      <c r="G13" s="13" t="s">
        <v>35</v>
      </c>
      <c r="H13" s="55">
        <v>10</v>
      </c>
      <c r="I13" s="55">
        <v>10</v>
      </c>
      <c r="J13" s="56"/>
      <c r="K13" s="69">
        <f>'Calculatie schoonmaak invulblad'!K49</f>
        <v>0</v>
      </c>
      <c r="L13" s="27">
        <v>200</v>
      </c>
      <c r="M13" s="67">
        <f t="shared" si="0"/>
        <v>2000</v>
      </c>
      <c r="N13" s="122" t="e">
        <f>((I13/K13)*L13)/200*'Calculatie schoonmaak invulblad'!C9</f>
        <v>#DIV/0!</v>
      </c>
      <c r="O13" s="123" t="e">
        <f>(I13/K13*L13)*'Calculatie schoonmaak invulblad'!C9</f>
        <v>#DIV/0!</v>
      </c>
    </row>
    <row r="14" spans="1:15" ht="14.4" customHeight="1" x14ac:dyDescent="0.3">
      <c r="A14" s="21" t="s">
        <v>73</v>
      </c>
      <c r="B14" s="22" t="s">
        <v>77</v>
      </c>
      <c r="C14" s="13" t="s">
        <v>29</v>
      </c>
      <c r="D14" s="13" t="s">
        <v>29</v>
      </c>
      <c r="E14" s="13" t="s">
        <v>5</v>
      </c>
      <c r="F14" s="13" t="s">
        <v>5</v>
      </c>
      <c r="G14" s="13" t="s">
        <v>30</v>
      </c>
      <c r="H14" s="55">
        <v>35</v>
      </c>
      <c r="I14" s="55">
        <v>35</v>
      </c>
      <c r="J14" s="56"/>
      <c r="K14" s="69">
        <f>'Calculatie schoonmaak invulblad'!E56</f>
        <v>0</v>
      </c>
      <c r="L14" s="27">
        <v>200</v>
      </c>
      <c r="M14" s="67">
        <f t="shared" si="0"/>
        <v>7000</v>
      </c>
      <c r="N14" s="122" t="e">
        <f>((I14/K14)*L14)/200*'Calculatie schoonmaak invulblad'!C9</f>
        <v>#DIV/0!</v>
      </c>
      <c r="O14" s="123" t="e">
        <f>(I14/K14*L14)*'Calculatie schoonmaak invulblad'!C9</f>
        <v>#DIV/0!</v>
      </c>
    </row>
    <row r="15" spans="1:15" ht="14.4" customHeight="1" x14ac:dyDescent="0.3">
      <c r="A15" s="21" t="s">
        <v>73</v>
      </c>
      <c r="B15" s="22" t="s">
        <v>78</v>
      </c>
      <c r="C15" s="13" t="s">
        <v>29</v>
      </c>
      <c r="D15" s="13" t="s">
        <v>29</v>
      </c>
      <c r="E15" s="13" t="s">
        <v>5</v>
      </c>
      <c r="F15" s="13" t="s">
        <v>5</v>
      </c>
      <c r="G15" s="13" t="s">
        <v>30</v>
      </c>
      <c r="H15" s="55">
        <v>35</v>
      </c>
      <c r="I15" s="55">
        <v>35</v>
      </c>
      <c r="J15" s="56"/>
      <c r="K15" s="69">
        <f>'Calculatie schoonmaak invulblad'!E56</f>
        <v>0</v>
      </c>
      <c r="L15" s="27">
        <v>200</v>
      </c>
      <c r="M15" s="67">
        <f t="shared" si="0"/>
        <v>7000</v>
      </c>
      <c r="N15" s="122" t="e">
        <f>((I15/K15)*L15)/200*'Calculatie schoonmaak invulblad'!C9</f>
        <v>#DIV/0!</v>
      </c>
      <c r="O15" s="123" t="e">
        <f>(I15/K15*L15)*'Calculatie schoonmaak invulblad'!C9</f>
        <v>#DIV/0!</v>
      </c>
    </row>
    <row r="16" spans="1:15" ht="14.4" customHeight="1" x14ac:dyDescent="0.3">
      <c r="A16" s="21" t="s">
        <v>73</v>
      </c>
      <c r="B16" s="22" t="s">
        <v>79</v>
      </c>
      <c r="C16" s="13" t="s">
        <v>80</v>
      </c>
      <c r="D16" s="13" t="s">
        <v>56</v>
      </c>
      <c r="E16" s="13" t="s">
        <v>5</v>
      </c>
      <c r="F16" s="13" t="s">
        <v>5</v>
      </c>
      <c r="G16" s="13" t="s">
        <v>35</v>
      </c>
      <c r="H16" s="55">
        <v>8</v>
      </c>
      <c r="I16" s="55">
        <v>8</v>
      </c>
      <c r="J16" s="56"/>
      <c r="K16" s="69">
        <f>'Calculatie schoonmaak invulblad'!K58</f>
        <v>0</v>
      </c>
      <c r="L16" s="27">
        <v>200</v>
      </c>
      <c r="M16" s="67">
        <f t="shared" si="0"/>
        <v>1600</v>
      </c>
      <c r="N16" s="122" t="e">
        <f>((I16/K16)*L16)/200*'Calculatie schoonmaak invulblad'!C9</f>
        <v>#DIV/0!</v>
      </c>
      <c r="O16" s="123" t="e">
        <f>(I16/K16*L16)*'Calculatie schoonmaak invulblad'!C9</f>
        <v>#DIV/0!</v>
      </c>
    </row>
    <row r="17" spans="1:15" ht="14.4" customHeight="1" x14ac:dyDescent="0.3">
      <c r="A17" s="21" t="s">
        <v>73</v>
      </c>
      <c r="B17" s="22">
        <v>101</v>
      </c>
      <c r="C17" s="13" t="s">
        <v>81</v>
      </c>
      <c r="D17" s="13" t="s">
        <v>56</v>
      </c>
      <c r="E17" s="13" t="s">
        <v>5</v>
      </c>
      <c r="F17" s="13" t="s">
        <v>5</v>
      </c>
      <c r="G17" s="13" t="s">
        <v>35</v>
      </c>
      <c r="H17" s="55">
        <v>63</v>
      </c>
      <c r="I17" s="55">
        <v>63</v>
      </c>
      <c r="J17" s="56"/>
      <c r="K17" s="69">
        <f>'Calculatie schoonmaak invulblad'!K58</f>
        <v>0</v>
      </c>
      <c r="L17" s="27">
        <v>200</v>
      </c>
      <c r="M17" s="67">
        <f t="shared" si="0"/>
        <v>12600</v>
      </c>
      <c r="N17" s="122" t="e">
        <f>((I17/K17)*L17)/200*'Calculatie schoonmaak invulblad'!C9</f>
        <v>#DIV/0!</v>
      </c>
      <c r="O17" s="123" t="e">
        <f>(I17/K17*L17)*'Calculatie schoonmaak invulblad'!C9</f>
        <v>#DIV/0!</v>
      </c>
    </row>
    <row r="18" spans="1:15" ht="14.4" customHeight="1" x14ac:dyDescent="0.3">
      <c r="A18" s="21" t="s">
        <v>73</v>
      </c>
      <c r="B18" s="22" t="s">
        <v>82</v>
      </c>
      <c r="C18" s="13" t="s">
        <v>54</v>
      </c>
      <c r="D18" s="13" t="s">
        <v>54</v>
      </c>
      <c r="E18" s="13" t="s">
        <v>5</v>
      </c>
      <c r="F18" s="13" t="s">
        <v>5</v>
      </c>
      <c r="G18" s="13" t="s">
        <v>35</v>
      </c>
      <c r="H18" s="55">
        <v>32</v>
      </c>
      <c r="I18" s="55">
        <v>32</v>
      </c>
      <c r="J18" s="56"/>
      <c r="K18" s="69">
        <f>'Calculatie schoonmaak invulblad'!K49</f>
        <v>0</v>
      </c>
      <c r="L18" s="27">
        <v>200</v>
      </c>
      <c r="M18" s="67">
        <f t="shared" si="0"/>
        <v>6400</v>
      </c>
      <c r="N18" s="122" t="e">
        <f>((I18/K18)*L18)/200*'Calculatie schoonmaak invulblad'!C9</f>
        <v>#DIV/0!</v>
      </c>
      <c r="O18" s="123" t="e">
        <f>(I18/K18*L18)*'Calculatie schoonmaak invulblad'!C9</f>
        <v>#DIV/0!</v>
      </c>
    </row>
    <row r="19" spans="1:15" ht="14.4" customHeight="1" x14ac:dyDescent="0.3">
      <c r="A19" s="21" t="s">
        <v>73</v>
      </c>
      <c r="B19" s="22">
        <v>103</v>
      </c>
      <c r="C19" s="13" t="s">
        <v>83</v>
      </c>
      <c r="D19" s="13" t="s">
        <v>56</v>
      </c>
      <c r="E19" s="13" t="s">
        <v>5</v>
      </c>
      <c r="F19" s="13" t="s">
        <v>5</v>
      </c>
      <c r="G19" s="13" t="s">
        <v>35</v>
      </c>
      <c r="H19" s="55">
        <v>43</v>
      </c>
      <c r="I19" s="55">
        <v>43</v>
      </c>
      <c r="J19" s="56"/>
      <c r="K19" s="69">
        <f>'Calculatie schoonmaak invulblad'!K58</f>
        <v>0</v>
      </c>
      <c r="L19" s="27">
        <v>200</v>
      </c>
      <c r="M19" s="67">
        <f t="shared" si="0"/>
        <v>8600</v>
      </c>
      <c r="N19" s="122" t="e">
        <f>((I19/K19)*L19)/200*'Calculatie schoonmaak invulblad'!C9</f>
        <v>#DIV/0!</v>
      </c>
      <c r="O19" s="123" t="e">
        <f>(I19/K19*L19)*'Calculatie schoonmaak invulblad'!C9</f>
        <v>#DIV/0!</v>
      </c>
    </row>
    <row r="20" spans="1:15" ht="14.4" customHeight="1" x14ac:dyDescent="0.3">
      <c r="A20" s="21" t="s">
        <v>73</v>
      </c>
      <c r="B20" s="22">
        <v>115</v>
      </c>
      <c r="C20" s="13" t="s">
        <v>84</v>
      </c>
      <c r="D20" s="13" t="s">
        <v>0</v>
      </c>
      <c r="E20" s="13" t="s">
        <v>1</v>
      </c>
      <c r="F20" s="13" t="s">
        <v>2</v>
      </c>
      <c r="G20" s="13" t="s">
        <v>3</v>
      </c>
      <c r="H20" s="55">
        <v>23</v>
      </c>
      <c r="I20" s="55">
        <v>0</v>
      </c>
      <c r="J20" s="56">
        <v>23</v>
      </c>
      <c r="K20" s="69">
        <f>'Calculatie schoonmaak invulblad'!E20</f>
        <v>0</v>
      </c>
      <c r="L20" s="27">
        <v>40</v>
      </c>
      <c r="M20" s="67">
        <f t="shared" si="0"/>
        <v>0</v>
      </c>
      <c r="N20" s="122" t="e">
        <f>((I20/K20)*L20)/200*'Calculatie schoonmaak invulblad'!C9</f>
        <v>#DIV/0!</v>
      </c>
      <c r="O20" s="123" t="e">
        <f>(I20/K20*L20)*'Calculatie schoonmaak invulblad'!C9</f>
        <v>#DIV/0!</v>
      </c>
    </row>
    <row r="21" spans="1:15" ht="14.4" customHeight="1" x14ac:dyDescent="0.3">
      <c r="A21" s="21" t="s">
        <v>73</v>
      </c>
      <c r="B21" s="22">
        <v>116</v>
      </c>
      <c r="C21" s="13" t="s">
        <v>84</v>
      </c>
      <c r="D21" s="13" t="s">
        <v>0</v>
      </c>
      <c r="E21" s="13" t="s">
        <v>1</v>
      </c>
      <c r="F21" s="13" t="s">
        <v>2</v>
      </c>
      <c r="G21" s="13" t="s">
        <v>3</v>
      </c>
      <c r="H21" s="55">
        <v>23</v>
      </c>
      <c r="I21" s="55">
        <v>0</v>
      </c>
      <c r="J21" s="56">
        <v>23</v>
      </c>
      <c r="K21" s="69">
        <f>'Calculatie schoonmaak invulblad'!E20</f>
        <v>0</v>
      </c>
      <c r="L21" s="27">
        <v>40</v>
      </c>
      <c r="M21" s="67">
        <f t="shared" si="0"/>
        <v>0</v>
      </c>
      <c r="N21" s="122" t="e">
        <f>((I21/K21)*L21)/200*'Calculatie schoonmaak invulblad'!C9</f>
        <v>#DIV/0!</v>
      </c>
      <c r="O21" s="123" t="e">
        <f>(I21/K21*L21)*'Calculatie schoonmaak invulblad'!C9</f>
        <v>#DIV/0!</v>
      </c>
    </row>
    <row r="22" spans="1:15" ht="14.4" customHeight="1" x14ac:dyDescent="0.3">
      <c r="A22" s="21" t="s">
        <v>73</v>
      </c>
      <c r="B22" s="22">
        <v>117</v>
      </c>
      <c r="C22" s="13" t="s">
        <v>84</v>
      </c>
      <c r="D22" s="13" t="s">
        <v>0</v>
      </c>
      <c r="E22" s="13" t="s">
        <v>1</v>
      </c>
      <c r="F22" s="13" t="s">
        <v>2</v>
      </c>
      <c r="G22" s="13" t="s">
        <v>3</v>
      </c>
      <c r="H22" s="55">
        <v>23</v>
      </c>
      <c r="I22" s="55">
        <v>0</v>
      </c>
      <c r="J22" s="56">
        <v>23</v>
      </c>
      <c r="K22" s="69">
        <f>'Calculatie schoonmaak invulblad'!E20</f>
        <v>0</v>
      </c>
      <c r="L22" s="27">
        <v>40</v>
      </c>
      <c r="M22" s="67">
        <f t="shared" si="0"/>
        <v>0</v>
      </c>
      <c r="N22" s="122" t="e">
        <f>((I22/K22)*L22)/200*'Calculatie schoonmaak invulblad'!C9</f>
        <v>#DIV/0!</v>
      </c>
      <c r="O22" s="123" t="e">
        <f>(I22/K22*L22)*'Calculatie schoonmaak invulblad'!C9</f>
        <v>#DIV/0!</v>
      </c>
    </row>
    <row r="23" spans="1:15" ht="14.4" customHeight="1" x14ac:dyDescent="0.3">
      <c r="A23" s="21" t="s">
        <v>73</v>
      </c>
      <c r="B23" s="22">
        <v>118</v>
      </c>
      <c r="C23" s="13" t="s">
        <v>84</v>
      </c>
      <c r="D23" s="13" t="s">
        <v>0</v>
      </c>
      <c r="E23" s="13" t="s">
        <v>1</v>
      </c>
      <c r="F23" s="13" t="s">
        <v>2</v>
      </c>
      <c r="G23" s="13" t="s">
        <v>3</v>
      </c>
      <c r="H23" s="55">
        <v>28</v>
      </c>
      <c r="I23" s="55">
        <v>0</v>
      </c>
      <c r="J23" s="56">
        <v>28</v>
      </c>
      <c r="K23" s="69">
        <f>'Calculatie schoonmaak invulblad'!E20</f>
        <v>0</v>
      </c>
      <c r="L23" s="27">
        <v>40</v>
      </c>
      <c r="M23" s="67">
        <f t="shared" si="0"/>
        <v>0</v>
      </c>
      <c r="N23" s="122" t="e">
        <f>((I23/K23)*L23)/200*'Calculatie schoonmaak invulblad'!C9</f>
        <v>#DIV/0!</v>
      </c>
      <c r="O23" s="123" t="e">
        <f>(I23/K23*L23)*'Calculatie schoonmaak invulblad'!C9</f>
        <v>#DIV/0!</v>
      </c>
    </row>
    <row r="24" spans="1:15" ht="14.4" customHeight="1" x14ac:dyDescent="0.3">
      <c r="A24" s="21" t="s">
        <v>73</v>
      </c>
      <c r="B24" s="22" t="s">
        <v>85</v>
      </c>
      <c r="C24" s="13" t="s">
        <v>56</v>
      </c>
      <c r="D24" s="13" t="s">
        <v>56</v>
      </c>
      <c r="E24" s="13" t="s">
        <v>5</v>
      </c>
      <c r="F24" s="13" t="s">
        <v>5</v>
      </c>
      <c r="G24" s="13" t="s">
        <v>35</v>
      </c>
      <c r="H24" s="55">
        <v>38</v>
      </c>
      <c r="I24" s="55">
        <v>38</v>
      </c>
      <c r="J24" s="56"/>
      <c r="K24" s="69">
        <f>'Calculatie schoonmaak invulblad'!K58</f>
        <v>0</v>
      </c>
      <c r="L24" s="27">
        <v>200</v>
      </c>
      <c r="M24" s="67">
        <f t="shared" si="0"/>
        <v>7600</v>
      </c>
      <c r="N24" s="122" t="e">
        <f>((I24/K24)*L24)/200*'Calculatie schoonmaak invulblad'!C9</f>
        <v>#DIV/0!</v>
      </c>
      <c r="O24" s="123" t="e">
        <f>(I24/K24*L24)*'Calculatie schoonmaak invulblad'!C9</f>
        <v>#DIV/0!</v>
      </c>
    </row>
    <row r="25" spans="1:15" x14ac:dyDescent="0.3">
      <c r="A25" s="21" t="s">
        <v>73</v>
      </c>
      <c r="B25" s="22" t="s">
        <v>86</v>
      </c>
      <c r="C25" s="13" t="s">
        <v>87</v>
      </c>
      <c r="D25" s="13" t="s">
        <v>46</v>
      </c>
      <c r="E25" s="13" t="s">
        <v>5</v>
      </c>
      <c r="F25" s="13" t="s">
        <v>5</v>
      </c>
      <c r="G25" s="13" t="s">
        <v>47</v>
      </c>
      <c r="H25" s="55">
        <v>9</v>
      </c>
      <c r="I25" s="55">
        <v>9</v>
      </c>
      <c r="J25" s="56"/>
      <c r="K25" s="69">
        <f>'Calculatie schoonmaak invulblad'!K37</f>
        <v>0</v>
      </c>
      <c r="L25" s="27">
        <v>200</v>
      </c>
      <c r="M25" s="67">
        <f t="shared" si="0"/>
        <v>1800</v>
      </c>
      <c r="N25" s="122" t="e">
        <f>((I25/K25)*L25)/200*'Calculatie schoonmaak invulblad'!C9</f>
        <v>#DIV/0!</v>
      </c>
      <c r="O25" s="123" t="e">
        <f>(I25/K25*L25)*'Calculatie schoonmaak invulblad'!C9</f>
        <v>#DIV/0!</v>
      </c>
    </row>
    <row r="26" spans="1:15" x14ac:dyDescent="0.3">
      <c r="A26" s="21" t="s">
        <v>73</v>
      </c>
      <c r="B26" s="22" t="s">
        <v>88</v>
      </c>
      <c r="C26" s="13" t="s">
        <v>87</v>
      </c>
      <c r="D26" s="13" t="s">
        <v>46</v>
      </c>
      <c r="E26" s="13" t="s">
        <v>5</v>
      </c>
      <c r="F26" s="13" t="s">
        <v>5</v>
      </c>
      <c r="G26" s="13" t="s">
        <v>47</v>
      </c>
      <c r="H26" s="55">
        <v>13</v>
      </c>
      <c r="I26" s="55">
        <v>13</v>
      </c>
      <c r="J26" s="56"/>
      <c r="K26" s="69">
        <f>'Calculatie schoonmaak invulblad'!K37</f>
        <v>0</v>
      </c>
      <c r="L26" s="27">
        <v>200</v>
      </c>
      <c r="M26" s="67">
        <f t="shared" si="0"/>
        <v>2600</v>
      </c>
      <c r="N26" s="122" t="e">
        <f>((I26/K26)*L26)/200*'Calculatie schoonmaak invulblad'!C9</f>
        <v>#DIV/0!</v>
      </c>
      <c r="O26" s="123" t="e">
        <f>(I26/K26*L26)*'Calculatie schoonmaak invulblad'!C9</f>
        <v>#DIV/0!</v>
      </c>
    </row>
    <row r="27" spans="1:15" ht="14.4" customHeight="1" x14ac:dyDescent="0.3">
      <c r="A27" s="21" t="s">
        <v>73</v>
      </c>
      <c r="B27" s="22" t="s">
        <v>89</v>
      </c>
      <c r="C27" s="13" t="s">
        <v>90</v>
      </c>
      <c r="D27" s="13" t="s">
        <v>39</v>
      </c>
      <c r="E27" s="13" t="s">
        <v>5</v>
      </c>
      <c r="F27" s="13" t="s">
        <v>5</v>
      </c>
      <c r="G27" s="13" t="s">
        <v>23</v>
      </c>
      <c r="H27" s="55">
        <v>31</v>
      </c>
      <c r="I27" s="55">
        <v>31</v>
      </c>
      <c r="J27" s="56"/>
      <c r="K27" s="69">
        <f>'Calculatie schoonmaak invulblad'!E74</f>
        <v>0</v>
      </c>
      <c r="L27" s="27">
        <v>10</v>
      </c>
      <c r="M27" s="67">
        <f t="shared" si="0"/>
        <v>310</v>
      </c>
      <c r="N27" s="122" t="e">
        <f>((I27/K27)*L27)/200*'Calculatie schoonmaak invulblad'!C9</f>
        <v>#DIV/0!</v>
      </c>
      <c r="O27" s="123" t="e">
        <f>(I27/K27*L27)*'Calculatie schoonmaak invulblad'!C9</f>
        <v>#DIV/0!</v>
      </c>
    </row>
    <row r="28" spans="1:15" ht="14.4" customHeight="1" x14ac:dyDescent="0.3">
      <c r="A28" s="21" t="s">
        <v>73</v>
      </c>
      <c r="B28" s="22" t="s">
        <v>91</v>
      </c>
      <c r="C28" s="13" t="s">
        <v>92</v>
      </c>
      <c r="D28" s="13" t="s">
        <v>56</v>
      </c>
      <c r="E28" s="13" t="s">
        <v>5</v>
      </c>
      <c r="F28" s="13" t="s">
        <v>5</v>
      </c>
      <c r="G28" s="13" t="s">
        <v>35</v>
      </c>
      <c r="H28" s="55">
        <v>13</v>
      </c>
      <c r="I28" s="55">
        <v>13</v>
      </c>
      <c r="J28" s="56"/>
      <c r="K28" s="69">
        <f>'Calculatie schoonmaak invulblad'!K58</f>
        <v>0</v>
      </c>
      <c r="L28" s="27">
        <v>200</v>
      </c>
      <c r="M28" s="67">
        <f t="shared" si="0"/>
        <v>2600</v>
      </c>
      <c r="N28" s="122" t="e">
        <f>((I28/K28)*L28)/200*'Calculatie schoonmaak invulblad'!C9</f>
        <v>#DIV/0!</v>
      </c>
      <c r="O28" s="123" t="e">
        <f>(I28/K28*L28)*'Calculatie schoonmaak invulblad'!C9</f>
        <v>#DIV/0!</v>
      </c>
    </row>
    <row r="29" spans="1:15" ht="14.4" customHeight="1" x14ac:dyDescent="0.3">
      <c r="A29" s="21" t="s">
        <v>73</v>
      </c>
      <c r="B29" s="22">
        <v>120</v>
      </c>
      <c r="C29" s="13" t="s">
        <v>93</v>
      </c>
      <c r="D29" s="13" t="s">
        <v>26</v>
      </c>
      <c r="E29" s="13" t="s">
        <v>11</v>
      </c>
      <c r="F29" s="13" t="s">
        <v>12</v>
      </c>
      <c r="G29" s="13" t="s">
        <v>27</v>
      </c>
      <c r="H29" s="55">
        <v>285</v>
      </c>
      <c r="I29" s="55">
        <v>285</v>
      </c>
      <c r="J29" s="56"/>
      <c r="K29" s="69">
        <f>'Calculatie schoonmaak invulblad'!E46</f>
        <v>0</v>
      </c>
      <c r="L29" s="27">
        <v>200</v>
      </c>
      <c r="M29" s="67">
        <f t="shared" si="0"/>
        <v>57000</v>
      </c>
      <c r="N29" s="122" t="e">
        <f>((I29/K29)*L29)/200*'Calculatie schoonmaak invulblad'!C9</f>
        <v>#DIV/0!</v>
      </c>
      <c r="O29" s="123" t="e">
        <f>(I29/K29*L29)*'Calculatie schoonmaak invulblad'!C9</f>
        <v>#DIV/0!</v>
      </c>
    </row>
    <row r="30" spans="1:15" ht="14.4" customHeight="1" x14ac:dyDescent="0.3">
      <c r="A30" s="21" t="s">
        <v>73</v>
      </c>
      <c r="B30" s="22" t="s">
        <v>94</v>
      </c>
      <c r="C30" s="13" t="s">
        <v>95</v>
      </c>
      <c r="D30" s="13" t="s">
        <v>28</v>
      </c>
      <c r="E30" s="13" t="s">
        <v>5</v>
      </c>
      <c r="F30" s="13" t="s">
        <v>5</v>
      </c>
      <c r="G30" s="13" t="s">
        <v>27</v>
      </c>
      <c r="H30" s="55">
        <v>11</v>
      </c>
      <c r="I30" s="55">
        <v>11</v>
      </c>
      <c r="J30" s="56"/>
      <c r="K30" s="69">
        <f>'Calculatie schoonmaak invulblad'!E51</f>
        <v>0</v>
      </c>
      <c r="L30" s="27">
        <v>200</v>
      </c>
      <c r="M30" s="67">
        <f t="shared" si="0"/>
        <v>2200</v>
      </c>
      <c r="N30" s="122" t="e">
        <f>((I30/K30)*L30)/200*'Calculatie schoonmaak invulblad'!C9</f>
        <v>#DIV/0!</v>
      </c>
      <c r="O30" s="123" t="e">
        <f>(I30/K30*L30)*'Calculatie schoonmaak invulblad'!C9</f>
        <v>#DIV/0!</v>
      </c>
    </row>
    <row r="31" spans="1:15" x14ac:dyDescent="0.3">
      <c r="A31" s="21" t="s">
        <v>73</v>
      </c>
      <c r="B31" s="22">
        <v>112</v>
      </c>
      <c r="C31" s="13" t="s">
        <v>96</v>
      </c>
      <c r="D31" s="13" t="s">
        <v>46</v>
      </c>
      <c r="E31" s="13" t="s">
        <v>5</v>
      </c>
      <c r="F31" s="13" t="s">
        <v>5</v>
      </c>
      <c r="G31" s="13" t="s">
        <v>47</v>
      </c>
      <c r="H31" s="55">
        <v>5</v>
      </c>
      <c r="I31" s="55">
        <v>5</v>
      </c>
      <c r="J31" s="56"/>
      <c r="K31" s="69">
        <f>'Calculatie schoonmaak invulblad'!K37</f>
        <v>0</v>
      </c>
      <c r="L31" s="27">
        <v>200</v>
      </c>
      <c r="M31" s="67">
        <f t="shared" si="0"/>
        <v>1000</v>
      </c>
      <c r="N31" s="122" t="e">
        <f>((I31/K31)*L31)/200*'Calculatie schoonmaak invulblad'!C9</f>
        <v>#DIV/0!</v>
      </c>
      <c r="O31" s="123" t="e">
        <f>(I31/K31*L31)*'Calculatie schoonmaak invulblad'!C9</f>
        <v>#DIV/0!</v>
      </c>
    </row>
    <row r="32" spans="1:15" ht="14.4" customHeight="1" x14ac:dyDescent="0.3">
      <c r="A32" s="21" t="s">
        <v>73</v>
      </c>
      <c r="B32" s="22" t="s">
        <v>97</v>
      </c>
      <c r="C32" s="13" t="s">
        <v>34</v>
      </c>
      <c r="D32" s="13" t="s">
        <v>34</v>
      </c>
      <c r="E32" s="13" t="s">
        <v>1</v>
      </c>
      <c r="F32" s="13" t="s">
        <v>2</v>
      </c>
      <c r="G32" s="13" t="s">
        <v>35</v>
      </c>
      <c r="H32" s="55">
        <v>2</v>
      </c>
      <c r="I32" s="55">
        <v>2</v>
      </c>
      <c r="J32" s="56"/>
      <c r="K32" s="69">
        <f>'Calculatie schoonmaak invulblad'!E70</f>
        <v>0</v>
      </c>
      <c r="L32" s="27">
        <v>200</v>
      </c>
      <c r="M32" s="67">
        <f t="shared" si="0"/>
        <v>400</v>
      </c>
      <c r="N32" s="122" t="e">
        <f>((I32/K32)*L32)/200*'Calculatie schoonmaak invulblad'!C9</f>
        <v>#DIV/0!</v>
      </c>
      <c r="O32" s="123" t="e">
        <f>(I32/K32*L32)*'Calculatie schoonmaak invulblad'!C9</f>
        <v>#DIV/0!</v>
      </c>
    </row>
    <row r="33" spans="1:15" ht="14.4" customHeight="1" x14ac:dyDescent="0.3">
      <c r="A33" s="21" t="s">
        <v>73</v>
      </c>
      <c r="B33" s="22" t="s">
        <v>98</v>
      </c>
      <c r="C33" s="13" t="s">
        <v>56</v>
      </c>
      <c r="D33" s="13" t="s">
        <v>56</v>
      </c>
      <c r="E33" s="13" t="s">
        <v>5</v>
      </c>
      <c r="F33" s="13" t="s">
        <v>5</v>
      </c>
      <c r="G33" s="13" t="s">
        <v>35</v>
      </c>
      <c r="H33" s="55">
        <v>100</v>
      </c>
      <c r="I33" s="55">
        <v>100</v>
      </c>
      <c r="J33" s="56"/>
      <c r="K33" s="69">
        <f>'Calculatie schoonmaak invulblad'!K58</f>
        <v>0</v>
      </c>
      <c r="L33" s="27">
        <v>200</v>
      </c>
      <c r="M33" s="67">
        <f t="shared" si="0"/>
        <v>20000</v>
      </c>
      <c r="N33" s="122" t="e">
        <f>((I33/K33)*L33)/200*'Calculatie schoonmaak invulblad'!C9</f>
        <v>#DIV/0!</v>
      </c>
      <c r="O33" s="123" t="e">
        <f>(I33/K33*L33)*'Calculatie schoonmaak invulblad'!C9</f>
        <v>#DIV/0!</v>
      </c>
    </row>
    <row r="34" spans="1:15" ht="14.4" customHeight="1" x14ac:dyDescent="0.3">
      <c r="A34" s="21" t="s">
        <v>73</v>
      </c>
      <c r="B34" s="22" t="s">
        <v>99</v>
      </c>
      <c r="C34" s="13" t="s">
        <v>100</v>
      </c>
      <c r="D34" s="13" t="s">
        <v>56</v>
      </c>
      <c r="E34" s="13" t="s">
        <v>19</v>
      </c>
      <c r="F34" s="13" t="s">
        <v>8</v>
      </c>
      <c r="G34" s="13" t="s">
        <v>35</v>
      </c>
      <c r="H34" s="55">
        <v>16</v>
      </c>
      <c r="I34" s="55">
        <v>16</v>
      </c>
      <c r="J34" s="56"/>
      <c r="K34" s="69">
        <f>'Calculatie schoonmaak invulblad'!K59</f>
        <v>0</v>
      </c>
      <c r="L34" s="27">
        <v>200</v>
      </c>
      <c r="M34" s="67">
        <f t="shared" si="0"/>
        <v>3200</v>
      </c>
      <c r="N34" s="122" t="e">
        <f>((I34/K34)*L34)/200*'Calculatie schoonmaak invulblad'!C9</f>
        <v>#DIV/0!</v>
      </c>
      <c r="O34" s="123" t="e">
        <f>(I34/K34*L34)*'Calculatie schoonmaak invulblad'!C9</f>
        <v>#DIV/0!</v>
      </c>
    </row>
    <row r="35" spans="1:15" ht="14.4" customHeight="1" x14ac:dyDescent="0.3">
      <c r="A35" s="21" t="s">
        <v>73</v>
      </c>
      <c r="B35" s="22">
        <v>121</v>
      </c>
      <c r="C35" s="13" t="s">
        <v>84</v>
      </c>
      <c r="D35" s="13" t="s">
        <v>0</v>
      </c>
      <c r="E35" s="13" t="s">
        <v>1</v>
      </c>
      <c r="F35" s="13" t="s">
        <v>2</v>
      </c>
      <c r="G35" s="13" t="s">
        <v>3</v>
      </c>
      <c r="H35" s="55">
        <v>21</v>
      </c>
      <c r="I35" s="55">
        <v>0</v>
      </c>
      <c r="J35" s="56">
        <v>21</v>
      </c>
      <c r="K35" s="69">
        <f>'Calculatie schoonmaak invulblad'!E20</f>
        <v>0</v>
      </c>
      <c r="L35" s="27">
        <v>40</v>
      </c>
      <c r="M35" s="67">
        <f t="shared" si="0"/>
        <v>0</v>
      </c>
      <c r="N35" s="122" t="e">
        <f>((I35/K35)*L35)/200*'Calculatie schoonmaak invulblad'!C9</f>
        <v>#DIV/0!</v>
      </c>
      <c r="O35" s="123" t="e">
        <f>(I35/K35*L35)*'Calculatie schoonmaak invulblad'!C9</f>
        <v>#DIV/0!</v>
      </c>
    </row>
    <row r="36" spans="1:15" ht="14.4" customHeight="1" x14ac:dyDescent="0.3">
      <c r="A36" s="21" t="s">
        <v>73</v>
      </c>
      <c r="B36" s="22">
        <v>122</v>
      </c>
      <c r="C36" s="13" t="s">
        <v>84</v>
      </c>
      <c r="D36" s="13" t="s">
        <v>0</v>
      </c>
      <c r="E36" s="13" t="s">
        <v>1</v>
      </c>
      <c r="F36" s="13" t="s">
        <v>2</v>
      </c>
      <c r="G36" s="13" t="s">
        <v>3</v>
      </c>
      <c r="H36" s="55">
        <v>21</v>
      </c>
      <c r="I36" s="55">
        <v>0</v>
      </c>
      <c r="J36" s="56">
        <v>21</v>
      </c>
      <c r="K36" s="69">
        <f>'Calculatie schoonmaak invulblad'!E20</f>
        <v>0</v>
      </c>
      <c r="L36" s="27">
        <v>40</v>
      </c>
      <c r="M36" s="67">
        <f t="shared" si="0"/>
        <v>0</v>
      </c>
      <c r="N36" s="122" t="e">
        <f>((I36/K36)*L36)/200*'Calculatie schoonmaak invulblad'!C9</f>
        <v>#DIV/0!</v>
      </c>
      <c r="O36" s="123" t="e">
        <f>(I36/K36*L36)*'Calculatie schoonmaak invulblad'!C9</f>
        <v>#DIV/0!</v>
      </c>
    </row>
    <row r="37" spans="1:15" ht="14.4" customHeight="1" x14ac:dyDescent="0.3">
      <c r="A37" s="21" t="s">
        <v>73</v>
      </c>
      <c r="B37" s="22">
        <v>123</v>
      </c>
      <c r="C37" s="13" t="s">
        <v>84</v>
      </c>
      <c r="D37" s="13" t="s">
        <v>0</v>
      </c>
      <c r="E37" s="13" t="s">
        <v>1</v>
      </c>
      <c r="F37" s="13" t="s">
        <v>2</v>
      </c>
      <c r="G37" s="13" t="s">
        <v>3</v>
      </c>
      <c r="H37" s="55">
        <v>21</v>
      </c>
      <c r="I37" s="55">
        <v>0</v>
      </c>
      <c r="J37" s="56">
        <v>21</v>
      </c>
      <c r="K37" s="69">
        <f>'Calculatie schoonmaak invulblad'!E20</f>
        <v>0</v>
      </c>
      <c r="L37" s="27">
        <v>40</v>
      </c>
      <c r="M37" s="67">
        <f t="shared" si="0"/>
        <v>0</v>
      </c>
      <c r="N37" s="122" t="e">
        <f>((I37/K37)*L37)/200*'Calculatie schoonmaak invulblad'!C9</f>
        <v>#DIV/0!</v>
      </c>
      <c r="O37" s="123" t="e">
        <f>(I37/K37*L37)*'Calculatie schoonmaak invulblad'!C9</f>
        <v>#DIV/0!</v>
      </c>
    </row>
    <row r="38" spans="1:15" ht="14.4" customHeight="1" x14ac:dyDescent="0.3">
      <c r="A38" s="21" t="s">
        <v>73</v>
      </c>
      <c r="B38" s="22">
        <v>124</v>
      </c>
      <c r="C38" s="13" t="s">
        <v>84</v>
      </c>
      <c r="D38" s="13" t="s">
        <v>0</v>
      </c>
      <c r="E38" s="13" t="s">
        <v>1</v>
      </c>
      <c r="F38" s="13" t="s">
        <v>2</v>
      </c>
      <c r="G38" s="13" t="s">
        <v>3</v>
      </c>
      <c r="H38" s="55">
        <v>21</v>
      </c>
      <c r="I38" s="55">
        <v>0</v>
      </c>
      <c r="J38" s="56">
        <v>21</v>
      </c>
      <c r="K38" s="69">
        <f>'Calculatie schoonmaak invulblad'!E20</f>
        <v>0</v>
      </c>
      <c r="L38" s="27">
        <v>40</v>
      </c>
      <c r="M38" s="67">
        <f t="shared" si="0"/>
        <v>0</v>
      </c>
      <c r="N38" s="122" t="e">
        <f>((I38/K38)*L38)/200*'Calculatie schoonmaak invulblad'!C9</f>
        <v>#DIV/0!</v>
      </c>
      <c r="O38" s="123" t="e">
        <f>(I38/K38*L38)*'Calculatie schoonmaak invulblad'!C9</f>
        <v>#DIV/0!</v>
      </c>
    </row>
    <row r="39" spans="1:15" ht="14.4" customHeight="1" x14ac:dyDescent="0.3">
      <c r="A39" s="21" t="s">
        <v>73</v>
      </c>
      <c r="B39" s="22">
        <v>125</v>
      </c>
      <c r="C39" s="13" t="s">
        <v>84</v>
      </c>
      <c r="D39" s="13" t="s">
        <v>0</v>
      </c>
      <c r="E39" s="13" t="s">
        <v>1</v>
      </c>
      <c r="F39" s="13" t="s">
        <v>2</v>
      </c>
      <c r="G39" s="13" t="s">
        <v>3</v>
      </c>
      <c r="H39" s="55">
        <v>21</v>
      </c>
      <c r="I39" s="55">
        <v>0</v>
      </c>
      <c r="J39" s="56">
        <v>21</v>
      </c>
      <c r="K39" s="69">
        <f>'Calculatie schoonmaak invulblad'!E20</f>
        <v>0</v>
      </c>
      <c r="L39" s="27">
        <v>40</v>
      </c>
      <c r="M39" s="67">
        <f t="shared" si="0"/>
        <v>0</v>
      </c>
      <c r="N39" s="122" t="e">
        <f>((I39/K39)*L39)/200*'Calculatie schoonmaak invulblad'!C9</f>
        <v>#DIV/0!</v>
      </c>
      <c r="O39" s="123" t="e">
        <f>(I39/K39*L39)*'Calculatie schoonmaak invulblad'!C9</f>
        <v>#DIV/0!</v>
      </c>
    </row>
    <row r="40" spans="1:15" ht="14.4" customHeight="1" x14ac:dyDescent="0.3">
      <c r="A40" s="21" t="s">
        <v>73</v>
      </c>
      <c r="B40" s="22">
        <v>126</v>
      </c>
      <c r="C40" s="13" t="s">
        <v>84</v>
      </c>
      <c r="D40" s="13" t="s">
        <v>0</v>
      </c>
      <c r="E40" s="13" t="s">
        <v>1</v>
      </c>
      <c r="F40" s="13" t="s">
        <v>2</v>
      </c>
      <c r="G40" s="13" t="s">
        <v>3</v>
      </c>
      <c r="H40" s="55">
        <v>21</v>
      </c>
      <c r="I40" s="55">
        <v>0</v>
      </c>
      <c r="J40" s="56">
        <v>21</v>
      </c>
      <c r="K40" s="69">
        <f>'Calculatie schoonmaak invulblad'!E20</f>
        <v>0</v>
      </c>
      <c r="L40" s="27">
        <v>40</v>
      </c>
      <c r="M40" s="67">
        <f t="shared" si="0"/>
        <v>0</v>
      </c>
      <c r="N40" s="122" t="e">
        <f>((I40/K40)*L40)/200*'Calculatie schoonmaak invulblad'!C9</f>
        <v>#DIV/0!</v>
      </c>
      <c r="O40" s="123" t="e">
        <f>(I40/K40*L40)*'Calculatie schoonmaak invulblad'!C9</f>
        <v>#DIV/0!</v>
      </c>
    </row>
    <row r="41" spans="1:15" ht="14.4" customHeight="1" x14ac:dyDescent="0.3">
      <c r="A41" s="21" t="s">
        <v>73</v>
      </c>
      <c r="B41" s="22" t="s">
        <v>101</v>
      </c>
      <c r="C41" s="13" t="s">
        <v>100</v>
      </c>
      <c r="D41" s="13" t="s">
        <v>56</v>
      </c>
      <c r="E41" s="13" t="s">
        <v>19</v>
      </c>
      <c r="F41" s="13" t="s">
        <v>8</v>
      </c>
      <c r="G41" s="13" t="s">
        <v>35</v>
      </c>
      <c r="H41" s="55">
        <v>13</v>
      </c>
      <c r="I41" s="55">
        <v>13</v>
      </c>
      <c r="J41" s="56"/>
      <c r="K41" s="69">
        <f>'Calculatie schoonmaak invulblad'!K59</f>
        <v>0</v>
      </c>
      <c r="L41" s="27">
        <v>200</v>
      </c>
      <c r="M41" s="67">
        <f t="shared" si="0"/>
        <v>2600</v>
      </c>
      <c r="N41" s="122" t="e">
        <f>((I41/K41)*L41)/200*'Calculatie schoonmaak invulblad'!C9</f>
        <v>#DIV/0!</v>
      </c>
      <c r="O41" s="123" t="e">
        <f>(I41/K41*L41)*'Calculatie schoonmaak invulblad'!C9</f>
        <v>#DIV/0!</v>
      </c>
    </row>
    <row r="42" spans="1:15" ht="14.4" customHeight="1" x14ac:dyDescent="0.3">
      <c r="A42" s="21" t="s">
        <v>73</v>
      </c>
      <c r="B42" s="22" t="s">
        <v>102</v>
      </c>
      <c r="C42" s="13" t="s">
        <v>81</v>
      </c>
      <c r="D42" s="13" t="s">
        <v>56</v>
      </c>
      <c r="E42" s="13" t="s">
        <v>1</v>
      </c>
      <c r="F42" s="13" t="s">
        <v>2</v>
      </c>
      <c r="G42" s="13" t="s">
        <v>35</v>
      </c>
      <c r="H42" s="55">
        <v>19</v>
      </c>
      <c r="I42" s="55">
        <v>19</v>
      </c>
      <c r="J42" s="56"/>
      <c r="K42" s="69">
        <f>'Calculatie schoonmaak invulblad'!K60</f>
        <v>0</v>
      </c>
      <c r="L42" s="27">
        <v>200</v>
      </c>
      <c r="M42" s="67">
        <f t="shared" si="0"/>
        <v>3800</v>
      </c>
      <c r="N42" s="122" t="e">
        <f>((I42/K42)*L42)/200*'Calculatie schoonmaak invulblad'!C9</f>
        <v>#DIV/0!</v>
      </c>
      <c r="O42" s="123" t="e">
        <f>(I42/K42*L42)*'Calculatie schoonmaak invulblad'!C9</f>
        <v>#DIV/0!</v>
      </c>
    </row>
    <row r="43" spans="1:15" ht="14.4" customHeight="1" x14ac:dyDescent="0.3">
      <c r="A43" s="21" t="s">
        <v>73</v>
      </c>
      <c r="B43" s="22" t="s">
        <v>103</v>
      </c>
      <c r="C43" s="13" t="s">
        <v>56</v>
      </c>
      <c r="D43" s="13" t="s">
        <v>56</v>
      </c>
      <c r="E43" s="13" t="s">
        <v>1</v>
      </c>
      <c r="F43" s="13" t="s">
        <v>2</v>
      </c>
      <c r="G43" s="13" t="s">
        <v>35</v>
      </c>
      <c r="H43" s="55">
        <v>75</v>
      </c>
      <c r="I43" s="55">
        <v>75</v>
      </c>
      <c r="J43" s="56"/>
      <c r="K43" s="69">
        <f>'Calculatie schoonmaak invulblad'!K60</f>
        <v>0</v>
      </c>
      <c r="L43" s="27">
        <v>200</v>
      </c>
      <c r="M43" s="67">
        <f t="shared" si="0"/>
        <v>15000</v>
      </c>
      <c r="N43" s="122" t="e">
        <f>((I43/K43)*L43)/200*'Calculatie schoonmaak invulblad'!C9</f>
        <v>#DIV/0!</v>
      </c>
      <c r="O43" s="123" t="e">
        <f>(I43/K43*L43)*'Calculatie schoonmaak invulblad'!C9</f>
        <v>#DIV/0!</v>
      </c>
    </row>
    <row r="44" spans="1:15" ht="14.4" customHeight="1" x14ac:dyDescent="0.3">
      <c r="A44" s="21" t="s">
        <v>73</v>
      </c>
      <c r="B44" s="22">
        <v>128</v>
      </c>
      <c r="C44" s="13" t="s">
        <v>105</v>
      </c>
      <c r="D44" s="13" t="s">
        <v>40</v>
      </c>
      <c r="E44" s="13" t="s">
        <v>1</v>
      </c>
      <c r="F44" s="13" t="s">
        <v>2</v>
      </c>
      <c r="G44" s="13" t="s">
        <v>41</v>
      </c>
      <c r="H44" s="55">
        <v>70</v>
      </c>
      <c r="I44" s="55">
        <v>70</v>
      </c>
      <c r="J44" s="56"/>
      <c r="K44" s="69">
        <f>'Calculatie schoonmaak invulblad'!K20</f>
        <v>0</v>
      </c>
      <c r="L44" s="27">
        <v>200</v>
      </c>
      <c r="M44" s="67">
        <f t="shared" si="0"/>
        <v>14000</v>
      </c>
      <c r="N44" s="122" t="e">
        <f>((I44/K44)*L44)/200*'Calculatie schoonmaak invulblad'!C9</f>
        <v>#DIV/0!</v>
      </c>
      <c r="O44" s="123" t="e">
        <f>(I44/K44*L44)*'Calculatie schoonmaak invulblad'!C9</f>
        <v>#DIV/0!</v>
      </c>
    </row>
    <row r="45" spans="1:15" ht="14.4" customHeight="1" x14ac:dyDescent="0.3">
      <c r="A45" s="21" t="s">
        <v>73</v>
      </c>
      <c r="B45" s="22" t="s">
        <v>104</v>
      </c>
      <c r="C45" s="13" t="s">
        <v>105</v>
      </c>
      <c r="D45" s="13" t="s">
        <v>40</v>
      </c>
      <c r="E45" s="13" t="s">
        <v>1</v>
      </c>
      <c r="F45" s="13" t="s">
        <v>2</v>
      </c>
      <c r="G45" s="13" t="s">
        <v>41</v>
      </c>
      <c r="H45" s="55">
        <v>30</v>
      </c>
      <c r="I45" s="55">
        <v>30</v>
      </c>
      <c r="J45" s="56"/>
      <c r="K45" s="69">
        <f>'Calculatie schoonmaak invulblad'!K20</f>
        <v>0</v>
      </c>
      <c r="L45" s="27">
        <v>200</v>
      </c>
      <c r="M45" s="67">
        <f t="shared" si="0"/>
        <v>6000</v>
      </c>
      <c r="N45" s="122" t="e">
        <f>((I45/K45)*L45)/200*'Calculatie schoonmaak invulblad'!C9</f>
        <v>#DIV/0!</v>
      </c>
      <c r="O45" s="123" t="e">
        <f>(I45/K45*L45)*'Calculatie schoonmaak invulblad'!C9</f>
        <v>#DIV/0!</v>
      </c>
    </row>
    <row r="46" spans="1:15" ht="14.4" customHeight="1" x14ac:dyDescent="0.3">
      <c r="A46" s="21" t="s">
        <v>73</v>
      </c>
      <c r="B46" s="22">
        <v>129</v>
      </c>
      <c r="C46" s="13" t="s">
        <v>105</v>
      </c>
      <c r="D46" s="13" t="s">
        <v>40</v>
      </c>
      <c r="E46" s="13" t="s">
        <v>1</v>
      </c>
      <c r="F46" s="13" t="s">
        <v>2</v>
      </c>
      <c r="G46" s="13" t="s">
        <v>41</v>
      </c>
      <c r="H46" s="55">
        <v>77.7</v>
      </c>
      <c r="I46" s="55">
        <v>77.7</v>
      </c>
      <c r="J46" s="56"/>
      <c r="K46" s="69">
        <f>'Calculatie schoonmaak invulblad'!K20</f>
        <v>0</v>
      </c>
      <c r="L46" s="27">
        <v>200</v>
      </c>
      <c r="M46" s="67">
        <f t="shared" si="0"/>
        <v>15540</v>
      </c>
      <c r="N46" s="122" t="e">
        <f>((I46/K46)*L46)/200*'Calculatie schoonmaak invulblad'!C9</f>
        <v>#DIV/0!</v>
      </c>
      <c r="O46" s="123" t="e">
        <f>(I46/K46*L46)*'Calculatie schoonmaak invulblad'!C9</f>
        <v>#DIV/0!</v>
      </c>
    </row>
    <row r="47" spans="1:15" ht="14.4" customHeight="1" x14ac:dyDescent="0.3">
      <c r="A47" s="21" t="s">
        <v>73</v>
      </c>
      <c r="B47" s="22">
        <v>130</v>
      </c>
      <c r="C47" s="13" t="s">
        <v>105</v>
      </c>
      <c r="D47" s="13" t="s">
        <v>40</v>
      </c>
      <c r="E47" s="13" t="s">
        <v>1</v>
      </c>
      <c r="F47" s="13" t="s">
        <v>2</v>
      </c>
      <c r="G47" s="13" t="s">
        <v>41</v>
      </c>
      <c r="H47" s="55">
        <v>93</v>
      </c>
      <c r="I47" s="55">
        <v>93</v>
      </c>
      <c r="J47" s="56"/>
      <c r="K47" s="69">
        <f>'Calculatie schoonmaak invulblad'!K20</f>
        <v>0</v>
      </c>
      <c r="L47" s="27">
        <v>200</v>
      </c>
      <c r="M47" s="67">
        <f t="shared" si="0"/>
        <v>18600</v>
      </c>
      <c r="N47" s="122" t="e">
        <f>((I47/K47)*L47)/200*'Calculatie schoonmaak invulblad'!C9</f>
        <v>#DIV/0!</v>
      </c>
      <c r="O47" s="123" t="e">
        <f>(I47/K47*L47)*'Calculatie schoonmaak invulblad'!C9</f>
        <v>#DIV/0!</v>
      </c>
    </row>
    <row r="48" spans="1:15" ht="14.4" customHeight="1" x14ac:dyDescent="0.3">
      <c r="A48" s="21" t="s">
        <v>73</v>
      </c>
      <c r="B48" s="22" t="s">
        <v>106</v>
      </c>
      <c r="C48" s="13" t="s">
        <v>107</v>
      </c>
      <c r="D48" s="13" t="s">
        <v>56</v>
      </c>
      <c r="E48" s="13" t="s">
        <v>1</v>
      </c>
      <c r="F48" s="13" t="s">
        <v>2</v>
      </c>
      <c r="G48" s="13" t="s">
        <v>35</v>
      </c>
      <c r="H48" s="55">
        <v>12</v>
      </c>
      <c r="I48" s="55">
        <v>12</v>
      </c>
      <c r="J48" s="56"/>
      <c r="K48" s="69">
        <f>'Calculatie schoonmaak invulblad'!K60</f>
        <v>0</v>
      </c>
      <c r="L48" s="27">
        <v>200</v>
      </c>
      <c r="M48" s="67">
        <f t="shared" si="0"/>
        <v>2400</v>
      </c>
      <c r="N48" s="122" t="e">
        <f>((I48/K48)*L48)/200*'Calculatie schoonmaak invulblad'!C9</f>
        <v>#DIV/0!</v>
      </c>
      <c r="O48" s="123" t="e">
        <f>(I48/K48*L48)*'Calculatie schoonmaak invulblad'!C9</f>
        <v>#DIV/0!</v>
      </c>
    </row>
    <row r="49" spans="1:15" ht="14.4" customHeight="1" x14ac:dyDescent="0.3">
      <c r="A49" s="21" t="s">
        <v>73</v>
      </c>
      <c r="B49" s="22" t="s">
        <v>113</v>
      </c>
      <c r="C49" s="13" t="s">
        <v>40</v>
      </c>
      <c r="D49" s="13" t="s">
        <v>40</v>
      </c>
      <c r="E49" s="13" t="s">
        <v>1</v>
      </c>
      <c r="F49" s="13" t="s">
        <v>2</v>
      </c>
      <c r="G49" s="13" t="s">
        <v>41</v>
      </c>
      <c r="H49" s="55">
        <v>33</v>
      </c>
      <c r="I49" s="55">
        <v>33</v>
      </c>
      <c r="J49" s="56"/>
      <c r="K49" s="69">
        <f>'Calculatie schoonmaak invulblad'!K20</f>
        <v>0</v>
      </c>
      <c r="L49" s="27">
        <v>200</v>
      </c>
      <c r="M49" s="67">
        <f t="shared" si="0"/>
        <v>6600</v>
      </c>
      <c r="N49" s="122" t="e">
        <f>((I49/K49)*L49)/200*'Calculatie schoonmaak invulblad'!C9</f>
        <v>#DIV/0!</v>
      </c>
      <c r="O49" s="123" t="e">
        <f>(I49/K49*L49)*'Calculatie schoonmaak invulblad'!C9</f>
        <v>#DIV/0!</v>
      </c>
    </row>
    <row r="50" spans="1:15" ht="14.4" customHeight="1" x14ac:dyDescent="0.3">
      <c r="A50" s="21" t="s">
        <v>73</v>
      </c>
      <c r="B50" s="22">
        <v>131</v>
      </c>
      <c r="C50" s="13" t="s">
        <v>108</v>
      </c>
      <c r="D50" s="13" t="s">
        <v>40</v>
      </c>
      <c r="E50" s="13" t="s">
        <v>1</v>
      </c>
      <c r="F50" s="13" t="s">
        <v>2</v>
      </c>
      <c r="G50" s="13" t="s">
        <v>41</v>
      </c>
      <c r="H50" s="55">
        <v>92</v>
      </c>
      <c r="I50" s="55">
        <v>92</v>
      </c>
      <c r="J50" s="56"/>
      <c r="K50" s="69">
        <f>'Calculatie schoonmaak invulblad'!K20</f>
        <v>0</v>
      </c>
      <c r="L50" s="27">
        <v>200</v>
      </c>
      <c r="M50" s="67">
        <f t="shared" si="0"/>
        <v>18400</v>
      </c>
      <c r="N50" s="122" t="e">
        <f>((I50/K50)*L50)/200*'Calculatie schoonmaak invulblad'!C9</f>
        <v>#DIV/0!</v>
      </c>
      <c r="O50" s="123" t="e">
        <f>(I50/K50*L50)*'Calculatie schoonmaak invulblad'!C9</f>
        <v>#DIV/0!</v>
      </c>
    </row>
    <row r="51" spans="1:15" ht="14.4" customHeight="1" x14ac:dyDescent="0.3">
      <c r="A51" s="21" t="s">
        <v>73</v>
      </c>
      <c r="B51" s="22" t="s">
        <v>109</v>
      </c>
      <c r="C51" s="13" t="s">
        <v>81</v>
      </c>
      <c r="D51" s="13" t="s">
        <v>56</v>
      </c>
      <c r="E51" s="13" t="s">
        <v>5</v>
      </c>
      <c r="F51" s="13" t="s">
        <v>5</v>
      </c>
      <c r="G51" s="13" t="s">
        <v>35</v>
      </c>
      <c r="H51" s="55">
        <v>34</v>
      </c>
      <c r="I51" s="55">
        <v>34</v>
      </c>
      <c r="J51" s="56"/>
      <c r="K51" s="69">
        <f>'Calculatie schoonmaak invulblad'!K58</f>
        <v>0</v>
      </c>
      <c r="L51" s="27">
        <v>200</v>
      </c>
      <c r="M51" s="67">
        <f t="shared" si="0"/>
        <v>6800</v>
      </c>
      <c r="N51" s="122" t="e">
        <f>((I51/K51)*L51)/200*'Calculatie schoonmaak invulblad'!C9</f>
        <v>#DIV/0!</v>
      </c>
      <c r="O51" s="123" t="e">
        <f>(I51/K51*L51)*'Calculatie schoonmaak invulblad'!C9</f>
        <v>#DIV/0!</v>
      </c>
    </row>
    <row r="52" spans="1:15" ht="14.4" customHeight="1" x14ac:dyDescent="0.3">
      <c r="A52" s="21" t="s">
        <v>73</v>
      </c>
      <c r="B52" s="22" t="s">
        <v>110</v>
      </c>
      <c r="C52" s="13" t="s">
        <v>100</v>
      </c>
      <c r="D52" s="13" t="s">
        <v>56</v>
      </c>
      <c r="E52" s="13" t="s">
        <v>5</v>
      </c>
      <c r="F52" s="13" t="s">
        <v>5</v>
      </c>
      <c r="G52" s="13" t="s">
        <v>35</v>
      </c>
      <c r="H52" s="55">
        <v>16</v>
      </c>
      <c r="I52" s="55">
        <v>16</v>
      </c>
      <c r="J52" s="56"/>
      <c r="K52" s="69">
        <f>'Calculatie schoonmaak invulblad'!K58</f>
        <v>0</v>
      </c>
      <c r="L52" s="27">
        <v>200</v>
      </c>
      <c r="M52" s="67">
        <f t="shared" si="0"/>
        <v>3200</v>
      </c>
      <c r="N52" s="122" t="e">
        <f>((I52/K52)*L52)/200*'Calculatie schoonmaak invulblad'!C9</f>
        <v>#DIV/0!</v>
      </c>
      <c r="O52" s="123" t="e">
        <f>(I52/K52*L52)*'Calculatie schoonmaak invulblad'!C9</f>
        <v>#DIV/0!</v>
      </c>
    </row>
    <row r="53" spans="1:15" ht="14.4" customHeight="1" x14ac:dyDescent="0.3">
      <c r="A53" s="21" t="s">
        <v>73</v>
      </c>
      <c r="B53" s="22" t="s">
        <v>111</v>
      </c>
      <c r="C53" s="13" t="s">
        <v>54</v>
      </c>
      <c r="D53" s="13" t="s">
        <v>54</v>
      </c>
      <c r="E53" s="13" t="s">
        <v>5</v>
      </c>
      <c r="F53" s="13" t="s">
        <v>5</v>
      </c>
      <c r="G53" s="13" t="s">
        <v>35</v>
      </c>
      <c r="H53" s="55">
        <v>7</v>
      </c>
      <c r="I53" s="55">
        <v>7</v>
      </c>
      <c r="J53" s="56"/>
      <c r="K53" s="69">
        <f>'Calculatie schoonmaak invulblad'!K49</f>
        <v>0</v>
      </c>
      <c r="L53" s="27">
        <v>200</v>
      </c>
      <c r="M53" s="67">
        <f t="shared" si="0"/>
        <v>1400</v>
      </c>
      <c r="N53" s="122" t="e">
        <f>((I53/K53)*L53)/200*'Calculatie schoonmaak invulblad'!C9</f>
        <v>#DIV/0!</v>
      </c>
      <c r="O53" s="123" t="e">
        <f>(I53/K53*L53)*'Calculatie schoonmaak invulblad'!C9</f>
        <v>#DIV/0!</v>
      </c>
    </row>
    <row r="54" spans="1:15" ht="14.4" customHeight="1" x14ac:dyDescent="0.3">
      <c r="A54" s="21" t="s">
        <v>73</v>
      </c>
      <c r="B54" s="22" t="s">
        <v>112</v>
      </c>
      <c r="C54" s="13" t="s">
        <v>54</v>
      </c>
      <c r="D54" s="13" t="s">
        <v>54</v>
      </c>
      <c r="E54" s="13" t="s">
        <v>5</v>
      </c>
      <c r="F54" s="13" t="s">
        <v>5</v>
      </c>
      <c r="G54" s="13" t="s">
        <v>35</v>
      </c>
      <c r="H54" s="55">
        <v>7</v>
      </c>
      <c r="I54" s="55">
        <v>7</v>
      </c>
      <c r="J54" s="56"/>
      <c r="K54" s="69">
        <f>'Calculatie schoonmaak invulblad'!K49</f>
        <v>0</v>
      </c>
      <c r="L54" s="27">
        <v>200</v>
      </c>
      <c r="M54" s="67">
        <f t="shared" si="0"/>
        <v>1400</v>
      </c>
      <c r="N54" s="122" t="e">
        <f>((I54/K54)*L54)/200*'Calculatie schoonmaak invulblad'!C9</f>
        <v>#DIV/0!</v>
      </c>
      <c r="O54" s="123" t="e">
        <f>(I54/K54*L54)*'Calculatie schoonmaak invulblad'!C9</f>
        <v>#DIV/0!</v>
      </c>
    </row>
    <row r="55" spans="1:15" ht="14.4" customHeight="1" x14ac:dyDescent="0.3">
      <c r="A55" s="21" t="s">
        <v>73</v>
      </c>
      <c r="B55" s="22" t="s">
        <v>113</v>
      </c>
      <c r="C55" s="13" t="s">
        <v>1491</v>
      </c>
      <c r="D55" s="13" t="s">
        <v>39</v>
      </c>
      <c r="E55" s="13" t="s">
        <v>5</v>
      </c>
      <c r="F55" s="13" t="s">
        <v>5</v>
      </c>
      <c r="G55" s="13" t="s">
        <v>23</v>
      </c>
      <c r="H55" s="55">
        <v>17</v>
      </c>
      <c r="I55" s="55">
        <v>0</v>
      </c>
      <c r="J55" s="56">
        <v>17</v>
      </c>
      <c r="K55" s="69">
        <f>'Calculatie schoonmaak invulblad'!E74</f>
        <v>0</v>
      </c>
      <c r="L55" s="27">
        <v>10</v>
      </c>
      <c r="M55" s="67">
        <f t="shared" si="0"/>
        <v>0</v>
      </c>
      <c r="N55" s="122" t="e">
        <f>((I55/K55)*L55)/200*'Calculatie schoonmaak invulblad'!C9</f>
        <v>#DIV/0!</v>
      </c>
      <c r="O55" s="123" t="e">
        <f>(I55/K55*L55)*'Calculatie schoonmaak invulblad'!C9</f>
        <v>#DIV/0!</v>
      </c>
    </row>
    <row r="56" spans="1:15" ht="14.4" customHeight="1" x14ac:dyDescent="0.3">
      <c r="A56" s="21" t="s">
        <v>73</v>
      </c>
      <c r="B56" s="22" t="s">
        <v>114</v>
      </c>
      <c r="C56" s="13" t="s">
        <v>56</v>
      </c>
      <c r="D56" s="13" t="s">
        <v>56</v>
      </c>
      <c r="E56" s="13" t="s">
        <v>5</v>
      </c>
      <c r="F56" s="13" t="s">
        <v>5</v>
      </c>
      <c r="G56" s="13" t="s">
        <v>35</v>
      </c>
      <c r="H56" s="55">
        <v>30</v>
      </c>
      <c r="I56" s="55">
        <v>30</v>
      </c>
      <c r="J56" s="56"/>
      <c r="K56" s="69">
        <f>'Calculatie schoonmaak invulblad'!K58</f>
        <v>0</v>
      </c>
      <c r="L56" s="27">
        <v>200</v>
      </c>
      <c r="M56" s="67">
        <f t="shared" si="0"/>
        <v>6000</v>
      </c>
      <c r="N56" s="122" t="e">
        <f>((I56/K56)*L56)/200*'Calculatie schoonmaak invulblad'!C9</f>
        <v>#DIV/0!</v>
      </c>
      <c r="O56" s="123" t="e">
        <f>(I56/K56*L56)*'Calculatie schoonmaak invulblad'!C9</f>
        <v>#DIV/0!</v>
      </c>
    </row>
    <row r="57" spans="1:15" ht="14.4" customHeight="1" x14ac:dyDescent="0.3">
      <c r="A57" s="21" t="s">
        <v>73</v>
      </c>
      <c r="B57" s="22">
        <v>134</v>
      </c>
      <c r="C57" s="13" t="s">
        <v>115</v>
      </c>
      <c r="D57" s="13" t="s">
        <v>32</v>
      </c>
      <c r="E57" s="13" t="s">
        <v>1</v>
      </c>
      <c r="F57" s="13" t="s">
        <v>2</v>
      </c>
      <c r="G57" s="13" t="s">
        <v>25</v>
      </c>
      <c r="H57" s="55">
        <v>52</v>
      </c>
      <c r="I57" s="55">
        <v>52</v>
      </c>
      <c r="J57" s="56"/>
      <c r="K57" s="69">
        <f>'Calculatie schoonmaak invulblad'!E60</f>
        <v>0</v>
      </c>
      <c r="L57" s="27">
        <v>100</v>
      </c>
      <c r="M57" s="67">
        <f t="shared" si="0"/>
        <v>5200</v>
      </c>
      <c r="N57" s="122" t="e">
        <f>((I57/K57)*L57)/200*'Calculatie schoonmaak invulblad'!C9</f>
        <v>#DIV/0!</v>
      </c>
      <c r="O57" s="123" t="e">
        <f>(I57/K57*L57)*'Calculatie schoonmaak invulblad'!C9</f>
        <v>#DIV/0!</v>
      </c>
    </row>
    <row r="58" spans="1:15" ht="14.4" customHeight="1" x14ac:dyDescent="0.3">
      <c r="A58" s="21" t="s">
        <v>73</v>
      </c>
      <c r="B58" s="22">
        <v>135</v>
      </c>
      <c r="C58" s="13" t="s">
        <v>115</v>
      </c>
      <c r="D58" s="13" t="s">
        <v>32</v>
      </c>
      <c r="E58" s="13" t="s">
        <v>1</v>
      </c>
      <c r="F58" s="13" t="s">
        <v>2</v>
      </c>
      <c r="G58" s="13" t="s">
        <v>25</v>
      </c>
      <c r="H58" s="55">
        <v>84</v>
      </c>
      <c r="I58" s="55">
        <v>84</v>
      </c>
      <c r="J58" s="56"/>
      <c r="K58" s="69">
        <f>'Calculatie schoonmaak invulblad'!E60</f>
        <v>0</v>
      </c>
      <c r="L58" s="27">
        <v>100</v>
      </c>
      <c r="M58" s="67">
        <f t="shared" si="0"/>
        <v>8400</v>
      </c>
      <c r="N58" s="122" t="e">
        <f>((I58/K58)*L58)/200*'Calculatie schoonmaak invulblad'!C9</f>
        <v>#DIV/0!</v>
      </c>
      <c r="O58" s="123" t="e">
        <f>(I58/K58*L58)*'Calculatie schoonmaak invulblad'!C9</f>
        <v>#DIV/0!</v>
      </c>
    </row>
    <row r="59" spans="1:15" ht="14.4" customHeight="1" x14ac:dyDescent="0.3">
      <c r="A59" s="21" t="s">
        <v>73</v>
      </c>
      <c r="B59" s="22">
        <v>136</v>
      </c>
      <c r="C59" s="13" t="s">
        <v>116</v>
      </c>
      <c r="D59" s="13" t="s">
        <v>177</v>
      </c>
      <c r="E59" s="13" t="s">
        <v>1</v>
      </c>
      <c r="F59" s="13" t="s">
        <v>2</v>
      </c>
      <c r="G59" s="13" t="s">
        <v>1461</v>
      </c>
      <c r="H59" s="55">
        <v>44</v>
      </c>
      <c r="I59" s="55">
        <v>44</v>
      </c>
      <c r="J59" s="56"/>
      <c r="K59" s="69">
        <f>'Calculatie schoonmaak invulblad'!E49</f>
        <v>0</v>
      </c>
      <c r="L59" s="27">
        <v>40</v>
      </c>
      <c r="M59" s="67">
        <f t="shared" si="0"/>
        <v>1760</v>
      </c>
      <c r="N59" s="122" t="e">
        <f>((I59/K59)*L59)/200*'Calculatie schoonmaak invulblad'!C9</f>
        <v>#DIV/0!</v>
      </c>
      <c r="O59" s="123" t="e">
        <f>(I59/K59*L59)*'Calculatie schoonmaak invulblad'!C9</f>
        <v>#DIV/0!</v>
      </c>
    </row>
    <row r="60" spans="1:15" ht="14.4" customHeight="1" x14ac:dyDescent="0.3">
      <c r="A60" s="21" t="s">
        <v>73</v>
      </c>
      <c r="B60" s="22" t="s">
        <v>117</v>
      </c>
      <c r="C60" s="13" t="s">
        <v>118</v>
      </c>
      <c r="D60" s="13" t="s">
        <v>54</v>
      </c>
      <c r="E60" s="13" t="s">
        <v>119</v>
      </c>
      <c r="F60" s="13" t="s">
        <v>5</v>
      </c>
      <c r="G60" s="13" t="s">
        <v>35</v>
      </c>
      <c r="H60" s="55">
        <v>2</v>
      </c>
      <c r="I60" s="55">
        <v>2</v>
      </c>
      <c r="J60" s="56"/>
      <c r="K60" s="69">
        <f>'Calculatie schoonmaak invulblad'!K58</f>
        <v>0</v>
      </c>
      <c r="L60" s="27">
        <v>200</v>
      </c>
      <c r="M60" s="67">
        <f t="shared" si="0"/>
        <v>400</v>
      </c>
      <c r="N60" s="122" t="e">
        <f>((I60/K60)*L60)/200*'Calculatie schoonmaak invulblad'!C9</f>
        <v>#DIV/0!</v>
      </c>
      <c r="O60" s="123" t="e">
        <f>(I60/K60*L60)*'Calculatie schoonmaak invulblad'!C9</f>
        <v>#DIV/0!</v>
      </c>
    </row>
    <row r="61" spans="1:15" ht="14.4" customHeight="1" x14ac:dyDescent="0.3">
      <c r="A61" s="21" t="s">
        <v>120</v>
      </c>
      <c r="B61" s="22" t="s">
        <v>121</v>
      </c>
      <c r="C61" s="13" t="s">
        <v>100</v>
      </c>
      <c r="D61" s="13" t="s">
        <v>56</v>
      </c>
      <c r="E61" s="13" t="s">
        <v>19</v>
      </c>
      <c r="F61" s="13" t="s">
        <v>8</v>
      </c>
      <c r="G61" s="13" t="s">
        <v>35</v>
      </c>
      <c r="H61" s="55">
        <v>4</v>
      </c>
      <c r="I61" s="55">
        <v>4</v>
      </c>
      <c r="J61" s="56"/>
      <c r="K61" s="69">
        <f>'Calculatie schoonmaak invulblad'!K59</f>
        <v>0</v>
      </c>
      <c r="L61" s="27">
        <v>200</v>
      </c>
      <c r="M61" s="67">
        <f t="shared" si="0"/>
        <v>800</v>
      </c>
      <c r="N61" s="122" t="e">
        <f>((I61/K61)*L61)/200*'Calculatie schoonmaak invulblad'!C9</f>
        <v>#DIV/0!</v>
      </c>
      <c r="O61" s="123" t="e">
        <f>(I61/K61*L61)*'Calculatie schoonmaak invulblad'!C9</f>
        <v>#DIV/0!</v>
      </c>
    </row>
    <row r="62" spans="1:15" ht="14.4" customHeight="1" x14ac:dyDescent="0.3">
      <c r="A62" s="21" t="s">
        <v>120</v>
      </c>
      <c r="B62" s="22">
        <v>201</v>
      </c>
      <c r="C62" s="13" t="s">
        <v>122</v>
      </c>
      <c r="D62" s="13" t="s">
        <v>56</v>
      </c>
      <c r="E62" s="13" t="s">
        <v>1</v>
      </c>
      <c r="F62" s="13" t="s">
        <v>2</v>
      </c>
      <c r="G62" s="13" t="s">
        <v>35</v>
      </c>
      <c r="H62" s="55">
        <v>253</v>
      </c>
      <c r="I62" s="55">
        <v>253</v>
      </c>
      <c r="J62" s="56"/>
      <c r="K62" s="69">
        <f>'Calculatie schoonmaak invulblad'!K60</f>
        <v>0</v>
      </c>
      <c r="L62" s="27">
        <v>200</v>
      </c>
      <c r="M62" s="67">
        <f t="shared" si="0"/>
        <v>50600</v>
      </c>
      <c r="N62" s="122" t="e">
        <f>((I62/K62)*L62)/200*'Calculatie schoonmaak invulblad'!C9</f>
        <v>#DIV/0!</v>
      </c>
      <c r="O62" s="123" t="e">
        <f>(I62/K62*L62)*'Calculatie schoonmaak invulblad'!C9</f>
        <v>#DIV/0!</v>
      </c>
    </row>
    <row r="63" spans="1:15" ht="14.4" customHeight="1" x14ac:dyDescent="0.3">
      <c r="A63" s="21" t="s">
        <v>120</v>
      </c>
      <c r="B63" s="22" t="s">
        <v>123</v>
      </c>
      <c r="C63" s="13" t="s">
        <v>54</v>
      </c>
      <c r="D63" s="13" t="s">
        <v>54</v>
      </c>
      <c r="E63" s="13" t="s">
        <v>5</v>
      </c>
      <c r="F63" s="13" t="s">
        <v>5</v>
      </c>
      <c r="G63" s="13" t="s">
        <v>35</v>
      </c>
      <c r="H63" s="55">
        <v>32</v>
      </c>
      <c r="I63" s="55">
        <v>32</v>
      </c>
      <c r="J63" s="56"/>
      <c r="K63" s="69">
        <f>'Calculatie schoonmaak invulblad'!K49</f>
        <v>0</v>
      </c>
      <c r="L63" s="27">
        <v>200</v>
      </c>
      <c r="M63" s="67">
        <f t="shared" si="0"/>
        <v>6400</v>
      </c>
      <c r="N63" s="122" t="e">
        <f>((I63/K63)*L63)/200*'Calculatie schoonmaak invulblad'!C9</f>
        <v>#DIV/0!</v>
      </c>
      <c r="O63" s="123" t="e">
        <f>(I63/K63*L63)*'Calculatie schoonmaak invulblad'!C9</f>
        <v>#DIV/0!</v>
      </c>
    </row>
    <row r="64" spans="1:15" ht="14.4" customHeight="1" x14ac:dyDescent="0.3">
      <c r="A64" s="21" t="s">
        <v>120</v>
      </c>
      <c r="B64" s="22" t="s">
        <v>124</v>
      </c>
      <c r="C64" s="13" t="s">
        <v>53</v>
      </c>
      <c r="D64" s="13" t="s">
        <v>53</v>
      </c>
      <c r="E64" s="13" t="s">
        <v>49</v>
      </c>
      <c r="F64" s="13" t="s">
        <v>10</v>
      </c>
      <c r="G64" s="13" t="s">
        <v>125</v>
      </c>
      <c r="H64" s="55">
        <v>27.5</v>
      </c>
      <c r="I64" s="55">
        <v>27.5</v>
      </c>
      <c r="J64" s="56"/>
      <c r="K64" s="27">
        <f>('Calculatie schoonmaak invulblad'!K47+'Calculatie schoonmaak invulblad'!K48)/2</f>
        <v>0</v>
      </c>
      <c r="L64" s="27">
        <v>2</v>
      </c>
      <c r="M64" s="67">
        <f t="shared" si="0"/>
        <v>55</v>
      </c>
      <c r="N64" s="122" t="e">
        <f>((I64/K64)*L64)/200*'Calculatie schoonmaak invulblad'!C9</f>
        <v>#DIV/0!</v>
      </c>
      <c r="O64" s="123" t="e">
        <f>(I64/K64*L64)*'Calculatie schoonmaak invulblad'!C9</f>
        <v>#DIV/0!</v>
      </c>
    </row>
    <row r="65" spans="1:15" ht="14.4" customHeight="1" x14ac:dyDescent="0.3">
      <c r="A65" s="21" t="s">
        <v>120</v>
      </c>
      <c r="B65" s="22">
        <v>203</v>
      </c>
      <c r="C65" s="13" t="s">
        <v>48</v>
      </c>
      <c r="D65" s="13" t="s">
        <v>48</v>
      </c>
      <c r="E65" s="13" t="s">
        <v>49</v>
      </c>
      <c r="F65" s="13" t="s">
        <v>10</v>
      </c>
      <c r="G65" s="13" t="s">
        <v>125</v>
      </c>
      <c r="H65" s="55">
        <v>260</v>
      </c>
      <c r="I65" s="55">
        <v>260</v>
      </c>
      <c r="J65" s="56"/>
      <c r="K65" s="27">
        <f>(('Calculatie schoonmaak invulblad'!K40*50)/65)+(('Calculatie schoonmaak invulblad'!K41*15)/65)</f>
        <v>0</v>
      </c>
      <c r="L65" s="27">
        <v>65</v>
      </c>
      <c r="M65" s="67">
        <f t="shared" si="0"/>
        <v>16900</v>
      </c>
      <c r="N65" s="122" t="e">
        <f>((I65/K65)*L65)/200*'Calculatie schoonmaak invulblad'!C9</f>
        <v>#DIV/0!</v>
      </c>
      <c r="O65" s="123" t="e">
        <f>(I65/K65*L65)*'Calculatie schoonmaak invulblad'!C9</f>
        <v>#DIV/0!</v>
      </c>
    </row>
    <row r="66" spans="1:15" ht="14.4" customHeight="1" x14ac:dyDescent="0.3">
      <c r="A66" s="21" t="s">
        <v>120</v>
      </c>
      <c r="B66" s="22" t="s">
        <v>126</v>
      </c>
      <c r="C66" s="13" t="s">
        <v>29</v>
      </c>
      <c r="D66" s="13" t="s">
        <v>29</v>
      </c>
      <c r="E66" s="13" t="s">
        <v>5</v>
      </c>
      <c r="F66" s="13" t="s">
        <v>5</v>
      </c>
      <c r="G66" s="13" t="s">
        <v>30</v>
      </c>
      <c r="H66" s="55">
        <v>7.1</v>
      </c>
      <c r="I66" s="55">
        <v>7.1</v>
      </c>
      <c r="J66" s="56"/>
      <c r="K66" s="69">
        <f>'Calculatie schoonmaak invulblad'!E56</f>
        <v>0</v>
      </c>
      <c r="L66" s="27">
        <v>200</v>
      </c>
      <c r="M66" s="67">
        <f t="shared" si="0"/>
        <v>1420</v>
      </c>
      <c r="N66" s="122" t="e">
        <f>((I66/K66)*L66)/200*'Calculatie schoonmaak invulblad'!C9</f>
        <v>#DIV/0!</v>
      </c>
      <c r="O66" s="123" t="e">
        <f>(I66/K66*L66)*'Calculatie schoonmaak invulblad'!C9</f>
        <v>#DIV/0!</v>
      </c>
    </row>
    <row r="67" spans="1:15" ht="14.4" customHeight="1" x14ac:dyDescent="0.3">
      <c r="A67" s="21" t="s">
        <v>120</v>
      </c>
      <c r="B67" s="22" t="s">
        <v>127</v>
      </c>
      <c r="C67" s="13" t="s">
        <v>14</v>
      </c>
      <c r="D67" s="13" t="s">
        <v>14</v>
      </c>
      <c r="E67" s="13" t="s">
        <v>5</v>
      </c>
      <c r="F67" s="13" t="s">
        <v>5</v>
      </c>
      <c r="G67" s="13" t="s">
        <v>1463</v>
      </c>
      <c r="H67" s="55">
        <v>15.8</v>
      </c>
      <c r="I67" s="55">
        <v>15.8</v>
      </c>
      <c r="J67" s="56"/>
      <c r="K67" s="69">
        <f>'Calculatie schoonmaak invulblad'!E35</f>
        <v>0</v>
      </c>
      <c r="L67" s="27">
        <v>20</v>
      </c>
      <c r="M67" s="67">
        <f t="shared" si="0"/>
        <v>316</v>
      </c>
      <c r="N67" s="122" t="e">
        <f>((I67/K67)*L67)/200*'Calculatie schoonmaak invulblad'!C9</f>
        <v>#DIV/0!</v>
      </c>
      <c r="O67" s="123" t="e">
        <f>(I67/K67*L67)*'Calculatie schoonmaak invulblad'!C9</f>
        <v>#DIV/0!</v>
      </c>
    </row>
    <row r="68" spans="1:15" ht="14.4" customHeight="1" x14ac:dyDescent="0.3">
      <c r="A68" s="21" t="s">
        <v>120</v>
      </c>
      <c r="B68" s="22" t="s">
        <v>128</v>
      </c>
      <c r="C68" s="13" t="s">
        <v>92</v>
      </c>
      <c r="D68" s="13" t="s">
        <v>56</v>
      </c>
      <c r="E68" s="13" t="s">
        <v>5</v>
      </c>
      <c r="F68" s="13" t="s">
        <v>5</v>
      </c>
      <c r="G68" s="13" t="s">
        <v>35</v>
      </c>
      <c r="H68" s="55">
        <v>4</v>
      </c>
      <c r="I68" s="55">
        <v>4</v>
      </c>
      <c r="J68" s="56"/>
      <c r="K68" s="69">
        <f>'Calculatie schoonmaak invulblad'!K58</f>
        <v>0</v>
      </c>
      <c r="L68" s="27">
        <v>200</v>
      </c>
      <c r="M68" s="67">
        <f t="shared" si="0"/>
        <v>800</v>
      </c>
      <c r="N68" s="122" t="e">
        <f>((I68/K68)*L68)/200*'Calculatie schoonmaak invulblad'!C9</f>
        <v>#DIV/0!</v>
      </c>
      <c r="O68" s="123" t="e">
        <f>(I68/K68*L68)*'Calculatie schoonmaak invulblad'!C9</f>
        <v>#DIV/0!</v>
      </c>
    </row>
    <row r="69" spans="1:15" x14ac:dyDescent="0.3">
      <c r="A69" s="21" t="s">
        <v>120</v>
      </c>
      <c r="B69" s="22" t="s">
        <v>129</v>
      </c>
      <c r="C69" s="13" t="s">
        <v>87</v>
      </c>
      <c r="D69" s="13" t="s">
        <v>46</v>
      </c>
      <c r="E69" s="13" t="s">
        <v>5</v>
      </c>
      <c r="F69" s="13" t="s">
        <v>5</v>
      </c>
      <c r="G69" s="13" t="s">
        <v>47</v>
      </c>
      <c r="H69" s="55">
        <v>1</v>
      </c>
      <c r="I69" s="55">
        <v>1</v>
      </c>
      <c r="J69" s="56"/>
      <c r="K69" s="69">
        <f>'Calculatie schoonmaak invulblad'!K37</f>
        <v>0</v>
      </c>
      <c r="L69" s="27">
        <v>200</v>
      </c>
      <c r="M69" s="67">
        <f t="shared" si="0"/>
        <v>200</v>
      </c>
      <c r="N69" s="122" t="e">
        <f>((I69/K69)*L69)/200*'Calculatie schoonmaak invulblad'!C9</f>
        <v>#DIV/0!</v>
      </c>
      <c r="O69" s="123" t="e">
        <f>(I69/K69*L69)*'Calculatie schoonmaak invulblad'!C9</f>
        <v>#DIV/0!</v>
      </c>
    </row>
    <row r="70" spans="1:15" ht="14.4" customHeight="1" x14ac:dyDescent="0.3">
      <c r="A70" s="21" t="s">
        <v>120</v>
      </c>
      <c r="B70" s="22"/>
      <c r="C70" s="13" t="s">
        <v>130</v>
      </c>
      <c r="D70" s="13" t="s">
        <v>0</v>
      </c>
      <c r="E70" s="13" t="s">
        <v>5</v>
      </c>
      <c r="F70" s="13" t="s">
        <v>5</v>
      </c>
      <c r="G70" s="13" t="s">
        <v>6</v>
      </c>
      <c r="H70" s="55">
        <v>15</v>
      </c>
      <c r="I70" s="55">
        <v>15</v>
      </c>
      <c r="J70" s="56"/>
      <c r="K70" s="69">
        <f>'Calculatie schoonmaak invulblad'!E21</f>
        <v>0</v>
      </c>
      <c r="L70" s="27">
        <v>40</v>
      </c>
      <c r="M70" s="67">
        <f t="shared" si="0"/>
        <v>600</v>
      </c>
      <c r="N70" s="122" t="e">
        <f>((I70/K70)*L70)/200*'Calculatie schoonmaak invulblad'!C9</f>
        <v>#DIV/0!</v>
      </c>
      <c r="O70" s="123" t="e">
        <f>(I70/K70*L70)*'Calculatie schoonmaak invulblad'!C9</f>
        <v>#DIV/0!</v>
      </c>
    </row>
    <row r="71" spans="1:15" ht="14.4" customHeight="1" x14ac:dyDescent="0.3">
      <c r="A71" s="21" t="s">
        <v>120</v>
      </c>
      <c r="B71" s="22"/>
      <c r="C71" s="13" t="s">
        <v>14</v>
      </c>
      <c r="D71" s="13" t="s">
        <v>14</v>
      </c>
      <c r="E71" s="13" t="s">
        <v>5</v>
      </c>
      <c r="F71" s="13" t="s">
        <v>5</v>
      </c>
      <c r="G71" s="13" t="s">
        <v>1463</v>
      </c>
      <c r="H71" s="55">
        <v>2</v>
      </c>
      <c r="I71" s="55">
        <v>2</v>
      </c>
      <c r="J71" s="56"/>
      <c r="K71" s="69">
        <f>'Calculatie schoonmaak invulblad'!E35</f>
        <v>0</v>
      </c>
      <c r="L71" s="27">
        <v>20</v>
      </c>
      <c r="M71" s="67">
        <f t="shared" si="0"/>
        <v>40</v>
      </c>
      <c r="N71" s="122" t="e">
        <f>((I71/K71)*L71)/200*'Calculatie schoonmaak invulblad'!C9</f>
        <v>#DIV/0!</v>
      </c>
      <c r="O71" s="123" t="e">
        <f>(I71/K71*L71)*'Calculatie schoonmaak invulblad'!C9</f>
        <v>#DIV/0!</v>
      </c>
    </row>
    <row r="72" spans="1:15" ht="14.4" customHeight="1" x14ac:dyDescent="0.3">
      <c r="A72" s="21" t="s">
        <v>120</v>
      </c>
      <c r="B72" s="22">
        <v>215</v>
      </c>
      <c r="C72" s="13" t="s">
        <v>131</v>
      </c>
      <c r="D72" s="13" t="s">
        <v>0</v>
      </c>
      <c r="E72" s="13" t="s">
        <v>1</v>
      </c>
      <c r="F72" s="13" t="s">
        <v>2</v>
      </c>
      <c r="G72" s="13" t="s">
        <v>3</v>
      </c>
      <c r="H72" s="55">
        <v>25</v>
      </c>
      <c r="I72" s="55">
        <v>25</v>
      </c>
      <c r="J72" s="56"/>
      <c r="K72" s="69">
        <f>'Calculatie schoonmaak invulblad'!E20</f>
        <v>0</v>
      </c>
      <c r="L72" s="27">
        <v>40</v>
      </c>
      <c r="M72" s="67">
        <f t="shared" si="0"/>
        <v>1000</v>
      </c>
      <c r="N72" s="122" t="e">
        <f>((I72/K72)*L72)/200*'Calculatie schoonmaak invulblad'!C9</f>
        <v>#DIV/0!</v>
      </c>
      <c r="O72" s="123" t="e">
        <f>(I72/K72*L72)*'Calculatie schoonmaak invulblad'!C9</f>
        <v>#DIV/0!</v>
      </c>
    </row>
    <row r="73" spans="1:15" ht="14.4" customHeight="1" x14ac:dyDescent="0.3">
      <c r="A73" s="21" t="s">
        <v>120</v>
      </c>
      <c r="B73" s="22">
        <v>214</v>
      </c>
      <c r="C73" s="13" t="s">
        <v>131</v>
      </c>
      <c r="D73" s="13" t="s">
        <v>0</v>
      </c>
      <c r="E73" s="13" t="s">
        <v>1</v>
      </c>
      <c r="F73" s="13" t="s">
        <v>2</v>
      </c>
      <c r="G73" s="13" t="s">
        <v>3</v>
      </c>
      <c r="H73" s="55">
        <v>50</v>
      </c>
      <c r="I73" s="55">
        <v>0</v>
      </c>
      <c r="J73" s="56">
        <v>50</v>
      </c>
      <c r="K73" s="69">
        <f>'Calculatie schoonmaak invulblad'!E20</f>
        <v>0</v>
      </c>
      <c r="L73" s="27">
        <v>40</v>
      </c>
      <c r="M73" s="67">
        <f t="shared" si="0"/>
        <v>0</v>
      </c>
      <c r="N73" s="122" t="e">
        <f>((I73/K73)*L73)/200*'Calculatie schoonmaak invulblad'!C9</f>
        <v>#DIV/0!</v>
      </c>
      <c r="O73" s="123" t="e">
        <f>(I73/K73*L73)*'Calculatie schoonmaak invulblad'!C9</f>
        <v>#DIV/0!</v>
      </c>
    </row>
    <row r="74" spans="1:15" ht="14.4" customHeight="1" x14ac:dyDescent="0.3">
      <c r="A74" s="21" t="s">
        <v>120</v>
      </c>
      <c r="B74" s="22" t="s">
        <v>132</v>
      </c>
      <c r="C74" s="13" t="s">
        <v>133</v>
      </c>
      <c r="D74" s="13" t="s">
        <v>0</v>
      </c>
      <c r="E74" s="13" t="s">
        <v>1</v>
      </c>
      <c r="F74" s="13" t="s">
        <v>2</v>
      </c>
      <c r="G74" s="13" t="s">
        <v>3</v>
      </c>
      <c r="H74" s="55">
        <v>8</v>
      </c>
      <c r="I74" s="55">
        <v>8</v>
      </c>
      <c r="J74" s="56"/>
      <c r="K74" s="69">
        <f>'Calculatie schoonmaak invulblad'!E20</f>
        <v>0</v>
      </c>
      <c r="L74" s="27">
        <v>40</v>
      </c>
      <c r="M74" s="67">
        <f t="shared" si="0"/>
        <v>320</v>
      </c>
      <c r="N74" s="122" t="e">
        <f>((I74/K74)*L74)/200*'Calculatie schoonmaak invulblad'!C9</f>
        <v>#DIV/0!</v>
      </c>
      <c r="O74" s="123" t="e">
        <f>(I74/K74*L74)*'Calculatie schoonmaak invulblad'!C9</f>
        <v>#DIV/0!</v>
      </c>
    </row>
    <row r="75" spans="1:15" ht="14.4" customHeight="1" x14ac:dyDescent="0.3">
      <c r="A75" s="21" t="s">
        <v>120</v>
      </c>
      <c r="B75" s="22" t="s">
        <v>134</v>
      </c>
      <c r="C75" s="13" t="s">
        <v>45</v>
      </c>
      <c r="D75" s="13" t="s">
        <v>45</v>
      </c>
      <c r="E75" s="13" t="s">
        <v>1</v>
      </c>
      <c r="F75" s="13" t="s">
        <v>2</v>
      </c>
      <c r="G75" s="13" t="s">
        <v>3</v>
      </c>
      <c r="H75" s="55">
        <v>16</v>
      </c>
      <c r="I75" s="55">
        <v>16</v>
      </c>
      <c r="J75" s="56"/>
      <c r="K75" s="69">
        <f>'Calculatie schoonmaak invulblad'!K32</f>
        <v>0</v>
      </c>
      <c r="L75" s="27">
        <v>40</v>
      </c>
      <c r="M75" s="67">
        <f t="shared" si="0"/>
        <v>640</v>
      </c>
      <c r="N75" s="122" t="e">
        <f>((I75/K75)*L75)/200*'Calculatie schoonmaak invulblad'!C9</f>
        <v>#DIV/0!</v>
      </c>
      <c r="O75" s="123" t="e">
        <f>(I75/K75*L75)*'Calculatie schoonmaak invulblad'!C9</f>
        <v>#DIV/0!</v>
      </c>
    </row>
    <row r="76" spans="1:15" ht="14.4" customHeight="1" x14ac:dyDescent="0.3">
      <c r="A76" s="21" t="s">
        <v>120</v>
      </c>
      <c r="B76" s="22" t="s">
        <v>135</v>
      </c>
      <c r="C76" s="13" t="s">
        <v>136</v>
      </c>
      <c r="D76" s="13" t="s">
        <v>26</v>
      </c>
      <c r="E76" s="13" t="s">
        <v>1</v>
      </c>
      <c r="F76" s="13" t="s">
        <v>2</v>
      </c>
      <c r="G76" s="13" t="s">
        <v>27</v>
      </c>
      <c r="H76" s="55">
        <v>278</v>
      </c>
      <c r="I76" s="55">
        <v>278</v>
      </c>
      <c r="J76" s="56"/>
      <c r="K76" s="69">
        <f>'Calculatie schoonmaak invulblad'!E43</f>
        <v>0</v>
      </c>
      <c r="L76" s="27">
        <v>200</v>
      </c>
      <c r="M76" s="67">
        <f t="shared" ref="M76:M139" si="1">I76*L76</f>
        <v>55600</v>
      </c>
      <c r="N76" s="122" t="e">
        <f>((I76/K76)*L76)/200*'Calculatie schoonmaak invulblad'!C9</f>
        <v>#DIV/0!</v>
      </c>
      <c r="O76" s="123" t="e">
        <f>(I76/K76*L76)*'Calculatie schoonmaak invulblad'!C9</f>
        <v>#DIV/0!</v>
      </c>
    </row>
    <row r="77" spans="1:15" ht="14.4" customHeight="1" x14ac:dyDescent="0.3">
      <c r="A77" s="21" t="s">
        <v>120</v>
      </c>
      <c r="B77" s="22" t="s">
        <v>137</v>
      </c>
      <c r="C77" s="13" t="s">
        <v>138</v>
      </c>
      <c r="D77" s="13" t="s">
        <v>56</v>
      </c>
      <c r="E77" s="13" t="s">
        <v>139</v>
      </c>
      <c r="F77" s="13" t="s">
        <v>13</v>
      </c>
      <c r="G77" s="13" t="s">
        <v>35</v>
      </c>
      <c r="H77" s="55">
        <v>119</v>
      </c>
      <c r="I77" s="55">
        <v>119</v>
      </c>
      <c r="J77" s="56"/>
      <c r="K77" s="69">
        <f>'Calculatie schoonmaak invulblad'!K61</f>
        <v>0</v>
      </c>
      <c r="L77" s="27">
        <v>200</v>
      </c>
      <c r="M77" s="67">
        <f t="shared" si="1"/>
        <v>23800</v>
      </c>
      <c r="N77" s="122" t="e">
        <f>((I77/K77)*L77)/200*'Calculatie schoonmaak invulblad'!C9</f>
        <v>#DIV/0!</v>
      </c>
      <c r="O77" s="123" t="e">
        <f>(I77/K77*L77)*'Calculatie schoonmaak invulblad'!C9</f>
        <v>#DIV/0!</v>
      </c>
    </row>
    <row r="78" spans="1:15" ht="14.4" customHeight="1" x14ac:dyDescent="0.3">
      <c r="A78" s="21" t="s">
        <v>120</v>
      </c>
      <c r="B78" s="22">
        <v>212</v>
      </c>
      <c r="C78" s="13" t="s">
        <v>140</v>
      </c>
      <c r="D78" s="13" t="s">
        <v>28</v>
      </c>
      <c r="E78" s="13" t="s">
        <v>5</v>
      </c>
      <c r="F78" s="13" t="s">
        <v>5</v>
      </c>
      <c r="G78" s="13" t="s">
        <v>27</v>
      </c>
      <c r="H78" s="55">
        <v>15</v>
      </c>
      <c r="I78" s="55">
        <v>15</v>
      </c>
      <c r="J78" s="56"/>
      <c r="K78" s="69">
        <f>'Calculatie schoonmaak invulblad'!E51</f>
        <v>0</v>
      </c>
      <c r="L78" s="27">
        <v>200</v>
      </c>
      <c r="M78" s="67">
        <f t="shared" si="1"/>
        <v>3000</v>
      </c>
      <c r="N78" s="122" t="e">
        <f>((I78/K78)*L78)/200*'Calculatie schoonmaak invulblad'!C9</f>
        <v>#DIV/0!</v>
      </c>
      <c r="O78" s="123" t="e">
        <f>(I78/K78*L78)*'Calculatie schoonmaak invulblad'!C9</f>
        <v>#DIV/0!</v>
      </c>
    </row>
    <row r="79" spans="1:15" x14ac:dyDescent="0.3">
      <c r="A79" s="21" t="s">
        <v>120</v>
      </c>
      <c r="B79" s="22">
        <v>208</v>
      </c>
      <c r="C79" s="13" t="s">
        <v>87</v>
      </c>
      <c r="D79" s="13" t="s">
        <v>46</v>
      </c>
      <c r="E79" s="13" t="s">
        <v>5</v>
      </c>
      <c r="F79" s="13" t="s">
        <v>5</v>
      </c>
      <c r="G79" s="13" t="s">
        <v>47</v>
      </c>
      <c r="H79" s="55">
        <v>15</v>
      </c>
      <c r="I79" s="55">
        <v>15</v>
      </c>
      <c r="J79" s="56"/>
      <c r="K79" s="69">
        <f>'Calculatie schoonmaak invulblad'!K37</f>
        <v>0</v>
      </c>
      <c r="L79" s="27">
        <v>200</v>
      </c>
      <c r="M79" s="67">
        <f t="shared" si="1"/>
        <v>3000</v>
      </c>
      <c r="N79" s="122" t="e">
        <f>((I79/K79)*L79)/200*'Calculatie schoonmaak invulblad'!C9</f>
        <v>#DIV/0!</v>
      </c>
      <c r="O79" s="123" t="e">
        <f>(I79/K79*L79)*'Calculatie schoonmaak invulblad'!C9</f>
        <v>#DIV/0!</v>
      </c>
    </row>
    <row r="80" spans="1:15" ht="14.4" customHeight="1" x14ac:dyDescent="0.3">
      <c r="A80" s="21" t="s">
        <v>120</v>
      </c>
      <c r="B80" s="22">
        <v>217</v>
      </c>
      <c r="C80" s="13" t="s">
        <v>141</v>
      </c>
      <c r="D80" s="13" t="s">
        <v>32</v>
      </c>
      <c r="E80" s="13" t="s">
        <v>1</v>
      </c>
      <c r="F80" s="13" t="s">
        <v>2</v>
      </c>
      <c r="G80" s="13" t="s">
        <v>25</v>
      </c>
      <c r="H80" s="55">
        <v>73</v>
      </c>
      <c r="I80" s="55">
        <v>73</v>
      </c>
      <c r="J80" s="56"/>
      <c r="K80" s="69">
        <f>'Calculatie schoonmaak invulblad'!E60</f>
        <v>0</v>
      </c>
      <c r="L80" s="27">
        <v>100</v>
      </c>
      <c r="M80" s="67">
        <f t="shared" si="1"/>
        <v>7300</v>
      </c>
      <c r="N80" s="122" t="e">
        <f>((I80/K80)*L80)/200*'Calculatie schoonmaak invulblad'!C9</f>
        <v>#DIV/0!</v>
      </c>
      <c r="O80" s="123" t="e">
        <f>(I80/K80*L80)*'Calculatie schoonmaak invulblad'!C9</f>
        <v>#DIV/0!</v>
      </c>
    </row>
    <row r="81" spans="1:15" ht="14.4" customHeight="1" x14ac:dyDescent="0.3">
      <c r="A81" s="21" t="s">
        <v>120</v>
      </c>
      <c r="B81" s="22">
        <v>221</v>
      </c>
      <c r="C81" s="13" t="s">
        <v>142</v>
      </c>
      <c r="D81" s="13" t="s">
        <v>32</v>
      </c>
      <c r="E81" s="13" t="s">
        <v>1</v>
      </c>
      <c r="F81" s="13" t="s">
        <v>2</v>
      </c>
      <c r="G81" s="13" t="s">
        <v>25</v>
      </c>
      <c r="H81" s="55">
        <v>50</v>
      </c>
      <c r="I81" s="55">
        <v>50</v>
      </c>
      <c r="J81" s="56"/>
      <c r="K81" s="69">
        <f>'Calculatie schoonmaak invulblad'!E60</f>
        <v>0</v>
      </c>
      <c r="L81" s="27">
        <v>100</v>
      </c>
      <c r="M81" s="67">
        <f t="shared" si="1"/>
        <v>5000</v>
      </c>
      <c r="N81" s="122" t="e">
        <f>((I81/K81)*L81)/200*'Calculatie schoonmaak invulblad'!C9</f>
        <v>#DIV/0!</v>
      </c>
      <c r="O81" s="123" t="e">
        <f>(I81/K81*L81)*'Calculatie schoonmaak invulblad'!C9</f>
        <v>#DIV/0!</v>
      </c>
    </row>
    <row r="82" spans="1:15" ht="14.4" customHeight="1" x14ac:dyDescent="0.3">
      <c r="A82" s="21" t="s">
        <v>120</v>
      </c>
      <c r="B82" s="22">
        <v>222</v>
      </c>
      <c r="C82" s="13" t="s">
        <v>142</v>
      </c>
      <c r="D82" s="13" t="s">
        <v>32</v>
      </c>
      <c r="E82" s="13" t="s">
        <v>1</v>
      </c>
      <c r="F82" s="13" t="s">
        <v>2</v>
      </c>
      <c r="G82" s="13" t="s">
        <v>25</v>
      </c>
      <c r="H82" s="55">
        <v>50</v>
      </c>
      <c r="I82" s="55">
        <v>50</v>
      </c>
      <c r="J82" s="56"/>
      <c r="K82" s="69">
        <f>'Calculatie schoonmaak invulblad'!E60</f>
        <v>0</v>
      </c>
      <c r="L82" s="27">
        <v>100</v>
      </c>
      <c r="M82" s="67">
        <f t="shared" si="1"/>
        <v>5000</v>
      </c>
      <c r="N82" s="122" t="e">
        <f>((I82/K82)*L82)/200*'Calculatie schoonmaak invulblad'!C9</f>
        <v>#DIV/0!</v>
      </c>
      <c r="O82" s="123" t="e">
        <f>(I82/K82*L82)*'Calculatie schoonmaak invulblad'!C9</f>
        <v>#DIV/0!</v>
      </c>
    </row>
    <row r="83" spans="1:15" ht="14.4" customHeight="1" x14ac:dyDescent="0.3">
      <c r="A83" s="21" t="s">
        <v>120</v>
      </c>
      <c r="B83" s="22">
        <v>223</v>
      </c>
      <c r="C83" s="13" t="s">
        <v>142</v>
      </c>
      <c r="D83" s="13" t="s">
        <v>32</v>
      </c>
      <c r="E83" s="13" t="s">
        <v>1</v>
      </c>
      <c r="F83" s="13" t="s">
        <v>2</v>
      </c>
      <c r="G83" s="13" t="s">
        <v>25</v>
      </c>
      <c r="H83" s="55">
        <v>50</v>
      </c>
      <c r="I83" s="55">
        <v>50</v>
      </c>
      <c r="J83" s="56"/>
      <c r="K83" s="69">
        <f>'Calculatie schoonmaak invulblad'!E60</f>
        <v>0</v>
      </c>
      <c r="L83" s="27">
        <v>100</v>
      </c>
      <c r="M83" s="67">
        <f t="shared" si="1"/>
        <v>5000</v>
      </c>
      <c r="N83" s="122" t="e">
        <f>((I83/K83)*L83)/200*'Calculatie schoonmaak invulblad'!C9</f>
        <v>#DIV/0!</v>
      </c>
      <c r="O83" s="123" t="e">
        <f>(I83/K83*L83)*'Calculatie schoonmaak invulblad'!C9</f>
        <v>#DIV/0!</v>
      </c>
    </row>
    <row r="84" spans="1:15" ht="14.4" customHeight="1" x14ac:dyDescent="0.3">
      <c r="A84" s="21" t="s">
        <v>120</v>
      </c>
      <c r="B84" s="22">
        <v>224</v>
      </c>
      <c r="C84" s="13" t="s">
        <v>142</v>
      </c>
      <c r="D84" s="13" t="s">
        <v>32</v>
      </c>
      <c r="E84" s="13" t="s">
        <v>1</v>
      </c>
      <c r="F84" s="13" t="s">
        <v>2</v>
      </c>
      <c r="G84" s="13" t="s">
        <v>25</v>
      </c>
      <c r="H84" s="55">
        <v>50</v>
      </c>
      <c r="I84" s="55">
        <v>50</v>
      </c>
      <c r="J84" s="56"/>
      <c r="K84" s="69">
        <f>'Calculatie schoonmaak invulblad'!E60</f>
        <v>0</v>
      </c>
      <c r="L84" s="27">
        <v>100</v>
      </c>
      <c r="M84" s="67">
        <f t="shared" si="1"/>
        <v>5000</v>
      </c>
      <c r="N84" s="122" t="e">
        <f>((I84/K84)*L84)/200*'Calculatie schoonmaak invulblad'!C9</f>
        <v>#DIV/0!</v>
      </c>
      <c r="O84" s="123" t="e">
        <f>(I84/K84*L84)*'Calculatie schoonmaak invulblad'!C9</f>
        <v>#DIV/0!</v>
      </c>
    </row>
    <row r="85" spans="1:15" ht="14.4" customHeight="1" x14ac:dyDescent="0.3">
      <c r="A85" s="21" t="s">
        <v>120</v>
      </c>
      <c r="B85" s="22">
        <v>225</v>
      </c>
      <c r="C85" s="13" t="s">
        <v>84</v>
      </c>
      <c r="D85" s="13" t="s">
        <v>0</v>
      </c>
      <c r="E85" s="13" t="s">
        <v>19</v>
      </c>
      <c r="F85" s="13" t="s">
        <v>8</v>
      </c>
      <c r="G85" s="13" t="s">
        <v>3</v>
      </c>
      <c r="H85" s="55">
        <v>50</v>
      </c>
      <c r="I85" s="55">
        <v>0</v>
      </c>
      <c r="J85" s="56">
        <v>50</v>
      </c>
      <c r="K85" s="69">
        <f>'Calculatie schoonmaak invulblad'!E22</f>
        <v>0</v>
      </c>
      <c r="L85" s="27">
        <v>40</v>
      </c>
      <c r="M85" s="67">
        <f t="shared" si="1"/>
        <v>0</v>
      </c>
      <c r="N85" s="122" t="e">
        <f>((I85/K85)*L85)/200*'Calculatie schoonmaak invulblad'!C9</f>
        <v>#DIV/0!</v>
      </c>
      <c r="O85" s="123" t="e">
        <f>(I85/K85*L85)*'Calculatie schoonmaak invulblad'!C9</f>
        <v>#DIV/0!</v>
      </c>
    </row>
    <row r="86" spans="1:15" ht="14.4" customHeight="1" x14ac:dyDescent="0.3">
      <c r="A86" s="21" t="s">
        <v>120</v>
      </c>
      <c r="B86" s="22">
        <v>225</v>
      </c>
      <c r="C86" s="13" t="s">
        <v>143</v>
      </c>
      <c r="D86" s="13" t="s">
        <v>0</v>
      </c>
      <c r="E86" s="13" t="s">
        <v>19</v>
      </c>
      <c r="F86" s="13" t="s">
        <v>8</v>
      </c>
      <c r="G86" s="13" t="s">
        <v>3</v>
      </c>
      <c r="H86" s="55">
        <v>25</v>
      </c>
      <c r="I86" s="55">
        <v>0</v>
      </c>
      <c r="J86" s="56">
        <v>25</v>
      </c>
      <c r="K86" s="69">
        <f>'Calculatie schoonmaak invulblad'!E22</f>
        <v>0</v>
      </c>
      <c r="L86" s="27">
        <v>40</v>
      </c>
      <c r="M86" s="67">
        <f t="shared" si="1"/>
        <v>0</v>
      </c>
      <c r="N86" s="122" t="e">
        <f>((I86/K86)*L86)/200*'Calculatie schoonmaak invulblad'!C9</f>
        <v>#DIV/0!</v>
      </c>
      <c r="O86" s="123" t="e">
        <f>(I86/K86*L86)*'Calculatie schoonmaak invulblad'!C9</f>
        <v>#DIV/0!</v>
      </c>
    </row>
    <row r="87" spans="1:15" ht="14.4" customHeight="1" x14ac:dyDescent="0.3">
      <c r="A87" s="21" t="s">
        <v>120</v>
      </c>
      <c r="B87" s="22">
        <v>200</v>
      </c>
      <c r="C87" s="13" t="s">
        <v>56</v>
      </c>
      <c r="D87" s="13" t="s">
        <v>56</v>
      </c>
      <c r="E87" s="13" t="s">
        <v>1</v>
      </c>
      <c r="F87" s="13" t="s">
        <v>2</v>
      </c>
      <c r="G87" s="13" t="s">
        <v>35</v>
      </c>
      <c r="H87" s="55">
        <v>130</v>
      </c>
      <c r="I87" s="55">
        <v>130</v>
      </c>
      <c r="J87" s="56"/>
      <c r="K87" s="69">
        <f>'Calculatie schoonmaak invulblad'!K60</f>
        <v>0</v>
      </c>
      <c r="L87" s="27">
        <v>200</v>
      </c>
      <c r="M87" s="67">
        <f t="shared" si="1"/>
        <v>26000</v>
      </c>
      <c r="N87" s="122" t="e">
        <f>((I87/K87)*L87)/200*'Calculatie schoonmaak invulblad'!C9</f>
        <v>#DIV/0!</v>
      </c>
      <c r="O87" s="123" t="e">
        <f>(I87/K87*L87)*'Calculatie schoonmaak invulblad'!C9</f>
        <v>#DIV/0!</v>
      </c>
    </row>
    <row r="88" spans="1:15" ht="14.4" customHeight="1" x14ac:dyDescent="0.3">
      <c r="A88" s="21" t="s">
        <v>120</v>
      </c>
      <c r="B88" s="22">
        <v>226</v>
      </c>
      <c r="C88" s="13" t="s">
        <v>38</v>
      </c>
      <c r="D88" s="13" t="s">
        <v>38</v>
      </c>
      <c r="E88" s="13" t="s">
        <v>19</v>
      </c>
      <c r="F88" s="13" t="s">
        <v>8</v>
      </c>
      <c r="G88" s="13" t="s">
        <v>25</v>
      </c>
      <c r="H88" s="55">
        <v>307</v>
      </c>
      <c r="I88" s="55">
        <v>307</v>
      </c>
      <c r="J88" s="56"/>
      <c r="K88" s="69">
        <f>'Calculatie schoonmaak invulblad'!E72</f>
        <v>0</v>
      </c>
      <c r="L88" s="27">
        <v>100</v>
      </c>
      <c r="M88" s="67">
        <f t="shared" si="1"/>
        <v>30700</v>
      </c>
      <c r="N88" s="122" t="e">
        <f>((I88/K88)*L88)/200*'Calculatie schoonmaak invulblad'!C9</f>
        <v>#DIV/0!</v>
      </c>
      <c r="O88" s="123" t="e">
        <f>(I88/K88*L88)*'Calculatie schoonmaak invulblad'!C9</f>
        <v>#DIV/0!</v>
      </c>
    </row>
    <row r="89" spans="1:15" ht="14.4" customHeight="1" x14ac:dyDescent="0.3">
      <c r="A89" s="21" t="s">
        <v>120</v>
      </c>
      <c r="B89" s="22">
        <v>227</v>
      </c>
      <c r="C89" s="13" t="s">
        <v>144</v>
      </c>
      <c r="D89" s="13" t="s">
        <v>32</v>
      </c>
      <c r="E89" s="13" t="s">
        <v>19</v>
      </c>
      <c r="F89" s="13" t="s">
        <v>8</v>
      </c>
      <c r="G89" s="13" t="s">
        <v>25</v>
      </c>
      <c r="H89" s="55">
        <v>19</v>
      </c>
      <c r="I89" s="55">
        <v>19</v>
      </c>
      <c r="J89" s="56"/>
      <c r="K89" s="69">
        <f>'Calculatie schoonmaak invulblad'!E61</f>
        <v>0</v>
      </c>
      <c r="L89" s="27">
        <v>100</v>
      </c>
      <c r="M89" s="67">
        <f t="shared" si="1"/>
        <v>1900</v>
      </c>
      <c r="N89" s="122" t="e">
        <f>((I89/K89)*L89)/200*'Calculatie schoonmaak invulblad'!C9</f>
        <v>#DIV/0!</v>
      </c>
      <c r="O89" s="123" t="e">
        <f>(I89/K89*L89)*'Calculatie schoonmaak invulblad'!C9</f>
        <v>#DIV/0!</v>
      </c>
    </row>
    <row r="90" spans="1:15" ht="14.4" customHeight="1" x14ac:dyDescent="0.3">
      <c r="A90" s="21" t="s">
        <v>120</v>
      </c>
      <c r="B90" s="22">
        <v>228</v>
      </c>
      <c r="C90" s="13" t="s">
        <v>145</v>
      </c>
      <c r="D90" s="13" t="s">
        <v>0</v>
      </c>
      <c r="E90" s="13" t="s">
        <v>19</v>
      </c>
      <c r="F90" s="13" t="s">
        <v>8</v>
      </c>
      <c r="G90" s="13" t="s">
        <v>3</v>
      </c>
      <c r="H90" s="55">
        <v>28</v>
      </c>
      <c r="I90" s="55">
        <v>28</v>
      </c>
      <c r="J90" s="56"/>
      <c r="K90" s="69">
        <f>'Calculatie schoonmaak invulblad'!E22</f>
        <v>0</v>
      </c>
      <c r="L90" s="27">
        <v>40</v>
      </c>
      <c r="M90" s="67">
        <f t="shared" si="1"/>
        <v>1120</v>
      </c>
      <c r="N90" s="122" t="e">
        <f>((I90/K90)*L90)/200*'Calculatie schoonmaak invulblad'!C9</f>
        <v>#DIV/0!</v>
      </c>
      <c r="O90" s="123" t="e">
        <f>(I90/K90*L90)*'Calculatie schoonmaak invulblad'!C9</f>
        <v>#DIV/0!</v>
      </c>
    </row>
    <row r="91" spans="1:15" ht="14.4" customHeight="1" x14ac:dyDescent="0.3">
      <c r="A91" s="21" t="s">
        <v>120</v>
      </c>
      <c r="B91" s="22" t="s">
        <v>146</v>
      </c>
      <c r="C91" s="13" t="s">
        <v>81</v>
      </c>
      <c r="D91" s="13" t="s">
        <v>56</v>
      </c>
      <c r="E91" s="13" t="s">
        <v>5</v>
      </c>
      <c r="F91" s="13" t="s">
        <v>5</v>
      </c>
      <c r="G91" s="13" t="s">
        <v>35</v>
      </c>
      <c r="H91" s="55">
        <v>49</v>
      </c>
      <c r="I91" s="55">
        <v>49</v>
      </c>
      <c r="J91" s="56"/>
      <c r="K91" s="69">
        <f>'Calculatie schoonmaak invulblad'!K58</f>
        <v>0</v>
      </c>
      <c r="L91" s="27">
        <v>200</v>
      </c>
      <c r="M91" s="67">
        <f t="shared" si="1"/>
        <v>9800</v>
      </c>
      <c r="N91" s="122" t="e">
        <f>((I91/K91)*L91)/200*'Calculatie schoonmaak invulblad'!C9</f>
        <v>#DIV/0!</v>
      </c>
      <c r="O91" s="123" t="e">
        <f>(I91/K91*L91)*'Calculatie schoonmaak invulblad'!C9</f>
        <v>#DIV/0!</v>
      </c>
    </row>
    <row r="92" spans="1:15" ht="14.4" customHeight="1" x14ac:dyDescent="0.3">
      <c r="A92" s="21" t="s">
        <v>120</v>
      </c>
      <c r="B92" s="22" t="s">
        <v>147</v>
      </c>
      <c r="C92" s="13" t="s">
        <v>54</v>
      </c>
      <c r="D92" s="13" t="s">
        <v>54</v>
      </c>
      <c r="E92" s="13" t="s">
        <v>5</v>
      </c>
      <c r="F92" s="13" t="s">
        <v>5</v>
      </c>
      <c r="G92" s="13" t="s">
        <v>35</v>
      </c>
      <c r="H92" s="55">
        <v>39</v>
      </c>
      <c r="I92" s="55">
        <v>39</v>
      </c>
      <c r="J92" s="56"/>
      <c r="K92" s="69">
        <f>'Calculatie schoonmaak invulblad'!K49</f>
        <v>0</v>
      </c>
      <c r="L92" s="27">
        <v>200</v>
      </c>
      <c r="M92" s="67">
        <f t="shared" si="1"/>
        <v>7800</v>
      </c>
      <c r="N92" s="122" t="e">
        <f>((I92/K92)*L92)/200*'Calculatie schoonmaak invulblad'!C9</f>
        <v>#DIV/0!</v>
      </c>
      <c r="O92" s="123" t="e">
        <f>(I92/K92*L92)*'Calculatie schoonmaak invulblad'!C9</f>
        <v>#DIV/0!</v>
      </c>
    </row>
    <row r="93" spans="1:15" x14ac:dyDescent="0.3">
      <c r="A93" s="21" t="s">
        <v>120</v>
      </c>
      <c r="B93" s="22">
        <v>231</v>
      </c>
      <c r="C93" s="13" t="s">
        <v>87</v>
      </c>
      <c r="D93" s="13" t="s">
        <v>46</v>
      </c>
      <c r="E93" s="13" t="s">
        <v>5</v>
      </c>
      <c r="F93" s="13" t="s">
        <v>5</v>
      </c>
      <c r="G93" s="13" t="s">
        <v>47</v>
      </c>
      <c r="H93" s="55">
        <v>16</v>
      </c>
      <c r="I93" s="55">
        <v>16</v>
      </c>
      <c r="J93" s="56"/>
      <c r="K93" s="69">
        <f>'Calculatie schoonmaak invulblad'!K37</f>
        <v>0</v>
      </c>
      <c r="L93" s="27">
        <v>200</v>
      </c>
      <c r="M93" s="67">
        <f t="shared" si="1"/>
        <v>3200</v>
      </c>
      <c r="N93" s="122" t="e">
        <f>((I93/K93)*L93)/200*'Calculatie schoonmaak invulblad'!C9</f>
        <v>#DIV/0!</v>
      </c>
      <c r="O93" s="123" t="e">
        <f>(I93/K93*L93)*'Calculatie schoonmaak invulblad'!C9</f>
        <v>#DIV/0!</v>
      </c>
    </row>
    <row r="94" spans="1:15" x14ac:dyDescent="0.3">
      <c r="A94" s="21" t="s">
        <v>120</v>
      </c>
      <c r="B94" s="22">
        <v>233</v>
      </c>
      <c r="C94" s="13" t="s">
        <v>87</v>
      </c>
      <c r="D94" s="13" t="s">
        <v>46</v>
      </c>
      <c r="E94" s="13" t="s">
        <v>5</v>
      </c>
      <c r="F94" s="13" t="s">
        <v>5</v>
      </c>
      <c r="G94" s="13" t="s">
        <v>47</v>
      </c>
      <c r="H94" s="55">
        <v>16</v>
      </c>
      <c r="I94" s="55">
        <v>16</v>
      </c>
      <c r="J94" s="56"/>
      <c r="K94" s="69">
        <f>'Calculatie schoonmaak invulblad'!K37</f>
        <v>0</v>
      </c>
      <c r="L94" s="27">
        <v>200</v>
      </c>
      <c r="M94" s="67">
        <f t="shared" si="1"/>
        <v>3200</v>
      </c>
      <c r="N94" s="122" t="e">
        <f>((I94/K94)*L94)/200*'Calculatie schoonmaak invulblad'!C9</f>
        <v>#DIV/0!</v>
      </c>
      <c r="O94" s="123" t="e">
        <f>(I94/K94*L94)*'Calculatie schoonmaak invulblad'!C9</f>
        <v>#DIV/0!</v>
      </c>
    </row>
    <row r="95" spans="1:15" ht="14.4" customHeight="1" x14ac:dyDescent="0.3">
      <c r="A95" s="21" t="s">
        <v>120</v>
      </c>
      <c r="B95" s="22" t="s">
        <v>148</v>
      </c>
      <c r="C95" s="13" t="s">
        <v>56</v>
      </c>
      <c r="D95" s="13" t="s">
        <v>56</v>
      </c>
      <c r="E95" s="13" t="s">
        <v>1</v>
      </c>
      <c r="F95" s="13" t="s">
        <v>2</v>
      </c>
      <c r="G95" s="13" t="s">
        <v>35</v>
      </c>
      <c r="H95" s="55">
        <v>30.6</v>
      </c>
      <c r="I95" s="55">
        <v>30.6</v>
      </c>
      <c r="J95" s="56"/>
      <c r="K95" s="69">
        <f>'Calculatie schoonmaak invulblad'!K60</f>
        <v>0</v>
      </c>
      <c r="L95" s="27">
        <v>200</v>
      </c>
      <c r="M95" s="67">
        <f t="shared" si="1"/>
        <v>6120</v>
      </c>
      <c r="N95" s="122" t="e">
        <f>((I95/K95)*L95)/200*'Calculatie schoonmaak invulblad'!C9</f>
        <v>#DIV/0!</v>
      </c>
      <c r="O95" s="123" t="e">
        <f>(I95/K95*L95)*'Calculatie schoonmaak invulblad'!C9</f>
        <v>#DIV/0!</v>
      </c>
    </row>
    <row r="96" spans="1:15" ht="14.4" customHeight="1" x14ac:dyDescent="0.3">
      <c r="A96" s="21" t="s">
        <v>120</v>
      </c>
      <c r="B96" s="22">
        <v>234</v>
      </c>
      <c r="C96" s="13" t="s">
        <v>195</v>
      </c>
      <c r="D96" s="13" t="s">
        <v>32</v>
      </c>
      <c r="E96" s="13" t="s">
        <v>1</v>
      </c>
      <c r="F96" s="13" t="s">
        <v>2</v>
      </c>
      <c r="G96" s="13" t="s">
        <v>25</v>
      </c>
      <c r="H96" s="55">
        <v>68.7</v>
      </c>
      <c r="I96" s="55">
        <v>68.7</v>
      </c>
      <c r="J96" s="56"/>
      <c r="K96" s="69">
        <f>'Calculatie schoonmaak invulblad'!E60</f>
        <v>0</v>
      </c>
      <c r="L96" s="27">
        <v>100</v>
      </c>
      <c r="M96" s="67">
        <f t="shared" si="1"/>
        <v>6870</v>
      </c>
      <c r="N96" s="122" t="e">
        <f>((I96/K96)*L96)/200*'Calculatie schoonmaak invulblad'!C9</f>
        <v>#DIV/0!</v>
      </c>
      <c r="O96" s="123" t="e">
        <f>(I96/K96*L96)*'Calculatie schoonmaak invulblad'!C9</f>
        <v>#DIV/0!</v>
      </c>
    </row>
    <row r="97" spans="1:15" ht="14.4" customHeight="1" x14ac:dyDescent="0.3">
      <c r="A97" s="21" t="s">
        <v>120</v>
      </c>
      <c r="B97" s="22" t="s">
        <v>149</v>
      </c>
      <c r="C97" s="13" t="s">
        <v>150</v>
      </c>
      <c r="D97" s="13" t="s">
        <v>32</v>
      </c>
      <c r="E97" s="13" t="s">
        <v>1</v>
      </c>
      <c r="F97" s="13" t="s">
        <v>2</v>
      </c>
      <c r="G97" s="13" t="s">
        <v>25</v>
      </c>
      <c r="H97" s="55">
        <v>12.4</v>
      </c>
      <c r="I97" s="55">
        <v>12.4</v>
      </c>
      <c r="J97" s="56"/>
      <c r="K97" s="69">
        <f>'Calculatie schoonmaak invulblad'!E60</f>
        <v>0</v>
      </c>
      <c r="L97" s="27">
        <v>100</v>
      </c>
      <c r="M97" s="67">
        <f t="shared" si="1"/>
        <v>1240</v>
      </c>
      <c r="N97" s="122" t="e">
        <f>((I97/K97)*L97)/200*'Calculatie schoonmaak invulblad'!C9</f>
        <v>#DIV/0!</v>
      </c>
      <c r="O97" s="123" t="e">
        <f>(I97/K97*L97)*'Calculatie schoonmaak invulblad'!C9</f>
        <v>#DIV/0!</v>
      </c>
    </row>
    <row r="98" spans="1:15" ht="14.4" customHeight="1" x14ac:dyDescent="0.3">
      <c r="A98" s="21" t="s">
        <v>120</v>
      </c>
      <c r="B98" s="22">
        <v>235</v>
      </c>
      <c r="C98" s="13" t="s">
        <v>195</v>
      </c>
      <c r="D98" s="13" t="s">
        <v>32</v>
      </c>
      <c r="E98" s="13" t="s">
        <v>1</v>
      </c>
      <c r="F98" s="13" t="s">
        <v>2</v>
      </c>
      <c r="G98" s="13" t="s">
        <v>25</v>
      </c>
      <c r="H98" s="55">
        <v>95</v>
      </c>
      <c r="I98" s="55">
        <v>95</v>
      </c>
      <c r="J98" s="56"/>
      <c r="K98" s="69">
        <f>'Calculatie schoonmaak invulblad'!E60</f>
        <v>0</v>
      </c>
      <c r="L98" s="27">
        <v>100</v>
      </c>
      <c r="M98" s="67">
        <f t="shared" si="1"/>
        <v>9500</v>
      </c>
      <c r="N98" s="122" t="e">
        <f>((I98/K98)*L98)/200*'Calculatie schoonmaak invulblad'!C9</f>
        <v>#DIV/0!</v>
      </c>
      <c r="O98" s="123" t="e">
        <f>(I98/K98*L98)*'Calculatie schoonmaak invulblad'!C9</f>
        <v>#DIV/0!</v>
      </c>
    </row>
    <row r="99" spans="1:15" ht="14.4" customHeight="1" x14ac:dyDescent="0.3">
      <c r="A99" s="21" t="s">
        <v>120</v>
      </c>
      <c r="B99" s="22" t="s">
        <v>151</v>
      </c>
      <c r="C99" s="13" t="s">
        <v>92</v>
      </c>
      <c r="D99" s="13" t="s">
        <v>56</v>
      </c>
      <c r="E99" s="13" t="s">
        <v>22</v>
      </c>
      <c r="F99" s="13" t="s">
        <v>10</v>
      </c>
      <c r="G99" s="13" t="s">
        <v>35</v>
      </c>
      <c r="H99" s="55">
        <v>3</v>
      </c>
      <c r="I99" s="55">
        <v>3</v>
      </c>
      <c r="J99" s="56"/>
      <c r="K99" s="69">
        <f>'Calculatie schoonmaak invulblad'!K62</f>
        <v>0</v>
      </c>
      <c r="L99" s="27">
        <v>200</v>
      </c>
      <c r="M99" s="67">
        <f t="shared" si="1"/>
        <v>600</v>
      </c>
      <c r="N99" s="122" t="e">
        <f>((I99/K99)*L99)/200*'Calculatie schoonmaak invulblad'!C9</f>
        <v>#DIV/0!</v>
      </c>
      <c r="O99" s="123" t="e">
        <f>(I99/K99*L99)*'Calculatie schoonmaak invulblad'!C9</f>
        <v>#DIV/0!</v>
      </c>
    </row>
    <row r="100" spans="1:15" ht="14.4" customHeight="1" x14ac:dyDescent="0.3">
      <c r="A100" s="21" t="s">
        <v>120</v>
      </c>
      <c r="B100" s="22"/>
      <c r="C100" s="13" t="s">
        <v>118</v>
      </c>
      <c r="D100" s="13" t="s">
        <v>54</v>
      </c>
      <c r="E100" s="13" t="s">
        <v>119</v>
      </c>
      <c r="F100" s="13" t="s">
        <v>5</v>
      </c>
      <c r="G100" s="13" t="s">
        <v>35</v>
      </c>
      <c r="H100" s="55">
        <v>2</v>
      </c>
      <c r="I100" s="55">
        <v>2</v>
      </c>
      <c r="J100" s="56"/>
      <c r="K100" s="69">
        <f>'Calculatie schoonmaak invulblad'!K49</f>
        <v>0</v>
      </c>
      <c r="L100" s="27">
        <v>200</v>
      </c>
      <c r="M100" s="67">
        <f t="shared" si="1"/>
        <v>400</v>
      </c>
      <c r="N100" s="122" t="e">
        <f>((I100/K100)*L100)/200*'Calculatie schoonmaak invulblad'!C9</f>
        <v>#DIV/0!</v>
      </c>
      <c r="O100" s="123" t="e">
        <f>(I100/K100*L100)*'Calculatie schoonmaak invulblad'!C9</f>
        <v>#DIV/0!</v>
      </c>
    </row>
    <row r="101" spans="1:15" ht="14.4" customHeight="1" x14ac:dyDescent="0.3">
      <c r="A101" s="21" t="s">
        <v>152</v>
      </c>
      <c r="B101" s="22" t="s">
        <v>153</v>
      </c>
      <c r="C101" s="13" t="s">
        <v>118</v>
      </c>
      <c r="D101" s="13" t="s">
        <v>54</v>
      </c>
      <c r="E101" s="13" t="s">
        <v>119</v>
      </c>
      <c r="F101" s="13" t="s">
        <v>5</v>
      </c>
      <c r="G101" s="13" t="s">
        <v>35</v>
      </c>
      <c r="H101" s="55">
        <v>2</v>
      </c>
      <c r="I101" s="55">
        <v>2</v>
      </c>
      <c r="J101" s="56"/>
      <c r="K101" s="69">
        <f>'Calculatie schoonmaak invulblad'!K49</f>
        <v>0</v>
      </c>
      <c r="L101" s="27">
        <v>200</v>
      </c>
      <c r="M101" s="67">
        <f t="shared" si="1"/>
        <v>400</v>
      </c>
      <c r="N101" s="122" t="e">
        <f>((I101/K101)*L101)/200*'Calculatie schoonmaak invulblad'!C9</f>
        <v>#DIV/0!</v>
      </c>
      <c r="O101" s="123" t="e">
        <f>(I101/K101*L101)*'Calculatie schoonmaak invulblad'!C9</f>
        <v>#DIV/0!</v>
      </c>
    </row>
    <row r="102" spans="1:15" ht="14.4" customHeight="1" x14ac:dyDescent="0.3">
      <c r="A102" s="21" t="s">
        <v>120</v>
      </c>
      <c r="B102" s="22">
        <v>15</v>
      </c>
      <c r="C102" s="13" t="s">
        <v>100</v>
      </c>
      <c r="D102" s="13" t="s">
        <v>56</v>
      </c>
      <c r="E102" s="13" t="s">
        <v>19</v>
      </c>
      <c r="F102" s="13" t="s">
        <v>8</v>
      </c>
      <c r="G102" s="13" t="s">
        <v>35</v>
      </c>
      <c r="H102" s="55">
        <v>3</v>
      </c>
      <c r="I102" s="55">
        <v>3</v>
      </c>
      <c r="J102" s="56"/>
      <c r="K102" s="69">
        <f>'Calculatie schoonmaak invulblad'!K59</f>
        <v>0</v>
      </c>
      <c r="L102" s="27">
        <v>200</v>
      </c>
      <c r="M102" s="67">
        <f t="shared" si="1"/>
        <v>600</v>
      </c>
      <c r="N102" s="122" t="e">
        <f>((I102/K102)*L102)/200*'Calculatie schoonmaak invulblad'!C9</f>
        <v>#DIV/0!</v>
      </c>
      <c r="O102" s="123" t="e">
        <f>(I102/K102*L102)*'Calculatie schoonmaak invulblad'!C9</f>
        <v>#DIV/0!</v>
      </c>
    </row>
    <row r="103" spans="1:15" ht="14.4" customHeight="1" x14ac:dyDescent="0.3">
      <c r="A103" s="21" t="s">
        <v>120</v>
      </c>
      <c r="B103" s="22">
        <v>16</v>
      </c>
      <c r="C103" s="13" t="s">
        <v>56</v>
      </c>
      <c r="D103" s="13" t="s">
        <v>56</v>
      </c>
      <c r="E103" s="13" t="s">
        <v>5</v>
      </c>
      <c r="F103" s="13" t="s">
        <v>5</v>
      </c>
      <c r="G103" s="13" t="s">
        <v>35</v>
      </c>
      <c r="H103" s="55">
        <v>19</v>
      </c>
      <c r="I103" s="55">
        <v>19</v>
      </c>
      <c r="J103" s="56"/>
      <c r="K103" s="69">
        <f>'Calculatie schoonmaak invulblad'!K58</f>
        <v>0</v>
      </c>
      <c r="L103" s="27">
        <v>200</v>
      </c>
      <c r="M103" s="67">
        <f t="shared" si="1"/>
        <v>3800</v>
      </c>
      <c r="N103" s="122" t="e">
        <f>((I103/K103)*L103)/200*'Calculatie schoonmaak invulblad'!C9</f>
        <v>#DIV/0!</v>
      </c>
      <c r="O103" s="123" t="e">
        <f>(I103/K103*L103)*'Calculatie schoonmaak invulblad'!C9</f>
        <v>#DIV/0!</v>
      </c>
    </row>
    <row r="104" spans="1:15" ht="14.4" customHeight="1" x14ac:dyDescent="0.3">
      <c r="A104" s="21" t="s">
        <v>120</v>
      </c>
      <c r="B104" s="22">
        <v>20</v>
      </c>
      <c r="C104" s="13" t="s">
        <v>83</v>
      </c>
      <c r="D104" s="13" t="s">
        <v>56</v>
      </c>
      <c r="E104" s="13" t="s">
        <v>5</v>
      </c>
      <c r="F104" s="13" t="s">
        <v>5</v>
      </c>
      <c r="G104" s="13" t="s">
        <v>35</v>
      </c>
      <c r="H104" s="55">
        <v>12</v>
      </c>
      <c r="I104" s="55">
        <v>12</v>
      </c>
      <c r="J104" s="56"/>
      <c r="K104" s="69">
        <f>'Calculatie schoonmaak invulblad'!K58</f>
        <v>0</v>
      </c>
      <c r="L104" s="27">
        <v>200</v>
      </c>
      <c r="M104" s="67">
        <f t="shared" si="1"/>
        <v>2400</v>
      </c>
      <c r="N104" s="122" t="e">
        <f>((I104/K104)*L104)/200*'Calculatie schoonmaak invulblad'!C9</f>
        <v>#DIV/0!</v>
      </c>
      <c r="O104" s="123" t="e">
        <f>(I104/K104*L104)*'Calculatie schoonmaak invulblad'!C9</f>
        <v>#DIV/0!</v>
      </c>
    </row>
    <row r="105" spans="1:15" x14ac:dyDescent="0.3">
      <c r="A105" s="21" t="s">
        <v>120</v>
      </c>
      <c r="B105" s="22">
        <v>21</v>
      </c>
      <c r="C105" s="13" t="s">
        <v>87</v>
      </c>
      <c r="D105" s="13" t="s">
        <v>46</v>
      </c>
      <c r="E105" s="13" t="s">
        <v>5</v>
      </c>
      <c r="F105" s="13" t="s">
        <v>5</v>
      </c>
      <c r="G105" s="13" t="s">
        <v>47</v>
      </c>
      <c r="H105" s="55">
        <v>16</v>
      </c>
      <c r="I105" s="55">
        <v>16</v>
      </c>
      <c r="J105" s="56"/>
      <c r="K105" s="69">
        <f>'Calculatie schoonmaak invulblad'!K37</f>
        <v>0</v>
      </c>
      <c r="L105" s="27">
        <v>200</v>
      </c>
      <c r="M105" s="67">
        <f t="shared" si="1"/>
        <v>3200</v>
      </c>
      <c r="N105" s="122" t="e">
        <f>((I105/K105)*L105)/200*'Calculatie schoonmaak invulblad'!C9</f>
        <v>#DIV/0!</v>
      </c>
      <c r="O105" s="123" t="e">
        <f>(I105/K105*L105)*'Calculatie schoonmaak invulblad'!C9</f>
        <v>#DIV/0!</v>
      </c>
    </row>
    <row r="106" spans="1:15" x14ac:dyDescent="0.3">
      <c r="A106" s="21" t="s">
        <v>120</v>
      </c>
      <c r="B106" s="22">
        <v>22</v>
      </c>
      <c r="C106" s="13" t="s">
        <v>87</v>
      </c>
      <c r="D106" s="13" t="s">
        <v>46</v>
      </c>
      <c r="E106" s="13" t="s">
        <v>5</v>
      </c>
      <c r="F106" s="13" t="s">
        <v>5</v>
      </c>
      <c r="G106" s="13" t="s">
        <v>47</v>
      </c>
      <c r="H106" s="55">
        <v>12</v>
      </c>
      <c r="I106" s="55">
        <v>12</v>
      </c>
      <c r="J106" s="56"/>
      <c r="K106" s="69">
        <f>'Calculatie schoonmaak invulblad'!K37</f>
        <v>0</v>
      </c>
      <c r="L106" s="27">
        <v>200</v>
      </c>
      <c r="M106" s="67">
        <f t="shared" si="1"/>
        <v>2400</v>
      </c>
      <c r="N106" s="122" t="e">
        <f>((I106/K106)*L106)/200*'Calculatie schoonmaak invulblad'!C9</f>
        <v>#DIV/0!</v>
      </c>
      <c r="O106" s="123" t="e">
        <f>(I106/K106*L106)*'Calculatie schoonmaak invulblad'!C9</f>
        <v>#DIV/0!</v>
      </c>
    </row>
    <row r="107" spans="1:15" ht="14.4" customHeight="1" x14ac:dyDescent="0.3">
      <c r="A107" s="21" t="s">
        <v>120</v>
      </c>
      <c r="B107" s="22">
        <v>17</v>
      </c>
      <c r="C107" s="13" t="s">
        <v>154</v>
      </c>
      <c r="D107" s="13" t="s">
        <v>26</v>
      </c>
      <c r="E107" s="13" t="s">
        <v>1</v>
      </c>
      <c r="F107" s="13" t="s">
        <v>2</v>
      </c>
      <c r="G107" s="13" t="s">
        <v>27</v>
      </c>
      <c r="H107" s="55">
        <v>193</v>
      </c>
      <c r="I107" s="55">
        <v>0</v>
      </c>
      <c r="J107" s="56">
        <v>193</v>
      </c>
      <c r="K107" s="69">
        <f>'Calculatie schoonmaak invulblad'!E43</f>
        <v>0</v>
      </c>
      <c r="L107" s="27">
        <v>200</v>
      </c>
      <c r="M107" s="67">
        <f t="shared" si="1"/>
        <v>0</v>
      </c>
      <c r="N107" s="122" t="e">
        <f>((I107/K107)*L107)/200*'Calculatie schoonmaak invulblad'!C9</f>
        <v>#DIV/0!</v>
      </c>
      <c r="O107" s="123" t="e">
        <f>(I107/K107*L107)*'Calculatie schoonmaak invulblad'!C9</f>
        <v>#DIV/0!</v>
      </c>
    </row>
    <row r="108" spans="1:15" ht="14.4" customHeight="1" x14ac:dyDescent="0.3">
      <c r="A108" s="21" t="s">
        <v>120</v>
      </c>
      <c r="B108" s="22">
        <v>19</v>
      </c>
      <c r="C108" s="13" t="s">
        <v>140</v>
      </c>
      <c r="D108" s="13" t="s">
        <v>28</v>
      </c>
      <c r="E108" s="13" t="s">
        <v>5</v>
      </c>
      <c r="F108" s="13" t="s">
        <v>5</v>
      </c>
      <c r="G108" s="13" t="s">
        <v>27</v>
      </c>
      <c r="H108" s="55">
        <v>14</v>
      </c>
      <c r="I108" s="55">
        <v>14</v>
      </c>
      <c r="J108" s="56"/>
      <c r="K108" s="69">
        <f>'Calculatie schoonmaak invulblad'!E51</f>
        <v>0</v>
      </c>
      <c r="L108" s="27">
        <v>200</v>
      </c>
      <c r="M108" s="67">
        <f t="shared" si="1"/>
        <v>2800</v>
      </c>
      <c r="N108" s="122" t="e">
        <f>((I108/K108)*L108)/200*'Calculatie schoonmaak invulblad'!C9</f>
        <v>#DIV/0!</v>
      </c>
      <c r="O108" s="123" t="e">
        <f>(I108/K108*L108)*'Calculatie schoonmaak invulblad'!C9</f>
        <v>#DIV/0!</v>
      </c>
    </row>
    <row r="109" spans="1:15" ht="14.4" customHeight="1" x14ac:dyDescent="0.3">
      <c r="A109" s="21" t="s">
        <v>120</v>
      </c>
      <c r="B109" s="22">
        <v>20</v>
      </c>
      <c r="C109" s="13" t="s">
        <v>56</v>
      </c>
      <c r="D109" s="13" t="s">
        <v>56</v>
      </c>
      <c r="E109" s="13" t="s">
        <v>5</v>
      </c>
      <c r="F109" s="13" t="s">
        <v>5</v>
      </c>
      <c r="G109" s="13" t="s">
        <v>35</v>
      </c>
      <c r="H109" s="55">
        <v>152</v>
      </c>
      <c r="I109" s="55">
        <v>152</v>
      </c>
      <c r="J109" s="56"/>
      <c r="K109" s="69">
        <f>'Calculatie schoonmaak invulblad'!K58</f>
        <v>0</v>
      </c>
      <c r="L109" s="27">
        <v>200</v>
      </c>
      <c r="M109" s="67">
        <f t="shared" si="1"/>
        <v>30400</v>
      </c>
      <c r="N109" s="122" t="e">
        <f>((I109/K109)*L109)/200*'Calculatie schoonmaak invulblad'!C9</f>
        <v>#DIV/0!</v>
      </c>
      <c r="O109" s="123" t="e">
        <f>(I109/K109*L109)*'Calculatie schoonmaak invulblad'!C9</f>
        <v>#DIV/0!</v>
      </c>
    </row>
    <row r="110" spans="1:15" ht="14.4" customHeight="1" x14ac:dyDescent="0.3">
      <c r="A110" s="21" t="s">
        <v>120</v>
      </c>
      <c r="B110" s="22">
        <v>16</v>
      </c>
      <c r="C110" s="13" t="s">
        <v>84</v>
      </c>
      <c r="D110" s="13" t="s">
        <v>0</v>
      </c>
      <c r="E110" s="13" t="s">
        <v>19</v>
      </c>
      <c r="F110" s="13" t="s">
        <v>8</v>
      </c>
      <c r="G110" s="13" t="s">
        <v>3</v>
      </c>
      <c r="H110" s="55">
        <v>30</v>
      </c>
      <c r="I110" s="55">
        <v>0</v>
      </c>
      <c r="J110" s="56">
        <v>30</v>
      </c>
      <c r="K110" s="69">
        <f>'Calculatie schoonmaak invulblad'!E22</f>
        <v>0</v>
      </c>
      <c r="L110" s="27">
        <v>40</v>
      </c>
      <c r="M110" s="67">
        <f t="shared" si="1"/>
        <v>0</v>
      </c>
      <c r="N110" s="122" t="e">
        <f>((I110/K110)*L110)/200*'Calculatie schoonmaak invulblad'!C9</f>
        <v>#DIV/0!</v>
      </c>
      <c r="O110" s="123" t="e">
        <f>(I110/K110*L110)*'Calculatie schoonmaak invulblad'!C9</f>
        <v>#DIV/0!</v>
      </c>
    </row>
    <row r="111" spans="1:15" ht="14.4" customHeight="1" x14ac:dyDescent="0.3">
      <c r="A111" s="21" t="s">
        <v>120</v>
      </c>
      <c r="B111" s="22">
        <v>15</v>
      </c>
      <c r="C111" s="13" t="s">
        <v>155</v>
      </c>
      <c r="D111" s="13" t="s">
        <v>0</v>
      </c>
      <c r="E111" s="13" t="s">
        <v>19</v>
      </c>
      <c r="F111" s="13" t="s">
        <v>8</v>
      </c>
      <c r="G111" s="13" t="s">
        <v>3</v>
      </c>
      <c r="H111" s="55">
        <v>42</v>
      </c>
      <c r="I111" s="55">
        <v>42</v>
      </c>
      <c r="J111" s="56"/>
      <c r="K111" s="69">
        <f>'Calculatie schoonmaak invulblad'!E22</f>
        <v>0</v>
      </c>
      <c r="L111" s="27">
        <v>40</v>
      </c>
      <c r="M111" s="67">
        <f t="shared" si="1"/>
        <v>1680</v>
      </c>
      <c r="N111" s="122" t="e">
        <f>((I111/K111)*L111)/200*'Calculatie schoonmaak invulblad'!C9</f>
        <v>#DIV/0!</v>
      </c>
      <c r="O111" s="123" t="e">
        <f>(I111/K111*L111)*'Calculatie schoonmaak invulblad'!C9</f>
        <v>#DIV/0!</v>
      </c>
    </row>
    <row r="112" spans="1:15" ht="14.4" customHeight="1" x14ac:dyDescent="0.3">
      <c r="A112" s="21" t="s">
        <v>120</v>
      </c>
      <c r="B112" s="22">
        <v>14</v>
      </c>
      <c r="C112" s="13" t="s">
        <v>45</v>
      </c>
      <c r="D112" s="13" t="s">
        <v>45</v>
      </c>
      <c r="E112" s="13" t="s">
        <v>19</v>
      </c>
      <c r="F112" s="13" t="s">
        <v>8</v>
      </c>
      <c r="G112" s="13" t="s">
        <v>3</v>
      </c>
      <c r="H112" s="55">
        <v>7</v>
      </c>
      <c r="I112" s="55">
        <v>7</v>
      </c>
      <c r="J112" s="56"/>
      <c r="K112" s="69">
        <f>'Calculatie schoonmaak invulblad'!K34</f>
        <v>0</v>
      </c>
      <c r="L112" s="27">
        <v>40</v>
      </c>
      <c r="M112" s="67">
        <f t="shared" si="1"/>
        <v>280</v>
      </c>
      <c r="N112" s="122" t="e">
        <f>((I112/K112)*L112)/200*'Calculatie schoonmaak invulblad'!C9</f>
        <v>#DIV/0!</v>
      </c>
      <c r="O112" s="123" t="e">
        <f>(I112/K112*L112)*'Calculatie schoonmaak invulblad'!C9</f>
        <v>#DIV/0!</v>
      </c>
    </row>
    <row r="113" spans="1:15" ht="14.4" customHeight="1" x14ac:dyDescent="0.3">
      <c r="A113" s="21" t="s">
        <v>120</v>
      </c>
      <c r="B113" s="22">
        <v>13</v>
      </c>
      <c r="C113" s="13" t="s">
        <v>18</v>
      </c>
      <c r="D113" s="13" t="s">
        <v>18</v>
      </c>
      <c r="E113" s="13" t="s">
        <v>19</v>
      </c>
      <c r="F113" s="13" t="s">
        <v>8</v>
      </c>
      <c r="G113" s="13" t="s">
        <v>3</v>
      </c>
      <c r="H113" s="55">
        <v>15</v>
      </c>
      <c r="I113" s="55">
        <v>0</v>
      </c>
      <c r="J113" s="56">
        <v>15</v>
      </c>
      <c r="K113" s="69">
        <f>'Calculatie schoonmaak invulblad'!E36</f>
        <v>0</v>
      </c>
      <c r="L113" s="27">
        <v>40</v>
      </c>
      <c r="M113" s="67">
        <f t="shared" si="1"/>
        <v>0</v>
      </c>
      <c r="N113" s="122" t="e">
        <f>((I113/K113)*L113)/200*'Calculatie schoonmaak invulblad'!C9</f>
        <v>#DIV/0!</v>
      </c>
      <c r="O113" s="123" t="e">
        <f>(I113/K113*L113)*'Calculatie schoonmaak invulblad'!C9</f>
        <v>#DIV/0!</v>
      </c>
    </row>
    <row r="114" spans="1:15" ht="14.4" customHeight="1" x14ac:dyDescent="0.3">
      <c r="A114" s="21" t="s">
        <v>120</v>
      </c>
      <c r="B114" s="22">
        <v>12</v>
      </c>
      <c r="C114" s="13" t="s">
        <v>84</v>
      </c>
      <c r="D114" s="13" t="s">
        <v>0</v>
      </c>
      <c r="E114" s="13" t="s">
        <v>19</v>
      </c>
      <c r="F114" s="13" t="s">
        <v>8</v>
      </c>
      <c r="G114" s="13" t="s">
        <v>3</v>
      </c>
      <c r="H114" s="55">
        <v>15</v>
      </c>
      <c r="I114" s="55">
        <v>0</v>
      </c>
      <c r="J114" s="56">
        <v>15</v>
      </c>
      <c r="K114" s="69">
        <f>'Calculatie schoonmaak invulblad'!E22</f>
        <v>0</v>
      </c>
      <c r="L114" s="27">
        <v>40</v>
      </c>
      <c r="M114" s="67">
        <f t="shared" si="1"/>
        <v>0</v>
      </c>
      <c r="N114" s="122" t="e">
        <f>((I114/K114)*L114)/200*'Calculatie schoonmaak invulblad'!C9</f>
        <v>#DIV/0!</v>
      </c>
      <c r="O114" s="123" t="e">
        <f>(I114/K114*L114)*'Calculatie schoonmaak invulblad'!C9</f>
        <v>#DIV/0!</v>
      </c>
    </row>
    <row r="115" spans="1:15" ht="14.4" customHeight="1" x14ac:dyDescent="0.3">
      <c r="A115" s="21" t="s">
        <v>120</v>
      </c>
      <c r="B115" s="22">
        <v>11</v>
      </c>
      <c r="C115" s="13" t="s">
        <v>84</v>
      </c>
      <c r="D115" s="13" t="s">
        <v>0</v>
      </c>
      <c r="E115" s="13" t="s">
        <v>19</v>
      </c>
      <c r="F115" s="13" t="s">
        <v>8</v>
      </c>
      <c r="G115" s="13" t="s">
        <v>3</v>
      </c>
      <c r="H115" s="55">
        <v>15</v>
      </c>
      <c r="I115" s="55">
        <v>0</v>
      </c>
      <c r="J115" s="56">
        <v>15</v>
      </c>
      <c r="K115" s="69">
        <f>'Calculatie schoonmaak invulblad'!E22</f>
        <v>0</v>
      </c>
      <c r="L115" s="27">
        <v>40</v>
      </c>
      <c r="M115" s="67">
        <f t="shared" si="1"/>
        <v>0</v>
      </c>
      <c r="N115" s="122" t="e">
        <f>((I115/K115)*L115)/200*'Calculatie schoonmaak invulblad'!C9</f>
        <v>#DIV/0!</v>
      </c>
      <c r="O115" s="123" t="e">
        <f>(I115/K115*L115)*'Calculatie schoonmaak invulblad'!C9</f>
        <v>#DIV/0!</v>
      </c>
    </row>
    <row r="116" spans="1:15" ht="14.4" customHeight="1" x14ac:dyDescent="0.3">
      <c r="A116" s="21" t="s">
        <v>120</v>
      </c>
      <c r="B116" s="22">
        <v>10</v>
      </c>
      <c r="C116" s="13" t="s">
        <v>84</v>
      </c>
      <c r="D116" s="13" t="s">
        <v>0</v>
      </c>
      <c r="E116" s="13" t="s">
        <v>19</v>
      </c>
      <c r="F116" s="13" t="s">
        <v>8</v>
      </c>
      <c r="G116" s="13" t="s">
        <v>3</v>
      </c>
      <c r="H116" s="55">
        <v>15</v>
      </c>
      <c r="I116" s="55">
        <v>0</v>
      </c>
      <c r="J116" s="56">
        <v>15</v>
      </c>
      <c r="K116" s="69">
        <f>'Calculatie schoonmaak invulblad'!E22</f>
        <v>0</v>
      </c>
      <c r="L116" s="27">
        <v>40</v>
      </c>
      <c r="M116" s="67">
        <f t="shared" si="1"/>
        <v>0</v>
      </c>
      <c r="N116" s="122" t="e">
        <f>((I116/K116)*L116)/200*'Calculatie schoonmaak invulblad'!C9</f>
        <v>#DIV/0!</v>
      </c>
      <c r="O116" s="123" t="e">
        <f>(I116/K116*L116)*'Calculatie schoonmaak invulblad'!C9</f>
        <v>#DIV/0!</v>
      </c>
    </row>
    <row r="117" spans="1:15" ht="14.4" customHeight="1" x14ac:dyDescent="0.3">
      <c r="A117" s="21" t="s">
        <v>120</v>
      </c>
      <c r="B117" s="22">
        <v>9</v>
      </c>
      <c r="C117" s="13" t="s">
        <v>84</v>
      </c>
      <c r="D117" s="13" t="s">
        <v>0</v>
      </c>
      <c r="E117" s="13" t="s">
        <v>19</v>
      </c>
      <c r="F117" s="13" t="s">
        <v>8</v>
      </c>
      <c r="G117" s="13" t="s">
        <v>3</v>
      </c>
      <c r="H117" s="55">
        <v>15</v>
      </c>
      <c r="I117" s="55">
        <v>0</v>
      </c>
      <c r="J117" s="56">
        <v>15</v>
      </c>
      <c r="K117" s="69">
        <f>'Calculatie schoonmaak invulblad'!E22</f>
        <v>0</v>
      </c>
      <c r="L117" s="27">
        <v>40</v>
      </c>
      <c r="M117" s="67">
        <f t="shared" si="1"/>
        <v>0</v>
      </c>
      <c r="N117" s="122" t="e">
        <f>((I117/K117)*L117)/200*'Calculatie schoonmaak invulblad'!C9</f>
        <v>#DIV/0!</v>
      </c>
      <c r="O117" s="123" t="e">
        <f>(I117/K117*L117)*'Calculatie schoonmaak invulblad'!C9</f>
        <v>#DIV/0!</v>
      </c>
    </row>
    <row r="118" spans="1:15" ht="14.4" customHeight="1" x14ac:dyDescent="0.3">
      <c r="A118" s="21" t="s">
        <v>120</v>
      </c>
      <c r="B118" s="22">
        <v>6</v>
      </c>
      <c r="C118" s="13" t="s">
        <v>84</v>
      </c>
      <c r="D118" s="13" t="s">
        <v>0</v>
      </c>
      <c r="E118" s="13" t="s">
        <v>19</v>
      </c>
      <c r="F118" s="13" t="s">
        <v>8</v>
      </c>
      <c r="G118" s="13" t="s">
        <v>3</v>
      </c>
      <c r="H118" s="55">
        <v>15</v>
      </c>
      <c r="I118" s="55">
        <v>0</v>
      </c>
      <c r="J118" s="56">
        <v>15</v>
      </c>
      <c r="K118" s="69">
        <f>'Calculatie schoonmaak invulblad'!E22</f>
        <v>0</v>
      </c>
      <c r="L118" s="27">
        <v>40</v>
      </c>
      <c r="M118" s="67">
        <f t="shared" si="1"/>
        <v>0</v>
      </c>
      <c r="N118" s="122" t="e">
        <f>((I118/K118)*L118)/200*'Calculatie schoonmaak invulblad'!C9</f>
        <v>#DIV/0!</v>
      </c>
      <c r="O118" s="123" t="e">
        <f>(I118/K118*L118)*'Calculatie schoonmaak invulblad'!C9</f>
        <v>#DIV/0!</v>
      </c>
    </row>
    <row r="119" spans="1:15" ht="14.4" customHeight="1" x14ac:dyDescent="0.3">
      <c r="A119" s="21" t="s">
        <v>120</v>
      </c>
      <c r="B119" s="22">
        <v>5</v>
      </c>
      <c r="C119" s="13" t="s">
        <v>84</v>
      </c>
      <c r="D119" s="13" t="s">
        <v>0</v>
      </c>
      <c r="E119" s="13" t="s">
        <v>19</v>
      </c>
      <c r="F119" s="13" t="s">
        <v>8</v>
      </c>
      <c r="G119" s="13" t="s">
        <v>3</v>
      </c>
      <c r="H119" s="55">
        <v>15</v>
      </c>
      <c r="I119" s="55">
        <v>0</v>
      </c>
      <c r="J119" s="56">
        <v>15</v>
      </c>
      <c r="K119" s="69">
        <f>'Calculatie schoonmaak invulblad'!E22</f>
        <v>0</v>
      </c>
      <c r="L119" s="27">
        <v>40</v>
      </c>
      <c r="M119" s="67">
        <f t="shared" si="1"/>
        <v>0</v>
      </c>
      <c r="N119" s="122" t="e">
        <f>((I119/K119)*L119)/200*'Calculatie schoonmaak invulblad'!C9</f>
        <v>#DIV/0!</v>
      </c>
      <c r="O119" s="123" t="e">
        <f>(I119/K119*L119)*'Calculatie schoonmaak invulblad'!C9</f>
        <v>#DIV/0!</v>
      </c>
    </row>
    <row r="120" spans="1:15" ht="14.4" customHeight="1" x14ac:dyDescent="0.3">
      <c r="A120" s="21" t="s">
        <v>120</v>
      </c>
      <c r="B120" s="22">
        <v>4</v>
      </c>
      <c r="C120" s="13" t="s">
        <v>84</v>
      </c>
      <c r="D120" s="13" t="s">
        <v>0</v>
      </c>
      <c r="E120" s="13" t="s">
        <v>19</v>
      </c>
      <c r="F120" s="13" t="s">
        <v>8</v>
      </c>
      <c r="G120" s="13" t="s">
        <v>3</v>
      </c>
      <c r="H120" s="55">
        <v>15</v>
      </c>
      <c r="I120" s="55">
        <v>0</v>
      </c>
      <c r="J120" s="56">
        <v>15</v>
      </c>
      <c r="K120" s="69">
        <f>'Calculatie schoonmaak invulblad'!E22</f>
        <v>0</v>
      </c>
      <c r="L120" s="27">
        <v>40</v>
      </c>
      <c r="M120" s="67">
        <f t="shared" si="1"/>
        <v>0</v>
      </c>
      <c r="N120" s="122" t="e">
        <f>((I120/K120)*L120)/200*'Calculatie schoonmaak invulblad'!C9</f>
        <v>#DIV/0!</v>
      </c>
      <c r="O120" s="123" t="e">
        <f>(I120/K120*L120)*'Calculatie schoonmaak invulblad'!C9</f>
        <v>#DIV/0!</v>
      </c>
    </row>
    <row r="121" spans="1:15" ht="14.4" customHeight="1" x14ac:dyDescent="0.3">
      <c r="A121" s="21" t="s">
        <v>120</v>
      </c>
      <c r="B121" s="22">
        <v>23</v>
      </c>
      <c r="C121" s="13" t="s">
        <v>142</v>
      </c>
      <c r="D121" s="13" t="s">
        <v>32</v>
      </c>
      <c r="E121" s="13" t="s">
        <v>22</v>
      </c>
      <c r="F121" s="13" t="s">
        <v>10</v>
      </c>
      <c r="G121" s="13" t="s">
        <v>25</v>
      </c>
      <c r="H121" s="55">
        <v>58</v>
      </c>
      <c r="I121" s="55">
        <v>58</v>
      </c>
      <c r="J121" s="56"/>
      <c r="K121" s="69">
        <f>'Calculatie schoonmaak invulblad'!E62</f>
        <v>0</v>
      </c>
      <c r="L121" s="27">
        <v>100</v>
      </c>
      <c r="M121" s="67">
        <f t="shared" si="1"/>
        <v>5800</v>
      </c>
      <c r="N121" s="122" t="e">
        <f>((I121/K121)*L121)/200*'Calculatie schoonmaak invulblad'!C9</f>
        <v>#DIV/0!</v>
      </c>
      <c r="O121" s="123" t="e">
        <f>(I121/K121*L121)*'Calculatie schoonmaak invulblad'!C9</f>
        <v>#DIV/0!</v>
      </c>
    </row>
    <row r="122" spans="1:15" ht="14.4" customHeight="1" x14ac:dyDescent="0.3">
      <c r="A122" s="21" t="s">
        <v>120</v>
      </c>
      <c r="B122" s="22">
        <v>24</v>
      </c>
      <c r="C122" s="13" t="s">
        <v>142</v>
      </c>
      <c r="D122" s="13" t="s">
        <v>32</v>
      </c>
      <c r="E122" s="13" t="s">
        <v>22</v>
      </c>
      <c r="F122" s="13" t="s">
        <v>10</v>
      </c>
      <c r="G122" s="13" t="s">
        <v>25</v>
      </c>
      <c r="H122" s="55">
        <v>58</v>
      </c>
      <c r="I122" s="55">
        <v>58</v>
      </c>
      <c r="J122" s="56"/>
      <c r="K122" s="69">
        <f>'Calculatie schoonmaak invulblad'!E62</f>
        <v>0</v>
      </c>
      <c r="L122" s="27">
        <v>100</v>
      </c>
      <c r="M122" s="67">
        <f t="shared" si="1"/>
        <v>5800</v>
      </c>
      <c r="N122" s="122" t="e">
        <f>((I122/K122)*L122)/200*'Calculatie schoonmaak invulblad'!C9</f>
        <v>#DIV/0!</v>
      </c>
      <c r="O122" s="123" t="e">
        <f>(I122/K122*L122)*'Calculatie schoonmaak invulblad'!C9</f>
        <v>#DIV/0!</v>
      </c>
    </row>
    <row r="123" spans="1:15" x14ac:dyDescent="0.3">
      <c r="A123" s="21" t="s">
        <v>120</v>
      </c>
      <c r="B123" s="22">
        <v>5</v>
      </c>
      <c r="C123" s="13" t="s">
        <v>87</v>
      </c>
      <c r="D123" s="13" t="s">
        <v>46</v>
      </c>
      <c r="E123" s="13" t="s">
        <v>5</v>
      </c>
      <c r="F123" s="13" t="s">
        <v>5</v>
      </c>
      <c r="G123" s="13" t="s">
        <v>47</v>
      </c>
      <c r="H123" s="55">
        <v>12</v>
      </c>
      <c r="I123" s="55">
        <v>12</v>
      </c>
      <c r="J123" s="56"/>
      <c r="K123" s="69">
        <f>'Calculatie schoonmaak invulblad'!K37</f>
        <v>0</v>
      </c>
      <c r="L123" s="27">
        <v>200</v>
      </c>
      <c r="M123" s="67">
        <f t="shared" si="1"/>
        <v>2400</v>
      </c>
      <c r="N123" s="122" t="e">
        <f>((I123/K123)*L123)/200*'Calculatie schoonmaak invulblad'!C9</f>
        <v>#DIV/0!</v>
      </c>
      <c r="O123" s="123" t="e">
        <f>(I123/K123*L123)*'Calculatie schoonmaak invulblad'!C9</f>
        <v>#DIV/0!</v>
      </c>
    </row>
    <row r="124" spans="1:15" x14ac:dyDescent="0.3">
      <c r="A124" s="21" t="s">
        <v>120</v>
      </c>
      <c r="B124" s="22">
        <v>1</v>
      </c>
      <c r="C124" s="13" t="s">
        <v>87</v>
      </c>
      <c r="D124" s="13" t="s">
        <v>46</v>
      </c>
      <c r="E124" s="13" t="s">
        <v>5</v>
      </c>
      <c r="F124" s="13" t="s">
        <v>5</v>
      </c>
      <c r="G124" s="13" t="s">
        <v>47</v>
      </c>
      <c r="H124" s="55">
        <v>15</v>
      </c>
      <c r="I124" s="55">
        <v>15</v>
      </c>
      <c r="J124" s="56"/>
      <c r="K124" s="69">
        <f>'Calculatie schoonmaak invulblad'!K37</f>
        <v>0</v>
      </c>
      <c r="L124" s="27">
        <v>200</v>
      </c>
      <c r="M124" s="67">
        <f t="shared" si="1"/>
        <v>3000</v>
      </c>
      <c r="N124" s="122" t="e">
        <f>((I124/K124)*L124)/200*'Calculatie schoonmaak invulblad'!C9</f>
        <v>#DIV/0!</v>
      </c>
      <c r="O124" s="123" t="e">
        <f>(I124/K124*L124)*'Calculatie schoonmaak invulblad'!C9</f>
        <v>#DIV/0!</v>
      </c>
    </row>
    <row r="125" spans="1:15" x14ac:dyDescent="0.3">
      <c r="A125" s="21" t="s">
        <v>120</v>
      </c>
      <c r="B125" s="22">
        <v>2</v>
      </c>
      <c r="C125" s="13" t="s">
        <v>96</v>
      </c>
      <c r="D125" s="13" t="s">
        <v>46</v>
      </c>
      <c r="E125" s="13" t="s">
        <v>5</v>
      </c>
      <c r="F125" s="13" t="s">
        <v>5</v>
      </c>
      <c r="G125" s="13" t="s">
        <v>47</v>
      </c>
      <c r="H125" s="55">
        <v>4</v>
      </c>
      <c r="I125" s="55">
        <v>4</v>
      </c>
      <c r="J125" s="56"/>
      <c r="K125" s="69">
        <f>'Calculatie schoonmaak invulblad'!K37</f>
        <v>0</v>
      </c>
      <c r="L125" s="27">
        <v>200</v>
      </c>
      <c r="M125" s="67">
        <f t="shared" si="1"/>
        <v>800</v>
      </c>
      <c r="N125" s="122" t="e">
        <f>((I125/K125)*L125)/200*'Calculatie schoonmaak invulblad'!C9</f>
        <v>#DIV/0!</v>
      </c>
      <c r="O125" s="123" t="e">
        <f>(I125/K125*L125)*'Calculatie schoonmaak invulblad'!C9</f>
        <v>#DIV/0!</v>
      </c>
    </row>
    <row r="126" spans="1:15" ht="14.4" customHeight="1" x14ac:dyDescent="0.3">
      <c r="A126" s="21" t="s">
        <v>120</v>
      </c>
      <c r="B126" s="22">
        <v>2</v>
      </c>
      <c r="C126" s="13" t="s">
        <v>56</v>
      </c>
      <c r="D126" s="13" t="s">
        <v>56</v>
      </c>
      <c r="E126" s="13" t="s">
        <v>5</v>
      </c>
      <c r="F126" s="13" t="s">
        <v>5</v>
      </c>
      <c r="G126" s="13" t="s">
        <v>35</v>
      </c>
      <c r="H126" s="55">
        <v>32</v>
      </c>
      <c r="I126" s="55">
        <v>32</v>
      </c>
      <c r="J126" s="56"/>
      <c r="K126" s="69">
        <f>'Calculatie schoonmaak invulblad'!K58</f>
        <v>0</v>
      </c>
      <c r="L126" s="27">
        <v>200</v>
      </c>
      <c r="M126" s="67">
        <f t="shared" si="1"/>
        <v>6400</v>
      </c>
      <c r="N126" s="122" t="e">
        <f>((I126/K126)*L126)/200*'Calculatie schoonmaak invulblad'!C9</f>
        <v>#DIV/0!</v>
      </c>
      <c r="O126" s="123" t="e">
        <f>(I126/K126*L126)*'Calculatie schoonmaak invulblad'!C9</f>
        <v>#DIV/0!</v>
      </c>
    </row>
    <row r="127" spans="1:15" ht="14.4" customHeight="1" x14ac:dyDescent="0.3">
      <c r="A127" s="21" t="s">
        <v>120</v>
      </c>
      <c r="B127" s="22" t="s">
        <v>156</v>
      </c>
      <c r="C127" s="13" t="s">
        <v>100</v>
      </c>
      <c r="D127" s="13" t="s">
        <v>56</v>
      </c>
      <c r="E127" s="13" t="s">
        <v>19</v>
      </c>
      <c r="F127" s="13" t="s">
        <v>8</v>
      </c>
      <c r="G127" s="13" t="s">
        <v>35</v>
      </c>
      <c r="H127" s="55">
        <v>26</v>
      </c>
      <c r="I127" s="55">
        <v>26</v>
      </c>
      <c r="J127" s="56"/>
      <c r="K127" s="69">
        <f>'Calculatie schoonmaak invulblad'!K59</f>
        <v>0</v>
      </c>
      <c r="L127" s="27">
        <v>200</v>
      </c>
      <c r="M127" s="67">
        <f t="shared" si="1"/>
        <v>5200</v>
      </c>
      <c r="N127" s="122" t="e">
        <f>((I127/K127)*L127)/200*'Calculatie schoonmaak invulblad'!C9</f>
        <v>#DIV/0!</v>
      </c>
      <c r="O127" s="123" t="e">
        <f>(I127/K127*L127)*'Calculatie schoonmaak invulblad'!C9</f>
        <v>#DIV/0!</v>
      </c>
    </row>
    <row r="128" spans="1:15" ht="14.4" customHeight="1" x14ac:dyDescent="0.3">
      <c r="A128" s="21" t="s">
        <v>120</v>
      </c>
      <c r="B128" s="22" t="s">
        <v>157</v>
      </c>
      <c r="C128" s="13" t="s">
        <v>81</v>
      </c>
      <c r="D128" s="13" t="s">
        <v>56</v>
      </c>
      <c r="E128" s="13" t="s">
        <v>1</v>
      </c>
      <c r="F128" s="13" t="s">
        <v>2</v>
      </c>
      <c r="G128" s="13" t="s">
        <v>35</v>
      </c>
      <c r="H128" s="55">
        <v>155.6</v>
      </c>
      <c r="I128" s="55">
        <v>155.6</v>
      </c>
      <c r="J128" s="56"/>
      <c r="K128" s="69">
        <f>'Calculatie schoonmaak invulblad'!K60</f>
        <v>0</v>
      </c>
      <c r="L128" s="27">
        <v>200</v>
      </c>
      <c r="M128" s="67">
        <f t="shared" si="1"/>
        <v>31120</v>
      </c>
      <c r="N128" s="122" t="e">
        <f>((I128/K128)*L128)/200*'Calculatie schoonmaak invulblad'!C9</f>
        <v>#DIV/0!</v>
      </c>
      <c r="O128" s="123" t="e">
        <f>(I128/K128*L128)*'Calculatie schoonmaak invulblad'!C9</f>
        <v>#DIV/0!</v>
      </c>
    </row>
    <row r="129" spans="1:15" ht="14.4" customHeight="1" x14ac:dyDescent="0.3">
      <c r="A129" s="21" t="s">
        <v>120</v>
      </c>
      <c r="B129" s="22" t="s">
        <v>158</v>
      </c>
      <c r="C129" s="13" t="s">
        <v>24</v>
      </c>
      <c r="D129" s="13" t="s">
        <v>24</v>
      </c>
      <c r="E129" s="13" t="s">
        <v>1</v>
      </c>
      <c r="F129" s="13" t="s">
        <v>2</v>
      </c>
      <c r="G129" s="13" t="s">
        <v>25</v>
      </c>
      <c r="H129" s="55">
        <v>50</v>
      </c>
      <c r="I129" s="55">
        <v>50</v>
      </c>
      <c r="J129" s="56"/>
      <c r="K129" s="69">
        <f>'Calculatie schoonmaak invulblad'!E41</f>
        <v>0</v>
      </c>
      <c r="L129" s="27">
        <v>100</v>
      </c>
      <c r="M129" s="67">
        <f t="shared" si="1"/>
        <v>5000</v>
      </c>
      <c r="N129" s="122" t="e">
        <f>((I129/K129)*L129)/200*'Calculatie schoonmaak invulblad'!C9</f>
        <v>#DIV/0!</v>
      </c>
      <c r="O129" s="123" t="e">
        <f>(I129/K129*L129)*'Calculatie schoonmaak invulblad'!C9</f>
        <v>#DIV/0!</v>
      </c>
    </row>
    <row r="130" spans="1:15" ht="14.4" customHeight="1" x14ac:dyDescent="0.3">
      <c r="A130" s="21" t="s">
        <v>120</v>
      </c>
      <c r="B130" s="22" t="s">
        <v>159</v>
      </c>
      <c r="C130" s="13" t="s">
        <v>56</v>
      </c>
      <c r="D130" s="13" t="s">
        <v>56</v>
      </c>
      <c r="E130" s="13" t="s">
        <v>1</v>
      </c>
      <c r="F130" s="13" t="s">
        <v>2</v>
      </c>
      <c r="G130" s="13" t="s">
        <v>35</v>
      </c>
      <c r="H130" s="55">
        <v>24</v>
      </c>
      <c r="I130" s="55">
        <v>24</v>
      </c>
      <c r="J130" s="56"/>
      <c r="K130" s="69">
        <f>'Calculatie schoonmaak invulblad'!K60</f>
        <v>0</v>
      </c>
      <c r="L130" s="27">
        <v>200</v>
      </c>
      <c r="M130" s="67">
        <f t="shared" si="1"/>
        <v>4800</v>
      </c>
      <c r="N130" s="122" t="e">
        <f>((I130/K130)*L130)/200*'Calculatie schoonmaak invulblad'!C9</f>
        <v>#DIV/0!</v>
      </c>
      <c r="O130" s="123" t="e">
        <f>(I130/K130*L130)*'Calculatie schoonmaak invulblad'!C9</f>
        <v>#DIV/0!</v>
      </c>
    </row>
    <row r="131" spans="1:15" ht="14.4" customHeight="1" x14ac:dyDescent="0.3">
      <c r="A131" s="21" t="s">
        <v>120</v>
      </c>
      <c r="B131" s="22">
        <v>519</v>
      </c>
      <c r="C131" s="13" t="s">
        <v>38</v>
      </c>
      <c r="D131" s="13" t="s">
        <v>38</v>
      </c>
      <c r="E131" s="13" t="s">
        <v>19</v>
      </c>
      <c r="F131" s="13" t="s">
        <v>8</v>
      </c>
      <c r="G131" s="13" t="s">
        <v>25</v>
      </c>
      <c r="H131" s="55">
        <v>92</v>
      </c>
      <c r="I131" s="55">
        <v>92</v>
      </c>
      <c r="J131" s="56"/>
      <c r="K131" s="69">
        <f>'Calculatie schoonmaak invulblad'!E72</f>
        <v>0</v>
      </c>
      <c r="L131" s="27">
        <v>100</v>
      </c>
      <c r="M131" s="67">
        <f t="shared" si="1"/>
        <v>9200</v>
      </c>
      <c r="N131" s="122" t="e">
        <f>((I131/K131)*L131)/200*'Calculatie schoonmaak invulblad'!C9</f>
        <v>#DIV/0!</v>
      </c>
      <c r="O131" s="123" t="e">
        <f>(I131/K131*L131)*'Calculatie schoonmaak invulblad'!C9</f>
        <v>#DIV/0!</v>
      </c>
    </row>
    <row r="132" spans="1:15" ht="14.4" customHeight="1" x14ac:dyDescent="0.3">
      <c r="A132" s="21" t="s">
        <v>120</v>
      </c>
      <c r="B132" s="22">
        <v>520</v>
      </c>
      <c r="C132" s="13" t="s">
        <v>142</v>
      </c>
      <c r="D132" s="13" t="s">
        <v>32</v>
      </c>
      <c r="E132" s="13" t="s">
        <v>1</v>
      </c>
      <c r="F132" s="13" t="s">
        <v>2</v>
      </c>
      <c r="G132" s="13" t="s">
        <v>25</v>
      </c>
      <c r="H132" s="55">
        <v>55.7</v>
      </c>
      <c r="I132" s="55">
        <v>55.7</v>
      </c>
      <c r="J132" s="56"/>
      <c r="K132" s="69">
        <f>'Calculatie schoonmaak invulblad'!E60</f>
        <v>0</v>
      </c>
      <c r="L132" s="27">
        <v>100</v>
      </c>
      <c r="M132" s="67">
        <f t="shared" si="1"/>
        <v>5570</v>
      </c>
      <c r="N132" s="122" t="e">
        <f>((I132/K132)*L132)/200*'Calculatie schoonmaak invulblad'!C9</f>
        <v>#DIV/0!</v>
      </c>
      <c r="O132" s="123" t="e">
        <f>(I132/K132*L132)*'Calculatie schoonmaak invulblad'!C9</f>
        <v>#DIV/0!</v>
      </c>
    </row>
    <row r="133" spans="1:15" ht="14.4" customHeight="1" x14ac:dyDescent="0.3">
      <c r="A133" s="21" t="s">
        <v>120</v>
      </c>
      <c r="B133" s="22">
        <v>521</v>
      </c>
      <c r="C133" s="13" t="s">
        <v>142</v>
      </c>
      <c r="D133" s="13" t="s">
        <v>32</v>
      </c>
      <c r="E133" s="13" t="s">
        <v>1</v>
      </c>
      <c r="F133" s="13" t="s">
        <v>2</v>
      </c>
      <c r="G133" s="13" t="s">
        <v>25</v>
      </c>
      <c r="H133" s="55">
        <v>58.5</v>
      </c>
      <c r="I133" s="55">
        <v>58.5</v>
      </c>
      <c r="J133" s="56"/>
      <c r="K133" s="69">
        <f>'Calculatie schoonmaak invulblad'!E60</f>
        <v>0</v>
      </c>
      <c r="L133" s="27">
        <v>100</v>
      </c>
      <c r="M133" s="67">
        <f t="shared" si="1"/>
        <v>5850</v>
      </c>
      <c r="N133" s="122" t="e">
        <f>((I133/K133)*L133)/200*'Calculatie schoonmaak invulblad'!C9</f>
        <v>#DIV/0!</v>
      </c>
      <c r="O133" s="123" t="e">
        <f>(I133/K133*L133)*'Calculatie schoonmaak invulblad'!C9</f>
        <v>#DIV/0!</v>
      </c>
    </row>
    <row r="134" spans="1:15" ht="14.4" customHeight="1" x14ac:dyDescent="0.3">
      <c r="A134" s="21" t="s">
        <v>120</v>
      </c>
      <c r="B134" s="22">
        <v>523</v>
      </c>
      <c r="C134" s="13" t="s">
        <v>142</v>
      </c>
      <c r="D134" s="13" t="s">
        <v>32</v>
      </c>
      <c r="E134" s="13" t="s">
        <v>1</v>
      </c>
      <c r="F134" s="13" t="s">
        <v>2</v>
      </c>
      <c r="G134" s="13" t="s">
        <v>25</v>
      </c>
      <c r="H134" s="55">
        <v>63.3</v>
      </c>
      <c r="I134" s="55">
        <v>63.3</v>
      </c>
      <c r="J134" s="56"/>
      <c r="K134" s="69">
        <f>'Calculatie schoonmaak invulblad'!E60</f>
        <v>0</v>
      </c>
      <c r="L134" s="27">
        <v>100</v>
      </c>
      <c r="M134" s="67">
        <f t="shared" si="1"/>
        <v>6330</v>
      </c>
      <c r="N134" s="122" t="e">
        <f>((I134/K134)*L134)/200*'Calculatie schoonmaak invulblad'!C9</f>
        <v>#DIV/0!</v>
      </c>
      <c r="O134" s="123" t="e">
        <f>(I134/K134*L134)*'Calculatie schoonmaak invulblad'!C9</f>
        <v>#DIV/0!</v>
      </c>
    </row>
    <row r="135" spans="1:15" ht="14.4" customHeight="1" x14ac:dyDescent="0.3">
      <c r="A135" s="21" t="s">
        <v>120</v>
      </c>
      <c r="B135" s="22" t="s">
        <v>160</v>
      </c>
      <c r="C135" s="13" t="s">
        <v>100</v>
      </c>
      <c r="D135" s="13" t="s">
        <v>56</v>
      </c>
      <c r="E135" s="13" t="s">
        <v>19</v>
      </c>
      <c r="F135" s="13" t="s">
        <v>8</v>
      </c>
      <c r="G135" s="13" t="s">
        <v>35</v>
      </c>
      <c r="H135" s="55">
        <v>29</v>
      </c>
      <c r="I135" s="55">
        <v>29</v>
      </c>
      <c r="J135" s="56"/>
      <c r="K135" s="69">
        <f>'Calculatie schoonmaak invulblad'!K59</f>
        <v>0</v>
      </c>
      <c r="L135" s="27">
        <v>200</v>
      </c>
      <c r="M135" s="67">
        <f t="shared" si="1"/>
        <v>5800</v>
      </c>
      <c r="N135" s="122" t="e">
        <f>((I135/K135)*L135)/200*'Calculatie schoonmaak invulblad'!C9</f>
        <v>#DIV/0!</v>
      </c>
      <c r="O135" s="123" t="e">
        <f>(I135/K135*L135)*'Calculatie schoonmaak invulblad'!C9</f>
        <v>#DIV/0!</v>
      </c>
    </row>
    <row r="136" spans="1:15" ht="14.4" customHeight="1" x14ac:dyDescent="0.3">
      <c r="A136" s="21" t="s">
        <v>120</v>
      </c>
      <c r="B136" s="22" t="s">
        <v>161</v>
      </c>
      <c r="C136" s="13" t="s">
        <v>83</v>
      </c>
      <c r="D136" s="13" t="s">
        <v>56</v>
      </c>
      <c r="E136" s="13" t="s">
        <v>1</v>
      </c>
      <c r="F136" s="13" t="s">
        <v>2</v>
      </c>
      <c r="G136" s="13" t="s">
        <v>35</v>
      </c>
      <c r="H136" s="55">
        <v>150</v>
      </c>
      <c r="I136" s="55">
        <v>150</v>
      </c>
      <c r="J136" s="56"/>
      <c r="K136" s="69">
        <f>'Calculatie schoonmaak invulblad'!K60</f>
        <v>0</v>
      </c>
      <c r="L136" s="27">
        <v>200</v>
      </c>
      <c r="M136" s="67">
        <f t="shared" si="1"/>
        <v>30000</v>
      </c>
      <c r="N136" s="122" t="e">
        <f>((I136/K136)*L136)/200*'Calculatie schoonmaak invulblad'!C9</f>
        <v>#DIV/0!</v>
      </c>
      <c r="O136" s="123" t="e">
        <f>(I136/K136*L136)*'Calculatie schoonmaak invulblad'!C9</f>
        <v>#DIV/0!</v>
      </c>
    </row>
    <row r="137" spans="1:15" ht="14.4" customHeight="1" x14ac:dyDescent="0.3">
      <c r="A137" s="21" t="s">
        <v>120</v>
      </c>
      <c r="B137" s="22">
        <v>501</v>
      </c>
      <c r="C137" s="13" t="s">
        <v>133</v>
      </c>
      <c r="D137" s="13" t="s">
        <v>0</v>
      </c>
      <c r="E137" s="13" t="s">
        <v>22</v>
      </c>
      <c r="F137" s="13" t="s">
        <v>10</v>
      </c>
      <c r="G137" s="13" t="s">
        <v>3</v>
      </c>
      <c r="H137" s="55">
        <v>7</v>
      </c>
      <c r="I137" s="55">
        <v>7</v>
      </c>
      <c r="J137" s="56"/>
      <c r="K137" s="69">
        <f>'Calculatie schoonmaak invulblad'!E23</f>
        <v>0</v>
      </c>
      <c r="L137" s="27">
        <v>40</v>
      </c>
      <c r="M137" s="67">
        <f t="shared" si="1"/>
        <v>280</v>
      </c>
      <c r="N137" s="122" t="e">
        <f>((I137/K137)*L137)/200*'Calculatie schoonmaak invulblad'!C9</f>
        <v>#DIV/0!</v>
      </c>
      <c r="O137" s="123" t="e">
        <f>(I137/K137*L137)*'Calculatie schoonmaak invulblad'!C9</f>
        <v>#DIV/0!</v>
      </c>
    </row>
    <row r="138" spans="1:15" ht="14.4" customHeight="1" x14ac:dyDescent="0.3">
      <c r="A138" s="21" t="s">
        <v>120</v>
      </c>
      <c r="B138" s="22"/>
      <c r="C138" s="13" t="s">
        <v>162</v>
      </c>
      <c r="D138" s="13" t="s">
        <v>39</v>
      </c>
      <c r="E138" s="13" t="s">
        <v>22</v>
      </c>
      <c r="F138" s="13" t="s">
        <v>10</v>
      </c>
      <c r="G138" s="13" t="s">
        <v>23</v>
      </c>
      <c r="H138" s="55">
        <v>11</v>
      </c>
      <c r="I138" s="55">
        <v>0</v>
      </c>
      <c r="J138" s="56">
        <v>11</v>
      </c>
      <c r="K138" s="69">
        <f>'Calculatie schoonmaak invulblad'!E75</f>
        <v>0</v>
      </c>
      <c r="L138" s="27">
        <v>10</v>
      </c>
      <c r="M138" s="67">
        <f t="shared" si="1"/>
        <v>0</v>
      </c>
      <c r="N138" s="122" t="e">
        <f>((I138/K138)*L138)/200*'Calculatie schoonmaak invulblad'!C9</f>
        <v>#DIV/0!</v>
      </c>
      <c r="O138" s="123" t="e">
        <f>(I138/K138*L138)*'Calculatie schoonmaak invulblad'!C9</f>
        <v>#DIV/0!</v>
      </c>
    </row>
    <row r="139" spans="1:15" ht="14.4" customHeight="1" x14ac:dyDescent="0.3">
      <c r="A139" s="21" t="s">
        <v>120</v>
      </c>
      <c r="B139" s="22" t="s">
        <v>163</v>
      </c>
      <c r="C139" s="13" t="s">
        <v>54</v>
      </c>
      <c r="D139" s="13" t="s">
        <v>54</v>
      </c>
      <c r="E139" s="13" t="s">
        <v>1</v>
      </c>
      <c r="F139" s="13" t="s">
        <v>2</v>
      </c>
      <c r="G139" s="13" t="s">
        <v>35</v>
      </c>
      <c r="H139" s="55">
        <v>50</v>
      </c>
      <c r="I139" s="55">
        <v>50</v>
      </c>
      <c r="J139" s="56"/>
      <c r="K139" s="69">
        <f>'Calculatie schoonmaak invulblad'!K50</f>
        <v>0</v>
      </c>
      <c r="L139" s="27">
        <v>200</v>
      </c>
      <c r="M139" s="67">
        <f t="shared" si="1"/>
        <v>10000</v>
      </c>
      <c r="N139" s="122" t="e">
        <f>((I139/K139)*L139)/200*'Calculatie schoonmaak invulblad'!C9</f>
        <v>#DIV/0!</v>
      </c>
      <c r="O139" s="123" t="e">
        <f>(I139/K139*L139)*'Calculatie schoonmaak invulblad'!C9</f>
        <v>#DIV/0!</v>
      </c>
    </row>
    <row r="140" spans="1:15" ht="14.4" customHeight="1" x14ac:dyDescent="0.3">
      <c r="A140" s="21" t="s">
        <v>120</v>
      </c>
      <c r="B140" s="22">
        <v>503</v>
      </c>
      <c r="C140" s="13" t="s">
        <v>164</v>
      </c>
      <c r="D140" s="13" t="s">
        <v>32</v>
      </c>
      <c r="E140" s="13" t="s">
        <v>1</v>
      </c>
      <c r="F140" s="13" t="s">
        <v>2</v>
      </c>
      <c r="G140" s="13" t="s">
        <v>25</v>
      </c>
      <c r="H140" s="55">
        <v>62</v>
      </c>
      <c r="I140" s="55">
        <v>62</v>
      </c>
      <c r="J140" s="56"/>
      <c r="K140" s="69">
        <f>'Calculatie schoonmaak invulblad'!E60</f>
        <v>0</v>
      </c>
      <c r="L140" s="27">
        <v>100</v>
      </c>
      <c r="M140" s="67">
        <f t="shared" ref="M140:M203" si="2">I140*L140</f>
        <v>6200</v>
      </c>
      <c r="N140" s="122" t="e">
        <f>((I140/K140)*L140)/200*'Calculatie schoonmaak invulblad'!C9</f>
        <v>#DIV/0!</v>
      </c>
      <c r="O140" s="123" t="e">
        <f>(I140/K140*L140)*'Calculatie schoonmaak invulblad'!C9</f>
        <v>#DIV/0!</v>
      </c>
    </row>
    <row r="141" spans="1:15" x14ac:dyDescent="0.3">
      <c r="A141" s="21" t="s">
        <v>120</v>
      </c>
      <c r="B141" s="22" t="s">
        <v>165</v>
      </c>
      <c r="C141" s="13" t="s">
        <v>87</v>
      </c>
      <c r="D141" s="13" t="s">
        <v>46</v>
      </c>
      <c r="E141" s="13" t="s">
        <v>5</v>
      </c>
      <c r="F141" s="13" t="s">
        <v>5</v>
      </c>
      <c r="G141" s="13" t="s">
        <v>47</v>
      </c>
      <c r="H141" s="55">
        <v>30</v>
      </c>
      <c r="I141" s="55">
        <v>30</v>
      </c>
      <c r="J141" s="56"/>
      <c r="K141" s="69">
        <f>'Calculatie schoonmaak invulblad'!K37</f>
        <v>0</v>
      </c>
      <c r="L141" s="27">
        <v>200</v>
      </c>
      <c r="M141" s="67">
        <f t="shared" si="2"/>
        <v>6000</v>
      </c>
      <c r="N141" s="122" t="e">
        <f>((I141/K141)*L141)/200*'Calculatie schoonmaak invulblad'!C9</f>
        <v>#DIV/0!</v>
      </c>
      <c r="O141" s="123" t="e">
        <f>(I141/K141*L141)*'Calculatie schoonmaak invulblad'!C9</f>
        <v>#DIV/0!</v>
      </c>
    </row>
    <row r="142" spans="1:15" ht="14.4" customHeight="1" x14ac:dyDescent="0.3">
      <c r="A142" s="21" t="s">
        <v>120</v>
      </c>
      <c r="B142" s="22" t="s">
        <v>166</v>
      </c>
      <c r="C142" s="13" t="s">
        <v>81</v>
      </c>
      <c r="D142" s="13" t="s">
        <v>56</v>
      </c>
      <c r="E142" s="13" t="s">
        <v>1</v>
      </c>
      <c r="F142" s="13" t="s">
        <v>2</v>
      </c>
      <c r="G142" s="13" t="s">
        <v>35</v>
      </c>
      <c r="H142" s="55">
        <v>181</v>
      </c>
      <c r="I142" s="55">
        <v>181</v>
      </c>
      <c r="J142" s="56"/>
      <c r="K142" s="69">
        <f>'Calculatie schoonmaak invulblad'!K60</f>
        <v>0</v>
      </c>
      <c r="L142" s="27">
        <v>200</v>
      </c>
      <c r="M142" s="67">
        <f t="shared" si="2"/>
        <v>36200</v>
      </c>
      <c r="N142" s="122" t="e">
        <f>((I142/K142)*L142)/200*'Calculatie schoonmaak invulblad'!C9</f>
        <v>#DIV/0!</v>
      </c>
      <c r="O142" s="123" t="e">
        <f>(I142/K142*L142)*'Calculatie schoonmaak invulblad'!C9</f>
        <v>#DIV/0!</v>
      </c>
    </row>
    <row r="143" spans="1:15" ht="14.4" customHeight="1" x14ac:dyDescent="0.3">
      <c r="A143" s="21" t="s">
        <v>120</v>
      </c>
      <c r="B143" s="22" t="s">
        <v>167</v>
      </c>
      <c r="C143" s="13" t="s">
        <v>168</v>
      </c>
      <c r="D143" s="13" t="s">
        <v>26</v>
      </c>
      <c r="E143" s="13" t="s">
        <v>1</v>
      </c>
      <c r="F143" s="13" t="s">
        <v>2</v>
      </c>
      <c r="G143" s="13" t="s">
        <v>27</v>
      </c>
      <c r="H143" s="55">
        <v>248</v>
      </c>
      <c r="I143" s="55">
        <v>248</v>
      </c>
      <c r="J143" s="56"/>
      <c r="K143" s="69">
        <f>'Calculatie schoonmaak invulblad'!E43</f>
        <v>0</v>
      </c>
      <c r="L143" s="27">
        <v>200</v>
      </c>
      <c r="M143" s="67">
        <f t="shared" si="2"/>
        <v>49600</v>
      </c>
      <c r="N143" s="122" t="e">
        <f>((I143/K143)*L143)/200*'Calculatie schoonmaak invulblad'!C9</f>
        <v>#DIV/0!</v>
      </c>
      <c r="O143" s="123" t="e">
        <f>(I143/K143*L143)*'Calculatie schoonmaak invulblad'!C9</f>
        <v>#DIV/0!</v>
      </c>
    </row>
    <row r="144" spans="1:15" ht="14.4" customHeight="1" x14ac:dyDescent="0.3">
      <c r="A144" s="21" t="s">
        <v>120</v>
      </c>
      <c r="B144" s="22" t="s">
        <v>169</v>
      </c>
      <c r="C144" s="13" t="s">
        <v>95</v>
      </c>
      <c r="D144" s="13" t="s">
        <v>28</v>
      </c>
      <c r="E144" s="13" t="s">
        <v>1</v>
      </c>
      <c r="F144" s="13" t="s">
        <v>2</v>
      </c>
      <c r="G144" s="13" t="s">
        <v>27</v>
      </c>
      <c r="H144" s="55">
        <v>56</v>
      </c>
      <c r="I144" s="55">
        <v>56</v>
      </c>
      <c r="J144" s="56"/>
      <c r="K144" s="69">
        <f>'Calculatie schoonmaak invulblad'!E52</f>
        <v>0</v>
      </c>
      <c r="L144" s="27">
        <v>200</v>
      </c>
      <c r="M144" s="67">
        <f t="shared" si="2"/>
        <v>11200</v>
      </c>
      <c r="N144" s="122" t="e">
        <f>((I144/K144)*L144)/200*'Calculatie schoonmaak invulblad'!C9</f>
        <v>#DIV/0!</v>
      </c>
      <c r="O144" s="123" t="e">
        <f>(I144/K144*L144)*'Calculatie schoonmaak invulblad'!C9</f>
        <v>#DIV/0!</v>
      </c>
    </row>
    <row r="145" spans="1:15" ht="14.4" customHeight="1" x14ac:dyDescent="0.3">
      <c r="A145" s="21" t="s">
        <v>120</v>
      </c>
      <c r="B145" s="22" t="s">
        <v>170</v>
      </c>
      <c r="C145" s="13" t="s">
        <v>140</v>
      </c>
      <c r="D145" s="13" t="s">
        <v>28</v>
      </c>
      <c r="E145" s="13" t="s">
        <v>5</v>
      </c>
      <c r="F145" s="13" t="s">
        <v>5</v>
      </c>
      <c r="G145" s="13" t="s">
        <v>27</v>
      </c>
      <c r="H145" s="55">
        <v>22</v>
      </c>
      <c r="I145" s="55">
        <v>22</v>
      </c>
      <c r="J145" s="56"/>
      <c r="K145" s="69">
        <f>'Calculatie schoonmaak invulblad'!E51</f>
        <v>0</v>
      </c>
      <c r="L145" s="27">
        <v>200</v>
      </c>
      <c r="M145" s="67">
        <f t="shared" si="2"/>
        <v>4400</v>
      </c>
      <c r="N145" s="122" t="e">
        <f>((I145/K145)*L145)/200*'Calculatie schoonmaak invulblad'!C9</f>
        <v>#DIV/0!</v>
      </c>
      <c r="O145" s="123" t="e">
        <f>(I145/K145*L145)*'Calculatie schoonmaak invulblad'!C9</f>
        <v>#DIV/0!</v>
      </c>
    </row>
    <row r="146" spans="1:15" ht="14.4" customHeight="1" x14ac:dyDescent="0.3">
      <c r="A146" s="21" t="s">
        <v>120</v>
      </c>
      <c r="B146" s="22" t="s">
        <v>171</v>
      </c>
      <c r="C146" s="13" t="s">
        <v>34</v>
      </c>
      <c r="D146" s="13" t="s">
        <v>34</v>
      </c>
      <c r="E146" s="13" t="s">
        <v>1</v>
      </c>
      <c r="F146" s="13" t="s">
        <v>2</v>
      </c>
      <c r="G146" s="13" t="s">
        <v>35</v>
      </c>
      <c r="H146" s="55">
        <v>2</v>
      </c>
      <c r="I146" s="55">
        <v>2</v>
      </c>
      <c r="J146" s="56"/>
      <c r="K146" s="69">
        <f>'Calculatie schoonmaak invulblad'!E70</f>
        <v>0</v>
      </c>
      <c r="L146" s="27">
        <v>200</v>
      </c>
      <c r="M146" s="67">
        <f t="shared" si="2"/>
        <v>400</v>
      </c>
      <c r="N146" s="122" t="e">
        <f>((I146/K146)*L146)/200*'Calculatie schoonmaak invulblad'!C9</f>
        <v>#DIV/0!</v>
      </c>
      <c r="O146" s="123" t="e">
        <f>(I146/K146*L146)*'Calculatie schoonmaak invulblad'!C9</f>
        <v>#DIV/0!</v>
      </c>
    </row>
    <row r="147" spans="1:15" x14ac:dyDescent="0.3">
      <c r="A147" s="21" t="s">
        <v>120</v>
      </c>
      <c r="B147" s="22">
        <v>504</v>
      </c>
      <c r="C147" s="13" t="s">
        <v>87</v>
      </c>
      <c r="D147" s="13" t="s">
        <v>46</v>
      </c>
      <c r="E147" s="13" t="s">
        <v>5</v>
      </c>
      <c r="F147" s="13" t="s">
        <v>5</v>
      </c>
      <c r="G147" s="13" t="s">
        <v>47</v>
      </c>
      <c r="H147" s="55">
        <v>20</v>
      </c>
      <c r="I147" s="55">
        <v>20</v>
      </c>
      <c r="J147" s="56"/>
      <c r="K147" s="69">
        <f>'Calculatie schoonmaak invulblad'!K37</f>
        <v>0</v>
      </c>
      <c r="L147" s="27">
        <v>200</v>
      </c>
      <c r="M147" s="67">
        <f t="shared" si="2"/>
        <v>4000</v>
      </c>
      <c r="N147" s="122" t="e">
        <f>((I147/K147)*L147)/200*'Calculatie schoonmaak invulblad'!C9</f>
        <v>#DIV/0!</v>
      </c>
      <c r="O147" s="123" t="e">
        <f>(I147/K147*L147)*'Calculatie schoonmaak invulblad'!C9</f>
        <v>#DIV/0!</v>
      </c>
    </row>
    <row r="148" spans="1:15" ht="14.4" customHeight="1" x14ac:dyDescent="0.3">
      <c r="A148" s="21" t="s">
        <v>120</v>
      </c>
      <c r="B148" s="22" t="s">
        <v>172</v>
      </c>
      <c r="C148" s="13" t="s">
        <v>173</v>
      </c>
      <c r="D148" s="13" t="s">
        <v>39</v>
      </c>
      <c r="E148" s="13" t="s">
        <v>5</v>
      </c>
      <c r="F148" s="13" t="s">
        <v>5</v>
      </c>
      <c r="G148" s="13" t="s">
        <v>23</v>
      </c>
      <c r="H148" s="55">
        <v>9</v>
      </c>
      <c r="I148" s="55">
        <v>9</v>
      </c>
      <c r="J148" s="56"/>
      <c r="K148" s="69">
        <f>'Calculatie schoonmaak invulblad'!E74</f>
        <v>0</v>
      </c>
      <c r="L148" s="27">
        <v>10</v>
      </c>
      <c r="M148" s="67">
        <f t="shared" si="2"/>
        <v>90</v>
      </c>
      <c r="N148" s="122" t="e">
        <f>((I148/K148)*L148)/200*'Calculatie schoonmaak invulblad'!C9</f>
        <v>#DIV/0!</v>
      </c>
      <c r="O148" s="123" t="e">
        <f>(I148/K148*L148)*'Calculatie schoonmaak invulblad'!C9</f>
        <v>#DIV/0!</v>
      </c>
    </row>
    <row r="149" spans="1:15" x14ac:dyDescent="0.3">
      <c r="A149" s="21" t="s">
        <v>120</v>
      </c>
      <c r="B149" s="22" t="s">
        <v>174</v>
      </c>
      <c r="C149" s="13" t="s">
        <v>96</v>
      </c>
      <c r="D149" s="13" t="s">
        <v>46</v>
      </c>
      <c r="E149" s="13" t="s">
        <v>5</v>
      </c>
      <c r="F149" s="13" t="s">
        <v>5</v>
      </c>
      <c r="G149" s="13" t="s">
        <v>47</v>
      </c>
      <c r="H149" s="55">
        <v>3</v>
      </c>
      <c r="I149" s="55">
        <v>3</v>
      </c>
      <c r="J149" s="56"/>
      <c r="K149" s="69">
        <f>'Calculatie schoonmaak invulblad'!K37</f>
        <v>0</v>
      </c>
      <c r="L149" s="27">
        <v>200</v>
      </c>
      <c r="M149" s="67">
        <f t="shared" si="2"/>
        <v>600</v>
      </c>
      <c r="N149" s="122" t="e">
        <f>((I149/K149)*L149)/200*'Calculatie schoonmaak invulblad'!C9</f>
        <v>#DIV/0!</v>
      </c>
      <c r="O149" s="123" t="e">
        <f>(I149/K149*L149)*'Calculatie schoonmaak invulblad'!C9</f>
        <v>#DIV/0!</v>
      </c>
    </row>
    <row r="150" spans="1:15" ht="14.4" customHeight="1" x14ac:dyDescent="0.3">
      <c r="A150" s="21" t="s">
        <v>120</v>
      </c>
      <c r="B150" s="22">
        <v>508</v>
      </c>
      <c r="C150" s="13" t="s">
        <v>105</v>
      </c>
      <c r="D150" s="13" t="s">
        <v>40</v>
      </c>
      <c r="E150" s="13" t="s">
        <v>1</v>
      </c>
      <c r="F150" s="13" t="s">
        <v>2</v>
      </c>
      <c r="G150" s="13" t="s">
        <v>41</v>
      </c>
      <c r="H150" s="55">
        <v>129</v>
      </c>
      <c r="I150" s="55">
        <v>129</v>
      </c>
      <c r="J150" s="56"/>
      <c r="K150" s="69">
        <f>'Calculatie schoonmaak invulblad'!K20</f>
        <v>0</v>
      </c>
      <c r="L150" s="27">
        <v>200</v>
      </c>
      <c r="M150" s="67">
        <f t="shared" si="2"/>
        <v>25800</v>
      </c>
      <c r="N150" s="122" t="e">
        <f>((I150/K150)*L150)/200*'Calculatie schoonmaak invulblad'!C9</f>
        <v>#DIV/0!</v>
      </c>
      <c r="O150" s="123" t="e">
        <f>(I150/K150*L150)*'Calculatie schoonmaak invulblad'!C9</f>
        <v>#DIV/0!</v>
      </c>
    </row>
    <row r="151" spans="1:15" ht="14.4" customHeight="1" x14ac:dyDescent="0.3">
      <c r="A151" s="21" t="s">
        <v>120</v>
      </c>
      <c r="B151" s="22">
        <v>510</v>
      </c>
      <c r="C151" s="13" t="s">
        <v>142</v>
      </c>
      <c r="D151" s="13" t="s">
        <v>32</v>
      </c>
      <c r="E151" s="13" t="s">
        <v>1</v>
      </c>
      <c r="F151" s="13" t="s">
        <v>2</v>
      </c>
      <c r="G151" s="13" t="s">
        <v>25</v>
      </c>
      <c r="H151" s="55">
        <v>40</v>
      </c>
      <c r="I151" s="55">
        <v>40</v>
      </c>
      <c r="J151" s="56"/>
      <c r="K151" s="69">
        <f>'Calculatie schoonmaak invulblad'!E60</f>
        <v>0</v>
      </c>
      <c r="L151" s="27">
        <v>100</v>
      </c>
      <c r="M151" s="67">
        <f t="shared" si="2"/>
        <v>4000</v>
      </c>
      <c r="N151" s="122" t="e">
        <f>((I151/K151)*L151)/200*'Calculatie schoonmaak invulblad'!C9</f>
        <v>#DIV/0!</v>
      </c>
      <c r="O151" s="123" t="e">
        <f>(I151/K151*L151)*'Calculatie schoonmaak invulblad'!C9</f>
        <v>#DIV/0!</v>
      </c>
    </row>
    <row r="152" spans="1:15" ht="14.4" customHeight="1" x14ac:dyDescent="0.3">
      <c r="A152" s="21" t="s">
        <v>120</v>
      </c>
      <c r="B152" s="22">
        <v>511</v>
      </c>
      <c r="C152" s="13" t="s">
        <v>142</v>
      </c>
      <c r="D152" s="13" t="s">
        <v>32</v>
      </c>
      <c r="E152" s="13" t="s">
        <v>1</v>
      </c>
      <c r="F152" s="13" t="s">
        <v>2</v>
      </c>
      <c r="G152" s="13" t="s">
        <v>25</v>
      </c>
      <c r="H152" s="55">
        <v>50</v>
      </c>
      <c r="I152" s="55">
        <v>50</v>
      </c>
      <c r="J152" s="56"/>
      <c r="K152" s="69">
        <f>'Calculatie schoonmaak invulblad'!E60</f>
        <v>0</v>
      </c>
      <c r="L152" s="27">
        <v>100</v>
      </c>
      <c r="M152" s="67">
        <f t="shared" si="2"/>
        <v>5000</v>
      </c>
      <c r="N152" s="122" t="e">
        <f>((I152/K152)*L152)/200*'Calculatie schoonmaak invulblad'!C9</f>
        <v>#DIV/0!</v>
      </c>
      <c r="O152" s="123" t="e">
        <f>(I152/K152*L152)*'Calculatie schoonmaak invulblad'!C9</f>
        <v>#DIV/0!</v>
      </c>
    </row>
    <row r="153" spans="1:15" ht="14.4" customHeight="1" x14ac:dyDescent="0.3">
      <c r="A153" s="21" t="s">
        <v>120</v>
      </c>
      <c r="B153" s="22" t="s">
        <v>175</v>
      </c>
      <c r="C153" s="13" t="s">
        <v>54</v>
      </c>
      <c r="D153" s="13" t="s">
        <v>54</v>
      </c>
      <c r="E153" s="13" t="s">
        <v>1</v>
      </c>
      <c r="F153" s="13" t="s">
        <v>2</v>
      </c>
      <c r="G153" s="13" t="s">
        <v>35</v>
      </c>
      <c r="H153" s="55">
        <v>26</v>
      </c>
      <c r="I153" s="55">
        <v>26</v>
      </c>
      <c r="J153" s="56"/>
      <c r="K153" s="69">
        <f>'Calculatie schoonmaak invulblad'!K50</f>
        <v>0</v>
      </c>
      <c r="L153" s="27">
        <v>200</v>
      </c>
      <c r="M153" s="67">
        <f t="shared" si="2"/>
        <v>5200</v>
      </c>
      <c r="N153" s="122" t="e">
        <f>((I153/K153)*L153)/200*'Calculatie schoonmaak invulblad'!C9</f>
        <v>#DIV/0!</v>
      </c>
      <c r="O153" s="123" t="e">
        <f>(I153/K153*L153)*'Calculatie schoonmaak invulblad'!C9</f>
        <v>#DIV/0!</v>
      </c>
    </row>
    <row r="154" spans="1:15" ht="14.4" customHeight="1" x14ac:dyDescent="0.3">
      <c r="A154" s="21" t="s">
        <v>120</v>
      </c>
      <c r="B154" s="22">
        <v>514</v>
      </c>
      <c r="C154" s="13" t="s">
        <v>190</v>
      </c>
      <c r="D154" s="13" t="s">
        <v>40</v>
      </c>
      <c r="E154" s="13" t="s">
        <v>1</v>
      </c>
      <c r="F154" s="13" t="s">
        <v>2</v>
      </c>
      <c r="G154" s="13" t="s">
        <v>41</v>
      </c>
      <c r="H154" s="55">
        <v>64</v>
      </c>
      <c r="I154" s="55">
        <v>64</v>
      </c>
      <c r="J154" s="56"/>
      <c r="K154" s="69">
        <f>'Calculatie schoonmaak invulblad'!K20</f>
        <v>0</v>
      </c>
      <c r="L154" s="27">
        <v>200</v>
      </c>
      <c r="M154" s="67">
        <f t="shared" si="2"/>
        <v>12800</v>
      </c>
      <c r="N154" s="122" t="e">
        <f>((I154/K154)*L154)/200*'Calculatie schoonmaak invulblad'!C9</f>
        <v>#DIV/0!</v>
      </c>
      <c r="O154" s="123" t="e">
        <f>(I154/K154*L154)*'Calculatie schoonmaak invulblad'!C9</f>
        <v>#DIV/0!</v>
      </c>
    </row>
    <row r="155" spans="1:15" ht="14.4" customHeight="1" x14ac:dyDescent="0.3">
      <c r="A155" s="21" t="s">
        <v>120</v>
      </c>
      <c r="B155" s="22">
        <v>516</v>
      </c>
      <c r="C155" s="13" t="s">
        <v>142</v>
      </c>
      <c r="D155" s="13" t="s">
        <v>32</v>
      </c>
      <c r="E155" s="13" t="s">
        <v>1</v>
      </c>
      <c r="F155" s="13" t="s">
        <v>2</v>
      </c>
      <c r="G155" s="13" t="s">
        <v>25</v>
      </c>
      <c r="H155" s="55">
        <v>64</v>
      </c>
      <c r="I155" s="55">
        <v>64</v>
      </c>
      <c r="J155" s="56"/>
      <c r="K155" s="69">
        <f>'Calculatie schoonmaak invulblad'!E60</f>
        <v>0</v>
      </c>
      <c r="L155" s="27">
        <v>100</v>
      </c>
      <c r="M155" s="67">
        <f t="shared" si="2"/>
        <v>6400</v>
      </c>
      <c r="N155" s="122" t="e">
        <f>((I155/K155)*L155)/200*'Calculatie schoonmaak invulblad'!C9</f>
        <v>#DIV/0!</v>
      </c>
      <c r="O155" s="123" t="e">
        <f>(I155/K155*L155)*'Calculatie schoonmaak invulblad'!C9</f>
        <v>#DIV/0!</v>
      </c>
    </row>
    <row r="156" spans="1:15" ht="14.4" customHeight="1" x14ac:dyDescent="0.3">
      <c r="A156" s="21" t="s">
        <v>120</v>
      </c>
      <c r="B156" s="22" t="s">
        <v>176</v>
      </c>
      <c r="C156" s="13" t="s">
        <v>84</v>
      </c>
      <c r="D156" s="13" t="s">
        <v>0</v>
      </c>
      <c r="E156" s="13" t="s">
        <v>1</v>
      </c>
      <c r="F156" s="13" t="s">
        <v>2</v>
      </c>
      <c r="G156" s="13" t="s">
        <v>3</v>
      </c>
      <c r="H156" s="55">
        <v>27</v>
      </c>
      <c r="I156" s="55">
        <v>0</v>
      </c>
      <c r="J156" s="56">
        <v>27</v>
      </c>
      <c r="K156" s="69">
        <f>'Calculatie schoonmaak invulblad'!E20</f>
        <v>0</v>
      </c>
      <c r="L156" s="27">
        <v>40</v>
      </c>
      <c r="M156" s="67">
        <f t="shared" si="2"/>
        <v>0</v>
      </c>
      <c r="N156" s="122" t="e">
        <f>((I156/K156)*L156)/200*'Calculatie schoonmaak invulblad'!C9</f>
        <v>#DIV/0!</v>
      </c>
      <c r="O156" s="123" t="e">
        <f>(I156/K156*L156)*'Calculatie schoonmaak invulblad'!C9</f>
        <v>#DIV/0!</v>
      </c>
    </row>
    <row r="157" spans="1:15" ht="14.4" customHeight="1" x14ac:dyDescent="0.3">
      <c r="A157" s="21" t="s">
        <v>152</v>
      </c>
      <c r="B157" s="22" t="s">
        <v>178</v>
      </c>
      <c r="C157" s="13" t="s">
        <v>54</v>
      </c>
      <c r="D157" s="13" t="s">
        <v>54</v>
      </c>
      <c r="E157" s="13" t="s">
        <v>1</v>
      </c>
      <c r="F157" s="13" t="s">
        <v>2</v>
      </c>
      <c r="G157" s="13" t="s">
        <v>35</v>
      </c>
      <c r="H157" s="55">
        <v>55</v>
      </c>
      <c r="I157" s="55">
        <v>55</v>
      </c>
      <c r="J157" s="56"/>
      <c r="K157" s="69">
        <f>'Calculatie schoonmaak invulblad'!K50</f>
        <v>0</v>
      </c>
      <c r="L157" s="27">
        <v>200</v>
      </c>
      <c r="M157" s="67">
        <f t="shared" si="2"/>
        <v>11000</v>
      </c>
      <c r="N157" s="122" t="e">
        <f>((I157/K157)*L157)/200*'Calculatie schoonmaak invulblad'!C9</f>
        <v>#DIV/0!</v>
      </c>
      <c r="O157" s="123" t="e">
        <f>(I157/K157*L157)*'Calculatie schoonmaak invulblad'!C9</f>
        <v>#DIV/0!</v>
      </c>
    </row>
    <row r="158" spans="1:15" ht="14.4" customHeight="1" x14ac:dyDescent="0.3">
      <c r="A158" s="21" t="s">
        <v>152</v>
      </c>
      <c r="B158" s="22" t="s">
        <v>179</v>
      </c>
      <c r="C158" s="13" t="s">
        <v>56</v>
      </c>
      <c r="D158" s="13" t="s">
        <v>56</v>
      </c>
      <c r="E158" s="13" t="s">
        <v>1</v>
      </c>
      <c r="F158" s="13" t="s">
        <v>2</v>
      </c>
      <c r="G158" s="13" t="s">
        <v>35</v>
      </c>
      <c r="H158" s="55">
        <v>139</v>
      </c>
      <c r="I158" s="55">
        <v>139</v>
      </c>
      <c r="J158" s="56"/>
      <c r="K158" s="69">
        <f>'Calculatie schoonmaak invulblad'!K60</f>
        <v>0</v>
      </c>
      <c r="L158" s="27">
        <v>200</v>
      </c>
      <c r="M158" s="67">
        <f t="shared" si="2"/>
        <v>27800</v>
      </c>
      <c r="N158" s="122" t="e">
        <f>((I158/K158)*L158)/200*'Calculatie schoonmaak invulblad'!C9</f>
        <v>#DIV/0!</v>
      </c>
      <c r="O158" s="123" t="e">
        <f>(I158/K158*L158)*'Calculatie schoonmaak invulblad'!C9</f>
        <v>#DIV/0!</v>
      </c>
    </row>
    <row r="159" spans="1:15" ht="14.4" customHeight="1" x14ac:dyDescent="0.3">
      <c r="A159" s="21" t="s">
        <v>152</v>
      </c>
      <c r="B159" s="22">
        <v>602</v>
      </c>
      <c r="C159" s="13" t="s">
        <v>29</v>
      </c>
      <c r="D159" s="13" t="s">
        <v>29</v>
      </c>
      <c r="E159" s="13" t="s">
        <v>5</v>
      </c>
      <c r="F159" s="13" t="s">
        <v>5</v>
      </c>
      <c r="G159" s="13" t="s">
        <v>30</v>
      </c>
      <c r="H159" s="55">
        <v>36</v>
      </c>
      <c r="I159" s="55">
        <v>36</v>
      </c>
      <c r="J159" s="56"/>
      <c r="K159" s="69">
        <f>'Calculatie schoonmaak invulblad'!E56</f>
        <v>0</v>
      </c>
      <c r="L159" s="27">
        <v>200</v>
      </c>
      <c r="M159" s="67">
        <f t="shared" si="2"/>
        <v>7200</v>
      </c>
      <c r="N159" s="122" t="e">
        <f>((I159/K159)*L159)/200*'Calculatie schoonmaak invulblad'!C9</f>
        <v>#DIV/0!</v>
      </c>
      <c r="O159" s="123" t="e">
        <f>(I159/K159*L159)*'Calculatie schoonmaak invulblad'!C9</f>
        <v>#DIV/0!</v>
      </c>
    </row>
    <row r="160" spans="1:15" ht="14.4" customHeight="1" x14ac:dyDescent="0.3">
      <c r="A160" s="21" t="s">
        <v>152</v>
      </c>
      <c r="B160" s="22" t="s">
        <v>180</v>
      </c>
      <c r="C160" s="13" t="s">
        <v>90</v>
      </c>
      <c r="D160" s="13" t="s">
        <v>39</v>
      </c>
      <c r="E160" s="13" t="s">
        <v>5</v>
      </c>
      <c r="F160" s="13" t="s">
        <v>5</v>
      </c>
      <c r="G160" s="13" t="s">
        <v>23</v>
      </c>
      <c r="H160" s="55">
        <v>29</v>
      </c>
      <c r="I160" s="55">
        <v>0</v>
      </c>
      <c r="J160" s="56">
        <v>29</v>
      </c>
      <c r="K160" s="69">
        <f>'Calculatie schoonmaak invulblad'!E74</f>
        <v>0</v>
      </c>
      <c r="L160" s="27">
        <v>10</v>
      </c>
      <c r="M160" s="67">
        <f t="shared" si="2"/>
        <v>0</v>
      </c>
      <c r="N160" s="122" t="e">
        <f>((I160/K160)*L160)/200*'Calculatie schoonmaak invulblad'!C9</f>
        <v>#DIV/0!</v>
      </c>
      <c r="O160" s="123" t="e">
        <f>(I160/K160*L160)*'Calculatie schoonmaak invulblad'!C9</f>
        <v>#DIV/0!</v>
      </c>
    </row>
    <row r="161" spans="1:15" ht="14.4" customHeight="1" x14ac:dyDescent="0.3">
      <c r="A161" s="21" t="s">
        <v>152</v>
      </c>
      <c r="B161" s="22">
        <v>603</v>
      </c>
      <c r="C161" s="13" t="s">
        <v>29</v>
      </c>
      <c r="D161" s="13" t="s">
        <v>29</v>
      </c>
      <c r="E161" s="13" t="s">
        <v>5</v>
      </c>
      <c r="F161" s="13" t="s">
        <v>5</v>
      </c>
      <c r="G161" s="13" t="s">
        <v>30</v>
      </c>
      <c r="H161" s="55">
        <v>36</v>
      </c>
      <c r="I161" s="55">
        <v>36</v>
      </c>
      <c r="J161" s="56"/>
      <c r="K161" s="69">
        <f>'Calculatie schoonmaak invulblad'!E56</f>
        <v>0</v>
      </c>
      <c r="L161" s="27">
        <v>200</v>
      </c>
      <c r="M161" s="67">
        <f t="shared" si="2"/>
        <v>7200</v>
      </c>
      <c r="N161" s="122" t="e">
        <f>((I161/K161)*L161)/200*'Calculatie schoonmaak invulblad'!C9</f>
        <v>#DIV/0!</v>
      </c>
      <c r="O161" s="123" t="e">
        <f>(I161/K161*L161)*'Calculatie schoonmaak invulblad'!C9</f>
        <v>#DIV/0!</v>
      </c>
    </row>
    <row r="162" spans="1:15" ht="14.4" customHeight="1" x14ac:dyDescent="0.3">
      <c r="A162" s="21" t="s">
        <v>152</v>
      </c>
      <c r="B162" s="22" t="s">
        <v>181</v>
      </c>
      <c r="C162" s="13" t="s">
        <v>90</v>
      </c>
      <c r="D162" s="13" t="s">
        <v>39</v>
      </c>
      <c r="E162" s="13" t="s">
        <v>5</v>
      </c>
      <c r="F162" s="13" t="s">
        <v>5</v>
      </c>
      <c r="G162" s="13" t="s">
        <v>23</v>
      </c>
      <c r="H162" s="55">
        <v>29</v>
      </c>
      <c r="I162" s="55">
        <v>0</v>
      </c>
      <c r="J162" s="56">
        <v>29</v>
      </c>
      <c r="K162" s="69">
        <f>'Calculatie schoonmaak invulblad'!E74</f>
        <v>0</v>
      </c>
      <c r="L162" s="27">
        <v>10</v>
      </c>
      <c r="M162" s="67">
        <f t="shared" si="2"/>
        <v>0</v>
      </c>
      <c r="N162" s="122" t="e">
        <f>((I162/K162)*L162)/200*'Calculatie schoonmaak invulblad'!C9</f>
        <v>#DIV/0!</v>
      </c>
      <c r="O162" s="123" t="e">
        <f>(I162/K162*L162)*'Calculatie schoonmaak invulblad'!C9</f>
        <v>#DIV/0!</v>
      </c>
    </row>
    <row r="163" spans="1:15" ht="14.4" customHeight="1" x14ac:dyDescent="0.3">
      <c r="A163" s="21" t="s">
        <v>152</v>
      </c>
      <c r="B163" s="22">
        <v>601</v>
      </c>
      <c r="C163" s="13" t="s">
        <v>90</v>
      </c>
      <c r="D163" s="13" t="s">
        <v>39</v>
      </c>
      <c r="E163" s="13" t="s">
        <v>5</v>
      </c>
      <c r="F163" s="13" t="s">
        <v>5</v>
      </c>
      <c r="G163" s="13" t="s">
        <v>23</v>
      </c>
      <c r="H163" s="55">
        <v>3</v>
      </c>
      <c r="I163" s="55">
        <v>0</v>
      </c>
      <c r="J163" s="56">
        <v>3</v>
      </c>
      <c r="K163" s="69">
        <f>'Calculatie schoonmaak invulblad'!E74</f>
        <v>0</v>
      </c>
      <c r="L163" s="27">
        <v>10</v>
      </c>
      <c r="M163" s="67">
        <f t="shared" si="2"/>
        <v>0</v>
      </c>
      <c r="N163" s="122" t="e">
        <f>((I163/K163)*L163)/200*'Calculatie schoonmaak invulblad'!C9</f>
        <v>#DIV/0!</v>
      </c>
      <c r="O163" s="123" t="e">
        <f>(I163/K163*L163)*'Calculatie schoonmaak invulblad'!C9</f>
        <v>#DIV/0!</v>
      </c>
    </row>
    <row r="164" spans="1:15" ht="14.4" customHeight="1" x14ac:dyDescent="0.3">
      <c r="A164" s="21" t="s">
        <v>152</v>
      </c>
      <c r="B164" s="22">
        <v>604</v>
      </c>
      <c r="C164" s="13" t="s">
        <v>90</v>
      </c>
      <c r="D164" s="13" t="s">
        <v>39</v>
      </c>
      <c r="E164" s="13" t="s">
        <v>5</v>
      </c>
      <c r="F164" s="13" t="s">
        <v>5</v>
      </c>
      <c r="G164" s="13" t="s">
        <v>23</v>
      </c>
      <c r="H164" s="55">
        <v>3</v>
      </c>
      <c r="I164" s="55">
        <v>0</v>
      </c>
      <c r="J164" s="56">
        <v>3</v>
      </c>
      <c r="K164" s="69">
        <f>'Calculatie schoonmaak invulblad'!E74</f>
        <v>0</v>
      </c>
      <c r="L164" s="27">
        <v>10</v>
      </c>
      <c r="M164" s="67">
        <f t="shared" si="2"/>
        <v>0</v>
      </c>
      <c r="N164" s="122" t="e">
        <f>((I164/K164)*L164)/200*'Calculatie schoonmaak invulblad'!C9</f>
        <v>#DIV/0!</v>
      </c>
      <c r="O164" s="123" t="e">
        <f>(I164/K164*L164)*'Calculatie schoonmaak invulblad'!C9</f>
        <v>#DIV/0!</v>
      </c>
    </row>
    <row r="165" spans="1:15" ht="14.4" customHeight="1" x14ac:dyDescent="0.3">
      <c r="A165" s="21" t="s">
        <v>152</v>
      </c>
      <c r="B165" s="22" t="s">
        <v>182</v>
      </c>
      <c r="C165" s="13" t="s">
        <v>92</v>
      </c>
      <c r="D165" s="13" t="s">
        <v>56</v>
      </c>
      <c r="E165" s="13" t="s">
        <v>5</v>
      </c>
      <c r="F165" s="13" t="s">
        <v>5</v>
      </c>
      <c r="G165" s="13" t="s">
        <v>35</v>
      </c>
      <c r="H165" s="55">
        <v>8</v>
      </c>
      <c r="I165" s="55">
        <v>8</v>
      </c>
      <c r="J165" s="56"/>
      <c r="K165" s="69">
        <f>'Calculatie schoonmaak invulblad'!K58</f>
        <v>0</v>
      </c>
      <c r="L165" s="27">
        <v>200</v>
      </c>
      <c r="M165" s="67">
        <f t="shared" si="2"/>
        <v>1600</v>
      </c>
      <c r="N165" s="122" t="e">
        <f>((I165/K165)*L165)/200*'Calculatie schoonmaak invulblad'!C9</f>
        <v>#DIV/0!</v>
      </c>
      <c r="O165" s="123" t="e">
        <f>(I165/K165*L165)*'Calculatie schoonmaak invulblad'!C9</f>
        <v>#DIV/0!</v>
      </c>
    </row>
    <row r="166" spans="1:15" x14ac:dyDescent="0.3">
      <c r="A166" s="21" t="s">
        <v>152</v>
      </c>
      <c r="B166" s="22" t="s">
        <v>183</v>
      </c>
      <c r="C166" s="13" t="s">
        <v>87</v>
      </c>
      <c r="D166" s="13" t="s">
        <v>46</v>
      </c>
      <c r="E166" s="13" t="s">
        <v>5</v>
      </c>
      <c r="F166" s="13" t="s">
        <v>5</v>
      </c>
      <c r="G166" s="13" t="s">
        <v>47</v>
      </c>
      <c r="H166" s="55">
        <v>6</v>
      </c>
      <c r="I166" s="55">
        <v>6</v>
      </c>
      <c r="J166" s="56"/>
      <c r="K166" s="69">
        <f>'Calculatie schoonmaak invulblad'!K37</f>
        <v>0</v>
      </c>
      <c r="L166" s="27">
        <v>200</v>
      </c>
      <c r="M166" s="67">
        <f t="shared" si="2"/>
        <v>1200</v>
      </c>
      <c r="N166" s="122" t="e">
        <f>((I166/K166)*L166)/200*'Calculatie schoonmaak invulblad'!C9</f>
        <v>#DIV/0!</v>
      </c>
      <c r="O166" s="123" t="e">
        <f>(I166/K166*L166)*'Calculatie schoonmaak invulblad'!C9</f>
        <v>#DIV/0!</v>
      </c>
    </row>
    <row r="167" spans="1:15" x14ac:dyDescent="0.3">
      <c r="A167" s="21" t="s">
        <v>152</v>
      </c>
      <c r="B167" s="22" t="s">
        <v>184</v>
      </c>
      <c r="C167" s="13" t="s">
        <v>87</v>
      </c>
      <c r="D167" s="13" t="s">
        <v>46</v>
      </c>
      <c r="E167" s="13" t="s">
        <v>5</v>
      </c>
      <c r="F167" s="13" t="s">
        <v>5</v>
      </c>
      <c r="G167" s="13" t="s">
        <v>47</v>
      </c>
      <c r="H167" s="55">
        <v>6</v>
      </c>
      <c r="I167" s="55">
        <v>6</v>
      </c>
      <c r="J167" s="56"/>
      <c r="K167" s="69">
        <f>'Calculatie schoonmaak invulblad'!K37</f>
        <v>0</v>
      </c>
      <c r="L167" s="27">
        <v>200</v>
      </c>
      <c r="M167" s="67">
        <f t="shared" si="2"/>
        <v>1200</v>
      </c>
      <c r="N167" s="122" t="e">
        <f>((I167/K167)*L167)/200*'Calculatie schoonmaak invulblad'!C9</f>
        <v>#DIV/0!</v>
      </c>
      <c r="O167" s="123" t="e">
        <f>(I167/K167*L167)*'Calculatie schoonmaak invulblad'!C9</f>
        <v>#DIV/0!</v>
      </c>
    </row>
    <row r="168" spans="1:15" ht="14.4" customHeight="1" x14ac:dyDescent="0.3">
      <c r="A168" s="21" t="s">
        <v>152</v>
      </c>
      <c r="B168" s="22" t="s">
        <v>185</v>
      </c>
      <c r="C168" s="13" t="s">
        <v>186</v>
      </c>
      <c r="D168" s="13" t="s">
        <v>48</v>
      </c>
      <c r="E168" s="13" t="s">
        <v>49</v>
      </c>
      <c r="F168" s="13" t="s">
        <v>11</v>
      </c>
      <c r="G168" s="13" t="s">
        <v>125</v>
      </c>
      <c r="H168" s="55">
        <v>252</v>
      </c>
      <c r="I168" s="55">
        <v>252</v>
      </c>
      <c r="J168" s="56"/>
      <c r="K168" s="27">
        <f>(('Calculatie schoonmaak invulblad'!K42*50)/65)+(('Calculatie schoonmaak invulblad'!K43*15)/65)</f>
        <v>0</v>
      </c>
      <c r="L168" s="27">
        <v>65</v>
      </c>
      <c r="M168" s="67">
        <f t="shared" si="2"/>
        <v>16380</v>
      </c>
      <c r="N168" s="122" t="e">
        <f>((I168/K168)*L168)/200*'Calculatie schoonmaak invulblad'!C9</f>
        <v>#DIV/0!</v>
      </c>
      <c r="O168" s="123" t="e">
        <f>(I168/K168*L168)*'Calculatie schoonmaak invulblad'!C9</f>
        <v>#DIV/0!</v>
      </c>
    </row>
    <row r="169" spans="1:15" ht="14.4" customHeight="1" x14ac:dyDescent="0.3">
      <c r="A169" s="21" t="s">
        <v>152</v>
      </c>
      <c r="B169" s="22" t="s">
        <v>187</v>
      </c>
      <c r="C169" s="13" t="s">
        <v>186</v>
      </c>
      <c r="D169" s="13" t="s">
        <v>48</v>
      </c>
      <c r="E169" s="13" t="s">
        <v>49</v>
      </c>
      <c r="F169" s="13" t="s">
        <v>11</v>
      </c>
      <c r="G169" s="13" t="s">
        <v>125</v>
      </c>
      <c r="H169" s="55">
        <v>252</v>
      </c>
      <c r="I169" s="55">
        <v>252</v>
      </c>
      <c r="J169" s="56"/>
      <c r="K169" s="27">
        <f>(('Calculatie schoonmaak invulblad'!K42*50)/65)+(('Calculatie schoonmaak invulblad'!K43*15)/65)</f>
        <v>0</v>
      </c>
      <c r="L169" s="27">
        <v>65</v>
      </c>
      <c r="M169" s="67">
        <f t="shared" si="2"/>
        <v>16380</v>
      </c>
      <c r="N169" s="122" t="e">
        <f>((I169/K169)*L169)/200*'Calculatie schoonmaak invulblad'!C9</f>
        <v>#DIV/0!</v>
      </c>
      <c r="O169" s="123" t="e">
        <f>(I169/K169*L169)*'Calculatie schoonmaak invulblad'!C9</f>
        <v>#DIV/0!</v>
      </c>
    </row>
    <row r="170" spans="1:15" ht="14.4" customHeight="1" x14ac:dyDescent="0.3">
      <c r="A170" s="21" t="s">
        <v>152</v>
      </c>
      <c r="B170" s="22" t="s">
        <v>188</v>
      </c>
      <c r="C170" s="13" t="s">
        <v>53</v>
      </c>
      <c r="D170" s="13" t="s">
        <v>53</v>
      </c>
      <c r="E170" s="13" t="s">
        <v>49</v>
      </c>
      <c r="F170" s="13" t="s">
        <v>11</v>
      </c>
      <c r="G170" s="13" t="s">
        <v>125</v>
      </c>
      <c r="H170" s="55">
        <v>37</v>
      </c>
      <c r="I170" s="55">
        <v>37</v>
      </c>
      <c r="J170" s="56"/>
      <c r="K170" s="27">
        <f>('Calculatie schoonmaak invulblad'!K45+'Calculatie schoonmaak invulblad'!K46)/2</f>
        <v>0</v>
      </c>
      <c r="L170" s="27">
        <v>2</v>
      </c>
      <c r="M170" s="67">
        <f t="shared" si="2"/>
        <v>74</v>
      </c>
      <c r="N170" s="122" t="e">
        <f>((I170/K170)*L170)/200*'Calculatie schoonmaak invulblad'!C9</f>
        <v>#DIV/0!</v>
      </c>
      <c r="O170" s="123" t="e">
        <f>(I170/K170*L170)*'Calculatie schoonmaak invulblad'!C9</f>
        <v>#DIV/0!</v>
      </c>
    </row>
    <row r="171" spans="1:15" ht="14.4" customHeight="1" x14ac:dyDescent="0.3">
      <c r="A171" s="21" t="s">
        <v>152</v>
      </c>
      <c r="B171" s="22" t="s">
        <v>189</v>
      </c>
      <c r="C171" s="13" t="s">
        <v>53</v>
      </c>
      <c r="D171" s="13" t="s">
        <v>53</v>
      </c>
      <c r="E171" s="13" t="s">
        <v>49</v>
      </c>
      <c r="F171" s="13" t="s">
        <v>11</v>
      </c>
      <c r="G171" s="13" t="s">
        <v>125</v>
      </c>
      <c r="H171" s="55">
        <v>37</v>
      </c>
      <c r="I171" s="55">
        <v>37</v>
      </c>
      <c r="J171" s="56"/>
      <c r="K171" s="27">
        <f>('Calculatie schoonmaak invulblad'!K45+'Calculatie schoonmaak invulblad'!K46)/2</f>
        <v>0</v>
      </c>
      <c r="L171" s="27">
        <v>2</v>
      </c>
      <c r="M171" s="67">
        <f t="shared" si="2"/>
        <v>74</v>
      </c>
      <c r="N171" s="122" t="e">
        <f>((I171/K171)*L171)/200*'Calculatie schoonmaak invulblad'!C9</f>
        <v>#DIV/0!</v>
      </c>
      <c r="O171" s="123" t="e">
        <f>(I171/K171*L171)*'Calculatie schoonmaak invulblad'!C9</f>
        <v>#DIV/0!</v>
      </c>
    </row>
    <row r="172" spans="1:15" ht="14.4" customHeight="1" x14ac:dyDescent="0.3">
      <c r="A172" s="21" t="s">
        <v>152</v>
      </c>
      <c r="B172" s="22">
        <v>605</v>
      </c>
      <c r="C172" s="13" t="s">
        <v>142</v>
      </c>
      <c r="D172" s="13" t="s">
        <v>32</v>
      </c>
      <c r="E172" s="13" t="s">
        <v>1</v>
      </c>
      <c r="F172" s="13" t="s">
        <v>2</v>
      </c>
      <c r="G172" s="13" t="s">
        <v>25</v>
      </c>
      <c r="H172" s="55">
        <v>50</v>
      </c>
      <c r="I172" s="55">
        <v>50</v>
      </c>
      <c r="J172" s="56"/>
      <c r="K172" s="69">
        <f>'Calculatie schoonmaak invulblad'!E60</f>
        <v>0</v>
      </c>
      <c r="L172" s="27">
        <v>100</v>
      </c>
      <c r="M172" s="67">
        <f t="shared" si="2"/>
        <v>5000</v>
      </c>
      <c r="N172" s="122" t="e">
        <f>((I172/K172)*L172)/200*'Calculatie schoonmaak invulblad'!C9</f>
        <v>#DIV/0!</v>
      </c>
      <c r="O172" s="123" t="e">
        <f>(I172/K172*L172)*'Calculatie schoonmaak invulblad'!C9</f>
        <v>#DIV/0!</v>
      </c>
    </row>
    <row r="173" spans="1:15" ht="14.4" customHeight="1" x14ac:dyDescent="0.3">
      <c r="A173" s="21" t="s">
        <v>152</v>
      </c>
      <c r="B173" s="22">
        <v>606</v>
      </c>
      <c r="C173" s="13" t="s">
        <v>142</v>
      </c>
      <c r="D173" s="13" t="s">
        <v>32</v>
      </c>
      <c r="E173" s="13" t="s">
        <v>1</v>
      </c>
      <c r="F173" s="13" t="s">
        <v>2</v>
      </c>
      <c r="G173" s="13" t="s">
        <v>25</v>
      </c>
      <c r="H173" s="55">
        <v>50</v>
      </c>
      <c r="I173" s="55">
        <v>50</v>
      </c>
      <c r="J173" s="56"/>
      <c r="K173" s="69">
        <f>'Calculatie schoonmaak invulblad'!E60</f>
        <v>0</v>
      </c>
      <c r="L173" s="27">
        <v>100</v>
      </c>
      <c r="M173" s="67">
        <f t="shared" si="2"/>
        <v>5000</v>
      </c>
      <c r="N173" s="122" t="e">
        <f>((I173/K173)*L173)/200*'Calculatie schoonmaak invulblad'!C9</f>
        <v>#DIV/0!</v>
      </c>
      <c r="O173" s="123" t="e">
        <f>(I173/K173*L173)*'Calculatie schoonmaak invulblad'!C9</f>
        <v>#DIV/0!</v>
      </c>
    </row>
    <row r="174" spans="1:15" ht="14.4" customHeight="1" x14ac:dyDescent="0.3">
      <c r="A174" s="21" t="s">
        <v>152</v>
      </c>
      <c r="B174" s="22">
        <v>607</v>
      </c>
      <c r="C174" s="13" t="s">
        <v>142</v>
      </c>
      <c r="D174" s="13" t="s">
        <v>32</v>
      </c>
      <c r="E174" s="13" t="s">
        <v>1</v>
      </c>
      <c r="F174" s="13" t="s">
        <v>2</v>
      </c>
      <c r="G174" s="13" t="s">
        <v>25</v>
      </c>
      <c r="H174" s="55">
        <v>50</v>
      </c>
      <c r="I174" s="55">
        <v>50</v>
      </c>
      <c r="J174" s="56"/>
      <c r="K174" s="69">
        <f>'Calculatie schoonmaak invulblad'!E60</f>
        <v>0</v>
      </c>
      <c r="L174" s="27">
        <v>100</v>
      </c>
      <c r="M174" s="67">
        <f t="shared" si="2"/>
        <v>5000</v>
      </c>
      <c r="N174" s="122" t="e">
        <f>((I174/K174)*L174)/200*'Calculatie schoonmaak invulblad'!C9</f>
        <v>#DIV/0!</v>
      </c>
      <c r="O174" s="123" t="e">
        <f>(I174/K174*L174)*'Calculatie schoonmaak invulblad'!C9</f>
        <v>#DIV/0!</v>
      </c>
    </row>
    <row r="175" spans="1:15" ht="14.4" customHeight="1" x14ac:dyDescent="0.3">
      <c r="A175" s="21" t="s">
        <v>152</v>
      </c>
      <c r="B175" s="22">
        <v>608</v>
      </c>
      <c r="C175" s="13" t="s">
        <v>142</v>
      </c>
      <c r="D175" s="13" t="s">
        <v>32</v>
      </c>
      <c r="E175" s="13" t="s">
        <v>1</v>
      </c>
      <c r="F175" s="13" t="s">
        <v>2</v>
      </c>
      <c r="G175" s="13" t="s">
        <v>25</v>
      </c>
      <c r="H175" s="55">
        <v>50</v>
      </c>
      <c r="I175" s="55">
        <v>50</v>
      </c>
      <c r="J175" s="56"/>
      <c r="K175" s="69">
        <f>'Calculatie schoonmaak invulblad'!E60</f>
        <v>0</v>
      </c>
      <c r="L175" s="27">
        <v>100</v>
      </c>
      <c r="M175" s="67">
        <f t="shared" si="2"/>
        <v>5000</v>
      </c>
      <c r="N175" s="122" t="e">
        <f>((I175/K175)*L175)/200*'Calculatie schoonmaak invulblad'!C9</f>
        <v>#DIV/0!</v>
      </c>
      <c r="O175" s="123" t="e">
        <f>(I175/K175*L175)*'Calculatie schoonmaak invulblad'!C9</f>
        <v>#DIV/0!</v>
      </c>
    </row>
    <row r="176" spans="1:15" ht="14.4" customHeight="1" x14ac:dyDescent="0.3">
      <c r="A176" s="21" t="s">
        <v>152</v>
      </c>
      <c r="B176" s="22">
        <v>609</v>
      </c>
      <c r="C176" s="13" t="s">
        <v>142</v>
      </c>
      <c r="D176" s="13" t="s">
        <v>32</v>
      </c>
      <c r="E176" s="13" t="s">
        <v>1</v>
      </c>
      <c r="F176" s="13" t="s">
        <v>2</v>
      </c>
      <c r="G176" s="13" t="s">
        <v>25</v>
      </c>
      <c r="H176" s="55">
        <v>99</v>
      </c>
      <c r="I176" s="55">
        <v>99</v>
      </c>
      <c r="J176" s="56"/>
      <c r="K176" s="69">
        <f>'Calculatie schoonmaak invulblad'!E60</f>
        <v>0</v>
      </c>
      <c r="L176" s="27">
        <v>100</v>
      </c>
      <c r="M176" s="67">
        <f t="shared" si="2"/>
        <v>9900</v>
      </c>
      <c r="N176" s="122" t="e">
        <f>((I176/K176)*L176)/200*'Calculatie schoonmaak invulblad'!C9</f>
        <v>#DIV/0!</v>
      </c>
      <c r="O176" s="123" t="e">
        <f>(I176/K176*L176)*'Calculatie schoonmaak invulblad'!C9</f>
        <v>#DIV/0!</v>
      </c>
    </row>
    <row r="177" spans="1:15" ht="14.4" customHeight="1" x14ac:dyDescent="0.3">
      <c r="A177" s="21" t="s">
        <v>152</v>
      </c>
      <c r="B177" s="22">
        <v>610</v>
      </c>
      <c r="C177" s="13" t="s">
        <v>142</v>
      </c>
      <c r="D177" s="13" t="s">
        <v>32</v>
      </c>
      <c r="E177" s="13" t="s">
        <v>1</v>
      </c>
      <c r="F177" s="13" t="s">
        <v>2</v>
      </c>
      <c r="G177" s="13" t="s">
        <v>25</v>
      </c>
      <c r="H177" s="55">
        <v>25.9</v>
      </c>
      <c r="I177" s="55">
        <v>25.9</v>
      </c>
      <c r="J177" s="56"/>
      <c r="K177" s="69">
        <f>'Calculatie schoonmaak invulblad'!E60</f>
        <v>0</v>
      </c>
      <c r="L177" s="27">
        <v>100</v>
      </c>
      <c r="M177" s="67">
        <f t="shared" si="2"/>
        <v>2590</v>
      </c>
      <c r="N177" s="122" t="e">
        <f>((I177/K177)*L177)/200*'Calculatie schoonmaak invulblad'!C9</f>
        <v>#DIV/0!</v>
      </c>
      <c r="O177" s="123" t="e">
        <f>(I177/K177*L177)*'Calculatie schoonmaak invulblad'!C9</f>
        <v>#DIV/0!</v>
      </c>
    </row>
    <row r="178" spans="1:15" ht="14.4" customHeight="1" x14ac:dyDescent="0.3">
      <c r="A178" s="21" t="s">
        <v>152</v>
      </c>
      <c r="B178" s="22">
        <v>611</v>
      </c>
      <c r="C178" s="13" t="s">
        <v>142</v>
      </c>
      <c r="D178" s="13" t="s">
        <v>32</v>
      </c>
      <c r="E178" s="13" t="s">
        <v>1</v>
      </c>
      <c r="F178" s="13" t="s">
        <v>2</v>
      </c>
      <c r="G178" s="13" t="s">
        <v>25</v>
      </c>
      <c r="H178" s="55">
        <v>53.8</v>
      </c>
      <c r="I178" s="55">
        <v>53.8</v>
      </c>
      <c r="J178" s="56"/>
      <c r="K178" s="69">
        <f>'Calculatie schoonmaak invulblad'!E60</f>
        <v>0</v>
      </c>
      <c r="L178" s="27">
        <v>100</v>
      </c>
      <c r="M178" s="67">
        <f t="shared" si="2"/>
        <v>5380</v>
      </c>
      <c r="N178" s="122" t="e">
        <f>((I178/K178)*L178)/200*'Calculatie schoonmaak invulblad'!C9</f>
        <v>#DIV/0!</v>
      </c>
      <c r="O178" s="123" t="e">
        <f>(I178/K178*L178)*'Calculatie schoonmaak invulblad'!C9</f>
        <v>#DIV/0!</v>
      </c>
    </row>
    <row r="179" spans="1:15" ht="14.4" customHeight="1" x14ac:dyDescent="0.3">
      <c r="A179" s="21" t="s">
        <v>152</v>
      </c>
      <c r="B179" s="22" t="s">
        <v>191</v>
      </c>
      <c r="C179" s="13" t="s">
        <v>54</v>
      </c>
      <c r="D179" s="13" t="s">
        <v>56</v>
      </c>
      <c r="E179" s="13" t="s">
        <v>1</v>
      </c>
      <c r="F179" s="13" t="s">
        <v>2</v>
      </c>
      <c r="G179" s="13" t="s">
        <v>35</v>
      </c>
      <c r="H179" s="55">
        <v>26</v>
      </c>
      <c r="I179" s="55">
        <v>26</v>
      </c>
      <c r="J179" s="56"/>
      <c r="K179" s="69">
        <f>'Calculatie schoonmaak invulblad'!K60</f>
        <v>0</v>
      </c>
      <c r="L179" s="27">
        <v>200</v>
      </c>
      <c r="M179" s="67">
        <f t="shared" si="2"/>
        <v>5200</v>
      </c>
      <c r="N179" s="122" t="e">
        <f>((I179/K179)*L179)/200*'Calculatie schoonmaak invulblad'!C9</f>
        <v>#DIV/0!</v>
      </c>
      <c r="O179" s="123" t="e">
        <f>(I179/K179*L179)*'Calculatie schoonmaak invulblad'!C9</f>
        <v>#DIV/0!</v>
      </c>
    </row>
    <row r="180" spans="1:15" ht="14.4" customHeight="1" x14ac:dyDescent="0.3">
      <c r="A180" s="21" t="s">
        <v>152</v>
      </c>
      <c r="B180" s="22">
        <v>613</v>
      </c>
      <c r="C180" s="13" t="s">
        <v>84</v>
      </c>
      <c r="D180" s="13" t="s">
        <v>0</v>
      </c>
      <c r="E180" s="13" t="s">
        <v>1</v>
      </c>
      <c r="F180" s="13" t="s">
        <v>2</v>
      </c>
      <c r="G180" s="13" t="s">
        <v>3</v>
      </c>
      <c r="H180" s="55">
        <v>24</v>
      </c>
      <c r="I180" s="55">
        <v>0</v>
      </c>
      <c r="J180" s="56">
        <v>24</v>
      </c>
      <c r="K180" s="69">
        <f>'Calculatie schoonmaak invulblad'!E20</f>
        <v>0</v>
      </c>
      <c r="L180" s="27">
        <v>40</v>
      </c>
      <c r="M180" s="67">
        <f t="shared" si="2"/>
        <v>0</v>
      </c>
      <c r="N180" s="122" t="e">
        <f>((I180/K180)*L180)/200*'Calculatie schoonmaak invulblad'!C9</f>
        <v>#DIV/0!</v>
      </c>
      <c r="O180" s="123" t="e">
        <f>(I180/K180*L180)*'Calculatie schoonmaak invulblad'!C9</f>
        <v>#DIV/0!</v>
      </c>
    </row>
    <row r="181" spans="1:15" ht="14.4" customHeight="1" x14ac:dyDescent="0.3">
      <c r="A181" s="21" t="s">
        <v>152</v>
      </c>
      <c r="B181" s="22">
        <v>614</v>
      </c>
      <c r="C181" s="13" t="s">
        <v>142</v>
      </c>
      <c r="D181" s="13" t="s">
        <v>32</v>
      </c>
      <c r="E181" s="13" t="s">
        <v>1</v>
      </c>
      <c r="F181" s="13" t="s">
        <v>2</v>
      </c>
      <c r="G181" s="13" t="s">
        <v>25</v>
      </c>
      <c r="H181" s="55">
        <v>50</v>
      </c>
      <c r="I181" s="55">
        <v>50</v>
      </c>
      <c r="J181" s="56"/>
      <c r="K181" s="69">
        <f>'Calculatie schoonmaak invulblad'!E60</f>
        <v>0</v>
      </c>
      <c r="L181" s="27">
        <v>100</v>
      </c>
      <c r="M181" s="67">
        <f t="shared" si="2"/>
        <v>5000</v>
      </c>
      <c r="N181" s="122" t="e">
        <f>((I181/K181)*L181)/200*'Calculatie schoonmaak invulblad'!C9</f>
        <v>#DIV/0!</v>
      </c>
      <c r="O181" s="123" t="e">
        <f>(I181/K181*L181)*'Calculatie schoonmaak invulblad'!C9</f>
        <v>#DIV/0!</v>
      </c>
    </row>
    <row r="182" spans="1:15" ht="14.4" customHeight="1" x14ac:dyDescent="0.3">
      <c r="A182" s="21" t="s">
        <v>152</v>
      </c>
      <c r="B182" s="22">
        <v>615</v>
      </c>
      <c r="C182" s="13" t="s">
        <v>142</v>
      </c>
      <c r="D182" s="13" t="s">
        <v>32</v>
      </c>
      <c r="E182" s="13" t="s">
        <v>1</v>
      </c>
      <c r="F182" s="13" t="s">
        <v>2</v>
      </c>
      <c r="G182" s="13" t="s">
        <v>25</v>
      </c>
      <c r="H182" s="55">
        <v>50</v>
      </c>
      <c r="I182" s="55">
        <v>50</v>
      </c>
      <c r="J182" s="56"/>
      <c r="K182" s="69">
        <f>'Calculatie schoonmaak invulblad'!E60</f>
        <v>0</v>
      </c>
      <c r="L182" s="27">
        <v>100</v>
      </c>
      <c r="M182" s="67">
        <f t="shared" si="2"/>
        <v>5000</v>
      </c>
      <c r="N182" s="122" t="e">
        <f>((I182/K182)*L182)/200*'Calculatie schoonmaak invulblad'!C9</f>
        <v>#DIV/0!</v>
      </c>
      <c r="O182" s="123" t="e">
        <f>(I182/K182*L182)*'Calculatie schoonmaak invulblad'!C9</f>
        <v>#DIV/0!</v>
      </c>
    </row>
    <row r="183" spans="1:15" ht="14.4" customHeight="1" x14ac:dyDescent="0.3">
      <c r="A183" s="21" t="s">
        <v>152</v>
      </c>
      <c r="B183" s="22">
        <v>616</v>
      </c>
      <c r="C183" s="13" t="s">
        <v>142</v>
      </c>
      <c r="D183" s="13" t="s">
        <v>32</v>
      </c>
      <c r="E183" s="13" t="s">
        <v>1</v>
      </c>
      <c r="F183" s="13" t="s">
        <v>2</v>
      </c>
      <c r="G183" s="13" t="s">
        <v>25</v>
      </c>
      <c r="H183" s="55">
        <v>50</v>
      </c>
      <c r="I183" s="55">
        <v>50</v>
      </c>
      <c r="J183" s="56"/>
      <c r="K183" s="69">
        <f>'Calculatie schoonmaak invulblad'!E60</f>
        <v>0</v>
      </c>
      <c r="L183" s="27">
        <v>100</v>
      </c>
      <c r="M183" s="67">
        <f t="shared" si="2"/>
        <v>5000</v>
      </c>
      <c r="N183" s="122" t="e">
        <f>((I183/K183)*L183)/200*'Calculatie schoonmaak invulblad'!C9</f>
        <v>#DIV/0!</v>
      </c>
      <c r="O183" s="123" t="e">
        <f>(I183/K183*L183)*'Calculatie schoonmaak invulblad'!C9</f>
        <v>#DIV/0!</v>
      </c>
    </row>
    <row r="184" spans="1:15" ht="14.4" customHeight="1" x14ac:dyDescent="0.3">
      <c r="A184" s="21" t="s">
        <v>152</v>
      </c>
      <c r="B184" s="22"/>
      <c r="C184" s="13" t="s">
        <v>54</v>
      </c>
      <c r="D184" s="13" t="s">
        <v>54</v>
      </c>
      <c r="E184" s="13" t="s">
        <v>5</v>
      </c>
      <c r="F184" s="13" t="s">
        <v>5</v>
      </c>
      <c r="G184" s="13" t="s">
        <v>35</v>
      </c>
      <c r="H184" s="55">
        <v>39</v>
      </c>
      <c r="I184" s="55">
        <v>39</v>
      </c>
      <c r="J184" s="56"/>
      <c r="K184" s="69">
        <f>'Calculatie schoonmaak invulblad'!K49</f>
        <v>0</v>
      </c>
      <c r="L184" s="27">
        <v>200</v>
      </c>
      <c r="M184" s="67">
        <f t="shared" si="2"/>
        <v>7800</v>
      </c>
      <c r="N184" s="122" t="e">
        <f>((I184/K184)*L184)/200*'Calculatie schoonmaak invulblad'!C9</f>
        <v>#DIV/0!</v>
      </c>
      <c r="O184" s="123" t="e">
        <f>(I184/K184*L184)*'Calculatie schoonmaak invulblad'!C9</f>
        <v>#DIV/0!</v>
      </c>
    </row>
    <row r="185" spans="1:15" ht="14.4" customHeight="1" x14ac:dyDescent="0.3">
      <c r="A185" s="21" t="s">
        <v>152</v>
      </c>
      <c r="B185" s="22">
        <v>301</v>
      </c>
      <c r="C185" s="13" t="s">
        <v>193</v>
      </c>
      <c r="D185" s="13" t="s">
        <v>56</v>
      </c>
      <c r="E185" s="13" t="s">
        <v>1</v>
      </c>
      <c r="F185" s="13" t="s">
        <v>2</v>
      </c>
      <c r="G185" s="13" t="s">
        <v>35</v>
      </c>
      <c r="H185" s="55">
        <v>100</v>
      </c>
      <c r="I185" s="55">
        <v>100</v>
      </c>
      <c r="J185" s="56"/>
      <c r="K185" s="69">
        <f>'Calculatie schoonmaak invulblad'!K60</f>
        <v>0</v>
      </c>
      <c r="L185" s="27">
        <v>200</v>
      </c>
      <c r="M185" s="67">
        <f t="shared" si="2"/>
        <v>20000</v>
      </c>
      <c r="N185" s="122" t="e">
        <f>((I185/K185)*L185)/200*'Calculatie schoonmaak invulblad'!C9</f>
        <v>#DIV/0!</v>
      </c>
      <c r="O185" s="123" t="e">
        <f>(I185/K185*L185)*'Calculatie schoonmaak invulblad'!C9</f>
        <v>#DIV/0!</v>
      </c>
    </row>
    <row r="186" spans="1:15" x14ac:dyDescent="0.3">
      <c r="A186" s="21" t="s">
        <v>152</v>
      </c>
      <c r="B186" s="22">
        <v>311</v>
      </c>
      <c r="C186" s="13" t="s">
        <v>87</v>
      </c>
      <c r="D186" s="13" t="s">
        <v>46</v>
      </c>
      <c r="E186" s="13" t="s">
        <v>5</v>
      </c>
      <c r="F186" s="13" t="s">
        <v>5</v>
      </c>
      <c r="G186" s="13" t="s">
        <v>47</v>
      </c>
      <c r="H186" s="55">
        <v>18</v>
      </c>
      <c r="I186" s="55">
        <v>18</v>
      </c>
      <c r="J186" s="56"/>
      <c r="K186" s="69">
        <f>'Calculatie schoonmaak invulblad'!K37</f>
        <v>0</v>
      </c>
      <c r="L186" s="27">
        <v>200</v>
      </c>
      <c r="M186" s="67">
        <f t="shared" si="2"/>
        <v>3600</v>
      </c>
      <c r="N186" s="122" t="e">
        <f>((I186/K186)*L186)/200*'Calculatie schoonmaak invulblad'!C9</f>
        <v>#DIV/0!</v>
      </c>
      <c r="O186" s="123" t="e">
        <f>(I186/K186*L186)*'Calculatie schoonmaak invulblad'!C9</f>
        <v>#DIV/0!</v>
      </c>
    </row>
    <row r="187" spans="1:15" ht="14.4" customHeight="1" x14ac:dyDescent="0.3">
      <c r="A187" s="21" t="s">
        <v>152</v>
      </c>
      <c r="B187" s="22">
        <v>317</v>
      </c>
      <c r="C187" s="13" t="s">
        <v>90</v>
      </c>
      <c r="D187" s="13" t="s">
        <v>39</v>
      </c>
      <c r="E187" s="13" t="s">
        <v>1</v>
      </c>
      <c r="F187" s="13" t="s">
        <v>2</v>
      </c>
      <c r="G187" s="13" t="s">
        <v>23</v>
      </c>
      <c r="H187" s="55">
        <v>15</v>
      </c>
      <c r="I187" s="55">
        <v>0</v>
      </c>
      <c r="J187" s="56">
        <v>15</v>
      </c>
      <c r="K187" s="69">
        <f>'Calculatie schoonmaak invulblad'!E74</f>
        <v>0</v>
      </c>
      <c r="L187" s="27">
        <v>10</v>
      </c>
      <c r="M187" s="67">
        <f t="shared" si="2"/>
        <v>0</v>
      </c>
      <c r="N187" s="122" t="e">
        <f>((I187/K187)*L187)/200*'Calculatie schoonmaak invulblad'!C9</f>
        <v>#DIV/0!</v>
      </c>
      <c r="O187" s="123" t="e">
        <f>(I187/K187*L187)*'Calculatie schoonmaak invulblad'!C9</f>
        <v>#DIV/0!</v>
      </c>
    </row>
    <row r="188" spans="1:15" x14ac:dyDescent="0.3">
      <c r="A188" s="21" t="s">
        <v>152</v>
      </c>
      <c r="B188" s="22"/>
      <c r="C188" s="13" t="s">
        <v>90</v>
      </c>
      <c r="D188" s="13" t="s">
        <v>39</v>
      </c>
      <c r="E188" s="13" t="s">
        <v>11</v>
      </c>
      <c r="F188" s="13" t="s">
        <v>12</v>
      </c>
      <c r="G188" s="13" t="s">
        <v>23</v>
      </c>
      <c r="H188" s="55">
        <v>1</v>
      </c>
      <c r="I188" s="55">
        <v>0</v>
      </c>
      <c r="J188" s="56">
        <v>1</v>
      </c>
      <c r="K188" s="69">
        <f>'Calculatie schoonmaak invulblad'!E77</f>
        <v>0</v>
      </c>
      <c r="L188" s="27">
        <v>10</v>
      </c>
      <c r="M188" s="67">
        <f t="shared" si="2"/>
        <v>0</v>
      </c>
      <c r="N188" s="122" t="e">
        <f>((I188/K188)*L188)/200*'Calculatie schoonmaak invulblad'!C9</f>
        <v>#DIV/0!</v>
      </c>
      <c r="O188" s="123" t="e">
        <f>(I188/K188*L188)*'Calculatie schoonmaak invulblad'!C9</f>
        <v>#DIV/0!</v>
      </c>
    </row>
    <row r="189" spans="1:15" x14ac:dyDescent="0.3">
      <c r="A189" s="21" t="s">
        <v>152</v>
      </c>
      <c r="B189" s="22"/>
      <c r="C189" s="13" t="s">
        <v>90</v>
      </c>
      <c r="D189" s="13" t="s">
        <v>39</v>
      </c>
      <c r="E189" s="13" t="s">
        <v>11</v>
      </c>
      <c r="F189" s="13" t="s">
        <v>12</v>
      </c>
      <c r="G189" s="13" t="s">
        <v>23</v>
      </c>
      <c r="H189" s="55">
        <v>1</v>
      </c>
      <c r="I189" s="55">
        <v>0</v>
      </c>
      <c r="J189" s="56">
        <v>1</v>
      </c>
      <c r="K189" s="69">
        <f>'Calculatie schoonmaak invulblad'!E77</f>
        <v>0</v>
      </c>
      <c r="L189" s="27">
        <v>10</v>
      </c>
      <c r="M189" s="67">
        <f t="shared" si="2"/>
        <v>0</v>
      </c>
      <c r="N189" s="122" t="e">
        <f>((I189/K189)*L189)/200*'Calculatie schoonmaak invulblad'!C9</f>
        <v>#DIV/0!</v>
      </c>
      <c r="O189" s="123" t="e">
        <f>(I189/K189*L189)*'Calculatie schoonmaak invulblad'!C9</f>
        <v>#DIV/0!</v>
      </c>
    </row>
    <row r="190" spans="1:15" x14ac:dyDescent="0.3">
      <c r="A190" s="21" t="s">
        <v>152</v>
      </c>
      <c r="B190" s="22">
        <v>317</v>
      </c>
      <c r="C190" s="13" t="s">
        <v>90</v>
      </c>
      <c r="D190" s="13" t="s">
        <v>39</v>
      </c>
      <c r="E190" s="13" t="s">
        <v>5</v>
      </c>
      <c r="F190" s="13" t="s">
        <v>5</v>
      </c>
      <c r="G190" s="13" t="s">
        <v>23</v>
      </c>
      <c r="H190" s="55">
        <v>16</v>
      </c>
      <c r="I190" s="55">
        <v>0</v>
      </c>
      <c r="J190" s="56">
        <v>16</v>
      </c>
      <c r="K190" s="69">
        <f>'Calculatie schoonmaak invulblad'!E74</f>
        <v>0</v>
      </c>
      <c r="L190" s="27">
        <v>10</v>
      </c>
      <c r="M190" s="67">
        <f t="shared" si="2"/>
        <v>0</v>
      </c>
      <c r="N190" s="122" t="e">
        <f>((I190/K190)*L190)/200*'Calculatie schoonmaak invulblad'!C9</f>
        <v>#DIV/0!</v>
      </c>
      <c r="O190" s="123" t="e">
        <f>(I190/K190*L190)*'Calculatie schoonmaak invulblad'!C9</f>
        <v>#DIV/0!</v>
      </c>
    </row>
    <row r="191" spans="1:15" ht="14.4" customHeight="1" x14ac:dyDescent="0.3">
      <c r="A191" s="21" t="s">
        <v>152</v>
      </c>
      <c r="B191" s="22">
        <v>316</v>
      </c>
      <c r="C191" s="13" t="s">
        <v>143</v>
      </c>
      <c r="D191" s="13" t="s">
        <v>0</v>
      </c>
      <c r="E191" s="13" t="s">
        <v>1</v>
      </c>
      <c r="F191" s="13" t="s">
        <v>2</v>
      </c>
      <c r="G191" s="13" t="s">
        <v>3</v>
      </c>
      <c r="H191" s="55">
        <v>65</v>
      </c>
      <c r="I191" s="55">
        <v>0</v>
      </c>
      <c r="J191" s="56">
        <v>65</v>
      </c>
      <c r="K191" s="69">
        <f>'Calculatie schoonmaak invulblad'!E20</f>
        <v>0</v>
      </c>
      <c r="L191" s="27">
        <v>40</v>
      </c>
      <c r="M191" s="67">
        <f t="shared" si="2"/>
        <v>0</v>
      </c>
      <c r="N191" s="122" t="e">
        <f>((I191/K191)*L191)/200*'Calculatie schoonmaak invulblad'!C9</f>
        <v>#DIV/0!</v>
      </c>
      <c r="O191" s="123" t="e">
        <f>(I191/K191*L191)*'Calculatie schoonmaak invulblad'!C9</f>
        <v>#DIV/0!</v>
      </c>
    </row>
    <row r="192" spans="1:15" ht="14.4" customHeight="1" x14ac:dyDescent="0.3">
      <c r="A192" s="21" t="s">
        <v>152</v>
      </c>
      <c r="B192" s="22"/>
      <c r="C192" s="13" t="s">
        <v>140</v>
      </c>
      <c r="D192" s="13" t="s">
        <v>28</v>
      </c>
      <c r="E192" s="13" t="s">
        <v>5</v>
      </c>
      <c r="F192" s="13" t="s">
        <v>5</v>
      </c>
      <c r="G192" s="13" t="s">
        <v>27</v>
      </c>
      <c r="H192" s="55">
        <v>8</v>
      </c>
      <c r="I192" s="55">
        <v>8</v>
      </c>
      <c r="J192" s="56"/>
      <c r="K192" s="69">
        <f>'Calculatie schoonmaak invulblad'!E51</f>
        <v>0</v>
      </c>
      <c r="L192" s="27">
        <v>200</v>
      </c>
      <c r="M192" s="67">
        <f t="shared" si="2"/>
        <v>1600</v>
      </c>
      <c r="N192" s="122" t="e">
        <f>((I192/K192)*L192)/200*'Calculatie schoonmaak invulblad'!C9</f>
        <v>#DIV/0!</v>
      </c>
      <c r="O192" s="123" t="e">
        <f>(I192/K192*L192)*'Calculatie schoonmaak invulblad'!C9</f>
        <v>#DIV/0!</v>
      </c>
    </row>
    <row r="193" spans="1:15" x14ac:dyDescent="0.3">
      <c r="A193" s="21" t="s">
        <v>152</v>
      </c>
      <c r="B193" s="22"/>
      <c r="C193" s="13" t="s">
        <v>87</v>
      </c>
      <c r="D193" s="13" t="s">
        <v>46</v>
      </c>
      <c r="E193" s="13" t="s">
        <v>5</v>
      </c>
      <c r="F193" s="13" t="s">
        <v>5</v>
      </c>
      <c r="G193" s="13" t="s">
        <v>47</v>
      </c>
      <c r="H193" s="55">
        <v>8</v>
      </c>
      <c r="I193" s="55">
        <v>8</v>
      </c>
      <c r="J193" s="56"/>
      <c r="K193" s="69">
        <f>'Calculatie schoonmaak invulblad'!K37</f>
        <v>0</v>
      </c>
      <c r="L193" s="27">
        <v>200</v>
      </c>
      <c r="M193" s="67">
        <f t="shared" si="2"/>
        <v>1600</v>
      </c>
      <c r="N193" s="122" t="e">
        <f>((I193/K193)*L193)/200*'Calculatie schoonmaak invulblad'!C9</f>
        <v>#DIV/0!</v>
      </c>
      <c r="O193" s="123" t="e">
        <f>(I193/K193*L193)*'Calculatie schoonmaak invulblad'!C9</f>
        <v>#DIV/0!</v>
      </c>
    </row>
    <row r="194" spans="1:15" ht="14.4" customHeight="1" x14ac:dyDescent="0.3">
      <c r="A194" s="21" t="s">
        <v>152</v>
      </c>
      <c r="B194" s="22">
        <v>315</v>
      </c>
      <c r="C194" s="13" t="s">
        <v>142</v>
      </c>
      <c r="D194" s="13" t="s">
        <v>32</v>
      </c>
      <c r="E194" s="13" t="s">
        <v>1</v>
      </c>
      <c r="F194" s="13" t="s">
        <v>2</v>
      </c>
      <c r="G194" s="13" t="s">
        <v>25</v>
      </c>
      <c r="H194" s="55">
        <v>50</v>
      </c>
      <c r="I194" s="55">
        <v>50</v>
      </c>
      <c r="J194" s="56"/>
      <c r="K194" s="69">
        <f>'Calculatie schoonmaak invulblad'!E60</f>
        <v>0</v>
      </c>
      <c r="L194" s="27">
        <v>100</v>
      </c>
      <c r="M194" s="67">
        <f t="shared" si="2"/>
        <v>5000</v>
      </c>
      <c r="N194" s="122" t="e">
        <f>((I194/K194)*L194)/200*'Calculatie schoonmaak invulblad'!C9</f>
        <v>#DIV/0!</v>
      </c>
      <c r="O194" s="123" t="e">
        <f>(I194/K194*L194)*'Calculatie schoonmaak invulblad'!C9</f>
        <v>#DIV/0!</v>
      </c>
    </row>
    <row r="195" spans="1:15" ht="14.4" customHeight="1" x14ac:dyDescent="0.3">
      <c r="A195" s="21" t="s">
        <v>152</v>
      </c>
      <c r="B195" s="22">
        <v>314</v>
      </c>
      <c r="C195" s="13" t="s">
        <v>84</v>
      </c>
      <c r="D195" s="13" t="s">
        <v>0</v>
      </c>
      <c r="E195" s="13" t="s">
        <v>1</v>
      </c>
      <c r="F195" s="13" t="s">
        <v>2</v>
      </c>
      <c r="G195" s="13" t="s">
        <v>3</v>
      </c>
      <c r="H195" s="55">
        <v>24</v>
      </c>
      <c r="I195" s="55">
        <v>0</v>
      </c>
      <c r="J195" s="56">
        <v>24</v>
      </c>
      <c r="K195" s="69">
        <f>'Calculatie schoonmaak invulblad'!E20</f>
        <v>0</v>
      </c>
      <c r="L195" s="27">
        <v>40</v>
      </c>
      <c r="M195" s="67">
        <f t="shared" si="2"/>
        <v>0</v>
      </c>
      <c r="N195" s="122" t="e">
        <f>((I195/K195)*L195)/200*'Calculatie schoonmaak invulblad'!C9</f>
        <v>#DIV/0!</v>
      </c>
      <c r="O195" s="123" t="e">
        <f>(I195/K195*L195)*'Calculatie schoonmaak invulblad'!C9</f>
        <v>#DIV/0!</v>
      </c>
    </row>
    <row r="196" spans="1:15" ht="14.4" customHeight="1" x14ac:dyDescent="0.3">
      <c r="A196" s="21" t="s">
        <v>152</v>
      </c>
      <c r="B196" s="22">
        <v>313</v>
      </c>
      <c r="C196" s="13" t="s">
        <v>84</v>
      </c>
      <c r="D196" s="13" t="s">
        <v>0</v>
      </c>
      <c r="E196" s="13" t="s">
        <v>1</v>
      </c>
      <c r="F196" s="13" t="s">
        <v>2</v>
      </c>
      <c r="G196" s="13" t="s">
        <v>3</v>
      </c>
      <c r="H196" s="55">
        <v>24</v>
      </c>
      <c r="I196" s="55">
        <v>0</v>
      </c>
      <c r="J196" s="56">
        <v>24</v>
      </c>
      <c r="K196" s="69">
        <f>'Calculatie schoonmaak invulblad'!E20</f>
        <v>0</v>
      </c>
      <c r="L196" s="27">
        <v>40</v>
      </c>
      <c r="M196" s="67">
        <f t="shared" si="2"/>
        <v>0</v>
      </c>
      <c r="N196" s="122" t="e">
        <f>((I196/K196)*L196)/200*'Calculatie schoonmaak invulblad'!C9</f>
        <v>#DIV/0!</v>
      </c>
      <c r="O196" s="123" t="e">
        <f>(I196/K196*L196)*'Calculatie schoonmaak invulblad'!C9</f>
        <v>#DIV/0!</v>
      </c>
    </row>
    <row r="197" spans="1:15" ht="14.4" customHeight="1" x14ac:dyDescent="0.3">
      <c r="A197" s="21" t="s">
        <v>152</v>
      </c>
      <c r="B197" s="22">
        <v>312</v>
      </c>
      <c r="C197" s="13" t="s">
        <v>142</v>
      </c>
      <c r="D197" s="13" t="s">
        <v>32</v>
      </c>
      <c r="E197" s="13" t="s">
        <v>1</v>
      </c>
      <c r="F197" s="13" t="s">
        <v>2</v>
      </c>
      <c r="G197" s="13" t="s">
        <v>25</v>
      </c>
      <c r="H197" s="55">
        <v>63</v>
      </c>
      <c r="I197" s="55">
        <v>63</v>
      </c>
      <c r="J197" s="56"/>
      <c r="K197" s="69">
        <f>'Calculatie schoonmaak invulblad'!E60</f>
        <v>0</v>
      </c>
      <c r="L197" s="27">
        <v>100</v>
      </c>
      <c r="M197" s="67">
        <f t="shared" si="2"/>
        <v>6300</v>
      </c>
      <c r="N197" s="122" t="e">
        <f>((I197/K197)*L197)/200*'Calculatie schoonmaak invulblad'!C9</f>
        <v>#DIV/0!</v>
      </c>
      <c r="O197" s="123" t="e">
        <f>(I197/K197*L197)*'Calculatie schoonmaak invulblad'!C9</f>
        <v>#DIV/0!</v>
      </c>
    </row>
    <row r="198" spans="1:15" ht="14.4" customHeight="1" x14ac:dyDescent="0.3">
      <c r="A198" s="21" t="s">
        <v>152</v>
      </c>
      <c r="B198" s="22">
        <v>321</v>
      </c>
      <c r="C198" s="13" t="s">
        <v>142</v>
      </c>
      <c r="D198" s="13" t="s">
        <v>32</v>
      </c>
      <c r="E198" s="13" t="s">
        <v>1</v>
      </c>
      <c r="F198" s="13" t="s">
        <v>2</v>
      </c>
      <c r="G198" s="13" t="s">
        <v>25</v>
      </c>
      <c r="H198" s="55">
        <v>50</v>
      </c>
      <c r="I198" s="55">
        <v>50</v>
      </c>
      <c r="J198" s="56"/>
      <c r="K198" s="69">
        <f>'Calculatie schoonmaak invulblad'!E60</f>
        <v>0</v>
      </c>
      <c r="L198" s="27">
        <v>100</v>
      </c>
      <c r="M198" s="67">
        <f t="shared" si="2"/>
        <v>5000</v>
      </c>
      <c r="N198" s="122" t="e">
        <f>((I198/K198)*L198)/200*'Calculatie schoonmaak invulblad'!C9</f>
        <v>#DIV/0!</v>
      </c>
      <c r="O198" s="123" t="e">
        <f>(I198/K198*L198)*'Calculatie schoonmaak invulblad'!C9</f>
        <v>#DIV/0!</v>
      </c>
    </row>
    <row r="199" spans="1:15" ht="14.4" customHeight="1" x14ac:dyDescent="0.3">
      <c r="A199" s="21" t="s">
        <v>152</v>
      </c>
      <c r="B199" s="22">
        <v>307</v>
      </c>
      <c r="C199" s="13" t="s">
        <v>56</v>
      </c>
      <c r="D199" s="13" t="s">
        <v>56</v>
      </c>
      <c r="E199" s="13" t="s">
        <v>1</v>
      </c>
      <c r="F199" s="13" t="s">
        <v>2</v>
      </c>
      <c r="G199" s="13" t="s">
        <v>35</v>
      </c>
      <c r="H199" s="55">
        <v>130</v>
      </c>
      <c r="I199" s="55">
        <v>130</v>
      </c>
      <c r="J199" s="56"/>
      <c r="K199" s="69">
        <f>'Calculatie schoonmaak invulblad'!K60</f>
        <v>0</v>
      </c>
      <c r="L199" s="27">
        <v>200</v>
      </c>
      <c r="M199" s="67">
        <f t="shared" si="2"/>
        <v>26000</v>
      </c>
      <c r="N199" s="122" t="e">
        <f>((I199/K199)*L199)/200*'Calculatie schoonmaak invulblad'!C9</f>
        <v>#DIV/0!</v>
      </c>
      <c r="O199" s="123" t="e">
        <f>(I199/K199*L199)*'Calculatie schoonmaak invulblad'!C9</f>
        <v>#DIV/0!</v>
      </c>
    </row>
    <row r="200" spans="1:15" ht="14.4" customHeight="1" x14ac:dyDescent="0.3">
      <c r="A200" s="21" t="s">
        <v>152</v>
      </c>
      <c r="B200" s="22">
        <v>322</v>
      </c>
      <c r="C200" s="13" t="s">
        <v>142</v>
      </c>
      <c r="D200" s="13" t="s">
        <v>32</v>
      </c>
      <c r="E200" s="13" t="s">
        <v>1</v>
      </c>
      <c r="F200" s="13" t="s">
        <v>2</v>
      </c>
      <c r="G200" s="13" t="s">
        <v>25</v>
      </c>
      <c r="H200" s="55">
        <v>50</v>
      </c>
      <c r="I200" s="55">
        <v>50</v>
      </c>
      <c r="J200" s="56"/>
      <c r="K200" s="69">
        <f>'Calculatie schoonmaak invulblad'!E60</f>
        <v>0</v>
      </c>
      <c r="L200" s="27">
        <v>100</v>
      </c>
      <c r="M200" s="67">
        <f t="shared" si="2"/>
        <v>5000</v>
      </c>
      <c r="N200" s="122" t="e">
        <f>((I200/K200)*L200)/200*'Calculatie schoonmaak invulblad'!C9</f>
        <v>#DIV/0!</v>
      </c>
      <c r="O200" s="123" t="e">
        <f>(I200/K200*L200)*'Calculatie schoonmaak invulblad'!C9</f>
        <v>#DIV/0!</v>
      </c>
    </row>
    <row r="201" spans="1:15" ht="14.4" customHeight="1" x14ac:dyDescent="0.3">
      <c r="A201" s="21" t="s">
        <v>152</v>
      </c>
      <c r="B201" s="22">
        <v>323</v>
      </c>
      <c r="C201" s="13" t="s">
        <v>142</v>
      </c>
      <c r="D201" s="13" t="s">
        <v>32</v>
      </c>
      <c r="E201" s="13" t="s">
        <v>1</v>
      </c>
      <c r="F201" s="13" t="s">
        <v>2</v>
      </c>
      <c r="G201" s="13" t="s">
        <v>25</v>
      </c>
      <c r="H201" s="55">
        <v>50</v>
      </c>
      <c r="I201" s="55">
        <v>50</v>
      </c>
      <c r="J201" s="56"/>
      <c r="K201" s="69">
        <f>'Calculatie schoonmaak invulblad'!E60</f>
        <v>0</v>
      </c>
      <c r="L201" s="27">
        <v>100</v>
      </c>
      <c r="M201" s="67">
        <f t="shared" si="2"/>
        <v>5000</v>
      </c>
      <c r="N201" s="122" t="e">
        <f>((I201/K201)*L201)/200*'Calculatie schoonmaak invulblad'!C9</f>
        <v>#DIV/0!</v>
      </c>
      <c r="O201" s="123" t="e">
        <f>(I201/K201*L201)*'Calculatie schoonmaak invulblad'!C9</f>
        <v>#DIV/0!</v>
      </c>
    </row>
    <row r="202" spans="1:15" ht="14.4" customHeight="1" x14ac:dyDescent="0.3">
      <c r="A202" s="21" t="s">
        <v>152</v>
      </c>
      <c r="B202" s="22">
        <v>324</v>
      </c>
      <c r="C202" s="13" t="s">
        <v>142</v>
      </c>
      <c r="D202" s="13" t="s">
        <v>32</v>
      </c>
      <c r="E202" s="13" t="s">
        <v>1</v>
      </c>
      <c r="F202" s="13" t="s">
        <v>2</v>
      </c>
      <c r="G202" s="13" t="s">
        <v>25</v>
      </c>
      <c r="H202" s="55">
        <v>50</v>
      </c>
      <c r="I202" s="55">
        <v>50</v>
      </c>
      <c r="J202" s="56"/>
      <c r="K202" s="69">
        <f>'Calculatie schoonmaak invulblad'!E60</f>
        <v>0</v>
      </c>
      <c r="L202" s="27">
        <v>100</v>
      </c>
      <c r="M202" s="67">
        <f t="shared" si="2"/>
        <v>5000</v>
      </c>
      <c r="N202" s="122" t="e">
        <f>((I202/K202)*L202)/200*'Calculatie schoonmaak invulblad'!C9</f>
        <v>#DIV/0!</v>
      </c>
      <c r="O202" s="123" t="e">
        <f>(I202/K202*L202)*'Calculatie schoonmaak invulblad'!C9</f>
        <v>#DIV/0!</v>
      </c>
    </row>
    <row r="203" spans="1:15" ht="14.4" customHeight="1" x14ac:dyDescent="0.3">
      <c r="A203" s="21" t="s">
        <v>152</v>
      </c>
      <c r="B203" s="22">
        <v>325</v>
      </c>
      <c r="C203" s="13" t="s">
        <v>142</v>
      </c>
      <c r="D203" s="13" t="s">
        <v>32</v>
      </c>
      <c r="E203" s="13" t="s">
        <v>1</v>
      </c>
      <c r="F203" s="13" t="s">
        <v>2</v>
      </c>
      <c r="G203" s="13" t="s">
        <v>25</v>
      </c>
      <c r="H203" s="55">
        <v>50</v>
      </c>
      <c r="I203" s="55">
        <v>50</v>
      </c>
      <c r="J203" s="56"/>
      <c r="K203" s="69">
        <f>'Calculatie schoonmaak invulblad'!E60</f>
        <v>0</v>
      </c>
      <c r="L203" s="27">
        <v>100</v>
      </c>
      <c r="M203" s="67">
        <f t="shared" si="2"/>
        <v>5000</v>
      </c>
      <c r="N203" s="122" t="e">
        <f>((I203/K203)*L203)/200*'Calculatie schoonmaak invulblad'!C9</f>
        <v>#DIV/0!</v>
      </c>
      <c r="O203" s="123" t="e">
        <f>(I203/K203*L203)*'Calculatie schoonmaak invulblad'!C9</f>
        <v>#DIV/0!</v>
      </c>
    </row>
    <row r="204" spans="1:15" ht="14.4" customHeight="1" x14ac:dyDescent="0.3">
      <c r="A204" s="21" t="s">
        <v>152</v>
      </c>
      <c r="B204" s="22">
        <v>326</v>
      </c>
      <c r="C204" s="13" t="s">
        <v>142</v>
      </c>
      <c r="D204" s="13" t="s">
        <v>32</v>
      </c>
      <c r="E204" s="13" t="s">
        <v>1</v>
      </c>
      <c r="F204" s="13" t="s">
        <v>2</v>
      </c>
      <c r="G204" s="13" t="s">
        <v>25</v>
      </c>
      <c r="H204" s="55">
        <v>50</v>
      </c>
      <c r="I204" s="55">
        <v>50</v>
      </c>
      <c r="J204" s="56"/>
      <c r="K204" s="69">
        <f>'Calculatie schoonmaak invulblad'!E60</f>
        <v>0</v>
      </c>
      <c r="L204" s="27">
        <v>100</v>
      </c>
      <c r="M204" s="67">
        <f t="shared" ref="M204:M255" si="3">I204*L204</f>
        <v>5000</v>
      </c>
      <c r="N204" s="122" t="e">
        <f>((I204/K204)*L204)/200*'Calculatie schoonmaak invulblad'!C9</f>
        <v>#DIV/0!</v>
      </c>
      <c r="O204" s="123" t="e">
        <f>(I204/K204*L204)*'Calculatie schoonmaak invulblad'!C9</f>
        <v>#DIV/0!</v>
      </c>
    </row>
    <row r="205" spans="1:15" ht="14.4" customHeight="1" x14ac:dyDescent="0.3">
      <c r="A205" s="21" t="s">
        <v>152</v>
      </c>
      <c r="B205" s="22">
        <v>327</v>
      </c>
      <c r="C205" s="13" t="s">
        <v>142</v>
      </c>
      <c r="D205" s="13" t="s">
        <v>32</v>
      </c>
      <c r="E205" s="13" t="s">
        <v>1</v>
      </c>
      <c r="F205" s="13" t="s">
        <v>2</v>
      </c>
      <c r="G205" s="13" t="s">
        <v>25</v>
      </c>
      <c r="H205" s="55">
        <v>50</v>
      </c>
      <c r="I205" s="55">
        <v>50</v>
      </c>
      <c r="J205" s="56"/>
      <c r="K205" s="69">
        <f>'Calculatie schoonmaak invulblad'!E60</f>
        <v>0</v>
      </c>
      <c r="L205" s="27">
        <v>100</v>
      </c>
      <c r="M205" s="67">
        <f t="shared" si="3"/>
        <v>5000</v>
      </c>
      <c r="N205" s="122" t="e">
        <f>((I205/K205)*L205)/200*'Calculatie schoonmaak invulblad'!C9</f>
        <v>#DIV/0!</v>
      </c>
      <c r="O205" s="123" t="e">
        <f>(I205/K205*L205)*'Calculatie schoonmaak invulblad'!C9</f>
        <v>#DIV/0!</v>
      </c>
    </row>
    <row r="206" spans="1:15" ht="14.4" customHeight="1" x14ac:dyDescent="0.3">
      <c r="A206" s="21" t="s">
        <v>152</v>
      </c>
      <c r="B206" s="22">
        <v>328</v>
      </c>
      <c r="C206" s="13" t="s">
        <v>142</v>
      </c>
      <c r="D206" s="13" t="s">
        <v>32</v>
      </c>
      <c r="E206" s="13" t="s">
        <v>1</v>
      </c>
      <c r="F206" s="13" t="s">
        <v>2</v>
      </c>
      <c r="G206" s="13" t="s">
        <v>25</v>
      </c>
      <c r="H206" s="55">
        <v>50</v>
      </c>
      <c r="I206" s="55">
        <v>50</v>
      </c>
      <c r="J206" s="56"/>
      <c r="K206" s="69">
        <f>'Calculatie schoonmaak invulblad'!E60</f>
        <v>0</v>
      </c>
      <c r="L206" s="27">
        <v>100</v>
      </c>
      <c r="M206" s="67">
        <f t="shared" si="3"/>
        <v>5000</v>
      </c>
      <c r="N206" s="122" t="e">
        <f>((I206/K206)*L206)/200*'Calculatie schoonmaak invulblad'!C9</f>
        <v>#DIV/0!</v>
      </c>
      <c r="O206" s="123" t="e">
        <f>(I206/K206*L206)*'Calculatie schoonmaak invulblad'!C9</f>
        <v>#DIV/0!</v>
      </c>
    </row>
    <row r="207" spans="1:15" ht="14.4" customHeight="1" x14ac:dyDescent="0.3">
      <c r="A207" s="21" t="s">
        <v>152</v>
      </c>
      <c r="B207" s="22"/>
      <c r="C207" s="13" t="s">
        <v>81</v>
      </c>
      <c r="D207" s="13" t="s">
        <v>56</v>
      </c>
      <c r="E207" s="13" t="s">
        <v>1</v>
      </c>
      <c r="F207" s="13" t="s">
        <v>2</v>
      </c>
      <c r="G207" s="13" t="s">
        <v>35</v>
      </c>
      <c r="H207" s="55">
        <v>49</v>
      </c>
      <c r="I207" s="55">
        <v>49</v>
      </c>
      <c r="J207" s="56"/>
      <c r="K207" s="69">
        <f>'Calculatie schoonmaak invulblad'!K60</f>
        <v>0</v>
      </c>
      <c r="L207" s="27">
        <v>200</v>
      </c>
      <c r="M207" s="67">
        <f t="shared" si="3"/>
        <v>9800</v>
      </c>
      <c r="N207" s="122" t="e">
        <f>((I207/K207)*L207)/200*'Calculatie schoonmaak invulblad'!C9</f>
        <v>#DIV/0!</v>
      </c>
      <c r="O207" s="123" t="e">
        <f>(I207/K207*L207)*'Calculatie schoonmaak invulblad'!C9</f>
        <v>#DIV/0!</v>
      </c>
    </row>
    <row r="208" spans="1:15" ht="14.4" customHeight="1" x14ac:dyDescent="0.3">
      <c r="A208" s="21" t="s">
        <v>152</v>
      </c>
      <c r="B208" s="22"/>
      <c r="C208" s="13" t="s">
        <v>54</v>
      </c>
      <c r="D208" s="13" t="s">
        <v>54</v>
      </c>
      <c r="E208" s="13" t="s">
        <v>5</v>
      </c>
      <c r="F208" s="13" t="s">
        <v>5</v>
      </c>
      <c r="G208" s="13" t="s">
        <v>35</v>
      </c>
      <c r="H208" s="55">
        <v>39</v>
      </c>
      <c r="I208" s="55">
        <v>39</v>
      </c>
      <c r="J208" s="56"/>
      <c r="K208" s="69">
        <f>'Calculatie schoonmaak invulblad'!K49</f>
        <v>0</v>
      </c>
      <c r="L208" s="27">
        <v>200</v>
      </c>
      <c r="M208" s="67">
        <f t="shared" si="3"/>
        <v>7800</v>
      </c>
      <c r="N208" s="122" t="e">
        <f>((I208/K208)*L208)/200*'Calculatie schoonmaak invulblad'!C9</f>
        <v>#DIV/0!</v>
      </c>
      <c r="O208" s="123" t="e">
        <f>(I208/K208*L208)*'Calculatie schoonmaak invulblad'!C9</f>
        <v>#DIV/0!</v>
      </c>
    </row>
    <row r="209" spans="1:15" ht="14.4" customHeight="1" x14ac:dyDescent="0.3">
      <c r="A209" s="21" t="s">
        <v>152</v>
      </c>
      <c r="B209" s="22"/>
      <c r="C209" s="13" t="s">
        <v>56</v>
      </c>
      <c r="D209" s="13" t="s">
        <v>56</v>
      </c>
      <c r="E209" s="13" t="s">
        <v>1</v>
      </c>
      <c r="F209" s="13" t="s">
        <v>2</v>
      </c>
      <c r="G209" s="13" t="s">
        <v>35</v>
      </c>
      <c r="H209" s="55">
        <v>30</v>
      </c>
      <c r="I209" s="55">
        <v>30</v>
      </c>
      <c r="J209" s="56"/>
      <c r="K209" s="69">
        <f>'Calculatie schoonmaak invulblad'!K60</f>
        <v>0</v>
      </c>
      <c r="L209" s="27">
        <v>200</v>
      </c>
      <c r="M209" s="67">
        <f t="shared" si="3"/>
        <v>6000</v>
      </c>
      <c r="N209" s="122" t="e">
        <f>((I209/K209)*L209)/200*'Calculatie schoonmaak invulblad'!C9</f>
        <v>#DIV/0!</v>
      </c>
      <c r="O209" s="123" t="e">
        <f>(I209/K209*L209)*'Calculatie schoonmaak invulblad'!C9</f>
        <v>#DIV/0!</v>
      </c>
    </row>
    <row r="210" spans="1:15" ht="14.4" customHeight="1" x14ac:dyDescent="0.3">
      <c r="A210" s="21" t="s">
        <v>152</v>
      </c>
      <c r="B210" s="22">
        <v>334</v>
      </c>
      <c r="C210" s="13" t="s">
        <v>195</v>
      </c>
      <c r="D210" s="13" t="s">
        <v>40</v>
      </c>
      <c r="E210" s="13" t="s">
        <v>1</v>
      </c>
      <c r="F210" s="13" t="s">
        <v>2</v>
      </c>
      <c r="G210" s="13" t="s">
        <v>41</v>
      </c>
      <c r="H210" s="55">
        <v>78</v>
      </c>
      <c r="I210" s="55">
        <v>78</v>
      </c>
      <c r="J210" s="56"/>
      <c r="K210" s="69">
        <f>'Calculatie schoonmaak invulblad'!K20</f>
        <v>0</v>
      </c>
      <c r="L210" s="27">
        <v>200</v>
      </c>
      <c r="M210" s="67">
        <f t="shared" si="3"/>
        <v>15600</v>
      </c>
      <c r="N210" s="122" t="e">
        <f>((I210/K210)*L210)/200*'Calculatie schoonmaak invulblad'!C9</f>
        <v>#DIV/0!</v>
      </c>
      <c r="O210" s="123" t="e">
        <f>(I210/K210*L210)*'Calculatie schoonmaak invulblad'!C9</f>
        <v>#DIV/0!</v>
      </c>
    </row>
    <row r="211" spans="1:15" ht="14.4" customHeight="1" x14ac:dyDescent="0.3">
      <c r="A211" s="21" t="s">
        <v>152</v>
      </c>
      <c r="B211" s="22">
        <v>335</v>
      </c>
      <c r="C211" s="13" t="s">
        <v>195</v>
      </c>
      <c r="D211" s="13" t="s">
        <v>40</v>
      </c>
      <c r="E211" s="13" t="s">
        <v>1</v>
      </c>
      <c r="F211" s="13" t="s">
        <v>2</v>
      </c>
      <c r="G211" s="13" t="s">
        <v>41</v>
      </c>
      <c r="H211" s="55">
        <v>88</v>
      </c>
      <c r="I211" s="55">
        <v>88</v>
      </c>
      <c r="J211" s="56"/>
      <c r="K211" s="69">
        <f>'Calculatie schoonmaak invulblad'!K20</f>
        <v>0</v>
      </c>
      <c r="L211" s="27">
        <v>200</v>
      </c>
      <c r="M211" s="67">
        <f t="shared" si="3"/>
        <v>17600</v>
      </c>
      <c r="N211" s="122" t="e">
        <f>((I211/K211)*L211)/200*'Calculatie schoonmaak invulblad'!C9</f>
        <v>#DIV/0!</v>
      </c>
      <c r="O211" s="123" t="e">
        <f>(I211/K211*L211)*'Calculatie schoonmaak invulblad'!C9</f>
        <v>#DIV/0!</v>
      </c>
    </row>
    <row r="212" spans="1:15" ht="14.4" customHeight="1" x14ac:dyDescent="0.3">
      <c r="A212" s="21" t="s">
        <v>152</v>
      </c>
      <c r="B212" s="22">
        <v>336</v>
      </c>
      <c r="C212" s="13" t="s">
        <v>116</v>
      </c>
      <c r="D212" s="13" t="s">
        <v>177</v>
      </c>
      <c r="E212" s="13" t="s">
        <v>1</v>
      </c>
      <c r="F212" s="13" t="s">
        <v>2</v>
      </c>
      <c r="G212" s="13" t="s">
        <v>1461</v>
      </c>
      <c r="H212" s="55">
        <v>50</v>
      </c>
      <c r="I212" s="55">
        <v>50</v>
      </c>
      <c r="J212" s="56"/>
      <c r="K212" s="69">
        <f>'Calculatie schoonmaak invulblad'!E49</f>
        <v>0</v>
      </c>
      <c r="L212" s="27">
        <v>40</v>
      </c>
      <c r="M212" s="67">
        <f t="shared" si="3"/>
        <v>2000</v>
      </c>
      <c r="N212" s="122" t="e">
        <f>((I212/K212)*L212)/200*'Calculatie schoonmaak invulblad'!C9</f>
        <v>#DIV/0!</v>
      </c>
      <c r="O212" s="123" t="e">
        <f>(I212/K212*L212)*'Calculatie schoonmaak invulblad'!C9</f>
        <v>#DIV/0!</v>
      </c>
    </row>
    <row r="213" spans="1:15" ht="14.4" customHeight="1" x14ac:dyDescent="0.3">
      <c r="A213" s="21" t="s">
        <v>152</v>
      </c>
      <c r="B213" s="22"/>
      <c r="C213" s="13" t="s">
        <v>118</v>
      </c>
      <c r="D213" s="13" t="s">
        <v>54</v>
      </c>
      <c r="E213" s="13" t="s">
        <v>119</v>
      </c>
      <c r="F213" s="13" t="s">
        <v>5</v>
      </c>
      <c r="G213" s="13" t="s">
        <v>35</v>
      </c>
      <c r="H213" s="55">
        <v>2</v>
      </c>
      <c r="I213" s="55">
        <v>2</v>
      </c>
      <c r="J213" s="56"/>
      <c r="K213" s="69">
        <f>'Calculatie schoonmaak invulblad'!K49</f>
        <v>0</v>
      </c>
      <c r="L213" s="27">
        <v>200</v>
      </c>
      <c r="M213" s="67">
        <f t="shared" si="3"/>
        <v>400</v>
      </c>
      <c r="N213" s="122" t="e">
        <f>((I213/K213)*L213)/200*'Calculatie schoonmaak invulblad'!C9</f>
        <v>#DIV/0!</v>
      </c>
      <c r="O213" s="123" t="e">
        <f>(I213/K213*L213)*'Calculatie schoonmaak invulblad'!C9</f>
        <v>#DIV/0!</v>
      </c>
    </row>
    <row r="214" spans="1:15" ht="14.4" customHeight="1" x14ac:dyDescent="0.3">
      <c r="A214" s="21" t="s">
        <v>196</v>
      </c>
      <c r="B214" s="22"/>
      <c r="C214" s="13" t="s">
        <v>197</v>
      </c>
      <c r="D214" s="13" t="s">
        <v>54</v>
      </c>
      <c r="E214" s="13" t="s">
        <v>1</v>
      </c>
      <c r="F214" s="13" t="s">
        <v>2</v>
      </c>
      <c r="G214" s="13" t="s">
        <v>35</v>
      </c>
      <c r="H214" s="55">
        <v>15</v>
      </c>
      <c r="I214" s="55">
        <v>15</v>
      </c>
      <c r="J214" s="56"/>
      <c r="K214" s="69">
        <f>'Calculatie schoonmaak invulblad'!K50</f>
        <v>0</v>
      </c>
      <c r="L214" s="27">
        <v>200</v>
      </c>
      <c r="M214" s="67">
        <f t="shared" si="3"/>
        <v>3000</v>
      </c>
      <c r="N214" s="122" t="e">
        <f>((I214/K214)*L214)/200*'Calculatie schoonmaak invulblad'!C9</f>
        <v>#DIV/0!</v>
      </c>
      <c r="O214" s="123" t="e">
        <f>(I214/K214*L214)*'Calculatie schoonmaak invulblad'!C9</f>
        <v>#DIV/0!</v>
      </c>
    </row>
    <row r="215" spans="1:15" ht="14.4" customHeight="1" x14ac:dyDescent="0.3">
      <c r="A215" s="21" t="s">
        <v>196</v>
      </c>
      <c r="B215" s="22">
        <v>701</v>
      </c>
      <c r="C215" s="13" t="s">
        <v>142</v>
      </c>
      <c r="D215" s="13" t="s">
        <v>32</v>
      </c>
      <c r="E215" s="13" t="s">
        <v>22</v>
      </c>
      <c r="F215" s="13" t="s">
        <v>10</v>
      </c>
      <c r="G215" s="13" t="s">
        <v>25</v>
      </c>
      <c r="H215" s="55">
        <v>50</v>
      </c>
      <c r="I215" s="55">
        <v>50</v>
      </c>
      <c r="J215" s="56"/>
      <c r="K215" s="69">
        <f>'Calculatie schoonmaak invulblad'!E62</f>
        <v>0</v>
      </c>
      <c r="L215" s="27">
        <v>100</v>
      </c>
      <c r="M215" s="67">
        <f t="shared" si="3"/>
        <v>5000</v>
      </c>
      <c r="N215" s="122" t="e">
        <f>((I215/K215)*L215)/200*'Calculatie schoonmaak invulblad'!C9</f>
        <v>#DIV/0!</v>
      </c>
      <c r="O215" s="123" t="e">
        <f>(I215/K215*L215)*'Calculatie schoonmaak invulblad'!C9</f>
        <v>#DIV/0!</v>
      </c>
    </row>
    <row r="216" spans="1:15" ht="14.4" customHeight="1" x14ac:dyDescent="0.3">
      <c r="A216" s="21" t="s">
        <v>196</v>
      </c>
      <c r="B216" s="22"/>
      <c r="C216" s="13" t="s">
        <v>56</v>
      </c>
      <c r="D216" s="13" t="s">
        <v>56</v>
      </c>
      <c r="E216" s="13" t="s">
        <v>22</v>
      </c>
      <c r="F216" s="13" t="s">
        <v>10</v>
      </c>
      <c r="G216" s="13" t="s">
        <v>35</v>
      </c>
      <c r="H216" s="55">
        <v>156</v>
      </c>
      <c r="I216" s="55">
        <v>156</v>
      </c>
      <c r="J216" s="56"/>
      <c r="K216" s="69">
        <f>'Calculatie schoonmaak invulblad'!K62</f>
        <v>0</v>
      </c>
      <c r="L216" s="27">
        <v>200</v>
      </c>
      <c r="M216" s="67">
        <f t="shared" si="3"/>
        <v>31200</v>
      </c>
      <c r="N216" s="122" t="e">
        <f>((I216/K216)*L216)/200*'Calculatie schoonmaak invulblad'!C9</f>
        <v>#DIV/0!</v>
      </c>
      <c r="O216" s="123" t="e">
        <f>(I216/K216*L216)*'Calculatie schoonmaak invulblad'!C9</f>
        <v>#DIV/0!</v>
      </c>
    </row>
    <row r="217" spans="1:15" ht="14.4" customHeight="1" x14ac:dyDescent="0.3">
      <c r="A217" s="21" t="s">
        <v>196</v>
      </c>
      <c r="B217" s="22">
        <v>703</v>
      </c>
      <c r="C217" s="13" t="s">
        <v>142</v>
      </c>
      <c r="D217" s="13" t="s">
        <v>32</v>
      </c>
      <c r="E217" s="13" t="s">
        <v>22</v>
      </c>
      <c r="F217" s="13" t="s">
        <v>10</v>
      </c>
      <c r="G217" s="13" t="s">
        <v>25</v>
      </c>
      <c r="H217" s="55">
        <v>50</v>
      </c>
      <c r="I217" s="55">
        <v>50</v>
      </c>
      <c r="J217" s="56"/>
      <c r="K217" s="69">
        <f>'Calculatie schoonmaak invulblad'!E62</f>
        <v>0</v>
      </c>
      <c r="L217" s="27">
        <v>100</v>
      </c>
      <c r="M217" s="67">
        <f t="shared" si="3"/>
        <v>5000</v>
      </c>
      <c r="N217" s="122" t="e">
        <f>((I217/K217)*L217)/200*'Calculatie schoonmaak invulblad'!C9</f>
        <v>#DIV/0!</v>
      </c>
      <c r="O217" s="123" t="e">
        <f>(I217/K217*L217)*'Calculatie schoonmaak invulblad'!C9</f>
        <v>#DIV/0!</v>
      </c>
    </row>
    <row r="218" spans="1:15" ht="14.4" customHeight="1" x14ac:dyDescent="0.3">
      <c r="A218" s="21" t="s">
        <v>196</v>
      </c>
      <c r="B218" s="22">
        <v>704</v>
      </c>
      <c r="C218" s="13" t="s">
        <v>142</v>
      </c>
      <c r="D218" s="13" t="s">
        <v>32</v>
      </c>
      <c r="E218" s="13" t="s">
        <v>22</v>
      </c>
      <c r="F218" s="13" t="s">
        <v>10</v>
      </c>
      <c r="G218" s="13" t="s">
        <v>25</v>
      </c>
      <c r="H218" s="55">
        <v>50</v>
      </c>
      <c r="I218" s="55">
        <v>50</v>
      </c>
      <c r="J218" s="56"/>
      <c r="K218" s="69">
        <f>'Calculatie schoonmaak invulblad'!E62</f>
        <v>0</v>
      </c>
      <c r="L218" s="27">
        <v>100</v>
      </c>
      <c r="M218" s="67">
        <f t="shared" si="3"/>
        <v>5000</v>
      </c>
      <c r="N218" s="122" t="e">
        <f>((I218/K218)*L218)/200*'Calculatie schoonmaak invulblad'!C9</f>
        <v>#DIV/0!</v>
      </c>
      <c r="O218" s="123" t="e">
        <f>(I218/K218*L218)*'Calculatie schoonmaak invulblad'!C9</f>
        <v>#DIV/0!</v>
      </c>
    </row>
    <row r="219" spans="1:15" ht="14.4" customHeight="1" x14ac:dyDescent="0.3">
      <c r="A219" s="21" t="s">
        <v>196</v>
      </c>
      <c r="B219" s="22">
        <v>705</v>
      </c>
      <c r="C219" s="13" t="s">
        <v>142</v>
      </c>
      <c r="D219" s="13" t="s">
        <v>32</v>
      </c>
      <c r="E219" s="13" t="s">
        <v>22</v>
      </c>
      <c r="F219" s="13" t="s">
        <v>10</v>
      </c>
      <c r="G219" s="13" t="s">
        <v>25</v>
      </c>
      <c r="H219" s="55">
        <v>50</v>
      </c>
      <c r="I219" s="55">
        <v>50</v>
      </c>
      <c r="J219" s="56"/>
      <c r="K219" s="69">
        <f>'Calculatie schoonmaak invulblad'!E62</f>
        <v>0</v>
      </c>
      <c r="L219" s="27">
        <v>100</v>
      </c>
      <c r="M219" s="67">
        <f t="shared" si="3"/>
        <v>5000</v>
      </c>
      <c r="N219" s="122" t="e">
        <f>((I219/K219)*L219)/200*'Calculatie schoonmaak invulblad'!C9</f>
        <v>#DIV/0!</v>
      </c>
      <c r="O219" s="123" t="e">
        <f>(I219/K219*L219)*'Calculatie schoonmaak invulblad'!C9</f>
        <v>#DIV/0!</v>
      </c>
    </row>
    <row r="220" spans="1:15" ht="14.4" customHeight="1" x14ac:dyDescent="0.3">
      <c r="A220" s="21" t="s">
        <v>196</v>
      </c>
      <c r="B220" s="22">
        <v>706</v>
      </c>
      <c r="C220" s="13" t="s">
        <v>142</v>
      </c>
      <c r="D220" s="13" t="s">
        <v>32</v>
      </c>
      <c r="E220" s="13" t="s">
        <v>1</v>
      </c>
      <c r="F220" s="13" t="s">
        <v>2</v>
      </c>
      <c r="G220" s="13" t="s">
        <v>25</v>
      </c>
      <c r="H220" s="55">
        <v>52.5</v>
      </c>
      <c r="I220" s="55">
        <v>52.5</v>
      </c>
      <c r="J220" s="56"/>
      <c r="K220" s="69">
        <f>'Calculatie schoonmaak invulblad'!E60</f>
        <v>0</v>
      </c>
      <c r="L220" s="27">
        <v>100</v>
      </c>
      <c r="M220" s="67">
        <f t="shared" si="3"/>
        <v>5250</v>
      </c>
      <c r="N220" s="122" t="e">
        <f>((I220/K220)*L220)/200*'Calculatie schoonmaak invulblad'!C9</f>
        <v>#DIV/0!</v>
      </c>
      <c r="O220" s="123" t="e">
        <f>(I220/K220*L220)*'Calculatie schoonmaak invulblad'!C9</f>
        <v>#DIV/0!</v>
      </c>
    </row>
    <row r="221" spans="1:15" ht="14.4" customHeight="1" x14ac:dyDescent="0.3">
      <c r="A221" s="21" t="s">
        <v>196</v>
      </c>
      <c r="B221" s="22">
        <v>707</v>
      </c>
      <c r="C221" s="13" t="s">
        <v>142</v>
      </c>
      <c r="D221" s="13" t="s">
        <v>32</v>
      </c>
      <c r="E221" s="13" t="s">
        <v>1</v>
      </c>
      <c r="F221" s="13" t="s">
        <v>2</v>
      </c>
      <c r="G221" s="13" t="s">
        <v>25</v>
      </c>
      <c r="H221" s="55">
        <v>66</v>
      </c>
      <c r="I221" s="55">
        <v>66</v>
      </c>
      <c r="J221" s="56"/>
      <c r="K221" s="69">
        <f>'Calculatie schoonmaak invulblad'!E60</f>
        <v>0</v>
      </c>
      <c r="L221" s="27">
        <v>100</v>
      </c>
      <c r="M221" s="67">
        <f t="shared" si="3"/>
        <v>6600</v>
      </c>
      <c r="N221" s="122" t="e">
        <f>((I221/K221)*L221)/200*'Calculatie schoonmaak invulblad'!C9</f>
        <v>#DIV/0!</v>
      </c>
      <c r="O221" s="123" t="e">
        <f>(I221/K221*L221)*'Calculatie schoonmaak invulblad'!C9</f>
        <v>#DIV/0!</v>
      </c>
    </row>
    <row r="222" spans="1:15" ht="14.4" customHeight="1" x14ac:dyDescent="0.3">
      <c r="A222" s="21" t="s">
        <v>196</v>
      </c>
      <c r="B222" s="22">
        <v>708</v>
      </c>
      <c r="C222" s="13" t="s">
        <v>142</v>
      </c>
      <c r="D222" s="13" t="s">
        <v>32</v>
      </c>
      <c r="E222" s="13" t="s">
        <v>1</v>
      </c>
      <c r="F222" s="13" t="s">
        <v>2</v>
      </c>
      <c r="G222" s="13" t="s">
        <v>25</v>
      </c>
      <c r="H222" s="55">
        <v>33.799999999999997</v>
      </c>
      <c r="I222" s="55">
        <v>33.799999999999997</v>
      </c>
      <c r="J222" s="56"/>
      <c r="K222" s="69">
        <f>'Calculatie schoonmaak invulblad'!E60</f>
        <v>0</v>
      </c>
      <c r="L222" s="27">
        <v>100</v>
      </c>
      <c r="M222" s="67">
        <f t="shared" si="3"/>
        <v>3379.9999999999995</v>
      </c>
      <c r="N222" s="122" t="e">
        <f>((I222/K222)*L222)/200*'Calculatie schoonmaak invulblad'!C9</f>
        <v>#DIV/0!</v>
      </c>
      <c r="O222" s="123" t="e">
        <f>(I222/K222*L222)*'Calculatie schoonmaak invulblad'!C9</f>
        <v>#DIV/0!</v>
      </c>
    </row>
    <row r="223" spans="1:15" ht="14.4" customHeight="1" x14ac:dyDescent="0.3">
      <c r="A223" s="21" t="s">
        <v>196</v>
      </c>
      <c r="B223" s="22">
        <v>709</v>
      </c>
      <c r="C223" s="13" t="s">
        <v>142</v>
      </c>
      <c r="D223" s="13" t="s">
        <v>32</v>
      </c>
      <c r="E223" s="13" t="s">
        <v>1</v>
      </c>
      <c r="F223" s="13" t="s">
        <v>2</v>
      </c>
      <c r="G223" s="13" t="s">
        <v>25</v>
      </c>
      <c r="H223" s="55">
        <v>52.2</v>
      </c>
      <c r="I223" s="55">
        <v>52.2</v>
      </c>
      <c r="J223" s="56"/>
      <c r="K223" s="69">
        <f>'Calculatie schoonmaak invulblad'!E60</f>
        <v>0</v>
      </c>
      <c r="L223" s="27">
        <v>100</v>
      </c>
      <c r="M223" s="67">
        <f t="shared" si="3"/>
        <v>5220</v>
      </c>
      <c r="N223" s="122" t="e">
        <f>((I223/K223)*L223)/200*'Calculatie schoonmaak invulblad'!C9</f>
        <v>#DIV/0!</v>
      </c>
      <c r="O223" s="123" t="e">
        <f>(I223/K223*L223)*'Calculatie schoonmaak invulblad'!C9</f>
        <v>#DIV/0!</v>
      </c>
    </row>
    <row r="224" spans="1:15" ht="14.4" customHeight="1" x14ac:dyDescent="0.3">
      <c r="A224" s="21" t="s">
        <v>196</v>
      </c>
      <c r="B224" s="22">
        <v>710</v>
      </c>
      <c r="C224" s="13" t="s">
        <v>142</v>
      </c>
      <c r="D224" s="13" t="s">
        <v>32</v>
      </c>
      <c r="E224" s="13" t="s">
        <v>1</v>
      </c>
      <c r="F224" s="13" t="s">
        <v>2</v>
      </c>
      <c r="G224" s="13" t="s">
        <v>25</v>
      </c>
      <c r="H224" s="55">
        <v>25.9</v>
      </c>
      <c r="I224" s="55">
        <v>25.9</v>
      </c>
      <c r="J224" s="56"/>
      <c r="K224" s="69">
        <f>'Calculatie schoonmaak invulblad'!E60</f>
        <v>0</v>
      </c>
      <c r="L224" s="27">
        <v>100</v>
      </c>
      <c r="M224" s="67">
        <f t="shared" si="3"/>
        <v>2590</v>
      </c>
      <c r="N224" s="122" t="e">
        <f>((I224/K224)*L224)/200*'Calculatie schoonmaak invulblad'!C9</f>
        <v>#DIV/0!</v>
      </c>
      <c r="O224" s="123" t="e">
        <f>(I224/K224*L224)*'Calculatie schoonmaak invulblad'!C9</f>
        <v>#DIV/0!</v>
      </c>
    </row>
    <row r="225" spans="1:15" ht="14.4" customHeight="1" x14ac:dyDescent="0.3">
      <c r="A225" s="21" t="s">
        <v>196</v>
      </c>
      <c r="B225" s="22">
        <v>711</v>
      </c>
      <c r="C225" s="13" t="s">
        <v>142</v>
      </c>
      <c r="D225" s="13" t="s">
        <v>32</v>
      </c>
      <c r="E225" s="13" t="s">
        <v>1</v>
      </c>
      <c r="F225" s="13" t="s">
        <v>2</v>
      </c>
      <c r="G225" s="13" t="s">
        <v>25</v>
      </c>
      <c r="H225" s="55">
        <v>53.8</v>
      </c>
      <c r="I225" s="55">
        <v>53.8</v>
      </c>
      <c r="J225" s="56"/>
      <c r="K225" s="69">
        <f>'Calculatie schoonmaak invulblad'!E60</f>
        <v>0</v>
      </c>
      <c r="L225" s="27">
        <v>100</v>
      </c>
      <c r="M225" s="67">
        <f t="shared" si="3"/>
        <v>5380</v>
      </c>
      <c r="N225" s="122" t="e">
        <f>((I225/K225)*L225)/200*'Calculatie schoonmaak invulblad'!C9</f>
        <v>#DIV/0!</v>
      </c>
      <c r="O225" s="123" t="e">
        <f>(I225/K225*L225)*'Calculatie schoonmaak invulblad'!C9</f>
        <v>#DIV/0!</v>
      </c>
    </row>
    <row r="226" spans="1:15" ht="14.4" customHeight="1" x14ac:dyDescent="0.3">
      <c r="A226" s="21" t="s">
        <v>196</v>
      </c>
      <c r="B226" s="22"/>
      <c r="C226" s="13" t="s">
        <v>197</v>
      </c>
      <c r="D226" s="13" t="s">
        <v>54</v>
      </c>
      <c r="E226" s="13" t="s">
        <v>1</v>
      </c>
      <c r="F226" s="13" t="s">
        <v>2</v>
      </c>
      <c r="G226" s="13" t="s">
        <v>35</v>
      </c>
      <c r="H226" s="55">
        <v>7</v>
      </c>
      <c r="I226" s="55">
        <v>7</v>
      </c>
      <c r="J226" s="56"/>
      <c r="K226" s="69">
        <f>'Calculatie schoonmaak invulblad'!K50</f>
        <v>0</v>
      </c>
      <c r="L226" s="27">
        <v>200</v>
      </c>
      <c r="M226" s="67">
        <f t="shared" si="3"/>
        <v>1400</v>
      </c>
      <c r="N226" s="122" t="e">
        <f>((I226/K226)*L226)/200*'Calculatie schoonmaak invulblad'!C9</f>
        <v>#DIV/0!</v>
      </c>
      <c r="O226" s="123" t="e">
        <f>(I226/K226*L226)*'Calculatie schoonmaak invulblad'!C9</f>
        <v>#DIV/0!</v>
      </c>
    </row>
    <row r="227" spans="1:15" x14ac:dyDescent="0.3">
      <c r="A227" s="21" t="s">
        <v>196</v>
      </c>
      <c r="B227" s="22">
        <v>712</v>
      </c>
      <c r="C227" s="13" t="s">
        <v>87</v>
      </c>
      <c r="D227" s="13" t="s">
        <v>46</v>
      </c>
      <c r="E227" s="13" t="s">
        <v>5</v>
      </c>
      <c r="F227" s="13" t="s">
        <v>5</v>
      </c>
      <c r="G227" s="13" t="s">
        <v>47</v>
      </c>
      <c r="H227" s="55">
        <v>17</v>
      </c>
      <c r="I227" s="55">
        <v>17</v>
      </c>
      <c r="J227" s="56"/>
      <c r="K227" s="69">
        <f>'Calculatie schoonmaak invulblad'!K37</f>
        <v>0</v>
      </c>
      <c r="L227" s="27">
        <v>200</v>
      </c>
      <c r="M227" s="67">
        <f t="shared" si="3"/>
        <v>3400</v>
      </c>
      <c r="N227" s="122" t="e">
        <f>((I227/K227)*L227)/200*'Calculatie schoonmaak invulblad'!C9</f>
        <v>#DIV/0!</v>
      </c>
      <c r="O227" s="123" t="e">
        <f>(I227/K227*L227)*'Calculatie schoonmaak invulblad'!C9</f>
        <v>#DIV/0!</v>
      </c>
    </row>
    <row r="228" spans="1:15" x14ac:dyDescent="0.3">
      <c r="A228" s="21" t="s">
        <v>196</v>
      </c>
      <c r="B228" s="22">
        <v>713</v>
      </c>
      <c r="C228" s="13" t="s">
        <v>87</v>
      </c>
      <c r="D228" s="13" t="s">
        <v>46</v>
      </c>
      <c r="E228" s="13" t="s">
        <v>5</v>
      </c>
      <c r="F228" s="13" t="s">
        <v>5</v>
      </c>
      <c r="G228" s="13" t="s">
        <v>47</v>
      </c>
      <c r="H228" s="55">
        <v>7</v>
      </c>
      <c r="I228" s="55">
        <v>7</v>
      </c>
      <c r="J228" s="56"/>
      <c r="K228" s="69">
        <f>'Calculatie schoonmaak invulblad'!K37</f>
        <v>0</v>
      </c>
      <c r="L228" s="27">
        <v>200</v>
      </c>
      <c r="M228" s="67">
        <f t="shared" si="3"/>
        <v>1400</v>
      </c>
      <c r="N228" s="122" t="e">
        <f>((I228/K228)*L228)/200*'Calculatie schoonmaak invulblad'!C9</f>
        <v>#DIV/0!</v>
      </c>
      <c r="O228" s="123" t="e">
        <f>(I228/K228*L228)*'Calculatie schoonmaak invulblad'!C9</f>
        <v>#DIV/0!</v>
      </c>
    </row>
    <row r="229" spans="1:15" ht="14.4" customHeight="1" x14ac:dyDescent="0.3">
      <c r="A229" s="21" t="s">
        <v>196</v>
      </c>
      <c r="B229" s="22">
        <v>714</v>
      </c>
      <c r="C229" s="13" t="s">
        <v>142</v>
      </c>
      <c r="D229" s="13" t="s">
        <v>32</v>
      </c>
      <c r="E229" s="13" t="s">
        <v>22</v>
      </c>
      <c r="F229" s="13" t="s">
        <v>10</v>
      </c>
      <c r="G229" s="13" t="s">
        <v>25</v>
      </c>
      <c r="H229" s="55">
        <v>50</v>
      </c>
      <c r="I229" s="55">
        <v>50</v>
      </c>
      <c r="J229" s="56"/>
      <c r="K229" s="69">
        <f>'Calculatie schoonmaak invulblad'!E62</f>
        <v>0</v>
      </c>
      <c r="L229" s="27">
        <v>100</v>
      </c>
      <c r="M229" s="67">
        <f t="shared" si="3"/>
        <v>5000</v>
      </c>
      <c r="N229" s="122" t="e">
        <f>((I229/K229)*L229)/200*'Calculatie schoonmaak invulblad'!C9</f>
        <v>#DIV/0!</v>
      </c>
      <c r="O229" s="123" t="e">
        <f>(I229/K229*L229)*'Calculatie schoonmaak invulblad'!C9</f>
        <v>#DIV/0!</v>
      </c>
    </row>
    <row r="230" spans="1:15" ht="14.4" customHeight="1" x14ac:dyDescent="0.3">
      <c r="A230" s="21" t="s">
        <v>196</v>
      </c>
      <c r="B230" s="22">
        <v>715</v>
      </c>
      <c r="C230" s="13" t="s">
        <v>142</v>
      </c>
      <c r="D230" s="13" t="s">
        <v>32</v>
      </c>
      <c r="E230" s="13" t="s">
        <v>22</v>
      </c>
      <c r="F230" s="13" t="s">
        <v>10</v>
      </c>
      <c r="G230" s="13" t="s">
        <v>25</v>
      </c>
      <c r="H230" s="55">
        <v>50</v>
      </c>
      <c r="I230" s="55">
        <v>50</v>
      </c>
      <c r="J230" s="56"/>
      <c r="K230" s="69">
        <f>'Calculatie schoonmaak invulblad'!E62</f>
        <v>0</v>
      </c>
      <c r="L230" s="27">
        <v>100</v>
      </c>
      <c r="M230" s="67">
        <f t="shared" si="3"/>
        <v>5000</v>
      </c>
      <c r="N230" s="122" t="e">
        <f>((I230/K230)*L230)/200*'Calculatie schoonmaak invulblad'!C9</f>
        <v>#DIV/0!</v>
      </c>
      <c r="O230" s="123" t="e">
        <f>(I230/K230*L230)*'Calculatie schoonmaak invulblad'!C9</f>
        <v>#DIV/0!</v>
      </c>
    </row>
    <row r="231" spans="1:15" ht="14.4" customHeight="1" x14ac:dyDescent="0.3">
      <c r="A231" s="21" t="s">
        <v>196</v>
      </c>
      <c r="B231" s="22">
        <v>716</v>
      </c>
      <c r="C231" s="13" t="s">
        <v>142</v>
      </c>
      <c r="D231" s="13" t="s">
        <v>32</v>
      </c>
      <c r="E231" s="13" t="s">
        <v>22</v>
      </c>
      <c r="F231" s="13" t="s">
        <v>10</v>
      </c>
      <c r="G231" s="13" t="s">
        <v>25</v>
      </c>
      <c r="H231" s="55">
        <v>50</v>
      </c>
      <c r="I231" s="55">
        <v>50</v>
      </c>
      <c r="J231" s="56"/>
      <c r="K231" s="69">
        <f>'Calculatie schoonmaak invulblad'!E62</f>
        <v>0</v>
      </c>
      <c r="L231" s="27">
        <v>100</v>
      </c>
      <c r="M231" s="67">
        <f t="shared" si="3"/>
        <v>5000</v>
      </c>
      <c r="N231" s="122" t="e">
        <f>((I231/K231)*L231)/200*'Calculatie schoonmaak invulblad'!C9</f>
        <v>#DIV/0!</v>
      </c>
      <c r="O231" s="123" t="e">
        <f>(I231/K231*L231)*'Calculatie schoonmaak invulblad'!C9</f>
        <v>#DIV/0!</v>
      </c>
    </row>
    <row r="232" spans="1:15" ht="14.4" customHeight="1" x14ac:dyDescent="0.3">
      <c r="A232" s="21" t="s">
        <v>196</v>
      </c>
      <c r="B232" s="22"/>
      <c r="C232" s="13" t="s">
        <v>193</v>
      </c>
      <c r="D232" s="13" t="s">
        <v>56</v>
      </c>
      <c r="E232" s="13" t="s">
        <v>1</v>
      </c>
      <c r="F232" s="13" t="s">
        <v>2</v>
      </c>
      <c r="G232" s="13" t="s">
        <v>35</v>
      </c>
      <c r="H232" s="55">
        <v>100</v>
      </c>
      <c r="I232" s="55">
        <v>100</v>
      </c>
      <c r="J232" s="56"/>
      <c r="K232" s="69">
        <f>'Calculatie schoonmaak invulblad'!K60</f>
        <v>0</v>
      </c>
      <c r="L232" s="27">
        <v>200</v>
      </c>
      <c r="M232" s="67">
        <f t="shared" si="3"/>
        <v>20000</v>
      </c>
      <c r="N232" s="122" t="e">
        <f>((I232/K232)*L232)/200*'Calculatie schoonmaak invulblad'!C9</f>
        <v>#DIV/0!</v>
      </c>
      <c r="O232" s="123" t="e">
        <f>(I232/K232*L232)*'Calculatie schoonmaak invulblad'!C9</f>
        <v>#DIV/0!</v>
      </c>
    </row>
    <row r="233" spans="1:15" ht="14.4" customHeight="1" x14ac:dyDescent="0.3">
      <c r="A233" s="21" t="s">
        <v>196</v>
      </c>
      <c r="B233" s="22"/>
      <c r="C233" s="13" t="s">
        <v>53</v>
      </c>
      <c r="D233" s="13" t="s">
        <v>53</v>
      </c>
      <c r="E233" s="13" t="s">
        <v>49</v>
      </c>
      <c r="F233" s="13" t="s">
        <v>11</v>
      </c>
      <c r="G233" s="13" t="s">
        <v>125</v>
      </c>
      <c r="H233" s="55">
        <v>38</v>
      </c>
      <c r="I233" s="55">
        <v>38</v>
      </c>
      <c r="J233" s="56"/>
      <c r="K233" s="27">
        <f>('Calculatie schoonmaak invulblad'!K45+'Calculatie schoonmaak invulblad'!K46)/2</f>
        <v>0</v>
      </c>
      <c r="L233" s="27">
        <v>2</v>
      </c>
      <c r="M233" s="67">
        <f t="shared" si="3"/>
        <v>76</v>
      </c>
      <c r="N233" s="122" t="e">
        <f>((I233/K233)*L233)/200*'Calculatie schoonmaak invulblad'!C9</f>
        <v>#DIV/0!</v>
      </c>
      <c r="O233" s="123" t="e">
        <f>(I233/K233*L233)*'Calculatie schoonmaak invulblad'!C9</f>
        <v>#DIV/0!</v>
      </c>
    </row>
    <row r="234" spans="1:15" ht="14.4" customHeight="1" x14ac:dyDescent="0.3">
      <c r="A234" s="21" t="s">
        <v>196</v>
      </c>
      <c r="B234" s="22">
        <v>403</v>
      </c>
      <c r="C234" s="13" t="s">
        <v>48</v>
      </c>
      <c r="D234" s="13" t="s">
        <v>48</v>
      </c>
      <c r="E234" s="13" t="s">
        <v>49</v>
      </c>
      <c r="F234" s="13" t="s">
        <v>11</v>
      </c>
      <c r="G234" s="13" t="s">
        <v>125</v>
      </c>
      <c r="H234" s="55">
        <v>260</v>
      </c>
      <c r="I234" s="55">
        <v>260</v>
      </c>
      <c r="J234" s="56"/>
      <c r="K234" s="27">
        <f>(('Calculatie schoonmaak invulblad'!K42*50)/65)+(('Calculatie schoonmaak invulblad'!K43*15)/65)</f>
        <v>0</v>
      </c>
      <c r="L234" s="27">
        <v>65</v>
      </c>
      <c r="M234" s="67">
        <f t="shared" si="3"/>
        <v>16900</v>
      </c>
      <c r="N234" s="122" t="e">
        <f>((I234/K234)*L234)/200*'Calculatie schoonmaak invulblad'!C9</f>
        <v>#DIV/0!</v>
      </c>
      <c r="O234" s="123" t="e">
        <f>(I234/K234*L234)*'Calculatie schoonmaak invulblad'!C9</f>
        <v>#DIV/0!</v>
      </c>
    </row>
    <row r="235" spans="1:15" ht="14.4" customHeight="1" x14ac:dyDescent="0.3">
      <c r="A235" s="21" t="s">
        <v>196</v>
      </c>
      <c r="B235" s="22">
        <v>403</v>
      </c>
      <c r="C235" s="13" t="s">
        <v>29</v>
      </c>
      <c r="D235" s="13" t="s">
        <v>29</v>
      </c>
      <c r="E235" s="13" t="s">
        <v>5</v>
      </c>
      <c r="F235" s="13" t="s">
        <v>5</v>
      </c>
      <c r="G235" s="13" t="s">
        <v>30</v>
      </c>
      <c r="H235" s="55">
        <v>36</v>
      </c>
      <c r="I235" s="55">
        <v>36</v>
      </c>
      <c r="J235" s="56"/>
      <c r="K235" s="69">
        <f>'Calculatie schoonmaak invulblad'!E56</f>
        <v>0</v>
      </c>
      <c r="L235" s="27">
        <v>200</v>
      </c>
      <c r="M235" s="67">
        <f t="shared" si="3"/>
        <v>7200</v>
      </c>
      <c r="N235" s="122" t="e">
        <f>((I235/K235)*L235)/200*'Calculatie schoonmaak invulblad'!C9</f>
        <v>#DIV/0!</v>
      </c>
      <c r="O235" s="123" t="e">
        <f>(I235/K235*L235)*'Calculatie schoonmaak invulblad'!C9</f>
        <v>#DIV/0!</v>
      </c>
    </row>
    <row r="236" spans="1:15" x14ac:dyDescent="0.3">
      <c r="A236" s="21" t="s">
        <v>196</v>
      </c>
      <c r="B236" s="22">
        <v>423</v>
      </c>
      <c r="C236" s="13" t="s">
        <v>198</v>
      </c>
      <c r="D236" s="13" t="s">
        <v>46</v>
      </c>
      <c r="E236" s="13" t="s">
        <v>5</v>
      </c>
      <c r="F236" s="13" t="s">
        <v>5</v>
      </c>
      <c r="G236" s="13" t="s">
        <v>1463</v>
      </c>
      <c r="H236" s="55">
        <v>17</v>
      </c>
      <c r="I236" s="55">
        <v>17</v>
      </c>
      <c r="J236" s="56"/>
      <c r="K236" s="69">
        <f>'Calculatie schoonmaak invulblad'!E35</f>
        <v>0</v>
      </c>
      <c r="L236" s="27">
        <v>20</v>
      </c>
      <c r="M236" s="67">
        <f t="shared" si="3"/>
        <v>340</v>
      </c>
      <c r="N236" s="122" t="e">
        <f>((I236/K236)*L236)/200*'Calculatie schoonmaak invulblad'!C9</f>
        <v>#DIV/0!</v>
      </c>
      <c r="O236" s="123" t="e">
        <f>(I236/K236*L236)*'Calculatie schoonmaak invulblad'!C9</f>
        <v>#DIV/0!</v>
      </c>
    </row>
    <row r="237" spans="1:15" ht="14.4" customHeight="1" x14ac:dyDescent="0.3">
      <c r="A237" s="21" t="s">
        <v>196</v>
      </c>
      <c r="B237" s="22">
        <v>414</v>
      </c>
      <c r="C237" s="13" t="s">
        <v>90</v>
      </c>
      <c r="D237" s="13" t="s">
        <v>39</v>
      </c>
      <c r="E237" s="13" t="s">
        <v>5</v>
      </c>
      <c r="F237" s="13" t="s">
        <v>5</v>
      </c>
      <c r="G237" s="13" t="s">
        <v>23</v>
      </c>
      <c r="H237" s="55">
        <v>8</v>
      </c>
      <c r="I237" s="55">
        <v>0</v>
      </c>
      <c r="J237" s="56">
        <v>8</v>
      </c>
      <c r="K237" s="69">
        <f>'Calculatie schoonmaak invulblad'!E74</f>
        <v>0</v>
      </c>
      <c r="L237" s="27">
        <v>10</v>
      </c>
      <c r="M237" s="67">
        <f t="shared" si="3"/>
        <v>0</v>
      </c>
      <c r="N237" s="122" t="e">
        <f>((I237/K237)*L237)/200*'Calculatie schoonmaak invulblad'!C9</f>
        <v>#DIV/0!</v>
      </c>
      <c r="O237" s="123" t="e">
        <f>(I237/K237*L237)*'Calculatie schoonmaak invulblad'!C9</f>
        <v>#DIV/0!</v>
      </c>
    </row>
    <row r="238" spans="1:15" ht="14.4" customHeight="1" x14ac:dyDescent="0.3">
      <c r="A238" s="21" t="s">
        <v>196</v>
      </c>
      <c r="B238" s="22">
        <v>413</v>
      </c>
      <c r="C238" s="13" t="s">
        <v>142</v>
      </c>
      <c r="D238" s="13" t="s">
        <v>32</v>
      </c>
      <c r="E238" s="13" t="s">
        <v>1</v>
      </c>
      <c r="F238" s="13" t="s">
        <v>2</v>
      </c>
      <c r="G238" s="13" t="s">
        <v>25</v>
      </c>
      <c r="H238" s="55">
        <v>90</v>
      </c>
      <c r="I238" s="55">
        <v>90</v>
      </c>
      <c r="J238" s="56"/>
      <c r="K238" s="69">
        <f>'Calculatie schoonmaak invulblad'!E60</f>
        <v>0</v>
      </c>
      <c r="L238" s="27">
        <v>100</v>
      </c>
      <c r="M238" s="67">
        <f t="shared" si="3"/>
        <v>9000</v>
      </c>
      <c r="N238" s="122" t="e">
        <f>((I238/K238)*L238)/200*'Calculatie schoonmaak invulblad'!C9</f>
        <v>#DIV/0!</v>
      </c>
      <c r="O238" s="123" t="e">
        <f>(I238/K238*L238)*'Calculatie schoonmaak invulblad'!C9</f>
        <v>#DIV/0!</v>
      </c>
    </row>
    <row r="239" spans="1:15" ht="14.4" customHeight="1" x14ac:dyDescent="0.3">
      <c r="A239" s="21" t="s">
        <v>196</v>
      </c>
      <c r="B239" s="22">
        <v>412</v>
      </c>
      <c r="C239" s="13" t="s">
        <v>142</v>
      </c>
      <c r="D239" s="13" t="s">
        <v>32</v>
      </c>
      <c r="E239" s="13" t="s">
        <v>1</v>
      </c>
      <c r="F239" s="13" t="s">
        <v>2</v>
      </c>
      <c r="G239" s="13" t="s">
        <v>25</v>
      </c>
      <c r="H239" s="55">
        <v>50</v>
      </c>
      <c r="I239" s="55">
        <v>50</v>
      </c>
      <c r="J239" s="56"/>
      <c r="K239" s="69">
        <f>'Calculatie schoonmaak invulblad'!E60</f>
        <v>0</v>
      </c>
      <c r="L239" s="27">
        <v>100</v>
      </c>
      <c r="M239" s="67">
        <f t="shared" si="3"/>
        <v>5000</v>
      </c>
      <c r="N239" s="122" t="e">
        <f>((I239/K239)*L239)/200*'Calculatie schoonmaak invulblad'!C9</f>
        <v>#DIV/0!</v>
      </c>
      <c r="O239" s="123" t="e">
        <f>(I239/K239*L239)*'Calculatie schoonmaak invulblad'!C9</f>
        <v>#DIV/0!</v>
      </c>
    </row>
    <row r="240" spans="1:15" x14ac:dyDescent="0.3">
      <c r="A240" s="21" t="s">
        <v>196</v>
      </c>
      <c r="B240" s="22"/>
      <c r="C240" s="13" t="s">
        <v>87</v>
      </c>
      <c r="D240" s="13" t="s">
        <v>46</v>
      </c>
      <c r="E240" s="13" t="s">
        <v>5</v>
      </c>
      <c r="F240" s="13" t="s">
        <v>5</v>
      </c>
      <c r="G240" s="13" t="s">
        <v>47</v>
      </c>
      <c r="H240" s="55">
        <v>18</v>
      </c>
      <c r="I240" s="55">
        <v>18</v>
      </c>
      <c r="J240" s="56"/>
      <c r="K240" s="69">
        <f>'Calculatie schoonmaak invulblad'!K37</f>
        <v>0</v>
      </c>
      <c r="L240" s="27">
        <v>200</v>
      </c>
      <c r="M240" s="67">
        <f t="shared" si="3"/>
        <v>3600</v>
      </c>
      <c r="N240" s="122" t="e">
        <f>((I240/K240)*L240)/200*'Calculatie schoonmaak invulblad'!C9</f>
        <v>#DIV/0!</v>
      </c>
      <c r="O240" s="123" t="e">
        <f>(I240/K240*L240)*'Calculatie schoonmaak invulblad'!C9</f>
        <v>#DIV/0!</v>
      </c>
    </row>
    <row r="241" spans="1:15" ht="14.4" customHeight="1" x14ac:dyDescent="0.3">
      <c r="A241" s="21" t="s">
        <v>196</v>
      </c>
      <c r="B241" s="22"/>
      <c r="C241" s="13" t="s">
        <v>56</v>
      </c>
      <c r="D241" s="13" t="s">
        <v>56</v>
      </c>
      <c r="E241" s="13" t="s">
        <v>1</v>
      </c>
      <c r="F241" s="13" t="s">
        <v>2</v>
      </c>
      <c r="G241" s="13" t="s">
        <v>35</v>
      </c>
      <c r="H241" s="55">
        <v>130</v>
      </c>
      <c r="I241" s="55">
        <v>130</v>
      </c>
      <c r="J241" s="56"/>
      <c r="K241" s="69">
        <f>'Calculatie schoonmaak invulblad'!K60</f>
        <v>0</v>
      </c>
      <c r="L241" s="27">
        <v>200</v>
      </c>
      <c r="M241" s="67">
        <f t="shared" si="3"/>
        <v>26000</v>
      </c>
      <c r="N241" s="122" t="e">
        <f>((I241/K241)*L241)/200*'Calculatie schoonmaak invulblad'!C9</f>
        <v>#DIV/0!</v>
      </c>
      <c r="O241" s="123" t="e">
        <f>(I241/K241*L241)*'Calculatie schoonmaak invulblad'!C9</f>
        <v>#DIV/0!</v>
      </c>
    </row>
    <row r="242" spans="1:15" ht="14.4" customHeight="1" x14ac:dyDescent="0.3">
      <c r="A242" s="21" t="s">
        <v>196</v>
      </c>
      <c r="B242" s="22">
        <v>421</v>
      </c>
      <c r="C242" s="13" t="s">
        <v>142</v>
      </c>
      <c r="D242" s="13" t="s">
        <v>32</v>
      </c>
      <c r="E242" s="13" t="s">
        <v>1</v>
      </c>
      <c r="F242" s="13" t="s">
        <v>2</v>
      </c>
      <c r="G242" s="13" t="s">
        <v>25</v>
      </c>
      <c r="H242" s="55">
        <v>50</v>
      </c>
      <c r="I242" s="55">
        <v>50</v>
      </c>
      <c r="J242" s="56"/>
      <c r="K242" s="69">
        <f>'Calculatie schoonmaak invulblad'!E60</f>
        <v>0</v>
      </c>
      <c r="L242" s="27">
        <v>100</v>
      </c>
      <c r="M242" s="67">
        <f t="shared" si="3"/>
        <v>5000</v>
      </c>
      <c r="N242" s="122" t="e">
        <f>((I242/K242)*L242)/200*'Calculatie schoonmaak invulblad'!C9</f>
        <v>#DIV/0!</v>
      </c>
      <c r="O242" s="123" t="e">
        <f>(I242/K242*L242)*'Calculatie schoonmaak invulblad'!C9</f>
        <v>#DIV/0!</v>
      </c>
    </row>
    <row r="243" spans="1:15" ht="14.4" customHeight="1" x14ac:dyDescent="0.3">
      <c r="A243" s="21" t="s">
        <v>196</v>
      </c>
      <c r="B243" s="22">
        <v>422</v>
      </c>
      <c r="C243" s="13" t="s">
        <v>142</v>
      </c>
      <c r="D243" s="13" t="s">
        <v>32</v>
      </c>
      <c r="E243" s="13" t="s">
        <v>1</v>
      </c>
      <c r="F243" s="13" t="s">
        <v>2</v>
      </c>
      <c r="G243" s="13" t="s">
        <v>25</v>
      </c>
      <c r="H243" s="55">
        <v>50</v>
      </c>
      <c r="I243" s="55">
        <v>50</v>
      </c>
      <c r="J243" s="56"/>
      <c r="K243" s="69">
        <f>'Calculatie schoonmaak invulblad'!E60</f>
        <v>0</v>
      </c>
      <c r="L243" s="27">
        <v>100</v>
      </c>
      <c r="M243" s="67">
        <f t="shared" si="3"/>
        <v>5000</v>
      </c>
      <c r="N243" s="122" t="e">
        <f>((I243/K243)*L243)/200*'Calculatie schoonmaak invulblad'!C9</f>
        <v>#DIV/0!</v>
      </c>
      <c r="O243" s="123" t="e">
        <f>(I243/K243*L243)*'Calculatie schoonmaak invulblad'!C9</f>
        <v>#DIV/0!</v>
      </c>
    </row>
    <row r="244" spans="1:15" ht="14.4" customHeight="1" x14ac:dyDescent="0.3">
      <c r="A244" s="21" t="s">
        <v>196</v>
      </c>
      <c r="B244" s="22">
        <v>423</v>
      </c>
      <c r="C244" s="13" t="s">
        <v>142</v>
      </c>
      <c r="D244" s="13" t="s">
        <v>32</v>
      </c>
      <c r="E244" s="13" t="s">
        <v>1</v>
      </c>
      <c r="F244" s="13" t="s">
        <v>2</v>
      </c>
      <c r="G244" s="13" t="s">
        <v>25</v>
      </c>
      <c r="H244" s="55">
        <v>50</v>
      </c>
      <c r="I244" s="55">
        <v>50</v>
      </c>
      <c r="J244" s="56"/>
      <c r="K244" s="69">
        <f>'Calculatie schoonmaak invulblad'!E60</f>
        <v>0</v>
      </c>
      <c r="L244" s="27">
        <v>100</v>
      </c>
      <c r="M244" s="67">
        <f t="shared" si="3"/>
        <v>5000</v>
      </c>
      <c r="N244" s="122" t="e">
        <f>((I244/K244)*L244)/200*'Calculatie schoonmaak invulblad'!C9</f>
        <v>#DIV/0!</v>
      </c>
      <c r="O244" s="123" t="e">
        <f>(I244/K244*L244)*'Calculatie schoonmaak invulblad'!C9</f>
        <v>#DIV/0!</v>
      </c>
    </row>
    <row r="245" spans="1:15" ht="14.4" customHeight="1" x14ac:dyDescent="0.3">
      <c r="A245" s="21" t="s">
        <v>196</v>
      </c>
      <c r="B245" s="22">
        <v>424</v>
      </c>
      <c r="C245" s="13" t="s">
        <v>142</v>
      </c>
      <c r="D245" s="13" t="s">
        <v>32</v>
      </c>
      <c r="E245" s="13" t="s">
        <v>1</v>
      </c>
      <c r="F245" s="13" t="s">
        <v>2</v>
      </c>
      <c r="G245" s="13" t="s">
        <v>25</v>
      </c>
      <c r="H245" s="55">
        <v>50</v>
      </c>
      <c r="I245" s="55">
        <v>50</v>
      </c>
      <c r="J245" s="56"/>
      <c r="K245" s="69">
        <f>'Calculatie schoonmaak invulblad'!E60</f>
        <v>0</v>
      </c>
      <c r="L245" s="27">
        <v>100</v>
      </c>
      <c r="M245" s="67">
        <f t="shared" si="3"/>
        <v>5000</v>
      </c>
      <c r="N245" s="122" t="e">
        <f>((I245/K245)*L245)/200*'Calculatie schoonmaak invulblad'!C9</f>
        <v>#DIV/0!</v>
      </c>
      <c r="O245" s="123" t="e">
        <f>(I245/K245*L245)*'Calculatie schoonmaak invulblad'!C9</f>
        <v>#DIV/0!</v>
      </c>
    </row>
    <row r="246" spans="1:15" ht="14.4" customHeight="1" x14ac:dyDescent="0.3">
      <c r="A246" s="21" t="s">
        <v>196</v>
      </c>
      <c r="B246" s="22">
        <v>425</v>
      </c>
      <c r="C246" s="13" t="s">
        <v>142</v>
      </c>
      <c r="D246" s="13" t="s">
        <v>32</v>
      </c>
      <c r="E246" s="13" t="s">
        <v>1</v>
      </c>
      <c r="F246" s="13" t="s">
        <v>2</v>
      </c>
      <c r="G246" s="13" t="s">
        <v>25</v>
      </c>
      <c r="H246" s="55">
        <v>50</v>
      </c>
      <c r="I246" s="55">
        <v>50</v>
      </c>
      <c r="J246" s="56"/>
      <c r="K246" s="69">
        <f>'Calculatie schoonmaak invulblad'!E60</f>
        <v>0</v>
      </c>
      <c r="L246" s="27">
        <v>100</v>
      </c>
      <c r="M246" s="67">
        <f t="shared" si="3"/>
        <v>5000</v>
      </c>
      <c r="N246" s="122" t="e">
        <f>((I246/K246)*L246)/200*'Calculatie schoonmaak invulblad'!C9</f>
        <v>#DIV/0!</v>
      </c>
      <c r="O246" s="123" t="e">
        <f>(I246/K246*L246)*'Calculatie schoonmaak invulblad'!C9</f>
        <v>#DIV/0!</v>
      </c>
    </row>
    <row r="247" spans="1:15" ht="14.4" customHeight="1" x14ac:dyDescent="0.3">
      <c r="A247" s="21" t="s">
        <v>196</v>
      </c>
      <c r="B247" s="22">
        <v>426</v>
      </c>
      <c r="C247" s="13" t="s">
        <v>142</v>
      </c>
      <c r="D247" s="13" t="s">
        <v>32</v>
      </c>
      <c r="E247" s="13" t="s">
        <v>1</v>
      </c>
      <c r="F247" s="13" t="s">
        <v>2</v>
      </c>
      <c r="G247" s="13" t="s">
        <v>25</v>
      </c>
      <c r="H247" s="55">
        <v>50</v>
      </c>
      <c r="I247" s="55">
        <v>50</v>
      </c>
      <c r="J247" s="56"/>
      <c r="K247" s="69">
        <f>'Calculatie schoonmaak invulblad'!E60</f>
        <v>0</v>
      </c>
      <c r="L247" s="27">
        <v>100</v>
      </c>
      <c r="M247" s="67">
        <f t="shared" si="3"/>
        <v>5000</v>
      </c>
      <c r="N247" s="122" t="e">
        <f>((I247/K247)*L247)/200*'Calculatie schoonmaak invulblad'!C9</f>
        <v>#DIV/0!</v>
      </c>
      <c r="O247" s="123" t="e">
        <f>(I247/K247*L247)*'Calculatie schoonmaak invulblad'!C9</f>
        <v>#DIV/0!</v>
      </c>
    </row>
    <row r="248" spans="1:15" ht="14.4" customHeight="1" x14ac:dyDescent="0.3">
      <c r="A248" s="21" t="s">
        <v>196</v>
      </c>
      <c r="B248" s="22">
        <v>427</v>
      </c>
      <c r="C248" s="13" t="s">
        <v>142</v>
      </c>
      <c r="D248" s="13" t="s">
        <v>32</v>
      </c>
      <c r="E248" s="13" t="s">
        <v>1</v>
      </c>
      <c r="F248" s="13" t="s">
        <v>2</v>
      </c>
      <c r="G248" s="13" t="s">
        <v>25</v>
      </c>
      <c r="H248" s="55">
        <v>50</v>
      </c>
      <c r="I248" s="55">
        <v>50</v>
      </c>
      <c r="J248" s="56"/>
      <c r="K248" s="69">
        <f>'Calculatie schoonmaak invulblad'!E60</f>
        <v>0</v>
      </c>
      <c r="L248" s="27">
        <v>100</v>
      </c>
      <c r="M248" s="67">
        <f t="shared" si="3"/>
        <v>5000</v>
      </c>
      <c r="N248" s="122" t="e">
        <f>((I248/K248)*L248)/200*'Calculatie schoonmaak invulblad'!C9</f>
        <v>#DIV/0!</v>
      </c>
      <c r="O248" s="123" t="e">
        <f>(I248/K248*L248)*'Calculatie schoonmaak invulblad'!C9</f>
        <v>#DIV/0!</v>
      </c>
    </row>
    <row r="249" spans="1:15" ht="14.4" customHeight="1" x14ac:dyDescent="0.3">
      <c r="A249" s="21" t="s">
        <v>196</v>
      </c>
      <c r="B249" s="22">
        <v>428</v>
      </c>
      <c r="C249" s="13" t="s">
        <v>142</v>
      </c>
      <c r="D249" s="13" t="s">
        <v>32</v>
      </c>
      <c r="E249" s="13" t="s">
        <v>1</v>
      </c>
      <c r="F249" s="13" t="s">
        <v>2</v>
      </c>
      <c r="G249" s="13" t="s">
        <v>25</v>
      </c>
      <c r="H249" s="55">
        <v>50</v>
      </c>
      <c r="I249" s="55">
        <v>50</v>
      </c>
      <c r="J249" s="56"/>
      <c r="K249" s="69">
        <f>'Calculatie schoonmaak invulblad'!E60</f>
        <v>0</v>
      </c>
      <c r="L249" s="27">
        <v>100</v>
      </c>
      <c r="M249" s="67">
        <f t="shared" si="3"/>
        <v>5000</v>
      </c>
      <c r="N249" s="122" t="e">
        <f>((I249/K249)*L249)/200*'Calculatie schoonmaak invulblad'!C9</f>
        <v>#DIV/0!</v>
      </c>
      <c r="O249" s="123" t="e">
        <f>(I249/K249*L249)*'Calculatie schoonmaak invulblad'!C9</f>
        <v>#DIV/0!</v>
      </c>
    </row>
    <row r="250" spans="1:15" ht="14.4" customHeight="1" x14ac:dyDescent="0.3">
      <c r="A250" s="21" t="s">
        <v>196</v>
      </c>
      <c r="B250" s="22"/>
      <c r="C250" s="13" t="s">
        <v>200</v>
      </c>
      <c r="D250" s="13" t="s">
        <v>56</v>
      </c>
      <c r="E250" s="13" t="s">
        <v>11</v>
      </c>
      <c r="F250" s="13" t="s">
        <v>12</v>
      </c>
      <c r="G250" s="13" t="s">
        <v>35</v>
      </c>
      <c r="H250" s="55">
        <v>49</v>
      </c>
      <c r="I250" s="55">
        <v>49</v>
      </c>
      <c r="J250" s="56"/>
      <c r="K250" s="69">
        <f>'Calculatie schoonmaak invulblad'!K63</f>
        <v>0</v>
      </c>
      <c r="L250" s="27">
        <v>200</v>
      </c>
      <c r="M250" s="67">
        <f t="shared" si="3"/>
        <v>9800</v>
      </c>
      <c r="N250" s="122" t="e">
        <f>((I250/K250)*L250)/200*'Calculatie schoonmaak invulblad'!C9</f>
        <v>#DIV/0!</v>
      </c>
      <c r="O250" s="123" t="e">
        <f>(I250/K250*L250)*'Calculatie schoonmaak invulblad'!C9</f>
        <v>#DIV/0!</v>
      </c>
    </row>
    <row r="251" spans="1:15" ht="14.4" customHeight="1" x14ac:dyDescent="0.3">
      <c r="A251" s="21" t="s">
        <v>196</v>
      </c>
      <c r="B251" s="22"/>
      <c r="C251" s="13" t="s">
        <v>56</v>
      </c>
      <c r="D251" s="13" t="s">
        <v>56</v>
      </c>
      <c r="E251" s="13" t="s">
        <v>11</v>
      </c>
      <c r="F251" s="13" t="s">
        <v>12</v>
      </c>
      <c r="G251" s="13" t="s">
        <v>35</v>
      </c>
      <c r="H251" s="55">
        <v>30</v>
      </c>
      <c r="I251" s="55">
        <v>30</v>
      </c>
      <c r="J251" s="56"/>
      <c r="K251" s="69">
        <f>'Calculatie schoonmaak invulblad'!K63</f>
        <v>0</v>
      </c>
      <c r="L251" s="27">
        <v>200</v>
      </c>
      <c r="M251" s="67">
        <f t="shared" si="3"/>
        <v>6000</v>
      </c>
      <c r="N251" s="122" t="e">
        <f>((I251/K251)*L251)/200*'Calculatie schoonmaak invulblad'!C9</f>
        <v>#DIV/0!</v>
      </c>
      <c r="O251" s="123" t="e">
        <f>(I251/K251*L251)*'Calculatie schoonmaak invulblad'!C9</f>
        <v>#DIV/0!</v>
      </c>
    </row>
    <row r="252" spans="1:15" ht="14.4" customHeight="1" x14ac:dyDescent="0.3">
      <c r="A252" s="21" t="s">
        <v>196</v>
      </c>
      <c r="B252" s="22">
        <v>434</v>
      </c>
      <c r="C252" s="13" t="s">
        <v>201</v>
      </c>
      <c r="D252" s="13" t="s">
        <v>40</v>
      </c>
      <c r="E252" s="13" t="s">
        <v>11</v>
      </c>
      <c r="F252" s="13" t="s">
        <v>12</v>
      </c>
      <c r="G252" s="13" t="s">
        <v>41</v>
      </c>
      <c r="H252" s="55">
        <v>78</v>
      </c>
      <c r="I252" s="55">
        <v>78</v>
      </c>
      <c r="J252" s="56"/>
      <c r="K252" s="69">
        <f>'Calculatie schoonmaak invulblad'!K23</f>
        <v>0</v>
      </c>
      <c r="L252" s="27">
        <v>200</v>
      </c>
      <c r="M252" s="67">
        <f t="shared" si="3"/>
        <v>15600</v>
      </c>
      <c r="N252" s="122" t="e">
        <f>((I252/K252)*L252)/200*'Calculatie schoonmaak invulblad'!C9</f>
        <v>#DIV/0!</v>
      </c>
      <c r="O252" s="123" t="e">
        <f>(I252/K252*L252)*'Calculatie schoonmaak invulblad'!C9</f>
        <v>#DIV/0!</v>
      </c>
    </row>
    <row r="253" spans="1:15" ht="14.4" customHeight="1" x14ac:dyDescent="0.3">
      <c r="A253" s="21" t="s">
        <v>196</v>
      </c>
      <c r="B253" s="22">
        <v>435</v>
      </c>
      <c r="C253" s="13" t="s">
        <v>201</v>
      </c>
      <c r="D253" s="13" t="s">
        <v>40</v>
      </c>
      <c r="E253" s="13" t="s">
        <v>11</v>
      </c>
      <c r="F253" s="13" t="s">
        <v>12</v>
      </c>
      <c r="G253" s="13" t="s">
        <v>41</v>
      </c>
      <c r="H253" s="55">
        <v>88</v>
      </c>
      <c r="I253" s="55">
        <v>88</v>
      </c>
      <c r="J253" s="56"/>
      <c r="K253" s="69">
        <f>'Calculatie schoonmaak invulblad'!K23</f>
        <v>0</v>
      </c>
      <c r="L253" s="27">
        <v>200</v>
      </c>
      <c r="M253" s="67">
        <f t="shared" si="3"/>
        <v>17600</v>
      </c>
      <c r="N253" s="122" t="e">
        <f>((I253/K253)*L253)/200*'Calculatie schoonmaak invulblad'!C9</f>
        <v>#DIV/0!</v>
      </c>
      <c r="O253" s="123" t="e">
        <f>(I253/K253*L253)*'Calculatie schoonmaak invulblad'!C9</f>
        <v>#DIV/0!</v>
      </c>
    </row>
    <row r="254" spans="1:15" ht="14.4" customHeight="1" x14ac:dyDescent="0.3">
      <c r="A254" s="21" t="s">
        <v>196</v>
      </c>
      <c r="B254" s="22">
        <v>436</v>
      </c>
      <c r="C254" s="13" t="s">
        <v>116</v>
      </c>
      <c r="D254" s="13" t="s">
        <v>177</v>
      </c>
      <c r="E254" s="13" t="s">
        <v>11</v>
      </c>
      <c r="F254" s="13" t="s">
        <v>12</v>
      </c>
      <c r="G254" s="13" t="s">
        <v>1461</v>
      </c>
      <c r="H254" s="55">
        <v>35</v>
      </c>
      <c r="I254" s="55">
        <v>35</v>
      </c>
      <c r="J254" s="56"/>
      <c r="K254" s="69">
        <f>'Calculatie schoonmaak invulblad'!E48</f>
        <v>0</v>
      </c>
      <c r="L254" s="27">
        <v>40</v>
      </c>
      <c r="M254" s="67">
        <f t="shared" si="3"/>
        <v>1400</v>
      </c>
      <c r="N254" s="122" t="e">
        <f>((I254/K254)*L254)/200*'Calculatie schoonmaak invulblad'!C9</f>
        <v>#DIV/0!</v>
      </c>
      <c r="O254" s="123" t="e">
        <f>(I254/K254*L254)*'Calculatie schoonmaak invulblad'!C9</f>
        <v>#DIV/0!</v>
      </c>
    </row>
    <row r="255" spans="1:15" ht="15" customHeight="1" thickBot="1" x14ac:dyDescent="0.35">
      <c r="A255" s="23" t="s">
        <v>196</v>
      </c>
      <c r="B255" s="24"/>
      <c r="C255" s="25" t="s">
        <v>92</v>
      </c>
      <c r="D255" s="25" t="s">
        <v>56</v>
      </c>
      <c r="E255" s="25" t="s">
        <v>22</v>
      </c>
      <c r="F255" s="25" t="s">
        <v>10</v>
      </c>
      <c r="G255" s="25" t="s">
        <v>35</v>
      </c>
      <c r="H255" s="57">
        <v>7</v>
      </c>
      <c r="I255" s="57">
        <v>7</v>
      </c>
      <c r="J255" s="58"/>
      <c r="K255" s="70">
        <f>'Calculatie schoonmaak invulblad'!K62</f>
        <v>0</v>
      </c>
      <c r="L255" s="28">
        <v>200</v>
      </c>
      <c r="M255" s="67">
        <f t="shared" si="3"/>
        <v>1400</v>
      </c>
      <c r="N255" s="122" t="e">
        <f>((I255/K255)*L255)/200*'Calculatie schoonmaak invulblad'!C9</f>
        <v>#DIV/0!</v>
      </c>
      <c r="O255" s="123" t="e">
        <f>(I255/K255*L255)*'Calculatie schoonmaak invulblad'!C9</f>
        <v>#DIV/0!</v>
      </c>
    </row>
    <row r="258" spans="7:15" ht="15" thickBot="1" x14ac:dyDescent="0.35"/>
    <row r="259" spans="7:15" ht="15" thickBot="1" x14ac:dyDescent="0.35">
      <c r="H259" s="15" t="s">
        <v>70</v>
      </c>
      <c r="I259" s="15" t="s">
        <v>71</v>
      </c>
      <c r="J259" s="18" t="s">
        <v>72</v>
      </c>
      <c r="M259" s="15" t="s">
        <v>203</v>
      </c>
      <c r="N259" s="15" t="s">
        <v>204</v>
      </c>
      <c r="O259" s="15" t="s">
        <v>205</v>
      </c>
    </row>
    <row r="260" spans="7:15" ht="15" thickBot="1" x14ac:dyDescent="0.35">
      <c r="G260" s="15" t="s">
        <v>221</v>
      </c>
      <c r="H260" s="80">
        <f>SUM(H11:H255)</f>
        <v>11806.799999999997</v>
      </c>
      <c r="I260" s="80">
        <f>SUM(I11:I255)</f>
        <v>10818.799999999997</v>
      </c>
      <c r="J260" s="81">
        <f>SUM(J11:J255)</f>
        <v>988</v>
      </c>
      <c r="K260" s="4"/>
      <c r="L260" s="4"/>
      <c r="M260" s="89">
        <f>SUM(M11:M255)</f>
        <v>1561865</v>
      </c>
      <c r="N260" s="80" t="e">
        <f>SUM(N11:N255)</f>
        <v>#DIV/0!</v>
      </c>
      <c r="O260" s="80" t="e">
        <f>SUM(O11:O255)</f>
        <v>#DIV/0!</v>
      </c>
    </row>
    <row r="263" spans="7:15" x14ac:dyDescent="0.3">
      <c r="J263" s="63"/>
    </row>
  </sheetData>
  <sheetProtection algorithmName="SHA-512" hashValue="B3wMN3HOmyBrnahrmdPdRzL8wuSef96ekQElNfHhi6goE/qmi+eMq7U74iQnHd454EXLYjmh+mGs/yCX58NhdA==" saltValue="CnJVxshKlYx5tOIZ8NwTJQ==" spinCount="100000" sheet="1" objects="1" scenarios="1" selectLockedCells="1"/>
  <autoFilter ref="A10:O255"/>
  <mergeCells count="7">
    <mergeCell ref="G6:I6"/>
    <mergeCell ref="A4:A5"/>
    <mergeCell ref="B4:B5"/>
    <mergeCell ref="G2:I2"/>
    <mergeCell ref="G3:I3"/>
    <mergeCell ref="G4:I4"/>
    <mergeCell ref="G5:I5"/>
  </mergeCells>
  <pageMargins left="0.7" right="0.7" top="0.75" bottom="0.75" header="0.3" footer="0.3"/>
  <pageSetup paperSize="9" orientation="portrait" r:id="rId1"/>
  <ignoredErrors>
    <ignoredError sqref="K18 K48 K129 K148 K153 K160:K162 K180 K186 K199 K208 K2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65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style="2" bestFit="1" customWidth="1"/>
    <col min="2" max="2" width="26.21875" customWidth="1"/>
    <col min="3" max="3" width="28.109375" bestFit="1" customWidth="1"/>
    <col min="4" max="4" width="39.88671875" bestFit="1" customWidth="1"/>
    <col min="5" max="5" width="17.5546875" bestFit="1" customWidth="1"/>
    <col min="6" max="6" width="17.8867187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29.88671875" customWidth="1"/>
    <col min="13" max="13" width="27.3320312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7" t="s">
        <v>206</v>
      </c>
      <c r="B2" s="17" t="s">
        <v>208</v>
      </c>
      <c r="C2" s="4"/>
      <c r="D2" s="15" t="s">
        <v>1447</v>
      </c>
      <c r="E2" s="74">
        <f>I265</f>
        <v>8939.6500000000015</v>
      </c>
      <c r="F2" s="4"/>
      <c r="G2" s="168" t="s">
        <v>211</v>
      </c>
      <c r="H2" s="182"/>
      <c r="I2" s="169"/>
      <c r="J2" s="75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7" t="s">
        <v>207</v>
      </c>
      <c r="B3" s="17" t="s">
        <v>809</v>
      </c>
      <c r="C3" s="4"/>
      <c r="D3" s="15" t="s">
        <v>1448</v>
      </c>
      <c r="E3" s="74">
        <f>M265</f>
        <v>1197158</v>
      </c>
      <c r="F3" s="4"/>
      <c r="G3" s="168" t="s">
        <v>212</v>
      </c>
      <c r="H3" s="182"/>
      <c r="I3" s="169"/>
      <c r="J3" s="75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810</v>
      </c>
      <c r="C4" s="4"/>
      <c r="D4" s="15" t="s">
        <v>215</v>
      </c>
      <c r="E4" s="74" t="e">
        <f>N265</f>
        <v>#DIV/0!</v>
      </c>
      <c r="F4" s="4"/>
      <c r="G4" s="168" t="s">
        <v>214</v>
      </c>
      <c r="H4" s="182"/>
      <c r="I4" s="169"/>
      <c r="J4" s="75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4" t="e">
        <f>O265</f>
        <v>#DIV/0!</v>
      </c>
      <c r="F5" s="4"/>
      <c r="G5" s="168" t="s">
        <v>213</v>
      </c>
      <c r="H5" s="182"/>
      <c r="I5" s="169"/>
      <c r="J5" s="75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5"/>
      <c r="B6" s="5"/>
      <c r="C6" s="4"/>
      <c r="D6" s="15" t="s">
        <v>217</v>
      </c>
      <c r="E6" s="74" t="e">
        <f>'Calculatie schoonmaak invulblad'!C6*'Connect College Echt'!E4/100</f>
        <v>#DIV/0!</v>
      </c>
      <c r="F6" s="4"/>
      <c r="G6" s="168" t="s">
        <v>220</v>
      </c>
      <c r="H6" s="182"/>
      <c r="I6" s="169"/>
      <c r="J6" s="75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5"/>
      <c r="B7" s="5"/>
      <c r="C7" s="4"/>
      <c r="D7" s="15" t="s">
        <v>218</v>
      </c>
      <c r="E7" s="74" t="e">
        <f>'Calculatie schoonmaak invulblad'!C6*'Connect College Echt'!E5/100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5"/>
      <c r="B8" s="5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5"/>
      <c r="B9" s="5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7" t="s">
        <v>65</v>
      </c>
      <c r="B10" s="17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hidden="1" x14ac:dyDescent="0.3">
      <c r="A11" s="20" t="s">
        <v>120</v>
      </c>
      <c r="B11" s="11" t="s">
        <v>407</v>
      </c>
      <c r="C11" s="11" t="s">
        <v>408</v>
      </c>
      <c r="D11" s="11" t="s">
        <v>56</v>
      </c>
      <c r="E11" s="11" t="s">
        <v>19</v>
      </c>
      <c r="F11" s="11" t="s">
        <v>8</v>
      </c>
      <c r="G11" s="11" t="s">
        <v>35</v>
      </c>
      <c r="H11" s="76">
        <v>30</v>
      </c>
      <c r="I11" s="76">
        <v>30</v>
      </c>
      <c r="J11" s="77"/>
      <c r="K11" s="68">
        <f>'Calculatie schoonmaak invulblad'!K59</f>
        <v>0</v>
      </c>
      <c r="L11" s="26">
        <v>200</v>
      </c>
      <c r="M11" s="67">
        <f>I11*L11</f>
        <v>6000</v>
      </c>
      <c r="N11" s="122" t="e">
        <f>((I11/K11)*L11)/200*'Calculatie schoonmaak invulblad'!$C$10</f>
        <v>#DIV/0!</v>
      </c>
      <c r="O11" s="122" t="e">
        <f>(I11/K11)*L11*'Calculatie schoonmaak invulblad'!$C$10</f>
        <v>#DIV/0!</v>
      </c>
    </row>
    <row r="12" spans="1:15" hidden="1" x14ac:dyDescent="0.3">
      <c r="A12" s="22" t="s">
        <v>120</v>
      </c>
      <c r="B12" s="13" t="s">
        <v>409</v>
      </c>
      <c r="C12" s="13" t="s">
        <v>168</v>
      </c>
      <c r="D12" s="13" t="s">
        <v>26</v>
      </c>
      <c r="E12" s="13" t="s">
        <v>22</v>
      </c>
      <c r="F12" s="13" t="s">
        <v>10</v>
      </c>
      <c r="G12" s="13" t="s">
        <v>27</v>
      </c>
      <c r="H12" s="78">
        <v>402</v>
      </c>
      <c r="I12" s="78">
        <v>402</v>
      </c>
      <c r="J12" s="79"/>
      <c r="K12" s="69">
        <f>'Calculatie schoonmaak invulblad'!E45</f>
        <v>0</v>
      </c>
      <c r="L12" s="27">
        <v>200</v>
      </c>
      <c r="M12" s="67">
        <f t="shared" ref="M12:M75" si="0">I12*L12</f>
        <v>80400</v>
      </c>
      <c r="N12" s="122" t="e">
        <f>((I12/K12)*L12)/200*'Calculatie schoonmaak invulblad'!$C$10</f>
        <v>#DIV/0!</v>
      </c>
      <c r="O12" s="122" t="e">
        <f>(I12/K12)*L12*'Calculatie schoonmaak invulblad'!$C$10</f>
        <v>#DIV/0!</v>
      </c>
    </row>
    <row r="13" spans="1:15" hidden="1" x14ac:dyDescent="0.3">
      <c r="A13" s="22" t="s">
        <v>120</v>
      </c>
      <c r="B13" s="13" t="s">
        <v>410</v>
      </c>
      <c r="C13" s="13" t="s">
        <v>411</v>
      </c>
      <c r="D13" s="13" t="s">
        <v>56</v>
      </c>
      <c r="E13" s="13" t="s">
        <v>19</v>
      </c>
      <c r="F13" s="13" t="s">
        <v>8</v>
      </c>
      <c r="G13" s="13" t="s">
        <v>35</v>
      </c>
      <c r="H13" s="78">
        <v>41</v>
      </c>
      <c r="I13" s="78">
        <v>41</v>
      </c>
      <c r="J13" s="79"/>
      <c r="K13" s="69">
        <f>'Calculatie schoonmaak invulblad'!K59</f>
        <v>0</v>
      </c>
      <c r="L13" s="27">
        <v>200</v>
      </c>
      <c r="M13" s="67">
        <f t="shared" si="0"/>
        <v>8200</v>
      </c>
      <c r="N13" s="122" t="e">
        <f>((I13/K13)*L13)/200*'Calculatie schoonmaak invulblad'!$C$10</f>
        <v>#DIV/0!</v>
      </c>
      <c r="O13" s="122" t="e">
        <f>(I13/K13)*L13*'Calculatie schoonmaak invulblad'!$C$10</f>
        <v>#DIV/0!</v>
      </c>
    </row>
    <row r="14" spans="1:15" x14ac:dyDescent="0.3">
      <c r="A14" s="22" t="s">
        <v>120</v>
      </c>
      <c r="B14" s="13" t="s">
        <v>412</v>
      </c>
      <c r="C14" s="13" t="s">
        <v>54</v>
      </c>
      <c r="D14" s="13" t="s">
        <v>54</v>
      </c>
      <c r="E14" s="13" t="s">
        <v>15</v>
      </c>
      <c r="F14" s="13" t="s">
        <v>5</v>
      </c>
      <c r="G14" s="13" t="s">
        <v>35</v>
      </c>
      <c r="H14" s="78">
        <v>89</v>
      </c>
      <c r="I14" s="78">
        <v>89</v>
      </c>
      <c r="J14" s="79"/>
      <c r="K14" s="69">
        <f>'Calculatie schoonmaak invulblad'!K51</f>
        <v>0</v>
      </c>
      <c r="L14" s="27">
        <v>200</v>
      </c>
      <c r="M14" s="67">
        <f t="shared" si="0"/>
        <v>17800</v>
      </c>
      <c r="N14" s="122" t="e">
        <f>((I14/K14)*L14)/200*'Calculatie schoonmaak invulblad'!$C$10</f>
        <v>#DIV/0!</v>
      </c>
      <c r="O14" s="122" t="e">
        <f>(I14/K14)*L14*'Calculatie schoonmaak invulblad'!$C$10</f>
        <v>#DIV/0!</v>
      </c>
    </row>
    <row r="15" spans="1:15" hidden="1" x14ac:dyDescent="0.3">
      <c r="A15" s="22" t="s">
        <v>120</v>
      </c>
      <c r="B15" s="13" t="s">
        <v>413</v>
      </c>
      <c r="C15" s="13" t="s">
        <v>414</v>
      </c>
      <c r="D15" s="13" t="s">
        <v>56</v>
      </c>
      <c r="E15" s="13" t="s">
        <v>22</v>
      </c>
      <c r="F15" s="13" t="s">
        <v>10</v>
      </c>
      <c r="G15" s="13" t="s">
        <v>35</v>
      </c>
      <c r="H15" s="78">
        <v>136</v>
      </c>
      <c r="I15" s="78">
        <v>136</v>
      </c>
      <c r="J15" s="79"/>
      <c r="K15" s="69">
        <f>'Calculatie schoonmaak invulblad'!K62</f>
        <v>0</v>
      </c>
      <c r="L15" s="27">
        <v>200</v>
      </c>
      <c r="M15" s="67">
        <f t="shared" si="0"/>
        <v>27200</v>
      </c>
      <c r="N15" s="122" t="e">
        <f>((I15/K15)*L15)/200*'Calculatie schoonmaak invulblad'!$C$10</f>
        <v>#DIV/0!</v>
      </c>
      <c r="O15" s="122" t="e">
        <f>(I15/K15)*L15*'Calculatie schoonmaak invulblad'!$C$10</f>
        <v>#DIV/0!</v>
      </c>
    </row>
    <row r="16" spans="1:15" hidden="1" x14ac:dyDescent="0.3">
      <c r="A16" s="22" t="s">
        <v>120</v>
      </c>
      <c r="B16" s="13" t="s">
        <v>415</v>
      </c>
      <c r="C16" s="13" t="s">
        <v>416</v>
      </c>
      <c r="D16" s="13" t="s">
        <v>56</v>
      </c>
      <c r="E16" s="13" t="s">
        <v>22</v>
      </c>
      <c r="F16" s="13" t="s">
        <v>10</v>
      </c>
      <c r="G16" s="13" t="s">
        <v>35</v>
      </c>
      <c r="H16" s="78">
        <v>90</v>
      </c>
      <c r="I16" s="78">
        <v>90</v>
      </c>
      <c r="J16" s="79"/>
      <c r="K16" s="69">
        <f>'Calculatie schoonmaak invulblad'!K62</f>
        <v>0</v>
      </c>
      <c r="L16" s="27">
        <v>200</v>
      </c>
      <c r="M16" s="67">
        <f t="shared" si="0"/>
        <v>18000</v>
      </c>
      <c r="N16" s="122" t="e">
        <f>((I16/K16)*L16)/200*'Calculatie schoonmaak invulblad'!$C$10</f>
        <v>#DIV/0!</v>
      </c>
      <c r="O16" s="122" t="e">
        <f>(I16/K16)*L16*'Calculatie schoonmaak invulblad'!$C$10</f>
        <v>#DIV/0!</v>
      </c>
    </row>
    <row r="17" spans="1:15" hidden="1" x14ac:dyDescent="0.3">
      <c r="A17" s="22" t="s">
        <v>120</v>
      </c>
      <c r="B17" s="13" t="s">
        <v>417</v>
      </c>
      <c r="C17" s="13" t="s">
        <v>34</v>
      </c>
      <c r="D17" s="13" t="s">
        <v>34</v>
      </c>
      <c r="E17" s="13" t="s">
        <v>36</v>
      </c>
      <c r="F17" s="13" t="s">
        <v>31</v>
      </c>
      <c r="G17" s="13" t="s">
        <v>35</v>
      </c>
      <c r="H17" s="78">
        <v>2</v>
      </c>
      <c r="I17" s="78">
        <v>2</v>
      </c>
      <c r="J17" s="79"/>
      <c r="K17" s="69">
        <f>'Calculatie schoonmaak invulblad'!E68</f>
        <v>0</v>
      </c>
      <c r="L17" s="27">
        <v>200</v>
      </c>
      <c r="M17" s="67">
        <f t="shared" si="0"/>
        <v>400</v>
      </c>
      <c r="N17" s="122" t="e">
        <f>((I17/K17)*L17)/200*'Calculatie schoonmaak invulblad'!$C$10</f>
        <v>#DIV/0!</v>
      </c>
      <c r="O17" s="122" t="e">
        <f>(I17/K17)*L17*'Calculatie schoonmaak invulblad'!$C$10</f>
        <v>#DIV/0!</v>
      </c>
    </row>
    <row r="18" spans="1:15" x14ac:dyDescent="0.3">
      <c r="A18" s="22" t="s">
        <v>120</v>
      </c>
      <c r="B18" s="13" t="s">
        <v>418</v>
      </c>
      <c r="C18" s="13" t="s">
        <v>96</v>
      </c>
      <c r="D18" s="13" t="s">
        <v>46</v>
      </c>
      <c r="E18" s="13" t="s">
        <v>419</v>
      </c>
      <c r="F18" s="13" t="s">
        <v>5</v>
      </c>
      <c r="G18" s="13" t="s">
        <v>47</v>
      </c>
      <c r="H18" s="78">
        <v>4</v>
      </c>
      <c r="I18" s="78">
        <v>4</v>
      </c>
      <c r="J18" s="79"/>
      <c r="K18" s="69">
        <f>'Calculatie schoonmaak invulblad'!K37</f>
        <v>0</v>
      </c>
      <c r="L18" s="27">
        <v>200</v>
      </c>
      <c r="M18" s="67">
        <f t="shared" si="0"/>
        <v>800</v>
      </c>
      <c r="N18" s="122" t="e">
        <f>((I18/K18)*L18)/200*'Calculatie schoonmaak invulblad'!$C$10</f>
        <v>#DIV/0!</v>
      </c>
      <c r="O18" s="122" t="e">
        <f>(I18/K18)*L18*'Calculatie schoonmaak invulblad'!$C$10</f>
        <v>#DIV/0!</v>
      </c>
    </row>
    <row r="19" spans="1:15" hidden="1" x14ac:dyDescent="0.3">
      <c r="A19" s="22" t="s">
        <v>120</v>
      </c>
      <c r="B19" s="13" t="s">
        <v>420</v>
      </c>
      <c r="C19" s="13" t="s">
        <v>21</v>
      </c>
      <c r="D19" s="13" t="s">
        <v>21</v>
      </c>
      <c r="E19" s="13" t="s">
        <v>22</v>
      </c>
      <c r="F19" s="13" t="s">
        <v>10</v>
      </c>
      <c r="G19" s="13" t="s">
        <v>23</v>
      </c>
      <c r="H19" s="78">
        <v>8</v>
      </c>
      <c r="I19" s="78">
        <v>0</v>
      </c>
      <c r="J19" s="79">
        <v>8</v>
      </c>
      <c r="K19" s="69">
        <f>'Calculatie schoonmaak invulblad'!E40</f>
        <v>0</v>
      </c>
      <c r="L19" s="27">
        <v>10</v>
      </c>
      <c r="M19" s="67">
        <f t="shared" si="0"/>
        <v>0</v>
      </c>
      <c r="N19" s="122" t="e">
        <f>((I19/K19)*L19)/200*'Calculatie schoonmaak invulblad'!$C$10</f>
        <v>#DIV/0!</v>
      </c>
      <c r="O19" s="122" t="e">
        <f>(I19/K19)*L19*'Calculatie schoonmaak invulblad'!$C$10</f>
        <v>#DIV/0!</v>
      </c>
    </row>
    <row r="20" spans="1:15" hidden="1" x14ac:dyDescent="0.3">
      <c r="A20" s="22" t="s">
        <v>120</v>
      </c>
      <c r="B20" s="13" t="s">
        <v>421</v>
      </c>
      <c r="C20" s="13" t="s">
        <v>288</v>
      </c>
      <c r="D20" s="13" t="s">
        <v>0</v>
      </c>
      <c r="E20" s="13" t="s">
        <v>22</v>
      </c>
      <c r="F20" s="13" t="s">
        <v>10</v>
      </c>
      <c r="G20" s="13" t="s">
        <v>6</v>
      </c>
      <c r="H20" s="78">
        <v>7</v>
      </c>
      <c r="I20" s="78">
        <v>0</v>
      </c>
      <c r="J20" s="79">
        <v>7</v>
      </c>
      <c r="K20" s="69">
        <f>'Calculatie schoonmaak invulblad'!E23</f>
        <v>0</v>
      </c>
      <c r="L20" s="27">
        <v>40</v>
      </c>
      <c r="M20" s="67">
        <f t="shared" si="0"/>
        <v>0</v>
      </c>
      <c r="N20" s="122" t="e">
        <f>((I20/K20)*L20)/200*'Calculatie schoonmaak invulblad'!$C$10</f>
        <v>#DIV/0!</v>
      </c>
      <c r="O20" s="122" t="e">
        <f>(I20/K20)*L20*'Calculatie schoonmaak invulblad'!$C$10</f>
        <v>#DIV/0!</v>
      </c>
    </row>
    <row r="21" spans="1:15" hidden="1" x14ac:dyDescent="0.3">
      <c r="A21" s="22" t="s">
        <v>120</v>
      </c>
      <c r="B21" s="13" t="s">
        <v>422</v>
      </c>
      <c r="C21" s="13" t="s">
        <v>131</v>
      </c>
      <c r="D21" s="13" t="s">
        <v>0</v>
      </c>
      <c r="E21" s="13" t="s">
        <v>22</v>
      </c>
      <c r="F21" s="13" t="s">
        <v>10</v>
      </c>
      <c r="G21" s="13" t="s">
        <v>3</v>
      </c>
      <c r="H21" s="78">
        <v>25</v>
      </c>
      <c r="I21" s="78">
        <v>0</v>
      </c>
      <c r="J21" s="79">
        <v>25</v>
      </c>
      <c r="K21" s="69">
        <f>'Calculatie schoonmaak invulblad'!E23</f>
        <v>0</v>
      </c>
      <c r="L21" s="27">
        <v>40</v>
      </c>
      <c r="M21" s="67">
        <f t="shared" si="0"/>
        <v>0</v>
      </c>
      <c r="N21" s="122" t="e">
        <f>((I21/K21)*L21)/200*'Calculatie schoonmaak invulblad'!$C$10</f>
        <v>#DIV/0!</v>
      </c>
      <c r="O21" s="122" t="e">
        <f>(I21/K21)*L21*'Calculatie schoonmaak invulblad'!$C$10</f>
        <v>#DIV/0!</v>
      </c>
    </row>
    <row r="22" spans="1:15" hidden="1" x14ac:dyDescent="0.3">
      <c r="A22" s="22" t="s">
        <v>120</v>
      </c>
      <c r="B22" s="13" t="s">
        <v>423</v>
      </c>
      <c r="C22" s="13" t="s">
        <v>373</v>
      </c>
      <c r="D22" s="13" t="s">
        <v>0</v>
      </c>
      <c r="E22" s="13" t="s">
        <v>22</v>
      </c>
      <c r="F22" s="13" t="s">
        <v>10</v>
      </c>
      <c r="G22" s="13" t="s">
        <v>3</v>
      </c>
      <c r="H22" s="78">
        <v>18</v>
      </c>
      <c r="I22" s="78">
        <v>0</v>
      </c>
      <c r="J22" s="79">
        <v>18</v>
      </c>
      <c r="K22" s="69">
        <f>'Calculatie schoonmaak invulblad'!E23</f>
        <v>0</v>
      </c>
      <c r="L22" s="27">
        <v>40</v>
      </c>
      <c r="M22" s="67">
        <f t="shared" si="0"/>
        <v>0</v>
      </c>
      <c r="N22" s="122" t="e">
        <f>((I22/K22)*L22)/200*'Calculatie schoonmaak invulblad'!$C$10</f>
        <v>#DIV/0!</v>
      </c>
      <c r="O22" s="122" t="e">
        <f>(I22/K22)*L22*'Calculatie schoonmaak invulblad'!$C$10</f>
        <v>#DIV/0!</v>
      </c>
    </row>
    <row r="23" spans="1:15" hidden="1" x14ac:dyDescent="0.3">
      <c r="A23" s="22" t="s">
        <v>120</v>
      </c>
      <c r="B23" s="13" t="s">
        <v>424</v>
      </c>
      <c r="C23" s="13" t="s">
        <v>425</v>
      </c>
      <c r="D23" s="13" t="s">
        <v>0</v>
      </c>
      <c r="E23" s="13" t="s">
        <v>22</v>
      </c>
      <c r="F23" s="13" t="s">
        <v>10</v>
      </c>
      <c r="G23" s="13" t="s">
        <v>3</v>
      </c>
      <c r="H23" s="78">
        <v>18</v>
      </c>
      <c r="I23" s="78">
        <v>0</v>
      </c>
      <c r="J23" s="79">
        <v>18</v>
      </c>
      <c r="K23" s="69">
        <f>'Calculatie schoonmaak invulblad'!E23</f>
        <v>0</v>
      </c>
      <c r="L23" s="27">
        <v>40</v>
      </c>
      <c r="M23" s="67">
        <f t="shared" si="0"/>
        <v>0</v>
      </c>
      <c r="N23" s="122" t="e">
        <f>((I23/K23)*L23)/200*'Calculatie schoonmaak invulblad'!$C$10</f>
        <v>#DIV/0!</v>
      </c>
      <c r="O23" s="122" t="e">
        <f>(I23/K23)*L23*'Calculatie schoonmaak invulblad'!$C$10</f>
        <v>#DIV/0!</v>
      </c>
    </row>
    <row r="24" spans="1:15" hidden="1" x14ac:dyDescent="0.3">
      <c r="A24" s="22" t="s">
        <v>120</v>
      </c>
      <c r="B24" s="13" t="s">
        <v>426</v>
      </c>
      <c r="C24" s="13" t="s">
        <v>427</v>
      </c>
      <c r="D24" s="13" t="s">
        <v>0</v>
      </c>
      <c r="E24" s="13" t="s">
        <v>22</v>
      </c>
      <c r="F24" s="13" t="s">
        <v>10</v>
      </c>
      <c r="G24" s="13" t="s">
        <v>3</v>
      </c>
      <c r="H24" s="78">
        <v>18</v>
      </c>
      <c r="I24" s="78">
        <v>0</v>
      </c>
      <c r="J24" s="79">
        <v>18</v>
      </c>
      <c r="K24" s="69">
        <f>'Calculatie schoonmaak invulblad'!E23</f>
        <v>0</v>
      </c>
      <c r="L24" s="27">
        <v>40</v>
      </c>
      <c r="M24" s="67">
        <f t="shared" si="0"/>
        <v>0</v>
      </c>
      <c r="N24" s="122" t="e">
        <f>((I24/K24)*L24)/200*'Calculatie schoonmaak invulblad'!$C$10</f>
        <v>#DIV/0!</v>
      </c>
      <c r="O24" s="122" t="e">
        <f>(I24/K24)*L24*'Calculatie schoonmaak invulblad'!$C$10</f>
        <v>#DIV/0!</v>
      </c>
    </row>
    <row r="25" spans="1:15" hidden="1" x14ac:dyDescent="0.3">
      <c r="A25" s="22" t="s">
        <v>120</v>
      </c>
      <c r="B25" s="13" t="s">
        <v>428</v>
      </c>
      <c r="C25" s="13" t="s">
        <v>425</v>
      </c>
      <c r="D25" s="13" t="s">
        <v>0</v>
      </c>
      <c r="E25" s="13" t="s">
        <v>22</v>
      </c>
      <c r="F25" s="13" t="s">
        <v>10</v>
      </c>
      <c r="G25" s="13" t="s">
        <v>3</v>
      </c>
      <c r="H25" s="78">
        <v>24</v>
      </c>
      <c r="I25" s="78">
        <v>0</v>
      </c>
      <c r="J25" s="79">
        <v>24</v>
      </c>
      <c r="K25" s="69">
        <f>'Calculatie schoonmaak invulblad'!E23</f>
        <v>0</v>
      </c>
      <c r="L25" s="27">
        <v>40</v>
      </c>
      <c r="M25" s="67">
        <f t="shared" si="0"/>
        <v>0</v>
      </c>
      <c r="N25" s="122" t="e">
        <f>((I25/K25)*L25)/200*'Calculatie schoonmaak invulblad'!$C$10</f>
        <v>#DIV/0!</v>
      </c>
      <c r="O25" s="122" t="e">
        <f>(I25/K25)*L25*'Calculatie schoonmaak invulblad'!$C$10</f>
        <v>#DIV/0!</v>
      </c>
    </row>
    <row r="26" spans="1:15" hidden="1" x14ac:dyDescent="0.3">
      <c r="A26" s="22" t="s">
        <v>120</v>
      </c>
      <c r="B26" s="13" t="s">
        <v>429</v>
      </c>
      <c r="C26" s="13" t="s">
        <v>430</v>
      </c>
      <c r="D26" s="13" t="s">
        <v>32</v>
      </c>
      <c r="E26" s="13" t="s">
        <v>22</v>
      </c>
      <c r="F26" s="13" t="s">
        <v>10</v>
      </c>
      <c r="G26" s="13" t="s">
        <v>25</v>
      </c>
      <c r="H26" s="78">
        <v>50</v>
      </c>
      <c r="I26" s="78">
        <v>50</v>
      </c>
      <c r="J26" s="79"/>
      <c r="K26" s="69">
        <f>'Calculatie schoonmaak invulblad'!E62</f>
        <v>0</v>
      </c>
      <c r="L26" s="27">
        <v>100</v>
      </c>
      <c r="M26" s="67">
        <f t="shared" si="0"/>
        <v>5000</v>
      </c>
      <c r="N26" s="122" t="e">
        <f>((I26/K26)*L26)/200*'Calculatie schoonmaak invulblad'!$C$10</f>
        <v>#DIV/0!</v>
      </c>
      <c r="O26" s="122" t="e">
        <f>(I26/K26)*L26*'Calculatie schoonmaak invulblad'!$C$10</f>
        <v>#DIV/0!</v>
      </c>
    </row>
    <row r="27" spans="1:15" hidden="1" x14ac:dyDescent="0.3">
      <c r="A27" s="22" t="s">
        <v>120</v>
      </c>
      <c r="B27" s="13" t="s">
        <v>431</v>
      </c>
      <c r="C27" s="13" t="s">
        <v>432</v>
      </c>
      <c r="D27" s="13" t="s">
        <v>32</v>
      </c>
      <c r="E27" s="13" t="s">
        <v>22</v>
      </c>
      <c r="F27" s="13" t="s">
        <v>10</v>
      </c>
      <c r="G27" s="13" t="s">
        <v>25</v>
      </c>
      <c r="H27" s="78">
        <v>58</v>
      </c>
      <c r="I27" s="78">
        <v>58</v>
      </c>
      <c r="J27" s="79"/>
      <c r="K27" s="69">
        <f>'Calculatie schoonmaak invulblad'!E62</f>
        <v>0</v>
      </c>
      <c r="L27" s="27">
        <v>100</v>
      </c>
      <c r="M27" s="67">
        <f t="shared" si="0"/>
        <v>5800</v>
      </c>
      <c r="N27" s="122" t="e">
        <f>((I27/K27)*L27)/200*'Calculatie schoonmaak invulblad'!$C$10</f>
        <v>#DIV/0!</v>
      </c>
      <c r="O27" s="122" t="e">
        <f>(I27/K27)*L27*'Calculatie schoonmaak invulblad'!$C$10</f>
        <v>#DIV/0!</v>
      </c>
    </row>
    <row r="28" spans="1:15" hidden="1" x14ac:dyDescent="0.3">
      <c r="A28" s="22" t="s">
        <v>120</v>
      </c>
      <c r="B28" s="13" t="s">
        <v>433</v>
      </c>
      <c r="C28" s="13" t="s">
        <v>432</v>
      </c>
      <c r="D28" s="13" t="s">
        <v>32</v>
      </c>
      <c r="E28" s="13" t="s">
        <v>22</v>
      </c>
      <c r="F28" s="13" t="s">
        <v>10</v>
      </c>
      <c r="G28" s="13" t="s">
        <v>25</v>
      </c>
      <c r="H28" s="78">
        <v>50</v>
      </c>
      <c r="I28" s="78">
        <v>50</v>
      </c>
      <c r="J28" s="79"/>
      <c r="K28" s="69">
        <f>'Calculatie schoonmaak invulblad'!E62</f>
        <v>0</v>
      </c>
      <c r="L28" s="27">
        <v>100</v>
      </c>
      <c r="M28" s="67">
        <f t="shared" si="0"/>
        <v>5000</v>
      </c>
      <c r="N28" s="122" t="e">
        <f>((I28/K28)*L28)/200*'Calculatie schoonmaak invulblad'!$C$10</f>
        <v>#DIV/0!</v>
      </c>
      <c r="O28" s="122" t="e">
        <f>(I28/K28)*L28*'Calculatie schoonmaak invulblad'!$C$10</f>
        <v>#DIV/0!</v>
      </c>
    </row>
    <row r="29" spans="1:15" hidden="1" x14ac:dyDescent="0.3">
      <c r="A29" s="22" t="s">
        <v>120</v>
      </c>
      <c r="B29" s="13" t="s">
        <v>434</v>
      </c>
      <c r="C29" s="13" t="s">
        <v>435</v>
      </c>
      <c r="D29" s="13" t="s">
        <v>32</v>
      </c>
      <c r="E29" s="13" t="s">
        <v>22</v>
      </c>
      <c r="F29" s="13" t="s">
        <v>10</v>
      </c>
      <c r="G29" s="13" t="s">
        <v>25</v>
      </c>
      <c r="H29" s="78">
        <v>53</v>
      </c>
      <c r="I29" s="78">
        <v>53</v>
      </c>
      <c r="J29" s="79"/>
      <c r="K29" s="69">
        <f>'Calculatie schoonmaak invulblad'!E62</f>
        <v>0</v>
      </c>
      <c r="L29" s="27">
        <v>100</v>
      </c>
      <c r="M29" s="67">
        <f t="shared" si="0"/>
        <v>5300</v>
      </c>
      <c r="N29" s="122" t="e">
        <f>((I29/K29)*L29)/200*'Calculatie schoonmaak invulblad'!$C$10</f>
        <v>#DIV/0!</v>
      </c>
      <c r="O29" s="122" t="e">
        <f>(I29/K29)*L29*'Calculatie schoonmaak invulblad'!$C$10</f>
        <v>#DIV/0!</v>
      </c>
    </row>
    <row r="30" spans="1:15" hidden="1" x14ac:dyDescent="0.3">
      <c r="A30" s="22" t="s">
        <v>120</v>
      </c>
      <c r="B30" s="13" t="s">
        <v>436</v>
      </c>
      <c r="C30" s="13" t="s">
        <v>437</v>
      </c>
      <c r="D30" s="13" t="s">
        <v>32</v>
      </c>
      <c r="E30" s="13" t="s">
        <v>22</v>
      </c>
      <c r="F30" s="13" t="s">
        <v>10</v>
      </c>
      <c r="G30" s="13" t="s">
        <v>25</v>
      </c>
      <c r="H30" s="78">
        <v>97</v>
      </c>
      <c r="I30" s="78">
        <v>97</v>
      </c>
      <c r="J30" s="79"/>
      <c r="K30" s="69">
        <f>'Calculatie schoonmaak invulblad'!E62</f>
        <v>0</v>
      </c>
      <c r="L30" s="27">
        <v>100</v>
      </c>
      <c r="M30" s="67">
        <f t="shared" si="0"/>
        <v>9700</v>
      </c>
      <c r="N30" s="122" t="e">
        <f>((I30/K30)*L30)/200*'Calculatie schoonmaak invulblad'!$C$10</f>
        <v>#DIV/0!</v>
      </c>
      <c r="O30" s="122" t="e">
        <f>(I30/K30)*L30*'Calculatie schoonmaak invulblad'!$C$10</f>
        <v>#DIV/0!</v>
      </c>
    </row>
    <row r="31" spans="1:15" hidden="1" x14ac:dyDescent="0.3">
      <c r="A31" s="22" t="s">
        <v>120</v>
      </c>
      <c r="B31" s="13" t="s">
        <v>438</v>
      </c>
      <c r="C31" s="13" t="s">
        <v>437</v>
      </c>
      <c r="D31" s="13" t="s">
        <v>32</v>
      </c>
      <c r="E31" s="13" t="s">
        <v>22</v>
      </c>
      <c r="F31" s="13" t="s">
        <v>10</v>
      </c>
      <c r="G31" s="13" t="s">
        <v>25</v>
      </c>
      <c r="H31" s="78">
        <v>108.5</v>
      </c>
      <c r="I31" s="78">
        <v>108.5</v>
      </c>
      <c r="J31" s="79"/>
      <c r="K31" s="69">
        <f>'Calculatie schoonmaak invulblad'!E62</f>
        <v>0</v>
      </c>
      <c r="L31" s="27">
        <v>100</v>
      </c>
      <c r="M31" s="67">
        <f t="shared" si="0"/>
        <v>10850</v>
      </c>
      <c r="N31" s="122" t="e">
        <f>((I31/K31)*L31)/200*'Calculatie schoonmaak invulblad'!$C$10</f>
        <v>#DIV/0!</v>
      </c>
      <c r="O31" s="122" t="e">
        <f>(I31/K31)*L31*'Calculatie schoonmaak invulblad'!$C$10</f>
        <v>#DIV/0!</v>
      </c>
    </row>
    <row r="32" spans="1:15" hidden="1" x14ac:dyDescent="0.3">
      <c r="A32" s="22" t="s">
        <v>120</v>
      </c>
      <c r="B32" s="13" t="s">
        <v>439</v>
      </c>
      <c r="C32" s="13" t="s">
        <v>142</v>
      </c>
      <c r="D32" s="13" t="s">
        <v>32</v>
      </c>
      <c r="E32" s="13" t="s">
        <v>22</v>
      </c>
      <c r="F32" s="13" t="s">
        <v>10</v>
      </c>
      <c r="G32" s="13" t="s">
        <v>25</v>
      </c>
      <c r="H32" s="78">
        <v>48</v>
      </c>
      <c r="I32" s="78">
        <v>48</v>
      </c>
      <c r="J32" s="79"/>
      <c r="K32" s="69">
        <f>'Calculatie schoonmaak invulblad'!E62</f>
        <v>0</v>
      </c>
      <c r="L32" s="27">
        <v>100</v>
      </c>
      <c r="M32" s="67">
        <f t="shared" si="0"/>
        <v>4800</v>
      </c>
      <c r="N32" s="122" t="e">
        <f>((I32/K32)*L32)/200*'Calculatie schoonmaak invulblad'!$C$10</f>
        <v>#DIV/0!</v>
      </c>
      <c r="O32" s="122" t="e">
        <f>(I32/K32)*L32*'Calculatie schoonmaak invulblad'!$C$10</f>
        <v>#DIV/0!</v>
      </c>
    </row>
    <row r="33" spans="1:15" hidden="1" x14ac:dyDescent="0.3">
      <c r="A33" s="22" t="s">
        <v>120</v>
      </c>
      <c r="B33" s="13" t="s">
        <v>440</v>
      </c>
      <c r="C33" s="13" t="s">
        <v>441</v>
      </c>
      <c r="D33" s="13" t="s">
        <v>40</v>
      </c>
      <c r="E33" s="13" t="s">
        <v>22</v>
      </c>
      <c r="F33" s="13" t="s">
        <v>10</v>
      </c>
      <c r="G33" s="13" t="s">
        <v>41</v>
      </c>
      <c r="H33" s="78">
        <v>101</v>
      </c>
      <c r="I33" s="78">
        <v>101</v>
      </c>
      <c r="J33" s="79"/>
      <c r="K33" s="69">
        <f>'Calculatie schoonmaak invulblad'!K22</f>
        <v>0</v>
      </c>
      <c r="L33" s="27">
        <v>200</v>
      </c>
      <c r="M33" s="67">
        <f t="shared" si="0"/>
        <v>20200</v>
      </c>
      <c r="N33" s="122" t="e">
        <f>((I33/K33)*L33)/200*'Calculatie schoonmaak invulblad'!$C$10</f>
        <v>#DIV/0!</v>
      </c>
      <c r="O33" s="122" t="e">
        <f>(I33/K33)*L33*'Calculatie schoonmaak invulblad'!$C$10</f>
        <v>#DIV/0!</v>
      </c>
    </row>
    <row r="34" spans="1:15" hidden="1" x14ac:dyDescent="0.3">
      <c r="A34" s="22" t="s">
        <v>120</v>
      </c>
      <c r="B34" s="13" t="s">
        <v>442</v>
      </c>
      <c r="C34" s="13" t="s">
        <v>441</v>
      </c>
      <c r="D34" s="13" t="s">
        <v>40</v>
      </c>
      <c r="E34" s="13" t="s">
        <v>22</v>
      </c>
      <c r="F34" s="13" t="s">
        <v>10</v>
      </c>
      <c r="G34" s="13" t="s">
        <v>41</v>
      </c>
      <c r="H34" s="78">
        <v>111</v>
      </c>
      <c r="I34" s="78">
        <v>111</v>
      </c>
      <c r="J34" s="79"/>
      <c r="K34" s="69">
        <f>'Calculatie schoonmaak invulblad'!K22</f>
        <v>0</v>
      </c>
      <c r="L34" s="27">
        <v>200</v>
      </c>
      <c r="M34" s="67">
        <f t="shared" si="0"/>
        <v>22200</v>
      </c>
      <c r="N34" s="122" t="e">
        <f>((I34/K34)*L34)/200*'Calculatie schoonmaak invulblad'!$C$10</f>
        <v>#DIV/0!</v>
      </c>
      <c r="O34" s="122" t="e">
        <f>(I34/K34)*L34*'Calculatie schoonmaak invulblad'!$C$10</f>
        <v>#DIV/0!</v>
      </c>
    </row>
    <row r="35" spans="1:15" x14ac:dyDescent="0.3">
      <c r="A35" s="22" t="s">
        <v>120</v>
      </c>
      <c r="B35" s="13" t="s">
        <v>443</v>
      </c>
      <c r="C35" s="13" t="s">
        <v>444</v>
      </c>
      <c r="D35" s="13" t="s">
        <v>46</v>
      </c>
      <c r="E35" s="13" t="s">
        <v>15</v>
      </c>
      <c r="F35" s="13" t="s">
        <v>5</v>
      </c>
      <c r="G35" s="13" t="s">
        <v>47</v>
      </c>
      <c r="H35" s="78">
        <v>10</v>
      </c>
      <c r="I35" s="78">
        <v>10</v>
      </c>
      <c r="J35" s="79"/>
      <c r="K35" s="69">
        <f>'Calculatie schoonmaak invulblad'!K38</f>
        <v>0</v>
      </c>
      <c r="L35" s="27">
        <v>200</v>
      </c>
      <c r="M35" s="67">
        <f t="shared" si="0"/>
        <v>2000</v>
      </c>
      <c r="N35" s="122" t="e">
        <f>((I35/K35)*L35)/200*'Calculatie schoonmaak invulblad'!$C$10</f>
        <v>#DIV/0!</v>
      </c>
      <c r="O35" s="122" t="e">
        <f>(I35/K35)*L35*'Calculatie schoonmaak invulblad'!$C$10</f>
        <v>#DIV/0!</v>
      </c>
    </row>
    <row r="36" spans="1:15" hidden="1" x14ac:dyDescent="0.3">
      <c r="A36" s="22" t="s">
        <v>120</v>
      </c>
      <c r="B36" s="13" t="s">
        <v>445</v>
      </c>
      <c r="C36" s="13" t="s">
        <v>56</v>
      </c>
      <c r="D36" s="13" t="s">
        <v>56</v>
      </c>
      <c r="E36" s="13" t="s">
        <v>22</v>
      </c>
      <c r="F36" s="13" t="s">
        <v>10</v>
      </c>
      <c r="G36" s="13" t="s">
        <v>35</v>
      </c>
      <c r="H36" s="78">
        <v>55</v>
      </c>
      <c r="I36" s="78">
        <v>55</v>
      </c>
      <c r="J36" s="79"/>
      <c r="K36" s="69">
        <f>'Calculatie schoonmaak invulblad'!K62</f>
        <v>0</v>
      </c>
      <c r="L36" s="27">
        <v>200</v>
      </c>
      <c r="M36" s="67">
        <f t="shared" si="0"/>
        <v>11000</v>
      </c>
      <c r="N36" s="122" t="e">
        <f>((I36/K36)*L36)/200*'Calculatie schoonmaak invulblad'!$C$10</f>
        <v>#DIV/0!</v>
      </c>
      <c r="O36" s="122" t="e">
        <f>(I36/K36)*L36*'Calculatie schoonmaak invulblad'!$C$10</f>
        <v>#DIV/0!</v>
      </c>
    </row>
    <row r="37" spans="1:15" hidden="1" x14ac:dyDescent="0.3">
      <c r="A37" s="22" t="s">
        <v>120</v>
      </c>
      <c r="B37" s="13" t="s">
        <v>446</v>
      </c>
      <c r="C37" s="13" t="s">
        <v>48</v>
      </c>
      <c r="D37" s="13" t="s">
        <v>48</v>
      </c>
      <c r="E37" s="13" t="s">
        <v>49</v>
      </c>
      <c r="F37" s="13" t="s">
        <v>11</v>
      </c>
      <c r="G37" s="13" t="s">
        <v>125</v>
      </c>
      <c r="H37" s="78">
        <v>257</v>
      </c>
      <c r="I37" s="78">
        <v>257</v>
      </c>
      <c r="J37" s="79"/>
      <c r="K37" s="27">
        <f>(('Calculatie schoonmaak invulblad'!K42*50)/65)+(('Calculatie schoonmaak invulblad'!K43*15)/65)</f>
        <v>0</v>
      </c>
      <c r="L37" s="27">
        <v>65</v>
      </c>
      <c r="M37" s="67">
        <f t="shared" si="0"/>
        <v>16705</v>
      </c>
      <c r="N37" s="122" t="e">
        <f>((I37/K37)*L37)/200*'Calculatie schoonmaak invulblad'!$C$10</f>
        <v>#DIV/0!</v>
      </c>
      <c r="O37" s="122" t="e">
        <f>(I37/K37)*L37*'Calculatie schoonmaak invulblad'!$C$10</f>
        <v>#DIV/0!</v>
      </c>
    </row>
    <row r="38" spans="1:15" hidden="1" x14ac:dyDescent="0.3">
      <c r="A38" s="22" t="s">
        <v>120</v>
      </c>
      <c r="B38" s="13" t="s">
        <v>447</v>
      </c>
      <c r="C38" s="13" t="s">
        <v>48</v>
      </c>
      <c r="D38" s="13" t="s">
        <v>48</v>
      </c>
      <c r="E38" s="13" t="s">
        <v>49</v>
      </c>
      <c r="F38" s="13" t="s">
        <v>11</v>
      </c>
      <c r="G38" s="13" t="s">
        <v>125</v>
      </c>
      <c r="H38" s="78">
        <v>257</v>
      </c>
      <c r="I38" s="78">
        <v>257</v>
      </c>
      <c r="J38" s="79"/>
      <c r="K38" s="27">
        <f>(('Calculatie schoonmaak invulblad'!K42*50)/65)+(('Calculatie schoonmaak invulblad'!K43*15)/65)</f>
        <v>0</v>
      </c>
      <c r="L38" s="27">
        <v>65</v>
      </c>
      <c r="M38" s="67">
        <f t="shared" si="0"/>
        <v>16705</v>
      </c>
      <c r="N38" s="122" t="e">
        <f>((I38/K38)*L38)/200*'Calculatie schoonmaak invulblad'!$C$10</f>
        <v>#DIV/0!</v>
      </c>
      <c r="O38" s="122" t="e">
        <f>(I38/K38)*L38*'Calculatie schoonmaak invulblad'!$C$10</f>
        <v>#DIV/0!</v>
      </c>
    </row>
    <row r="39" spans="1:15" hidden="1" x14ac:dyDescent="0.3">
      <c r="A39" s="22" t="s">
        <v>120</v>
      </c>
      <c r="B39" s="13" t="s">
        <v>448</v>
      </c>
      <c r="C39" s="13" t="s">
        <v>53</v>
      </c>
      <c r="D39" s="13" t="s">
        <v>53</v>
      </c>
      <c r="E39" s="13" t="s">
        <v>49</v>
      </c>
      <c r="F39" s="13" t="s">
        <v>11</v>
      </c>
      <c r="G39" s="13" t="s">
        <v>125</v>
      </c>
      <c r="H39" s="78">
        <v>36</v>
      </c>
      <c r="I39" s="78">
        <v>36</v>
      </c>
      <c r="J39" s="79"/>
      <c r="K39" s="27">
        <f>('Calculatie schoonmaak invulblad'!K45+'Calculatie schoonmaak invulblad'!K46)/2</f>
        <v>0</v>
      </c>
      <c r="L39" s="27">
        <v>2</v>
      </c>
      <c r="M39" s="67">
        <f t="shared" si="0"/>
        <v>72</v>
      </c>
      <c r="N39" s="122" t="e">
        <f>((I39/K39)*L39)/200*'Calculatie schoonmaak invulblad'!$C$10</f>
        <v>#DIV/0!</v>
      </c>
      <c r="O39" s="122" t="e">
        <f>(I39/K39)*L39*'Calculatie schoonmaak invulblad'!$C$10</f>
        <v>#DIV/0!</v>
      </c>
    </row>
    <row r="40" spans="1:15" x14ac:dyDescent="0.3">
      <c r="A40" s="22" t="s">
        <v>120</v>
      </c>
      <c r="B40" s="13" t="s">
        <v>449</v>
      </c>
      <c r="C40" s="13" t="s">
        <v>29</v>
      </c>
      <c r="D40" s="13" t="s">
        <v>29</v>
      </c>
      <c r="E40" s="13" t="s">
        <v>15</v>
      </c>
      <c r="F40" s="13" t="s">
        <v>5</v>
      </c>
      <c r="G40" s="13" t="s">
        <v>30</v>
      </c>
      <c r="H40" s="78">
        <v>21</v>
      </c>
      <c r="I40" s="78">
        <v>21</v>
      </c>
      <c r="J40" s="79"/>
      <c r="K40" s="69">
        <f>'Calculatie schoonmaak invulblad'!E57</f>
        <v>0</v>
      </c>
      <c r="L40" s="27">
        <v>200</v>
      </c>
      <c r="M40" s="67">
        <f t="shared" si="0"/>
        <v>4200</v>
      </c>
      <c r="N40" s="122" t="e">
        <f>((I40/K40)*L40)/200*'Calculatie schoonmaak invulblad'!$C$10</f>
        <v>#DIV/0!</v>
      </c>
      <c r="O40" s="122" t="e">
        <f>(I40/K40)*L40*'Calculatie schoonmaak invulblad'!$C$10</f>
        <v>#DIV/0!</v>
      </c>
    </row>
    <row r="41" spans="1:15" x14ac:dyDescent="0.3">
      <c r="A41" s="22" t="s">
        <v>120</v>
      </c>
      <c r="B41" s="13" t="s">
        <v>450</v>
      </c>
      <c r="C41" s="13" t="s">
        <v>29</v>
      </c>
      <c r="D41" s="13" t="s">
        <v>29</v>
      </c>
      <c r="E41" s="13" t="s">
        <v>15</v>
      </c>
      <c r="F41" s="13" t="s">
        <v>5</v>
      </c>
      <c r="G41" s="13" t="s">
        <v>30</v>
      </c>
      <c r="H41" s="78">
        <v>16</v>
      </c>
      <c r="I41" s="78">
        <v>16</v>
      </c>
      <c r="J41" s="79"/>
      <c r="K41" s="69">
        <f>'Calculatie schoonmaak invulblad'!E57</f>
        <v>0</v>
      </c>
      <c r="L41" s="27">
        <v>200</v>
      </c>
      <c r="M41" s="67">
        <f t="shared" si="0"/>
        <v>3200</v>
      </c>
      <c r="N41" s="122" t="e">
        <f>((I41/K41)*L41)/200*'Calculatie schoonmaak invulblad'!$C$10</f>
        <v>#DIV/0!</v>
      </c>
      <c r="O41" s="122" t="e">
        <f>(I41/K41)*L41*'Calculatie schoonmaak invulblad'!$C$10</f>
        <v>#DIV/0!</v>
      </c>
    </row>
    <row r="42" spans="1:15" x14ac:dyDescent="0.3">
      <c r="A42" s="22" t="s">
        <v>120</v>
      </c>
      <c r="B42" s="13" t="s">
        <v>451</v>
      </c>
      <c r="C42" s="13" t="s">
        <v>298</v>
      </c>
      <c r="D42" s="13" t="s">
        <v>46</v>
      </c>
      <c r="E42" s="13" t="s">
        <v>15</v>
      </c>
      <c r="F42" s="13" t="s">
        <v>5</v>
      </c>
      <c r="G42" s="13" t="s">
        <v>47</v>
      </c>
      <c r="H42" s="78">
        <v>2</v>
      </c>
      <c r="I42" s="78">
        <v>2</v>
      </c>
      <c r="J42" s="79"/>
      <c r="K42" s="69">
        <f>'Calculatie schoonmaak invulblad'!K38</f>
        <v>0</v>
      </c>
      <c r="L42" s="27">
        <v>200</v>
      </c>
      <c r="M42" s="67">
        <f t="shared" si="0"/>
        <v>400</v>
      </c>
      <c r="N42" s="122" t="e">
        <f>((I42/K42)*L42)/200*'Calculatie schoonmaak invulblad'!$C$10</f>
        <v>#DIV/0!</v>
      </c>
      <c r="O42" s="122" t="e">
        <f>(I42/K42)*L42*'Calculatie schoonmaak invulblad'!$C$10</f>
        <v>#DIV/0!</v>
      </c>
    </row>
    <row r="43" spans="1:15" x14ac:dyDescent="0.3">
      <c r="A43" s="22" t="s">
        <v>120</v>
      </c>
      <c r="B43" s="13" t="s">
        <v>452</v>
      </c>
      <c r="C43" s="13" t="s">
        <v>300</v>
      </c>
      <c r="D43" s="13" t="s">
        <v>46</v>
      </c>
      <c r="E43" s="13" t="s">
        <v>15</v>
      </c>
      <c r="F43" s="13" t="s">
        <v>5</v>
      </c>
      <c r="G43" s="13" t="s">
        <v>47</v>
      </c>
      <c r="H43" s="78">
        <v>2</v>
      </c>
      <c r="I43" s="78">
        <v>2</v>
      </c>
      <c r="J43" s="79"/>
      <c r="K43" s="69">
        <f>'Calculatie schoonmaak invulblad'!K38</f>
        <v>0</v>
      </c>
      <c r="L43" s="27">
        <v>200</v>
      </c>
      <c r="M43" s="67">
        <f t="shared" si="0"/>
        <v>400</v>
      </c>
      <c r="N43" s="122" t="e">
        <f>((I43/K43)*L43)/200*'Calculatie schoonmaak invulblad'!$C$10</f>
        <v>#DIV/0!</v>
      </c>
      <c r="O43" s="122" t="e">
        <f>(I43/K43)*L43*'Calculatie schoonmaak invulblad'!$C$10</f>
        <v>#DIV/0!</v>
      </c>
    </row>
    <row r="44" spans="1:15" hidden="1" x14ac:dyDescent="0.3">
      <c r="A44" s="22" t="s">
        <v>120</v>
      </c>
      <c r="B44" s="13" t="s">
        <v>453</v>
      </c>
      <c r="C44" s="13" t="s">
        <v>454</v>
      </c>
      <c r="D44" s="13" t="s">
        <v>0</v>
      </c>
      <c r="E44" s="13" t="s">
        <v>22</v>
      </c>
      <c r="F44" s="13" t="s">
        <v>10</v>
      </c>
      <c r="G44" s="13" t="s">
        <v>3</v>
      </c>
      <c r="H44" s="78">
        <v>8.5</v>
      </c>
      <c r="I44" s="78">
        <v>8.5</v>
      </c>
      <c r="J44" s="79"/>
      <c r="K44" s="69">
        <f>'Calculatie schoonmaak invulblad'!E23</f>
        <v>0</v>
      </c>
      <c r="L44" s="27">
        <v>40</v>
      </c>
      <c r="M44" s="67">
        <f t="shared" si="0"/>
        <v>340</v>
      </c>
      <c r="N44" s="122" t="e">
        <f>((I44/K44)*L44)/200*'Calculatie schoonmaak invulblad'!$C$10</f>
        <v>#DIV/0!</v>
      </c>
      <c r="O44" s="122" t="e">
        <f>(I44/K44)*L44*'Calculatie schoonmaak invulblad'!$C$10</f>
        <v>#DIV/0!</v>
      </c>
    </row>
    <row r="45" spans="1:15" x14ac:dyDescent="0.3">
      <c r="A45" s="22" t="s">
        <v>120</v>
      </c>
      <c r="B45" s="13" t="s">
        <v>455</v>
      </c>
      <c r="C45" s="13" t="s">
        <v>456</v>
      </c>
      <c r="D45" s="13" t="s">
        <v>14</v>
      </c>
      <c r="E45" s="13" t="s">
        <v>15</v>
      </c>
      <c r="F45" s="13" t="s">
        <v>5</v>
      </c>
      <c r="G45" s="13" t="s">
        <v>16</v>
      </c>
      <c r="H45" s="78">
        <v>2</v>
      </c>
      <c r="I45" s="78">
        <v>2</v>
      </c>
      <c r="J45" s="79"/>
      <c r="K45" s="69">
        <f>'Calculatie schoonmaak invulblad'!E32</f>
        <v>0</v>
      </c>
      <c r="L45" s="27">
        <v>200</v>
      </c>
      <c r="M45" s="67">
        <f t="shared" si="0"/>
        <v>400</v>
      </c>
      <c r="N45" s="122" t="e">
        <f>((I45/K45)*L45)/200*'Calculatie schoonmaak invulblad'!$C$10</f>
        <v>#DIV/0!</v>
      </c>
      <c r="O45" s="122" t="e">
        <f>(I45/K45)*L45*'Calculatie schoonmaak invulblad'!$C$10</f>
        <v>#DIV/0!</v>
      </c>
    </row>
    <row r="46" spans="1:15" x14ac:dyDescent="0.3">
      <c r="A46" s="22" t="s">
        <v>120</v>
      </c>
      <c r="B46" s="13" t="s">
        <v>457</v>
      </c>
      <c r="C46" s="13" t="s">
        <v>29</v>
      </c>
      <c r="D46" s="13" t="s">
        <v>29</v>
      </c>
      <c r="E46" s="13" t="s">
        <v>15</v>
      </c>
      <c r="F46" s="13" t="s">
        <v>5</v>
      </c>
      <c r="G46" s="13" t="s">
        <v>30</v>
      </c>
      <c r="H46" s="78">
        <v>22</v>
      </c>
      <c r="I46" s="78">
        <v>22</v>
      </c>
      <c r="J46" s="79"/>
      <c r="K46" s="69">
        <f>'Calculatie schoonmaak invulblad'!E57</f>
        <v>0</v>
      </c>
      <c r="L46" s="27">
        <v>200</v>
      </c>
      <c r="M46" s="67">
        <f t="shared" si="0"/>
        <v>4400</v>
      </c>
      <c r="N46" s="122" t="e">
        <f>((I46/K46)*L46)/200*'Calculatie schoonmaak invulblad'!$C$10</f>
        <v>#DIV/0!</v>
      </c>
      <c r="O46" s="122" t="e">
        <f>(I46/K46)*L46*'Calculatie schoonmaak invulblad'!$C$10</f>
        <v>#DIV/0!</v>
      </c>
    </row>
    <row r="47" spans="1:15" x14ac:dyDescent="0.3">
      <c r="A47" s="22" t="s">
        <v>120</v>
      </c>
      <c r="B47" s="13" t="s">
        <v>458</v>
      </c>
      <c r="C47" s="13" t="s">
        <v>459</v>
      </c>
      <c r="D47" s="13" t="s">
        <v>46</v>
      </c>
      <c r="E47" s="13" t="s">
        <v>15</v>
      </c>
      <c r="F47" s="13" t="s">
        <v>5</v>
      </c>
      <c r="G47" s="13" t="s">
        <v>1463</v>
      </c>
      <c r="H47" s="78">
        <v>5</v>
      </c>
      <c r="I47" s="78">
        <v>5</v>
      </c>
      <c r="J47" s="79"/>
      <c r="K47" s="69">
        <f>'Calculatie schoonmaak invulblad'!E34</f>
        <v>0</v>
      </c>
      <c r="L47" s="27">
        <v>20</v>
      </c>
      <c r="M47" s="67">
        <f t="shared" si="0"/>
        <v>100</v>
      </c>
      <c r="N47" s="122" t="e">
        <f>((I47/K47)*L47)/200*'Calculatie schoonmaak invulblad'!$C$10</f>
        <v>#DIV/0!</v>
      </c>
      <c r="O47" s="122" t="e">
        <f>(I47/K47)*L47*'Calculatie schoonmaak invulblad'!$C$10</f>
        <v>#DIV/0!</v>
      </c>
    </row>
    <row r="48" spans="1:15" x14ac:dyDescent="0.3">
      <c r="A48" s="22" t="s">
        <v>120</v>
      </c>
      <c r="B48" s="13" t="s">
        <v>460</v>
      </c>
      <c r="C48" s="13" t="s">
        <v>461</v>
      </c>
      <c r="D48" s="13" t="s">
        <v>14</v>
      </c>
      <c r="E48" s="13" t="s">
        <v>15</v>
      </c>
      <c r="F48" s="13" t="s">
        <v>5</v>
      </c>
      <c r="G48" s="13" t="s">
        <v>1463</v>
      </c>
      <c r="H48" s="78">
        <v>7</v>
      </c>
      <c r="I48" s="78">
        <v>7</v>
      </c>
      <c r="J48" s="79"/>
      <c r="K48" s="69">
        <f>'Calculatie schoonmaak invulblad'!E34</f>
        <v>0</v>
      </c>
      <c r="L48" s="27">
        <v>20</v>
      </c>
      <c r="M48" s="67">
        <f t="shared" si="0"/>
        <v>140</v>
      </c>
      <c r="N48" s="122" t="e">
        <f>((I48/K48)*L48)/200*'Calculatie schoonmaak invulblad'!$C$10</f>
        <v>#DIV/0!</v>
      </c>
      <c r="O48" s="122" t="e">
        <f>(I48/K48)*L48*'Calculatie schoonmaak invulblad'!$C$10</f>
        <v>#DIV/0!</v>
      </c>
    </row>
    <row r="49" spans="1:15" x14ac:dyDescent="0.3">
      <c r="A49" s="22" t="s">
        <v>120</v>
      </c>
      <c r="B49" s="13" t="s">
        <v>462</v>
      </c>
      <c r="C49" s="13" t="s">
        <v>29</v>
      </c>
      <c r="D49" s="13" t="s">
        <v>29</v>
      </c>
      <c r="E49" s="13" t="s">
        <v>15</v>
      </c>
      <c r="F49" s="13" t="s">
        <v>5</v>
      </c>
      <c r="G49" s="13" t="s">
        <v>30</v>
      </c>
      <c r="H49" s="78">
        <v>28</v>
      </c>
      <c r="I49" s="78">
        <v>28</v>
      </c>
      <c r="J49" s="79"/>
      <c r="K49" s="69">
        <f>'Calculatie schoonmaak invulblad'!E57</f>
        <v>0</v>
      </c>
      <c r="L49" s="27">
        <v>200</v>
      </c>
      <c r="M49" s="67">
        <f t="shared" si="0"/>
        <v>5600</v>
      </c>
      <c r="N49" s="122" t="e">
        <f>((I49/K49)*L49)/200*'Calculatie schoonmaak invulblad'!$C$10</f>
        <v>#DIV/0!</v>
      </c>
      <c r="O49" s="122" t="e">
        <f>(I49/K49)*L49*'Calculatie schoonmaak invulblad'!$C$10</f>
        <v>#DIV/0!</v>
      </c>
    </row>
    <row r="50" spans="1:15" x14ac:dyDescent="0.3">
      <c r="A50" s="22" t="s">
        <v>120</v>
      </c>
      <c r="B50" s="13" t="s">
        <v>463</v>
      </c>
      <c r="C50" s="13" t="s">
        <v>459</v>
      </c>
      <c r="D50" s="13" t="s">
        <v>46</v>
      </c>
      <c r="E50" s="13" t="s">
        <v>15</v>
      </c>
      <c r="F50" s="13" t="s">
        <v>5</v>
      </c>
      <c r="G50" s="13" t="s">
        <v>1463</v>
      </c>
      <c r="H50" s="78">
        <v>5</v>
      </c>
      <c r="I50" s="78">
        <v>5</v>
      </c>
      <c r="J50" s="79"/>
      <c r="K50" s="69">
        <f>'Calculatie schoonmaak invulblad'!E34</f>
        <v>0</v>
      </c>
      <c r="L50" s="27">
        <v>20</v>
      </c>
      <c r="M50" s="67">
        <f t="shared" si="0"/>
        <v>100</v>
      </c>
      <c r="N50" s="122" t="e">
        <f>((I50/K50)*L50)/200*'Calculatie schoonmaak invulblad'!$C$10</f>
        <v>#DIV/0!</v>
      </c>
      <c r="O50" s="122" t="e">
        <f>(I50/K50)*L50*'Calculatie schoonmaak invulblad'!$C$10</f>
        <v>#DIV/0!</v>
      </c>
    </row>
    <row r="51" spans="1:15" x14ac:dyDescent="0.3">
      <c r="A51" s="22" t="s">
        <v>120</v>
      </c>
      <c r="B51" s="13" t="s">
        <v>464</v>
      </c>
      <c r="C51" s="13" t="s">
        <v>461</v>
      </c>
      <c r="D51" s="13" t="s">
        <v>14</v>
      </c>
      <c r="E51" s="13" t="s">
        <v>15</v>
      </c>
      <c r="F51" s="13" t="s">
        <v>5</v>
      </c>
      <c r="G51" s="13" t="s">
        <v>1463</v>
      </c>
      <c r="H51" s="78">
        <v>11</v>
      </c>
      <c r="I51" s="78">
        <v>11</v>
      </c>
      <c r="J51" s="79"/>
      <c r="K51" s="69">
        <f>'Calculatie schoonmaak invulblad'!E34</f>
        <v>0</v>
      </c>
      <c r="L51" s="27">
        <v>20</v>
      </c>
      <c r="M51" s="67">
        <f t="shared" si="0"/>
        <v>220</v>
      </c>
      <c r="N51" s="122" t="e">
        <f>((I51/K51)*L51)/200*'Calculatie schoonmaak invulblad'!$C$10</f>
        <v>#DIV/0!</v>
      </c>
      <c r="O51" s="122" t="e">
        <f>(I51/K51)*L51*'Calculatie schoonmaak invulblad'!$C$10</f>
        <v>#DIV/0!</v>
      </c>
    </row>
    <row r="52" spans="1:15" x14ac:dyDescent="0.3">
      <c r="A52" s="22" t="s">
        <v>120</v>
      </c>
      <c r="B52" s="13" t="s">
        <v>465</v>
      </c>
      <c r="C52" s="13" t="s">
        <v>300</v>
      </c>
      <c r="D52" s="13" t="s">
        <v>46</v>
      </c>
      <c r="E52" s="13" t="s">
        <v>15</v>
      </c>
      <c r="F52" s="13" t="s">
        <v>5</v>
      </c>
      <c r="G52" s="13" t="s">
        <v>47</v>
      </c>
      <c r="H52" s="78">
        <v>2</v>
      </c>
      <c r="I52" s="78">
        <v>2</v>
      </c>
      <c r="J52" s="79"/>
      <c r="K52" s="69">
        <f>'Calculatie schoonmaak invulblad'!K38</f>
        <v>0</v>
      </c>
      <c r="L52" s="27">
        <v>200</v>
      </c>
      <c r="M52" s="67">
        <f t="shared" si="0"/>
        <v>400</v>
      </c>
      <c r="N52" s="122" t="e">
        <f>((I52/K52)*L52)/200*'Calculatie schoonmaak invulblad'!$C$10</f>
        <v>#DIV/0!</v>
      </c>
      <c r="O52" s="122" t="e">
        <f>(I52/K52)*L52*'Calculatie schoonmaak invulblad'!$C$10</f>
        <v>#DIV/0!</v>
      </c>
    </row>
    <row r="53" spans="1:15" x14ac:dyDescent="0.3">
      <c r="A53" s="22" t="s">
        <v>120</v>
      </c>
      <c r="B53" s="13" t="s">
        <v>466</v>
      </c>
      <c r="C53" s="13" t="s">
        <v>338</v>
      </c>
      <c r="D53" s="13" t="s">
        <v>46</v>
      </c>
      <c r="E53" s="13" t="s">
        <v>15</v>
      </c>
      <c r="F53" s="13" t="s">
        <v>5</v>
      </c>
      <c r="G53" s="13" t="s">
        <v>47</v>
      </c>
      <c r="H53" s="78">
        <v>2</v>
      </c>
      <c r="I53" s="78">
        <v>2</v>
      </c>
      <c r="J53" s="79"/>
      <c r="K53" s="69">
        <f>'Calculatie schoonmaak invulblad'!K38</f>
        <v>0</v>
      </c>
      <c r="L53" s="27">
        <v>200</v>
      </c>
      <c r="M53" s="67">
        <f t="shared" si="0"/>
        <v>400</v>
      </c>
      <c r="N53" s="122" t="e">
        <f>((I53/K53)*L53)/200*'Calculatie schoonmaak invulblad'!$C$10</f>
        <v>#DIV/0!</v>
      </c>
      <c r="O53" s="122" t="e">
        <f>(I53/K53)*L53*'Calculatie schoonmaak invulblad'!$C$10</f>
        <v>#DIV/0!</v>
      </c>
    </row>
    <row r="54" spans="1:15" hidden="1" x14ac:dyDescent="0.3">
      <c r="A54" s="22" t="s">
        <v>120</v>
      </c>
      <c r="B54" s="13" t="s">
        <v>467</v>
      </c>
      <c r="C54" s="13" t="s">
        <v>53</v>
      </c>
      <c r="D54" s="13" t="s">
        <v>53</v>
      </c>
      <c r="E54" s="13" t="s">
        <v>49</v>
      </c>
      <c r="F54" s="13" t="s">
        <v>11</v>
      </c>
      <c r="G54" s="13" t="s">
        <v>125</v>
      </c>
      <c r="H54" s="78">
        <v>23</v>
      </c>
      <c r="I54" s="78">
        <v>23</v>
      </c>
      <c r="J54" s="79"/>
      <c r="K54" s="27">
        <f>('Calculatie schoonmaak invulblad'!K45+'Calculatie schoonmaak invulblad'!K46)/2</f>
        <v>0</v>
      </c>
      <c r="L54" s="27">
        <v>2</v>
      </c>
      <c r="M54" s="67">
        <f t="shared" si="0"/>
        <v>46</v>
      </c>
      <c r="N54" s="122" t="e">
        <f>((I54/K54)*L54)/200*'Calculatie schoonmaak invulblad'!$C$10</f>
        <v>#DIV/0!</v>
      </c>
      <c r="O54" s="122" t="e">
        <f>(I54/K54)*L54*'Calculatie schoonmaak invulblad'!$C$10</f>
        <v>#DIV/0!</v>
      </c>
    </row>
    <row r="55" spans="1:15" x14ac:dyDescent="0.3">
      <c r="A55" s="22" t="s">
        <v>120</v>
      </c>
      <c r="B55" s="13" t="s">
        <v>468</v>
      </c>
      <c r="C55" s="13" t="s">
        <v>140</v>
      </c>
      <c r="D55" s="13" t="s">
        <v>28</v>
      </c>
      <c r="E55" s="13" t="s">
        <v>469</v>
      </c>
      <c r="F55" s="13" t="s">
        <v>5</v>
      </c>
      <c r="G55" s="13" t="s">
        <v>27</v>
      </c>
      <c r="H55" s="78">
        <v>19</v>
      </c>
      <c r="I55" s="78">
        <v>19</v>
      </c>
      <c r="J55" s="79"/>
      <c r="K55" s="69">
        <f>'Calculatie schoonmaak invulblad'!E51</f>
        <v>0</v>
      </c>
      <c r="L55" s="27">
        <v>200</v>
      </c>
      <c r="M55" s="67">
        <f t="shared" si="0"/>
        <v>3800</v>
      </c>
      <c r="N55" s="122" t="e">
        <f>((I55/K55)*L55)/200*'Calculatie schoonmaak invulblad'!$C$10</f>
        <v>#DIV/0!</v>
      </c>
      <c r="O55" s="122" t="e">
        <f>(I55/K55)*L55*'Calculatie schoonmaak invulblad'!$C$10</f>
        <v>#DIV/0!</v>
      </c>
    </row>
    <row r="56" spans="1:15" hidden="1" x14ac:dyDescent="0.3">
      <c r="A56" s="22" t="s">
        <v>152</v>
      </c>
      <c r="B56" s="13" t="s">
        <v>470</v>
      </c>
      <c r="C56" s="13" t="s">
        <v>416</v>
      </c>
      <c r="D56" s="13" t="s">
        <v>56</v>
      </c>
      <c r="E56" s="13" t="s">
        <v>22</v>
      </c>
      <c r="F56" s="13" t="s">
        <v>10</v>
      </c>
      <c r="G56" s="13" t="s">
        <v>35</v>
      </c>
      <c r="H56" s="78">
        <v>153</v>
      </c>
      <c r="I56" s="78">
        <v>153</v>
      </c>
      <c r="J56" s="79"/>
      <c r="K56" s="69">
        <f>'Calculatie schoonmaak invulblad'!K62</f>
        <v>0</v>
      </c>
      <c r="L56" s="27">
        <v>200</v>
      </c>
      <c r="M56" s="67">
        <f t="shared" si="0"/>
        <v>30600</v>
      </c>
      <c r="N56" s="122" t="e">
        <f>((I56/K56)*L56)/200*'Calculatie schoonmaak invulblad'!$C$10</f>
        <v>#DIV/0!</v>
      </c>
      <c r="O56" s="122" t="e">
        <f>(I56/K56)*L56*'Calculatie schoonmaak invulblad'!$C$10</f>
        <v>#DIV/0!</v>
      </c>
    </row>
    <row r="57" spans="1:15" x14ac:dyDescent="0.3">
      <c r="A57" s="22" t="s">
        <v>152</v>
      </c>
      <c r="B57" s="13" t="s">
        <v>471</v>
      </c>
      <c r="C57" s="13" t="s">
        <v>472</v>
      </c>
      <c r="D57" s="13" t="s">
        <v>54</v>
      </c>
      <c r="E57" s="13" t="s">
        <v>511</v>
      </c>
      <c r="F57" s="13" t="s">
        <v>5</v>
      </c>
      <c r="G57" s="13" t="s">
        <v>35</v>
      </c>
      <c r="H57" s="78">
        <v>10</v>
      </c>
      <c r="I57" s="78">
        <v>10</v>
      </c>
      <c r="J57" s="79"/>
      <c r="K57" s="69">
        <f>'Calculatie schoonmaak invulblad'!K51</f>
        <v>0</v>
      </c>
      <c r="L57" s="27">
        <v>200</v>
      </c>
      <c r="M57" s="67">
        <f t="shared" si="0"/>
        <v>2000</v>
      </c>
      <c r="N57" s="122" t="e">
        <f>((I57/K57)*L57)/200*'Calculatie schoonmaak invulblad'!$C$10</f>
        <v>#DIV/0!</v>
      </c>
      <c r="O57" s="122" t="e">
        <f>(I57/K57)*L57*'Calculatie schoonmaak invulblad'!$C$10</f>
        <v>#DIV/0!</v>
      </c>
    </row>
    <row r="58" spans="1:15" hidden="1" x14ac:dyDescent="0.3">
      <c r="A58" s="22" t="s">
        <v>152</v>
      </c>
      <c r="B58" s="13" t="s">
        <v>473</v>
      </c>
      <c r="C58" s="13" t="s">
        <v>474</v>
      </c>
      <c r="D58" s="13" t="s">
        <v>32</v>
      </c>
      <c r="E58" s="13" t="s">
        <v>22</v>
      </c>
      <c r="F58" s="13" t="s">
        <v>10</v>
      </c>
      <c r="G58" s="13" t="s">
        <v>25</v>
      </c>
      <c r="H58" s="78">
        <v>22</v>
      </c>
      <c r="I58" s="78">
        <v>22</v>
      </c>
      <c r="J58" s="79"/>
      <c r="K58" s="69">
        <f>'Calculatie schoonmaak invulblad'!E62</f>
        <v>0</v>
      </c>
      <c r="L58" s="27">
        <v>100</v>
      </c>
      <c r="M58" s="67">
        <f t="shared" si="0"/>
        <v>2200</v>
      </c>
      <c r="N58" s="122" t="e">
        <f>((I58/K58)*L58)/200*'Calculatie schoonmaak invulblad'!$C$10</f>
        <v>#DIV/0!</v>
      </c>
      <c r="O58" s="122" t="e">
        <f>(I58/K58)*L58*'Calculatie schoonmaak invulblad'!$C$10</f>
        <v>#DIV/0!</v>
      </c>
    </row>
    <row r="59" spans="1:15" x14ac:dyDescent="0.3">
      <c r="A59" s="22" t="s">
        <v>152</v>
      </c>
      <c r="B59" s="13" t="s">
        <v>473</v>
      </c>
      <c r="C59" s="13" t="s">
        <v>474</v>
      </c>
      <c r="D59" s="13" t="s">
        <v>32</v>
      </c>
      <c r="E59" s="13" t="s">
        <v>15</v>
      </c>
      <c r="F59" s="13" t="s">
        <v>5</v>
      </c>
      <c r="G59" s="13" t="s">
        <v>25</v>
      </c>
      <c r="H59" s="78">
        <v>22</v>
      </c>
      <c r="I59" s="78">
        <v>22</v>
      </c>
      <c r="J59" s="79"/>
      <c r="K59" s="69">
        <f>'Calculatie schoonmaak invulblad'!E63</f>
        <v>0</v>
      </c>
      <c r="L59" s="27">
        <v>100</v>
      </c>
      <c r="M59" s="67">
        <f t="shared" si="0"/>
        <v>2200</v>
      </c>
      <c r="N59" s="122" t="e">
        <f>((I59/K59)*L59)/200*'Calculatie schoonmaak invulblad'!$C$10</f>
        <v>#DIV/0!</v>
      </c>
      <c r="O59" s="122" t="e">
        <f>(I59/K59)*L59*'Calculatie schoonmaak invulblad'!$C$10</f>
        <v>#DIV/0!</v>
      </c>
    </row>
    <row r="60" spans="1:15" hidden="1" x14ac:dyDescent="0.3">
      <c r="A60" s="22" t="s">
        <v>152</v>
      </c>
      <c r="B60" s="13" t="s">
        <v>475</v>
      </c>
      <c r="C60" s="13" t="s">
        <v>177</v>
      </c>
      <c r="D60" s="13" t="s">
        <v>177</v>
      </c>
      <c r="E60" s="13" t="s">
        <v>22</v>
      </c>
      <c r="F60" s="13" t="s">
        <v>10</v>
      </c>
      <c r="G60" s="13" t="s">
        <v>1461</v>
      </c>
      <c r="H60" s="78">
        <v>18</v>
      </c>
      <c r="I60" s="78">
        <v>0</v>
      </c>
      <c r="J60" s="79">
        <v>18</v>
      </c>
      <c r="K60" s="69">
        <f>'Calculatie schoonmaak invulblad'!E50</f>
        <v>0</v>
      </c>
      <c r="L60" s="27">
        <v>40</v>
      </c>
      <c r="M60" s="67">
        <f t="shared" si="0"/>
        <v>0</v>
      </c>
      <c r="N60" s="122" t="e">
        <f>((I60/K60)*L60)/200*'Calculatie schoonmaak invulblad'!$C$10</f>
        <v>#DIV/0!</v>
      </c>
      <c r="O60" s="122" t="e">
        <f>(I60/K60)*L60*'Calculatie schoonmaak invulblad'!$C$10</f>
        <v>#DIV/0!</v>
      </c>
    </row>
    <row r="61" spans="1:15" hidden="1" x14ac:dyDescent="0.3">
      <c r="A61" s="22" t="s">
        <v>152</v>
      </c>
      <c r="B61" s="13" t="s">
        <v>476</v>
      </c>
      <c r="C61" s="13" t="s">
        <v>477</v>
      </c>
      <c r="D61" s="13" t="s">
        <v>32</v>
      </c>
      <c r="E61" s="13" t="s">
        <v>22</v>
      </c>
      <c r="F61" s="13" t="s">
        <v>10</v>
      </c>
      <c r="G61" s="13" t="s">
        <v>25</v>
      </c>
      <c r="H61" s="78">
        <v>72</v>
      </c>
      <c r="I61" s="78">
        <v>72</v>
      </c>
      <c r="J61" s="79"/>
      <c r="K61" s="69">
        <f>'Calculatie schoonmaak invulblad'!E62</f>
        <v>0</v>
      </c>
      <c r="L61" s="27">
        <v>100</v>
      </c>
      <c r="M61" s="67">
        <f t="shared" si="0"/>
        <v>7200</v>
      </c>
      <c r="N61" s="122" t="e">
        <f>((I61/K61)*L61)/200*'Calculatie schoonmaak invulblad'!$C$10</f>
        <v>#DIV/0!</v>
      </c>
      <c r="O61" s="122" t="e">
        <f>(I61/K61)*L61*'Calculatie schoonmaak invulblad'!$C$10</f>
        <v>#DIV/0!</v>
      </c>
    </row>
    <row r="62" spans="1:15" hidden="1" x14ac:dyDescent="0.3">
      <c r="A62" s="22" t="s">
        <v>152</v>
      </c>
      <c r="B62" s="13" t="s">
        <v>478</v>
      </c>
      <c r="C62" s="13" t="s">
        <v>32</v>
      </c>
      <c r="D62" s="13" t="s">
        <v>32</v>
      </c>
      <c r="E62" s="13" t="s">
        <v>22</v>
      </c>
      <c r="F62" s="13" t="s">
        <v>10</v>
      </c>
      <c r="G62" s="13" t="s">
        <v>25</v>
      </c>
      <c r="H62" s="78">
        <v>82</v>
      </c>
      <c r="I62" s="78">
        <v>82</v>
      </c>
      <c r="J62" s="79"/>
      <c r="K62" s="69">
        <f>'Calculatie schoonmaak invulblad'!E62</f>
        <v>0</v>
      </c>
      <c r="L62" s="27">
        <v>100</v>
      </c>
      <c r="M62" s="67">
        <f t="shared" si="0"/>
        <v>8200</v>
      </c>
      <c r="N62" s="122" t="e">
        <f>((I62/K62)*L62)/200*'Calculatie schoonmaak invulblad'!$C$10</f>
        <v>#DIV/0!</v>
      </c>
      <c r="O62" s="122" t="e">
        <f>(I62/K62)*L62*'Calculatie schoonmaak invulblad'!$C$10</f>
        <v>#DIV/0!</v>
      </c>
    </row>
    <row r="63" spans="1:15" hidden="1" x14ac:dyDescent="0.3">
      <c r="A63" s="22" t="s">
        <v>152</v>
      </c>
      <c r="B63" s="13" t="s">
        <v>479</v>
      </c>
      <c r="C63" s="13" t="s">
        <v>173</v>
      </c>
      <c r="D63" s="13" t="s">
        <v>39</v>
      </c>
      <c r="E63" s="13" t="s">
        <v>22</v>
      </c>
      <c r="F63" s="13" t="s">
        <v>10</v>
      </c>
      <c r="G63" s="13" t="s">
        <v>23</v>
      </c>
      <c r="H63" s="78">
        <v>12</v>
      </c>
      <c r="I63" s="78">
        <v>0</v>
      </c>
      <c r="J63" s="79">
        <v>12</v>
      </c>
      <c r="K63" s="69">
        <f>'Calculatie schoonmaak invulblad'!E75</f>
        <v>0</v>
      </c>
      <c r="L63" s="27">
        <v>10</v>
      </c>
      <c r="M63" s="67">
        <f t="shared" si="0"/>
        <v>0</v>
      </c>
      <c r="N63" s="122" t="e">
        <f>((I63/K63)*L63)/200*'Calculatie schoonmaak invulblad'!$C$10</f>
        <v>#DIV/0!</v>
      </c>
      <c r="O63" s="122" t="e">
        <f>(I63/K63)*L63*'Calculatie schoonmaak invulblad'!$C$10</f>
        <v>#DIV/0!</v>
      </c>
    </row>
    <row r="64" spans="1:15" hidden="1" x14ac:dyDescent="0.3">
      <c r="A64" s="22" t="s">
        <v>152</v>
      </c>
      <c r="B64" s="13" t="s">
        <v>480</v>
      </c>
      <c r="C64" s="13" t="s">
        <v>194</v>
      </c>
      <c r="D64" s="13" t="s">
        <v>56</v>
      </c>
      <c r="E64" s="13" t="s">
        <v>22</v>
      </c>
      <c r="F64" s="13" t="s">
        <v>10</v>
      </c>
      <c r="G64" s="13" t="s">
        <v>35</v>
      </c>
      <c r="H64" s="78">
        <v>5</v>
      </c>
      <c r="I64" s="78">
        <v>0</v>
      </c>
      <c r="J64" s="79">
        <v>5</v>
      </c>
      <c r="K64" s="69">
        <f>'Calculatie schoonmaak invulblad'!K62</f>
        <v>0</v>
      </c>
      <c r="L64" s="27">
        <v>200</v>
      </c>
      <c r="M64" s="67">
        <f t="shared" si="0"/>
        <v>0</v>
      </c>
      <c r="N64" s="122" t="e">
        <f>((I64/K64)*L64)/200*'Calculatie schoonmaak invulblad'!$C$10</f>
        <v>#DIV/0!</v>
      </c>
      <c r="O64" s="122" t="e">
        <f>(I64/K64)*L64*'Calculatie schoonmaak invulblad'!$C$10</f>
        <v>#DIV/0!</v>
      </c>
    </row>
    <row r="65" spans="1:15" hidden="1" x14ac:dyDescent="0.3">
      <c r="A65" s="22" t="s">
        <v>152</v>
      </c>
      <c r="B65" s="13" t="s">
        <v>481</v>
      </c>
      <c r="C65" s="13" t="s">
        <v>482</v>
      </c>
      <c r="D65" s="13" t="s">
        <v>0</v>
      </c>
      <c r="E65" s="13" t="s">
        <v>22</v>
      </c>
      <c r="F65" s="13" t="s">
        <v>10</v>
      </c>
      <c r="G65" s="13" t="s">
        <v>3</v>
      </c>
      <c r="H65" s="78">
        <v>25</v>
      </c>
      <c r="I65" s="78">
        <v>0</v>
      </c>
      <c r="J65" s="79">
        <v>25</v>
      </c>
      <c r="K65" s="69">
        <f>'Calculatie schoonmaak invulblad'!E23</f>
        <v>0</v>
      </c>
      <c r="L65" s="27">
        <v>40</v>
      </c>
      <c r="M65" s="67">
        <f t="shared" si="0"/>
        <v>0</v>
      </c>
      <c r="N65" s="122" t="e">
        <f>((I65/K65)*L65)/200*'Calculatie schoonmaak invulblad'!$C$10</f>
        <v>#DIV/0!</v>
      </c>
      <c r="O65" s="122" t="e">
        <f>(I65/K65)*L65*'Calculatie schoonmaak invulblad'!$C$10</f>
        <v>#DIV/0!</v>
      </c>
    </row>
    <row r="66" spans="1:15" hidden="1" x14ac:dyDescent="0.3">
      <c r="A66" s="22" t="s">
        <v>152</v>
      </c>
      <c r="B66" s="13" t="s">
        <v>483</v>
      </c>
      <c r="C66" s="13" t="s">
        <v>484</v>
      </c>
      <c r="D66" s="13" t="s">
        <v>0</v>
      </c>
      <c r="E66" s="13" t="s">
        <v>22</v>
      </c>
      <c r="F66" s="13" t="s">
        <v>10</v>
      </c>
      <c r="G66" s="13" t="s">
        <v>3</v>
      </c>
      <c r="H66" s="78">
        <v>25</v>
      </c>
      <c r="I66" s="78">
        <v>0</v>
      </c>
      <c r="J66" s="79">
        <v>25</v>
      </c>
      <c r="K66" s="69">
        <f>'Calculatie schoonmaak invulblad'!E23</f>
        <v>0</v>
      </c>
      <c r="L66" s="27">
        <v>40</v>
      </c>
      <c r="M66" s="67">
        <f t="shared" si="0"/>
        <v>0</v>
      </c>
      <c r="N66" s="122" t="e">
        <f>((I66/K66)*L66)/200*'Calculatie schoonmaak invulblad'!$C$10</f>
        <v>#DIV/0!</v>
      </c>
      <c r="O66" s="122" t="e">
        <f>(I66/K66)*L66*'Calculatie schoonmaak invulblad'!$C$10</f>
        <v>#DIV/0!</v>
      </c>
    </row>
    <row r="67" spans="1:15" hidden="1" x14ac:dyDescent="0.3">
      <c r="A67" s="22" t="s">
        <v>152</v>
      </c>
      <c r="B67" s="13" t="s">
        <v>485</v>
      </c>
      <c r="C67" s="13" t="s">
        <v>486</v>
      </c>
      <c r="D67" s="13" t="s">
        <v>0</v>
      </c>
      <c r="E67" s="13" t="s">
        <v>22</v>
      </c>
      <c r="F67" s="13" t="s">
        <v>10</v>
      </c>
      <c r="G67" s="13" t="s">
        <v>3</v>
      </c>
      <c r="H67" s="78">
        <v>25</v>
      </c>
      <c r="I67" s="78">
        <v>0</v>
      </c>
      <c r="J67" s="79">
        <v>25</v>
      </c>
      <c r="K67" s="69">
        <f>'Calculatie schoonmaak invulblad'!E23</f>
        <v>0</v>
      </c>
      <c r="L67" s="27">
        <v>40</v>
      </c>
      <c r="M67" s="67">
        <f t="shared" si="0"/>
        <v>0</v>
      </c>
      <c r="N67" s="122" t="e">
        <f>((I67/K67)*L67)/200*'Calculatie schoonmaak invulblad'!$C$10</f>
        <v>#DIV/0!</v>
      </c>
      <c r="O67" s="122" t="e">
        <f>(I67/K67)*L67*'Calculatie schoonmaak invulblad'!$C$10</f>
        <v>#DIV/0!</v>
      </c>
    </row>
    <row r="68" spans="1:15" hidden="1" x14ac:dyDescent="0.3">
      <c r="A68" s="22" t="s">
        <v>152</v>
      </c>
      <c r="B68" s="13" t="s">
        <v>487</v>
      </c>
      <c r="C68" s="13" t="s">
        <v>488</v>
      </c>
      <c r="D68" s="13" t="s">
        <v>56</v>
      </c>
      <c r="E68" s="13" t="s">
        <v>22</v>
      </c>
      <c r="F68" s="13" t="s">
        <v>10</v>
      </c>
      <c r="G68" s="13" t="s">
        <v>35</v>
      </c>
      <c r="H68" s="78">
        <v>62</v>
      </c>
      <c r="I68" s="78">
        <v>62</v>
      </c>
      <c r="J68" s="79"/>
      <c r="K68" s="69">
        <f>'Calculatie schoonmaak invulblad'!K62</f>
        <v>0</v>
      </c>
      <c r="L68" s="27">
        <v>200</v>
      </c>
      <c r="M68" s="67">
        <f t="shared" si="0"/>
        <v>12400</v>
      </c>
      <c r="N68" s="122" t="e">
        <f>((I68/K68)*L68)/200*'Calculatie schoonmaak invulblad'!$C$10</f>
        <v>#DIV/0!</v>
      </c>
      <c r="O68" s="122" t="e">
        <f>(I68/K68)*L68*'Calculatie schoonmaak invulblad'!$C$10</f>
        <v>#DIV/0!</v>
      </c>
    </row>
    <row r="69" spans="1:15" hidden="1" x14ac:dyDescent="0.3">
      <c r="A69" s="22" t="s">
        <v>152</v>
      </c>
      <c r="B69" s="13" t="s">
        <v>489</v>
      </c>
      <c r="C69" s="13" t="s">
        <v>425</v>
      </c>
      <c r="D69" s="13" t="s">
        <v>0</v>
      </c>
      <c r="E69" s="13" t="s">
        <v>22</v>
      </c>
      <c r="F69" s="13" t="s">
        <v>10</v>
      </c>
      <c r="G69" s="13" t="s">
        <v>3</v>
      </c>
      <c r="H69" s="78">
        <v>25</v>
      </c>
      <c r="I69" s="78">
        <v>0</v>
      </c>
      <c r="J69" s="79">
        <v>25</v>
      </c>
      <c r="K69" s="69">
        <f>'Calculatie schoonmaak invulblad'!E23</f>
        <v>0</v>
      </c>
      <c r="L69" s="27">
        <v>40</v>
      </c>
      <c r="M69" s="67">
        <f t="shared" si="0"/>
        <v>0</v>
      </c>
      <c r="N69" s="122" t="e">
        <f>((I69/K69)*L69)/200*'Calculatie schoonmaak invulblad'!$C$10</f>
        <v>#DIV/0!</v>
      </c>
      <c r="O69" s="122" t="e">
        <f>(I69/K69)*L69*'Calculatie schoonmaak invulblad'!$C$10</f>
        <v>#DIV/0!</v>
      </c>
    </row>
    <row r="70" spans="1:15" hidden="1" x14ac:dyDescent="0.3">
      <c r="A70" s="22" t="s">
        <v>152</v>
      </c>
      <c r="B70" s="13" t="s">
        <v>490</v>
      </c>
      <c r="C70" s="13" t="s">
        <v>491</v>
      </c>
      <c r="D70" s="13" t="s">
        <v>32</v>
      </c>
      <c r="E70" s="13" t="s">
        <v>22</v>
      </c>
      <c r="F70" s="13" t="s">
        <v>10</v>
      </c>
      <c r="G70" s="13" t="s">
        <v>25</v>
      </c>
      <c r="H70" s="78">
        <v>132</v>
      </c>
      <c r="I70" s="78">
        <v>132</v>
      </c>
      <c r="J70" s="79"/>
      <c r="K70" s="69">
        <f>'Calculatie schoonmaak invulblad'!E62</f>
        <v>0</v>
      </c>
      <c r="L70" s="27">
        <v>100</v>
      </c>
      <c r="M70" s="67">
        <f t="shared" si="0"/>
        <v>13200</v>
      </c>
      <c r="N70" s="122" t="e">
        <f>((I70/K70)*L70)/200*'Calculatie schoonmaak invulblad'!$C$10</f>
        <v>#DIV/0!</v>
      </c>
      <c r="O70" s="122" t="e">
        <f>(I70/K70)*L70*'Calculatie schoonmaak invulblad'!$C$10</f>
        <v>#DIV/0!</v>
      </c>
    </row>
    <row r="71" spans="1:15" hidden="1" x14ac:dyDescent="0.3">
      <c r="A71" s="22" t="s">
        <v>152</v>
      </c>
      <c r="B71" s="13" t="s">
        <v>492</v>
      </c>
      <c r="C71" s="13" t="s">
        <v>491</v>
      </c>
      <c r="D71" s="13" t="s">
        <v>32</v>
      </c>
      <c r="E71" s="13" t="s">
        <v>22</v>
      </c>
      <c r="F71" s="13" t="s">
        <v>10</v>
      </c>
      <c r="G71" s="13" t="s">
        <v>25</v>
      </c>
      <c r="H71" s="78">
        <v>114</v>
      </c>
      <c r="I71" s="78">
        <v>114</v>
      </c>
      <c r="J71" s="79"/>
      <c r="K71" s="69">
        <f>'Calculatie schoonmaak invulblad'!E62</f>
        <v>0</v>
      </c>
      <c r="L71" s="27">
        <v>100</v>
      </c>
      <c r="M71" s="67">
        <f t="shared" si="0"/>
        <v>11400</v>
      </c>
      <c r="N71" s="122" t="e">
        <f>((I71/K71)*L71)/200*'Calculatie schoonmaak invulblad'!$C$10</f>
        <v>#DIV/0!</v>
      </c>
      <c r="O71" s="122" t="e">
        <f>(I71/K71)*L71*'Calculatie schoonmaak invulblad'!$C$10</f>
        <v>#DIV/0!</v>
      </c>
    </row>
    <row r="72" spans="1:15" x14ac:dyDescent="0.3">
      <c r="A72" s="22" t="s">
        <v>152</v>
      </c>
      <c r="B72" s="13" t="s">
        <v>493</v>
      </c>
      <c r="C72" s="13" t="s">
        <v>494</v>
      </c>
      <c r="D72" s="13" t="s">
        <v>495</v>
      </c>
      <c r="E72" s="13" t="s">
        <v>469</v>
      </c>
      <c r="F72" s="13" t="s">
        <v>5</v>
      </c>
      <c r="G72" s="13" t="s">
        <v>44</v>
      </c>
      <c r="H72" s="78">
        <v>112</v>
      </c>
      <c r="I72" s="78">
        <v>0</v>
      </c>
      <c r="J72" s="79">
        <v>112</v>
      </c>
      <c r="K72" s="69">
        <f>'Calculatie schoonmaak invulblad'!K30</f>
        <v>0</v>
      </c>
      <c r="L72" s="27">
        <v>200</v>
      </c>
      <c r="M72" s="67">
        <f t="shared" si="0"/>
        <v>0</v>
      </c>
      <c r="N72" s="122" t="e">
        <f>((I72/K72)*L72)/200*'Calculatie schoonmaak invulblad'!$C$10</f>
        <v>#DIV/0!</v>
      </c>
      <c r="O72" s="122" t="e">
        <f>(I72/K72)*L72*'Calculatie schoonmaak invulblad'!$C$10</f>
        <v>#DIV/0!</v>
      </c>
    </row>
    <row r="73" spans="1:15" x14ac:dyDescent="0.3">
      <c r="A73" s="22" t="s">
        <v>152</v>
      </c>
      <c r="B73" s="13" t="s">
        <v>496</v>
      </c>
      <c r="C73" s="13" t="s">
        <v>497</v>
      </c>
      <c r="D73" s="13" t="s">
        <v>26</v>
      </c>
      <c r="E73" s="13" t="s">
        <v>469</v>
      </c>
      <c r="F73" s="13" t="s">
        <v>5</v>
      </c>
      <c r="G73" s="13" t="s">
        <v>27</v>
      </c>
      <c r="H73" s="78">
        <v>74</v>
      </c>
      <c r="I73" s="78">
        <v>0</v>
      </c>
      <c r="J73" s="79">
        <v>74</v>
      </c>
      <c r="K73" s="69">
        <f>'Calculatie schoonmaak invulblad'!E42</f>
        <v>0</v>
      </c>
      <c r="L73" s="27">
        <v>200</v>
      </c>
      <c r="M73" s="67">
        <f t="shared" si="0"/>
        <v>0</v>
      </c>
      <c r="N73" s="122" t="e">
        <f>((I73/K73)*L73)/200*'Calculatie schoonmaak invulblad'!$C$10</f>
        <v>#DIV/0!</v>
      </c>
      <c r="O73" s="122" t="e">
        <f>(I73/K73)*L73*'Calculatie schoonmaak invulblad'!$C$10</f>
        <v>#DIV/0!</v>
      </c>
    </row>
    <row r="74" spans="1:15" x14ac:dyDescent="0.3">
      <c r="A74" s="22" t="s">
        <v>152</v>
      </c>
      <c r="B74" s="13" t="s">
        <v>498</v>
      </c>
      <c r="C74" s="13" t="s">
        <v>499</v>
      </c>
      <c r="D74" s="13" t="s">
        <v>499</v>
      </c>
      <c r="E74" s="13" t="s">
        <v>469</v>
      </c>
      <c r="F74" s="13" t="s">
        <v>5</v>
      </c>
      <c r="G74" s="13" t="s">
        <v>25</v>
      </c>
      <c r="H74" s="78">
        <v>21</v>
      </c>
      <c r="I74" s="78">
        <v>0</v>
      </c>
      <c r="J74" s="79">
        <v>21</v>
      </c>
      <c r="K74" s="69">
        <f>'Calculatie schoonmaak invulblad'!E64</f>
        <v>0</v>
      </c>
      <c r="L74" s="27">
        <v>100</v>
      </c>
      <c r="M74" s="67">
        <f t="shared" si="0"/>
        <v>0</v>
      </c>
      <c r="N74" s="122" t="e">
        <f>((I74/K74)*L74)/200*'Calculatie schoonmaak invulblad'!$C$10</f>
        <v>#DIV/0!</v>
      </c>
      <c r="O74" s="122" t="e">
        <f>(I74/K74)*L74*'Calculatie schoonmaak invulblad'!$C$10</f>
        <v>#DIV/0!</v>
      </c>
    </row>
    <row r="75" spans="1:15" x14ac:dyDescent="0.3">
      <c r="A75" s="22" t="s">
        <v>152</v>
      </c>
      <c r="B75" s="13" t="s">
        <v>500</v>
      </c>
      <c r="C75" s="13" t="s">
        <v>494</v>
      </c>
      <c r="D75" s="13" t="s">
        <v>495</v>
      </c>
      <c r="E75" s="13" t="s">
        <v>469</v>
      </c>
      <c r="F75" s="13" t="s">
        <v>5</v>
      </c>
      <c r="G75" s="13" t="s">
        <v>44</v>
      </c>
      <c r="H75" s="78">
        <v>112</v>
      </c>
      <c r="I75" s="78">
        <v>0</v>
      </c>
      <c r="J75" s="79">
        <v>112</v>
      </c>
      <c r="K75" s="69">
        <f>'Calculatie schoonmaak invulblad'!K30</f>
        <v>0</v>
      </c>
      <c r="L75" s="27">
        <v>200</v>
      </c>
      <c r="M75" s="67">
        <f t="shared" si="0"/>
        <v>0</v>
      </c>
      <c r="N75" s="122" t="e">
        <f>((I75/K75)*L75)/200*'Calculatie schoonmaak invulblad'!$C$10</f>
        <v>#DIV/0!</v>
      </c>
      <c r="O75" s="122" t="e">
        <f>(I75/K75)*L75*'Calculatie schoonmaak invulblad'!$C$10</f>
        <v>#DIV/0!</v>
      </c>
    </row>
    <row r="76" spans="1:15" x14ac:dyDescent="0.3">
      <c r="A76" s="22" t="s">
        <v>152</v>
      </c>
      <c r="B76" s="13" t="s">
        <v>501</v>
      </c>
      <c r="C76" s="13" t="s">
        <v>502</v>
      </c>
      <c r="D76" s="13" t="s">
        <v>495</v>
      </c>
      <c r="E76" s="13" t="s">
        <v>469</v>
      </c>
      <c r="F76" s="13" t="s">
        <v>5</v>
      </c>
      <c r="G76" s="13" t="s">
        <v>44</v>
      </c>
      <c r="H76" s="78">
        <v>130</v>
      </c>
      <c r="I76" s="78">
        <v>0</v>
      </c>
      <c r="J76" s="79">
        <v>130</v>
      </c>
      <c r="K76" s="69">
        <f>'Calculatie schoonmaak invulblad'!K30</f>
        <v>0</v>
      </c>
      <c r="L76" s="27">
        <v>200</v>
      </c>
      <c r="M76" s="67">
        <f t="shared" ref="M76:M139" si="1">I76*L76</f>
        <v>0</v>
      </c>
      <c r="N76" s="122" t="e">
        <f>((I76/K76)*L76)/200*'Calculatie schoonmaak invulblad'!$C$10</f>
        <v>#DIV/0!</v>
      </c>
      <c r="O76" s="122" t="e">
        <f>(I76/K76)*L76*'Calculatie schoonmaak invulblad'!$C$10</f>
        <v>#DIV/0!</v>
      </c>
    </row>
    <row r="77" spans="1:15" hidden="1" x14ac:dyDescent="0.3">
      <c r="A77" s="22" t="s">
        <v>152</v>
      </c>
      <c r="B77" s="13" t="s">
        <v>503</v>
      </c>
      <c r="C77" s="13" t="s">
        <v>504</v>
      </c>
      <c r="D77" s="13" t="s">
        <v>32</v>
      </c>
      <c r="E77" s="13" t="s">
        <v>22</v>
      </c>
      <c r="F77" s="13" t="s">
        <v>10</v>
      </c>
      <c r="G77" s="13" t="s">
        <v>25</v>
      </c>
      <c r="H77" s="78">
        <v>71</v>
      </c>
      <c r="I77" s="78">
        <v>71</v>
      </c>
      <c r="J77" s="79"/>
      <c r="K77" s="69">
        <f>'Calculatie schoonmaak invulblad'!E62</f>
        <v>0</v>
      </c>
      <c r="L77" s="27">
        <v>100</v>
      </c>
      <c r="M77" s="67">
        <f t="shared" si="1"/>
        <v>7100</v>
      </c>
      <c r="N77" s="122" t="e">
        <f>((I77/K77)*L77)/200*'Calculatie schoonmaak invulblad'!$C$10</f>
        <v>#DIV/0!</v>
      </c>
      <c r="O77" s="122" t="e">
        <f>(I77/K77)*L77*'Calculatie schoonmaak invulblad'!$C$10</f>
        <v>#DIV/0!</v>
      </c>
    </row>
    <row r="78" spans="1:15" hidden="1" x14ac:dyDescent="0.3">
      <c r="A78" s="22" t="s">
        <v>152</v>
      </c>
      <c r="B78" s="13" t="s">
        <v>505</v>
      </c>
      <c r="C78" s="13" t="s">
        <v>506</v>
      </c>
      <c r="D78" s="13" t="s">
        <v>32</v>
      </c>
      <c r="E78" s="13" t="s">
        <v>22</v>
      </c>
      <c r="F78" s="13" t="s">
        <v>10</v>
      </c>
      <c r="G78" s="13" t="s">
        <v>25</v>
      </c>
      <c r="H78" s="78">
        <v>49</v>
      </c>
      <c r="I78" s="78">
        <v>49</v>
      </c>
      <c r="J78" s="79"/>
      <c r="K78" s="69">
        <f>'Calculatie schoonmaak invulblad'!E62</f>
        <v>0</v>
      </c>
      <c r="L78" s="27">
        <v>100</v>
      </c>
      <c r="M78" s="67">
        <f t="shared" si="1"/>
        <v>4900</v>
      </c>
      <c r="N78" s="122" t="e">
        <f>((I78/K78)*L78)/200*'Calculatie schoonmaak invulblad'!$C$10</f>
        <v>#DIV/0!</v>
      </c>
      <c r="O78" s="122" t="e">
        <f>(I78/K78)*L78*'Calculatie schoonmaak invulblad'!$C$10</f>
        <v>#DIV/0!</v>
      </c>
    </row>
    <row r="79" spans="1:15" hidden="1" x14ac:dyDescent="0.3">
      <c r="A79" s="22" t="s">
        <v>152</v>
      </c>
      <c r="B79" s="13" t="s">
        <v>507</v>
      </c>
      <c r="C79" s="13" t="s">
        <v>432</v>
      </c>
      <c r="D79" s="13" t="s">
        <v>32</v>
      </c>
      <c r="E79" s="13" t="s">
        <v>22</v>
      </c>
      <c r="F79" s="13" t="s">
        <v>10</v>
      </c>
      <c r="G79" s="13" t="s">
        <v>25</v>
      </c>
      <c r="H79" s="78">
        <v>75</v>
      </c>
      <c r="I79" s="78">
        <v>75</v>
      </c>
      <c r="J79" s="79"/>
      <c r="K79" s="69">
        <f>'Calculatie schoonmaak invulblad'!E62</f>
        <v>0</v>
      </c>
      <c r="L79" s="27">
        <v>100</v>
      </c>
      <c r="M79" s="67">
        <f t="shared" si="1"/>
        <v>7500</v>
      </c>
      <c r="N79" s="122" t="e">
        <f>((I79/K79)*L79)/200*'Calculatie schoonmaak invulblad'!$C$10</f>
        <v>#DIV/0!</v>
      </c>
      <c r="O79" s="122" t="e">
        <f>(I79/K79)*L79*'Calculatie schoonmaak invulblad'!$C$10</f>
        <v>#DIV/0!</v>
      </c>
    </row>
    <row r="80" spans="1:15" hidden="1" x14ac:dyDescent="0.3">
      <c r="A80" s="22" t="s">
        <v>152</v>
      </c>
      <c r="B80" s="13" t="s">
        <v>508</v>
      </c>
      <c r="C80" s="13" t="s">
        <v>506</v>
      </c>
      <c r="D80" s="13" t="s">
        <v>32</v>
      </c>
      <c r="E80" s="13" t="s">
        <v>22</v>
      </c>
      <c r="F80" s="13" t="s">
        <v>10</v>
      </c>
      <c r="G80" s="13" t="s">
        <v>25</v>
      </c>
      <c r="H80" s="78">
        <v>50</v>
      </c>
      <c r="I80" s="78">
        <v>50</v>
      </c>
      <c r="J80" s="79"/>
      <c r="K80" s="69">
        <f>'Calculatie schoonmaak invulblad'!E62</f>
        <v>0</v>
      </c>
      <c r="L80" s="27">
        <v>100</v>
      </c>
      <c r="M80" s="67">
        <f t="shared" si="1"/>
        <v>5000</v>
      </c>
      <c r="N80" s="122" t="e">
        <f>((I80/K80)*L80)/200*'Calculatie schoonmaak invulblad'!$C$10</f>
        <v>#DIV/0!</v>
      </c>
      <c r="O80" s="122" t="e">
        <f>(I80/K80)*L80*'Calculatie schoonmaak invulblad'!$C$10</f>
        <v>#DIV/0!</v>
      </c>
    </row>
    <row r="81" spans="1:15" hidden="1" x14ac:dyDescent="0.3">
      <c r="A81" s="22" t="s">
        <v>152</v>
      </c>
      <c r="B81" s="13" t="s">
        <v>509</v>
      </c>
      <c r="C81" s="13" t="s">
        <v>506</v>
      </c>
      <c r="D81" s="13" t="s">
        <v>32</v>
      </c>
      <c r="E81" s="13" t="s">
        <v>22</v>
      </c>
      <c r="F81" s="13" t="s">
        <v>10</v>
      </c>
      <c r="G81" s="13" t="s">
        <v>25</v>
      </c>
      <c r="H81" s="78">
        <v>50</v>
      </c>
      <c r="I81" s="78">
        <v>50</v>
      </c>
      <c r="J81" s="79"/>
      <c r="K81" s="69">
        <f>'Calculatie schoonmaak invulblad'!E62</f>
        <v>0</v>
      </c>
      <c r="L81" s="27">
        <v>100</v>
      </c>
      <c r="M81" s="67">
        <f t="shared" si="1"/>
        <v>5000</v>
      </c>
      <c r="N81" s="122" t="e">
        <f>((I81/K81)*L81)/200*'Calculatie schoonmaak invulblad'!$C$10</f>
        <v>#DIV/0!</v>
      </c>
      <c r="O81" s="122" t="e">
        <f>(I81/K81)*L81*'Calculatie schoonmaak invulblad'!$C$10</f>
        <v>#DIV/0!</v>
      </c>
    </row>
    <row r="82" spans="1:15" hidden="1" x14ac:dyDescent="0.3">
      <c r="A82" s="22" t="s">
        <v>152</v>
      </c>
      <c r="B82" s="13" t="s">
        <v>510</v>
      </c>
      <c r="C82" s="13" t="s">
        <v>474</v>
      </c>
      <c r="D82" s="13" t="s">
        <v>32</v>
      </c>
      <c r="E82" s="13" t="s">
        <v>22</v>
      </c>
      <c r="F82" s="13" t="s">
        <v>10</v>
      </c>
      <c r="G82" s="13" t="s">
        <v>25</v>
      </c>
      <c r="H82" s="78">
        <v>29</v>
      </c>
      <c r="I82" s="78">
        <v>29</v>
      </c>
      <c r="J82" s="79"/>
      <c r="K82" s="69">
        <f>'Calculatie schoonmaak invulblad'!E62</f>
        <v>0</v>
      </c>
      <c r="L82" s="27">
        <v>100</v>
      </c>
      <c r="M82" s="67">
        <f t="shared" si="1"/>
        <v>2900</v>
      </c>
      <c r="N82" s="122" t="e">
        <f>((I82/K82)*L82)/200*'Calculatie schoonmaak invulblad'!$C$10</f>
        <v>#DIV/0!</v>
      </c>
      <c r="O82" s="122" t="e">
        <f>(I82/K82)*L82*'Calculatie schoonmaak invulblad'!$C$10</f>
        <v>#DIV/0!</v>
      </c>
    </row>
    <row r="83" spans="1:15" x14ac:dyDescent="0.3">
      <c r="A83" s="22" t="s">
        <v>152</v>
      </c>
      <c r="B83" s="13" t="s">
        <v>510</v>
      </c>
      <c r="C83" s="13" t="s">
        <v>474</v>
      </c>
      <c r="D83" s="13" t="s">
        <v>32</v>
      </c>
      <c r="E83" s="13" t="s">
        <v>511</v>
      </c>
      <c r="F83" s="13" t="s">
        <v>5</v>
      </c>
      <c r="G83" s="13" t="s">
        <v>25</v>
      </c>
      <c r="H83" s="78">
        <v>29</v>
      </c>
      <c r="I83" s="78">
        <v>29</v>
      </c>
      <c r="J83" s="79"/>
      <c r="K83" s="69">
        <f>'Calculatie schoonmaak invulblad'!E64</f>
        <v>0</v>
      </c>
      <c r="L83" s="27">
        <v>100</v>
      </c>
      <c r="M83" s="67">
        <f t="shared" si="1"/>
        <v>2900</v>
      </c>
      <c r="N83" s="122" t="e">
        <f>((I83/K83)*L83)/200*'Calculatie schoonmaak invulblad'!$C$10</f>
        <v>#DIV/0!</v>
      </c>
      <c r="O83" s="122" t="e">
        <f>(I83/K83)*L83*'Calculatie schoonmaak invulblad'!$C$10</f>
        <v>#DIV/0!</v>
      </c>
    </row>
    <row r="84" spans="1:15" hidden="1" x14ac:dyDescent="0.3">
      <c r="A84" s="22" t="s">
        <v>152</v>
      </c>
      <c r="B84" s="13" t="s">
        <v>512</v>
      </c>
      <c r="C84" s="13" t="s">
        <v>416</v>
      </c>
      <c r="D84" s="13" t="s">
        <v>56</v>
      </c>
      <c r="E84" s="13" t="s">
        <v>22</v>
      </c>
      <c r="F84" s="13" t="s">
        <v>10</v>
      </c>
      <c r="G84" s="13" t="s">
        <v>35</v>
      </c>
      <c r="H84" s="78">
        <v>139</v>
      </c>
      <c r="I84" s="78">
        <v>139</v>
      </c>
      <c r="J84" s="79"/>
      <c r="K84" s="69">
        <f>'Calculatie schoonmaak invulblad'!K62</f>
        <v>0</v>
      </c>
      <c r="L84" s="27">
        <v>200</v>
      </c>
      <c r="M84" s="67">
        <f t="shared" si="1"/>
        <v>27800</v>
      </c>
      <c r="N84" s="122" t="e">
        <f>((I84/K84)*L84)/200*'Calculatie schoonmaak invulblad'!$C$10</f>
        <v>#DIV/0!</v>
      </c>
      <c r="O84" s="122" t="e">
        <f>(I84/K84)*L84*'Calculatie schoonmaak invulblad'!$C$10</f>
        <v>#DIV/0!</v>
      </c>
    </row>
    <row r="85" spans="1:15" x14ac:dyDescent="0.3">
      <c r="A85" s="22" t="s">
        <v>152</v>
      </c>
      <c r="B85" s="13" t="s">
        <v>513</v>
      </c>
      <c r="C85" s="13" t="s">
        <v>472</v>
      </c>
      <c r="D85" s="13" t="s">
        <v>54</v>
      </c>
      <c r="E85" s="13" t="s">
        <v>15</v>
      </c>
      <c r="F85" s="13" t="s">
        <v>5</v>
      </c>
      <c r="G85" s="13" t="s">
        <v>35</v>
      </c>
      <c r="H85" s="78">
        <v>10</v>
      </c>
      <c r="I85" s="78">
        <v>10</v>
      </c>
      <c r="J85" s="79"/>
      <c r="K85" s="69">
        <f>'Calculatie schoonmaak invulblad'!K51</f>
        <v>0</v>
      </c>
      <c r="L85" s="27">
        <v>200</v>
      </c>
      <c r="M85" s="67">
        <f t="shared" si="1"/>
        <v>2000</v>
      </c>
      <c r="N85" s="122" t="e">
        <f>((I85/K85)*L85)/200*'Calculatie schoonmaak invulblad'!$C$10</f>
        <v>#DIV/0!</v>
      </c>
      <c r="O85" s="122" t="e">
        <f>(I85/K85)*L85*'Calculatie schoonmaak invulblad'!$C$10</f>
        <v>#DIV/0!</v>
      </c>
    </row>
    <row r="86" spans="1:15" x14ac:dyDescent="0.3">
      <c r="A86" s="22" t="s">
        <v>152</v>
      </c>
      <c r="B86" s="13" t="s">
        <v>510</v>
      </c>
      <c r="C86" s="13" t="s">
        <v>514</v>
      </c>
      <c r="D86" s="13" t="s">
        <v>46</v>
      </c>
      <c r="E86" s="13" t="s">
        <v>15</v>
      </c>
      <c r="F86" s="13" t="s">
        <v>5</v>
      </c>
      <c r="G86" s="13" t="s">
        <v>47</v>
      </c>
      <c r="H86" s="78">
        <v>9</v>
      </c>
      <c r="I86" s="78">
        <v>9</v>
      </c>
      <c r="J86" s="79"/>
      <c r="K86" s="69">
        <f>'Calculatie schoonmaak invulblad'!K38</f>
        <v>0</v>
      </c>
      <c r="L86" s="27">
        <v>200</v>
      </c>
      <c r="M86" s="67">
        <f t="shared" si="1"/>
        <v>1800</v>
      </c>
      <c r="N86" s="122" t="e">
        <f>((I86/K86)*L86)/200*'Calculatie schoonmaak invulblad'!$C$10</f>
        <v>#DIV/0!</v>
      </c>
      <c r="O86" s="122" t="e">
        <f>(I86/K86)*L86*'Calculatie schoonmaak invulblad'!$C$10</f>
        <v>#DIV/0!</v>
      </c>
    </row>
    <row r="87" spans="1:15" x14ac:dyDescent="0.3">
      <c r="A87" s="22" t="s">
        <v>152</v>
      </c>
      <c r="B87" s="13" t="s">
        <v>515</v>
      </c>
      <c r="C87" s="13" t="s">
        <v>516</v>
      </c>
      <c r="D87" s="13" t="s">
        <v>46</v>
      </c>
      <c r="E87" s="13" t="s">
        <v>15</v>
      </c>
      <c r="F87" s="13" t="s">
        <v>5</v>
      </c>
      <c r="G87" s="13" t="s">
        <v>47</v>
      </c>
      <c r="H87" s="78">
        <v>11</v>
      </c>
      <c r="I87" s="78">
        <v>11</v>
      </c>
      <c r="J87" s="79"/>
      <c r="K87" s="69">
        <f>'Calculatie schoonmaak invulblad'!K38</f>
        <v>0</v>
      </c>
      <c r="L87" s="27">
        <v>200</v>
      </c>
      <c r="M87" s="67">
        <f t="shared" si="1"/>
        <v>2200</v>
      </c>
      <c r="N87" s="122" t="e">
        <f>((I87/K87)*L87)/200*'Calculatie schoonmaak invulblad'!$C$10</f>
        <v>#DIV/0!</v>
      </c>
      <c r="O87" s="122" t="e">
        <f>(I87/K87)*L87*'Calculatie schoonmaak invulblad'!$C$10</f>
        <v>#DIV/0!</v>
      </c>
    </row>
    <row r="88" spans="1:15" x14ac:dyDescent="0.3">
      <c r="A88" s="22" t="s">
        <v>152</v>
      </c>
      <c r="B88" s="13" t="s">
        <v>517</v>
      </c>
      <c r="C88" s="13" t="s">
        <v>518</v>
      </c>
      <c r="D88" s="13" t="s">
        <v>46</v>
      </c>
      <c r="E88" s="13" t="s">
        <v>15</v>
      </c>
      <c r="F88" s="13" t="s">
        <v>5</v>
      </c>
      <c r="G88" s="13" t="s">
        <v>47</v>
      </c>
      <c r="H88" s="78">
        <v>11</v>
      </c>
      <c r="I88" s="78">
        <v>11</v>
      </c>
      <c r="J88" s="79"/>
      <c r="K88" s="69">
        <f>'Calculatie schoonmaak invulblad'!K38</f>
        <v>0</v>
      </c>
      <c r="L88" s="27">
        <v>200</v>
      </c>
      <c r="M88" s="67">
        <f t="shared" si="1"/>
        <v>2200</v>
      </c>
      <c r="N88" s="122" t="e">
        <f>((I88/K88)*L88)/200*'Calculatie schoonmaak invulblad'!$C$10</f>
        <v>#DIV/0!</v>
      </c>
      <c r="O88" s="122" t="e">
        <f>(I88/K88)*L88*'Calculatie schoonmaak invulblad'!$C$10</f>
        <v>#DIV/0!</v>
      </c>
    </row>
    <row r="89" spans="1:15" hidden="1" x14ac:dyDescent="0.3">
      <c r="A89" s="22" t="s">
        <v>152</v>
      </c>
      <c r="B89" s="13" t="s">
        <v>519</v>
      </c>
      <c r="C89" s="13" t="s">
        <v>520</v>
      </c>
      <c r="D89" s="13" t="s">
        <v>45</v>
      </c>
      <c r="E89" s="13" t="s">
        <v>22</v>
      </c>
      <c r="F89" s="13" t="s">
        <v>10</v>
      </c>
      <c r="G89" s="13" t="s">
        <v>3</v>
      </c>
      <c r="H89" s="78">
        <v>7</v>
      </c>
      <c r="I89" s="78">
        <v>0</v>
      </c>
      <c r="J89" s="79">
        <v>7</v>
      </c>
      <c r="K89" s="69">
        <f>'Calculatie schoonmaak invulblad'!K33</f>
        <v>0</v>
      </c>
      <c r="L89" s="27">
        <v>40</v>
      </c>
      <c r="M89" s="67">
        <f t="shared" si="1"/>
        <v>0</v>
      </c>
      <c r="N89" s="122" t="e">
        <f>((I89/K89)*L89)/200*'Calculatie schoonmaak invulblad'!$C$10</f>
        <v>#DIV/0!</v>
      </c>
      <c r="O89" s="122" t="e">
        <f>(I89/K89)*L89*'Calculatie schoonmaak invulblad'!$C$10</f>
        <v>#DIV/0!</v>
      </c>
    </row>
    <row r="90" spans="1:15" hidden="1" x14ac:dyDescent="0.3">
      <c r="A90" s="22" t="s">
        <v>152</v>
      </c>
      <c r="B90" s="13" t="s">
        <v>521</v>
      </c>
      <c r="C90" s="13" t="s">
        <v>173</v>
      </c>
      <c r="D90" s="13" t="s">
        <v>39</v>
      </c>
      <c r="E90" s="13" t="s">
        <v>22</v>
      </c>
      <c r="F90" s="13" t="s">
        <v>10</v>
      </c>
      <c r="G90" s="13" t="s">
        <v>23</v>
      </c>
      <c r="H90" s="78">
        <v>8</v>
      </c>
      <c r="I90" s="78">
        <v>0</v>
      </c>
      <c r="J90" s="79">
        <v>8</v>
      </c>
      <c r="K90" s="69">
        <f>'Calculatie schoonmaak invulblad'!E75</f>
        <v>0</v>
      </c>
      <c r="L90" s="27">
        <v>10</v>
      </c>
      <c r="M90" s="67">
        <f t="shared" si="1"/>
        <v>0</v>
      </c>
      <c r="N90" s="122" t="e">
        <f>((I90/K90)*L90)/200*'Calculatie schoonmaak invulblad'!$C$10</f>
        <v>#DIV/0!</v>
      </c>
      <c r="O90" s="122" t="e">
        <f>(I90/K90)*L90*'Calculatie schoonmaak invulblad'!$C$10</f>
        <v>#DIV/0!</v>
      </c>
    </row>
    <row r="91" spans="1:15" hidden="1" x14ac:dyDescent="0.3">
      <c r="A91" s="22" t="s">
        <v>152</v>
      </c>
      <c r="B91" s="13" t="s">
        <v>522</v>
      </c>
      <c r="C91" s="13" t="s">
        <v>523</v>
      </c>
      <c r="D91" s="13" t="s">
        <v>54</v>
      </c>
      <c r="E91" s="13" t="s">
        <v>239</v>
      </c>
      <c r="F91" s="13" t="s">
        <v>10</v>
      </c>
      <c r="G91" s="13" t="s">
        <v>35</v>
      </c>
      <c r="H91" s="78">
        <v>2</v>
      </c>
      <c r="I91" s="78">
        <v>2</v>
      </c>
      <c r="J91" s="79"/>
      <c r="K91" s="69">
        <f>'Calculatie schoonmaak invulblad'!K52</f>
        <v>0</v>
      </c>
      <c r="L91" s="27">
        <v>200</v>
      </c>
      <c r="M91" s="67">
        <f t="shared" si="1"/>
        <v>400</v>
      </c>
      <c r="N91" s="122" t="e">
        <f>((I91/K91)*L91)/200*'Calculatie schoonmaak invulblad'!$C$10</f>
        <v>#DIV/0!</v>
      </c>
      <c r="O91" s="122" t="e">
        <f>(I91/K91)*L91*'Calculatie schoonmaak invulblad'!$C$10</f>
        <v>#DIV/0!</v>
      </c>
    </row>
    <row r="92" spans="1:15" hidden="1" x14ac:dyDescent="0.3">
      <c r="A92" s="22" t="s">
        <v>152</v>
      </c>
      <c r="B92" s="13" t="s">
        <v>524</v>
      </c>
      <c r="C92" s="13" t="s">
        <v>525</v>
      </c>
      <c r="D92" s="13" t="s">
        <v>56</v>
      </c>
      <c r="E92" s="13" t="s">
        <v>22</v>
      </c>
      <c r="F92" s="13" t="s">
        <v>10</v>
      </c>
      <c r="G92" s="13" t="s">
        <v>35</v>
      </c>
      <c r="H92" s="78">
        <v>140</v>
      </c>
      <c r="I92" s="78">
        <v>140</v>
      </c>
      <c r="J92" s="79"/>
      <c r="K92" s="69">
        <f>'Calculatie schoonmaak invulblad'!K62</f>
        <v>0</v>
      </c>
      <c r="L92" s="27">
        <v>200</v>
      </c>
      <c r="M92" s="67">
        <f t="shared" si="1"/>
        <v>28000</v>
      </c>
      <c r="N92" s="122" t="e">
        <f>((I92/K92)*L92)/200*'Calculatie schoonmaak invulblad'!$C$10</f>
        <v>#DIV/0!</v>
      </c>
      <c r="O92" s="122" t="e">
        <f>(I92/K92)*L92*'Calculatie schoonmaak invulblad'!$C$10</f>
        <v>#DIV/0!</v>
      </c>
    </row>
    <row r="93" spans="1:15" x14ac:dyDescent="0.3">
      <c r="A93" s="22" t="s">
        <v>152</v>
      </c>
      <c r="B93" s="13" t="s">
        <v>526</v>
      </c>
      <c r="C93" s="13" t="s">
        <v>527</v>
      </c>
      <c r="D93" s="13" t="s">
        <v>40</v>
      </c>
      <c r="E93" s="13" t="s">
        <v>469</v>
      </c>
      <c r="F93" s="13" t="s">
        <v>5</v>
      </c>
      <c r="G93" s="13" t="s">
        <v>41</v>
      </c>
      <c r="H93" s="78">
        <v>99</v>
      </c>
      <c r="I93" s="78">
        <v>99</v>
      </c>
      <c r="J93" s="79"/>
      <c r="K93" s="69">
        <f>'Calculatie schoonmaak invulblad'!K21</f>
        <v>0</v>
      </c>
      <c r="L93" s="27">
        <v>200</v>
      </c>
      <c r="M93" s="67">
        <f t="shared" si="1"/>
        <v>19800</v>
      </c>
      <c r="N93" s="122" t="e">
        <f>((I93/K93)*L93)/200*'Calculatie schoonmaak invulblad'!$C$10</f>
        <v>#DIV/0!</v>
      </c>
      <c r="O93" s="122" t="e">
        <f>(I93/K93)*L93*'Calculatie schoonmaak invulblad'!$C$10</f>
        <v>#DIV/0!</v>
      </c>
    </row>
    <row r="94" spans="1:15" hidden="1" x14ac:dyDescent="0.3">
      <c r="A94" s="22" t="s">
        <v>152</v>
      </c>
      <c r="B94" s="13" t="s">
        <v>528</v>
      </c>
      <c r="C94" s="13" t="s">
        <v>144</v>
      </c>
      <c r="D94" s="13" t="s">
        <v>32</v>
      </c>
      <c r="E94" s="13" t="s">
        <v>11</v>
      </c>
      <c r="F94" s="13" t="s">
        <v>12</v>
      </c>
      <c r="G94" s="13" t="s">
        <v>25</v>
      </c>
      <c r="H94" s="78">
        <v>49</v>
      </c>
      <c r="I94" s="78">
        <v>49</v>
      </c>
      <c r="J94" s="79"/>
      <c r="K94" s="69">
        <f>'Calculatie schoonmaak invulblad'!E65</f>
        <v>0</v>
      </c>
      <c r="L94" s="27">
        <v>100</v>
      </c>
      <c r="M94" s="67">
        <f t="shared" si="1"/>
        <v>4900</v>
      </c>
      <c r="N94" s="122" t="e">
        <f>((I94/K94)*L94)/200*'Calculatie schoonmaak invulblad'!$C$10</f>
        <v>#DIV/0!</v>
      </c>
      <c r="O94" s="122" t="e">
        <f>(I94/K94)*L94*'Calculatie schoonmaak invulblad'!$C$10</f>
        <v>#DIV/0!</v>
      </c>
    </row>
    <row r="95" spans="1:15" x14ac:dyDescent="0.3">
      <c r="A95" s="22" t="s">
        <v>152</v>
      </c>
      <c r="B95" s="13" t="s">
        <v>529</v>
      </c>
      <c r="C95" s="13" t="s">
        <v>527</v>
      </c>
      <c r="D95" s="13" t="s">
        <v>40</v>
      </c>
      <c r="E95" s="13" t="s">
        <v>469</v>
      </c>
      <c r="F95" s="13" t="s">
        <v>5</v>
      </c>
      <c r="G95" s="13" t="s">
        <v>41</v>
      </c>
      <c r="H95" s="78">
        <v>98</v>
      </c>
      <c r="I95" s="78">
        <v>98</v>
      </c>
      <c r="J95" s="79"/>
      <c r="K95" s="69">
        <f>'Calculatie schoonmaak invulblad'!K21</f>
        <v>0</v>
      </c>
      <c r="L95" s="27">
        <v>200</v>
      </c>
      <c r="M95" s="67">
        <f t="shared" si="1"/>
        <v>19600</v>
      </c>
      <c r="N95" s="122" t="e">
        <f>((I95/K95)*L95)/200*'Calculatie schoonmaak invulblad'!$C$10</f>
        <v>#DIV/0!</v>
      </c>
      <c r="O95" s="122" t="e">
        <f>(I95/K95)*L95*'Calculatie schoonmaak invulblad'!$C$10</f>
        <v>#DIV/0!</v>
      </c>
    </row>
    <row r="96" spans="1:15" x14ac:dyDescent="0.3">
      <c r="A96" s="22" t="s">
        <v>152</v>
      </c>
      <c r="B96" s="13" t="s">
        <v>530</v>
      </c>
      <c r="C96" s="13" t="s">
        <v>516</v>
      </c>
      <c r="D96" s="13" t="s">
        <v>46</v>
      </c>
      <c r="E96" s="13" t="s">
        <v>15</v>
      </c>
      <c r="F96" s="13" t="s">
        <v>5</v>
      </c>
      <c r="G96" s="13" t="s">
        <v>47</v>
      </c>
      <c r="H96" s="78">
        <v>21</v>
      </c>
      <c r="I96" s="78">
        <v>21</v>
      </c>
      <c r="J96" s="79"/>
      <c r="K96" s="69">
        <f>'Calculatie schoonmaak invulblad'!K38</f>
        <v>0</v>
      </c>
      <c r="L96" s="27">
        <v>200</v>
      </c>
      <c r="M96" s="67">
        <f t="shared" si="1"/>
        <v>4200</v>
      </c>
      <c r="N96" s="122" t="e">
        <f>((I96/K96)*L96)/200*'Calculatie schoonmaak invulblad'!$C$10</f>
        <v>#DIV/0!</v>
      </c>
      <c r="O96" s="122" t="e">
        <f>(I96/K96)*L96*'Calculatie schoonmaak invulblad'!$C$10</f>
        <v>#DIV/0!</v>
      </c>
    </row>
    <row r="97" spans="1:15" hidden="1" x14ac:dyDescent="0.3">
      <c r="A97" s="22" t="s">
        <v>152</v>
      </c>
      <c r="B97" s="13" t="s">
        <v>531</v>
      </c>
      <c r="C97" s="13" t="s">
        <v>532</v>
      </c>
      <c r="D97" s="13" t="s">
        <v>0</v>
      </c>
      <c r="E97" s="13" t="s">
        <v>22</v>
      </c>
      <c r="F97" s="13" t="s">
        <v>10</v>
      </c>
      <c r="G97" s="13" t="s">
        <v>3</v>
      </c>
      <c r="H97" s="78">
        <v>29</v>
      </c>
      <c r="I97" s="78">
        <v>0</v>
      </c>
      <c r="J97" s="79">
        <v>29</v>
      </c>
      <c r="K97" s="69">
        <f>'Calculatie schoonmaak invulblad'!E23</f>
        <v>0</v>
      </c>
      <c r="L97" s="27">
        <v>40</v>
      </c>
      <c r="M97" s="67">
        <f t="shared" si="1"/>
        <v>0</v>
      </c>
      <c r="N97" s="122" t="e">
        <f>((I97/K97)*L97)/200*'Calculatie schoonmaak invulblad'!$C$10</f>
        <v>#DIV/0!</v>
      </c>
      <c r="O97" s="122" t="e">
        <f>(I97/K97)*L97*'Calculatie schoonmaak invulblad'!$C$10</f>
        <v>#DIV/0!</v>
      </c>
    </row>
    <row r="98" spans="1:15" x14ac:dyDescent="0.3">
      <c r="A98" s="22" t="s">
        <v>152</v>
      </c>
      <c r="B98" s="13" t="s">
        <v>533</v>
      </c>
      <c r="C98" s="13" t="s">
        <v>534</v>
      </c>
      <c r="D98" s="13" t="s">
        <v>40</v>
      </c>
      <c r="E98" s="13" t="s">
        <v>469</v>
      </c>
      <c r="F98" s="13" t="s">
        <v>5</v>
      </c>
      <c r="G98" s="13" t="s">
        <v>41</v>
      </c>
      <c r="H98" s="78">
        <v>633</v>
      </c>
      <c r="I98" s="78">
        <v>0</v>
      </c>
      <c r="J98" s="79">
        <v>633</v>
      </c>
      <c r="K98" s="69">
        <f>'Calculatie schoonmaak invulblad'!K21</f>
        <v>0</v>
      </c>
      <c r="L98" s="27">
        <v>200</v>
      </c>
      <c r="M98" s="67">
        <f t="shared" si="1"/>
        <v>0</v>
      </c>
      <c r="N98" s="122" t="e">
        <f>((I98/K98)*L98)/200*'Calculatie schoonmaak invulblad'!$C$10</f>
        <v>#DIV/0!</v>
      </c>
      <c r="O98" s="122" t="e">
        <f>(I98/K98)*L98*'Calculatie schoonmaak invulblad'!$C$10</f>
        <v>#DIV/0!</v>
      </c>
    </row>
    <row r="99" spans="1:15" x14ac:dyDescent="0.3">
      <c r="A99" s="22" t="s">
        <v>152</v>
      </c>
      <c r="B99" s="13" t="s">
        <v>535</v>
      </c>
      <c r="C99" s="13" t="s">
        <v>536</v>
      </c>
      <c r="D99" s="13" t="s">
        <v>40</v>
      </c>
      <c r="E99" s="13" t="s">
        <v>15</v>
      </c>
      <c r="F99" s="13" t="s">
        <v>5</v>
      </c>
      <c r="G99" s="13" t="s">
        <v>41</v>
      </c>
      <c r="H99" s="78">
        <v>16</v>
      </c>
      <c r="I99" s="78">
        <v>0</v>
      </c>
      <c r="J99" s="79">
        <v>16</v>
      </c>
      <c r="K99" s="69">
        <f>'Calculatie schoonmaak invulblad'!K24</f>
        <v>0</v>
      </c>
      <c r="L99" s="27">
        <v>200</v>
      </c>
      <c r="M99" s="67">
        <f t="shared" si="1"/>
        <v>0</v>
      </c>
      <c r="N99" s="122" t="e">
        <f>((I99/K99)*L99)/200*'Calculatie schoonmaak invulblad'!$C$10</f>
        <v>#DIV/0!</v>
      </c>
      <c r="O99" s="122" t="e">
        <f>(I99/K99)*L99*'Calculatie schoonmaak invulblad'!$C$10</f>
        <v>#DIV/0!</v>
      </c>
    </row>
    <row r="100" spans="1:15" hidden="1" x14ac:dyDescent="0.3">
      <c r="A100" s="22" t="s">
        <v>152</v>
      </c>
      <c r="B100" s="13" t="s">
        <v>537</v>
      </c>
      <c r="C100" s="13" t="s">
        <v>538</v>
      </c>
      <c r="D100" s="13" t="s">
        <v>40</v>
      </c>
      <c r="E100" s="13" t="s">
        <v>22</v>
      </c>
      <c r="F100" s="13" t="s">
        <v>10</v>
      </c>
      <c r="G100" s="13" t="s">
        <v>41</v>
      </c>
      <c r="H100" s="78">
        <v>73</v>
      </c>
      <c r="I100" s="78">
        <v>0</v>
      </c>
      <c r="J100" s="79">
        <v>73</v>
      </c>
      <c r="K100" s="69">
        <f>'Calculatie schoonmaak invulblad'!K22</f>
        <v>0</v>
      </c>
      <c r="L100" s="27">
        <v>200</v>
      </c>
      <c r="M100" s="67">
        <f t="shared" si="1"/>
        <v>0</v>
      </c>
      <c r="N100" s="122" t="e">
        <f>((I100/K100)*L100)/200*'Calculatie schoonmaak invulblad'!$C$10</f>
        <v>#DIV/0!</v>
      </c>
      <c r="O100" s="122" t="e">
        <f>(I100/K100)*L100*'Calculatie schoonmaak invulblad'!$C$10</f>
        <v>#DIV/0!</v>
      </c>
    </row>
    <row r="101" spans="1:15" hidden="1" x14ac:dyDescent="0.3">
      <c r="A101" s="22" t="s">
        <v>152</v>
      </c>
      <c r="B101" s="13" t="s">
        <v>539</v>
      </c>
      <c r="C101" s="13" t="s">
        <v>540</v>
      </c>
      <c r="D101" s="13" t="s">
        <v>40</v>
      </c>
      <c r="E101" s="13" t="s">
        <v>22</v>
      </c>
      <c r="F101" s="13" t="s">
        <v>10</v>
      </c>
      <c r="G101" s="13" t="s">
        <v>41</v>
      </c>
      <c r="H101" s="78">
        <v>50</v>
      </c>
      <c r="I101" s="78">
        <v>50</v>
      </c>
      <c r="J101" s="79"/>
      <c r="K101" s="69">
        <f>'Calculatie schoonmaak invulblad'!K22</f>
        <v>0</v>
      </c>
      <c r="L101" s="27">
        <v>200</v>
      </c>
      <c r="M101" s="67">
        <f t="shared" si="1"/>
        <v>10000</v>
      </c>
      <c r="N101" s="122" t="e">
        <f>((I101/K101)*L101)/200*'Calculatie schoonmaak invulblad'!$C$10</f>
        <v>#DIV/0!</v>
      </c>
      <c r="O101" s="122" t="e">
        <f>(I101/K101)*L101*'Calculatie schoonmaak invulblad'!$C$10</f>
        <v>#DIV/0!</v>
      </c>
    </row>
    <row r="102" spans="1:15" hidden="1" x14ac:dyDescent="0.3">
      <c r="A102" s="22" t="s">
        <v>152</v>
      </c>
      <c r="B102" s="13" t="s">
        <v>541</v>
      </c>
      <c r="C102" s="13" t="s">
        <v>540</v>
      </c>
      <c r="D102" s="13" t="s">
        <v>40</v>
      </c>
      <c r="E102" s="13" t="s">
        <v>22</v>
      </c>
      <c r="F102" s="13" t="s">
        <v>10</v>
      </c>
      <c r="G102" s="13" t="s">
        <v>41</v>
      </c>
      <c r="H102" s="78">
        <v>50</v>
      </c>
      <c r="I102" s="78">
        <v>50</v>
      </c>
      <c r="J102" s="79"/>
      <c r="K102" s="69">
        <f>'Calculatie schoonmaak invulblad'!K22</f>
        <v>0</v>
      </c>
      <c r="L102" s="27">
        <v>200</v>
      </c>
      <c r="M102" s="67">
        <f t="shared" si="1"/>
        <v>10000</v>
      </c>
      <c r="N102" s="122" t="e">
        <f>((I102/K102)*L102)/200*'Calculatie schoonmaak invulblad'!$C$10</f>
        <v>#DIV/0!</v>
      </c>
      <c r="O102" s="122" t="e">
        <f>(I102/K102)*L102*'Calculatie schoonmaak invulblad'!$C$10</f>
        <v>#DIV/0!</v>
      </c>
    </row>
    <row r="103" spans="1:15" x14ac:dyDescent="0.3">
      <c r="A103" s="22" t="s">
        <v>152</v>
      </c>
      <c r="B103" s="13"/>
      <c r="C103" s="13" t="s">
        <v>542</v>
      </c>
      <c r="D103" s="13" t="s">
        <v>56</v>
      </c>
      <c r="E103" s="13" t="s">
        <v>469</v>
      </c>
      <c r="F103" s="13" t="s">
        <v>5</v>
      </c>
      <c r="G103" s="13" t="s">
        <v>35</v>
      </c>
      <c r="H103" s="78">
        <v>37</v>
      </c>
      <c r="I103" s="78">
        <v>37</v>
      </c>
      <c r="J103" s="79"/>
      <c r="K103" s="69">
        <f>'Calculatie schoonmaak invulblad'!K58</f>
        <v>0</v>
      </c>
      <c r="L103" s="27">
        <v>200</v>
      </c>
      <c r="M103" s="67">
        <f t="shared" si="1"/>
        <v>7400</v>
      </c>
      <c r="N103" s="122" t="e">
        <f>((I103/K103)*L103)/200*'Calculatie schoonmaak invulblad'!$C$10</f>
        <v>#DIV/0!</v>
      </c>
      <c r="O103" s="122" t="e">
        <f>(I103/K103)*L103*'Calculatie schoonmaak invulblad'!$C$10</f>
        <v>#DIV/0!</v>
      </c>
    </row>
    <row r="104" spans="1:15" hidden="1" x14ac:dyDescent="0.3">
      <c r="A104" s="22" t="s">
        <v>152</v>
      </c>
      <c r="B104" s="13" t="s">
        <v>543</v>
      </c>
      <c r="C104" s="13" t="s">
        <v>532</v>
      </c>
      <c r="D104" s="13" t="s">
        <v>0</v>
      </c>
      <c r="E104" s="13" t="s">
        <v>22</v>
      </c>
      <c r="F104" s="13" t="s">
        <v>10</v>
      </c>
      <c r="G104" s="13" t="s">
        <v>3</v>
      </c>
      <c r="H104" s="78">
        <v>15</v>
      </c>
      <c r="I104" s="78">
        <v>0</v>
      </c>
      <c r="J104" s="79">
        <v>15</v>
      </c>
      <c r="K104" s="69">
        <f>'Calculatie schoonmaak invulblad'!E23</f>
        <v>0</v>
      </c>
      <c r="L104" s="27">
        <v>40</v>
      </c>
      <c r="M104" s="67">
        <f t="shared" si="1"/>
        <v>0</v>
      </c>
      <c r="N104" s="122" t="e">
        <f>((I104/K104)*L104)/200*'Calculatie schoonmaak invulblad'!$C$10</f>
        <v>#DIV/0!</v>
      </c>
      <c r="O104" s="122" t="e">
        <f>(I104/K104)*L104*'Calculatie schoonmaak invulblad'!$C$10</f>
        <v>#DIV/0!</v>
      </c>
    </row>
    <row r="105" spans="1:15" hidden="1" x14ac:dyDescent="0.3">
      <c r="A105" s="22" t="s">
        <v>152</v>
      </c>
      <c r="B105" s="13" t="s">
        <v>544</v>
      </c>
      <c r="C105" s="13" t="s">
        <v>545</v>
      </c>
      <c r="D105" s="13" t="s">
        <v>0</v>
      </c>
      <c r="E105" s="13" t="s">
        <v>22</v>
      </c>
      <c r="F105" s="13" t="s">
        <v>10</v>
      </c>
      <c r="G105" s="13" t="s">
        <v>3</v>
      </c>
      <c r="H105" s="78">
        <v>17</v>
      </c>
      <c r="I105" s="78">
        <v>0</v>
      </c>
      <c r="J105" s="79">
        <v>17</v>
      </c>
      <c r="K105" s="69">
        <f>'Calculatie schoonmaak invulblad'!E23</f>
        <v>0</v>
      </c>
      <c r="L105" s="27">
        <v>40</v>
      </c>
      <c r="M105" s="67">
        <f t="shared" si="1"/>
        <v>0</v>
      </c>
      <c r="N105" s="122" t="e">
        <f>((I105/K105)*L105)/200*'Calculatie schoonmaak invulblad'!$C$10</f>
        <v>#DIV/0!</v>
      </c>
      <c r="O105" s="122" t="e">
        <f>(I105/K105)*L105*'Calculatie schoonmaak invulblad'!$C$10</f>
        <v>#DIV/0!</v>
      </c>
    </row>
    <row r="106" spans="1:15" hidden="1" x14ac:dyDescent="0.3">
      <c r="A106" s="22" t="s">
        <v>152</v>
      </c>
      <c r="B106" s="13" t="s">
        <v>546</v>
      </c>
      <c r="C106" s="13" t="s">
        <v>393</v>
      </c>
      <c r="D106" s="13" t="s">
        <v>39</v>
      </c>
      <c r="E106" s="13" t="s">
        <v>22</v>
      </c>
      <c r="F106" s="13" t="s">
        <v>10</v>
      </c>
      <c r="G106" s="13" t="s">
        <v>23</v>
      </c>
      <c r="H106" s="78">
        <v>20</v>
      </c>
      <c r="I106" s="78">
        <v>0</v>
      </c>
      <c r="J106" s="79">
        <v>20</v>
      </c>
      <c r="K106" s="69">
        <f>'Calculatie schoonmaak invulblad'!E75</f>
        <v>0</v>
      </c>
      <c r="L106" s="27">
        <v>10</v>
      </c>
      <c r="M106" s="67">
        <f t="shared" si="1"/>
        <v>0</v>
      </c>
      <c r="N106" s="122" t="e">
        <f>((I106/K106)*L106)/200*'Calculatie schoonmaak invulblad'!$C$10</f>
        <v>#DIV/0!</v>
      </c>
      <c r="O106" s="122" t="e">
        <f>(I106/K106)*L106*'Calculatie schoonmaak invulblad'!$C$10</f>
        <v>#DIV/0!</v>
      </c>
    </row>
    <row r="107" spans="1:15" x14ac:dyDescent="0.3">
      <c r="A107" s="22" t="s">
        <v>152</v>
      </c>
      <c r="B107" s="13" t="s">
        <v>547</v>
      </c>
      <c r="C107" s="13" t="s">
        <v>518</v>
      </c>
      <c r="D107" s="13" t="s">
        <v>46</v>
      </c>
      <c r="E107" s="13" t="s">
        <v>15</v>
      </c>
      <c r="F107" s="13" t="s">
        <v>5</v>
      </c>
      <c r="G107" s="13" t="s">
        <v>47</v>
      </c>
      <c r="H107" s="78">
        <v>21</v>
      </c>
      <c r="I107" s="78">
        <v>21</v>
      </c>
      <c r="J107" s="79"/>
      <c r="K107" s="69">
        <f>'Calculatie schoonmaak invulblad'!K38</f>
        <v>0</v>
      </c>
      <c r="L107" s="27">
        <v>200</v>
      </c>
      <c r="M107" s="67">
        <f t="shared" si="1"/>
        <v>4200</v>
      </c>
      <c r="N107" s="122" t="e">
        <f>((I107/K107)*L107)/200*'Calculatie schoonmaak invulblad'!$C$10</f>
        <v>#DIV/0!</v>
      </c>
      <c r="O107" s="122" t="e">
        <f>(I107/K107)*L107*'Calculatie schoonmaak invulblad'!$C$10</f>
        <v>#DIV/0!</v>
      </c>
    </row>
    <row r="108" spans="1:15" hidden="1" x14ac:dyDescent="0.3">
      <c r="A108" s="22" t="s">
        <v>152</v>
      </c>
      <c r="B108" s="13" t="s">
        <v>548</v>
      </c>
      <c r="C108" s="13" t="s">
        <v>549</v>
      </c>
      <c r="D108" s="13" t="s">
        <v>32</v>
      </c>
      <c r="E108" s="13" t="s">
        <v>22</v>
      </c>
      <c r="F108" s="13" t="s">
        <v>10</v>
      </c>
      <c r="G108" s="13" t="s">
        <v>25</v>
      </c>
      <c r="H108" s="78">
        <v>98</v>
      </c>
      <c r="I108" s="78">
        <v>98</v>
      </c>
      <c r="J108" s="79"/>
      <c r="K108" s="69">
        <f>'Calculatie schoonmaak invulblad'!E62</f>
        <v>0</v>
      </c>
      <c r="L108" s="27">
        <v>100</v>
      </c>
      <c r="M108" s="67">
        <f t="shared" si="1"/>
        <v>9800</v>
      </c>
      <c r="N108" s="122" t="e">
        <f>((I108/K108)*L108)/200*'Calculatie schoonmaak invulblad'!$C$10</f>
        <v>#DIV/0!</v>
      </c>
      <c r="O108" s="122" t="e">
        <f>(I108/K108)*L108*'Calculatie schoonmaak invulblad'!$C$10</f>
        <v>#DIV/0!</v>
      </c>
    </row>
    <row r="109" spans="1:15" hidden="1" x14ac:dyDescent="0.3">
      <c r="A109" s="22" t="s">
        <v>152</v>
      </c>
      <c r="B109" s="13" t="s">
        <v>550</v>
      </c>
      <c r="C109" s="13" t="s">
        <v>551</v>
      </c>
      <c r="D109" s="13" t="s">
        <v>32</v>
      </c>
      <c r="E109" s="13" t="s">
        <v>22</v>
      </c>
      <c r="F109" s="13" t="s">
        <v>10</v>
      </c>
      <c r="G109" s="13" t="s">
        <v>25</v>
      </c>
      <c r="H109" s="78">
        <v>98</v>
      </c>
      <c r="I109" s="78">
        <v>98</v>
      </c>
      <c r="J109" s="79"/>
      <c r="K109" s="69">
        <f>'Calculatie schoonmaak invulblad'!E62</f>
        <v>0</v>
      </c>
      <c r="L109" s="27">
        <v>100</v>
      </c>
      <c r="M109" s="67">
        <f t="shared" si="1"/>
        <v>9800</v>
      </c>
      <c r="N109" s="122" t="e">
        <f>((I109/K109)*L109)/200*'Calculatie schoonmaak invulblad'!$C$10</f>
        <v>#DIV/0!</v>
      </c>
      <c r="O109" s="122" t="e">
        <f>(I109/K109)*L109*'Calculatie schoonmaak invulblad'!$C$10</f>
        <v>#DIV/0!</v>
      </c>
    </row>
    <row r="110" spans="1:15" hidden="1" x14ac:dyDescent="0.3">
      <c r="A110" s="22" t="s">
        <v>152</v>
      </c>
      <c r="B110" s="13" t="s">
        <v>552</v>
      </c>
      <c r="C110" s="13" t="s">
        <v>551</v>
      </c>
      <c r="D110" s="13" t="s">
        <v>32</v>
      </c>
      <c r="E110" s="13" t="s">
        <v>22</v>
      </c>
      <c r="F110" s="13" t="s">
        <v>10</v>
      </c>
      <c r="G110" s="13" t="s">
        <v>25</v>
      </c>
      <c r="H110" s="78">
        <v>98</v>
      </c>
      <c r="I110" s="78">
        <v>98</v>
      </c>
      <c r="J110" s="79"/>
      <c r="K110" s="69">
        <f>'Calculatie schoonmaak invulblad'!E62</f>
        <v>0</v>
      </c>
      <c r="L110" s="27">
        <v>100</v>
      </c>
      <c r="M110" s="67">
        <f t="shared" si="1"/>
        <v>9800</v>
      </c>
      <c r="N110" s="122" t="e">
        <f>((I110/K110)*L110)/200*'Calculatie schoonmaak invulblad'!$C$10</f>
        <v>#DIV/0!</v>
      </c>
      <c r="O110" s="122" t="e">
        <f>(I110/K110)*L110*'Calculatie schoonmaak invulblad'!$C$10</f>
        <v>#DIV/0!</v>
      </c>
    </row>
    <row r="111" spans="1:15" hidden="1" x14ac:dyDescent="0.3">
      <c r="A111" s="22" t="s">
        <v>152</v>
      </c>
      <c r="B111" s="13" t="s">
        <v>553</v>
      </c>
      <c r="C111" s="13" t="s">
        <v>554</v>
      </c>
      <c r="D111" s="13" t="s">
        <v>56</v>
      </c>
      <c r="E111" s="13" t="s">
        <v>22</v>
      </c>
      <c r="F111" s="13" t="s">
        <v>10</v>
      </c>
      <c r="G111" s="13" t="s">
        <v>35</v>
      </c>
      <c r="H111" s="78">
        <v>140</v>
      </c>
      <c r="I111" s="78">
        <v>140</v>
      </c>
      <c r="J111" s="79"/>
      <c r="K111" s="69">
        <f>'Calculatie schoonmaak invulblad'!K62</f>
        <v>0</v>
      </c>
      <c r="L111" s="27">
        <v>200</v>
      </c>
      <c r="M111" s="67">
        <f t="shared" si="1"/>
        <v>28000</v>
      </c>
      <c r="N111" s="122" t="e">
        <f>((I111/K111)*L111)/200*'Calculatie schoonmaak invulblad'!$C$10</f>
        <v>#DIV/0!</v>
      </c>
      <c r="O111" s="122" t="e">
        <f>(I111/K111)*L111*'Calculatie schoonmaak invulblad'!$C$10</f>
        <v>#DIV/0!</v>
      </c>
    </row>
    <row r="112" spans="1:15" hidden="1" x14ac:dyDescent="0.3">
      <c r="A112" s="22" t="s">
        <v>222</v>
      </c>
      <c r="B112" s="13" t="s">
        <v>555</v>
      </c>
      <c r="C112" s="13" t="s">
        <v>556</v>
      </c>
      <c r="D112" s="13" t="s">
        <v>54</v>
      </c>
      <c r="E112" s="13" t="s">
        <v>31</v>
      </c>
      <c r="F112" s="13" t="s">
        <v>31</v>
      </c>
      <c r="G112" s="13" t="s">
        <v>35</v>
      </c>
      <c r="H112" s="78">
        <v>18</v>
      </c>
      <c r="I112" s="78">
        <v>0</v>
      </c>
      <c r="J112" s="79">
        <v>18</v>
      </c>
      <c r="K112" s="69">
        <f>'Calculatie schoonmaak invulblad'!K53</f>
        <v>0</v>
      </c>
      <c r="L112" s="27">
        <v>200</v>
      </c>
      <c r="M112" s="67">
        <f t="shared" si="1"/>
        <v>0</v>
      </c>
      <c r="N112" s="122" t="e">
        <f>((I112/K112)*L112)/200*'Calculatie schoonmaak invulblad'!$C$10</f>
        <v>#DIV/0!</v>
      </c>
      <c r="O112" s="122" t="e">
        <f>(I112/K112)*L112*'Calculatie schoonmaak invulblad'!$C$10</f>
        <v>#DIV/0!</v>
      </c>
    </row>
    <row r="113" spans="1:15" hidden="1" x14ac:dyDescent="0.3">
      <c r="A113" s="22" t="s">
        <v>222</v>
      </c>
      <c r="B113" s="13" t="s">
        <v>557</v>
      </c>
      <c r="C113" s="13" t="s">
        <v>558</v>
      </c>
      <c r="D113" s="13" t="s">
        <v>56</v>
      </c>
      <c r="E113" s="13" t="s">
        <v>239</v>
      </c>
      <c r="F113" s="13" t="s">
        <v>10</v>
      </c>
      <c r="G113" s="13" t="s">
        <v>35</v>
      </c>
      <c r="H113" s="78">
        <v>330</v>
      </c>
      <c r="I113" s="78">
        <v>0</v>
      </c>
      <c r="J113" s="79">
        <v>330</v>
      </c>
      <c r="K113" s="69">
        <f>'Calculatie schoonmaak invulblad'!K62</f>
        <v>0</v>
      </c>
      <c r="L113" s="27">
        <v>200</v>
      </c>
      <c r="M113" s="67">
        <f t="shared" si="1"/>
        <v>0</v>
      </c>
      <c r="N113" s="122" t="e">
        <f>((I113/K113)*L113)/200*'Calculatie schoonmaak invulblad'!$C$10</f>
        <v>#DIV/0!</v>
      </c>
      <c r="O113" s="122" t="e">
        <f>(I113/K113)*L113*'Calculatie schoonmaak invulblad'!$C$10</f>
        <v>#DIV/0!</v>
      </c>
    </row>
    <row r="114" spans="1:15" hidden="1" x14ac:dyDescent="0.3">
      <c r="A114" s="22" t="s">
        <v>222</v>
      </c>
      <c r="B114" s="13" t="s">
        <v>559</v>
      </c>
      <c r="C114" s="13" t="s">
        <v>560</v>
      </c>
      <c r="D114" s="13" t="s">
        <v>48</v>
      </c>
      <c r="E114" s="13" t="s">
        <v>36</v>
      </c>
      <c r="F114" s="13" t="s">
        <v>31</v>
      </c>
      <c r="G114" s="13" t="s">
        <v>52</v>
      </c>
      <c r="H114" s="78">
        <v>44</v>
      </c>
      <c r="I114" s="78">
        <v>0</v>
      </c>
      <c r="J114" s="79">
        <v>44</v>
      </c>
      <c r="K114" s="69">
        <f>'Calculatie schoonmaak invulblad'!K44</f>
        <v>0</v>
      </c>
      <c r="L114" s="27">
        <v>80</v>
      </c>
      <c r="M114" s="67">
        <f t="shared" si="1"/>
        <v>0</v>
      </c>
      <c r="N114" s="122" t="e">
        <f>((I114/K114)*L114)/200*'Calculatie schoonmaak invulblad'!$C$10</f>
        <v>#DIV/0!</v>
      </c>
      <c r="O114" s="122" t="e">
        <f>(I114/K114)*L114*'Calculatie schoonmaak invulblad'!$C$10</f>
        <v>#DIV/0!</v>
      </c>
    </row>
    <row r="115" spans="1:15" hidden="1" x14ac:dyDescent="0.3">
      <c r="A115" s="22" t="s">
        <v>222</v>
      </c>
      <c r="B115" s="13" t="s">
        <v>561</v>
      </c>
      <c r="C115" s="13" t="s">
        <v>562</v>
      </c>
      <c r="D115" s="13" t="s">
        <v>26</v>
      </c>
      <c r="E115" s="13" t="s">
        <v>239</v>
      </c>
      <c r="F115" s="13" t="s">
        <v>10</v>
      </c>
      <c r="G115" s="13" t="s">
        <v>27</v>
      </c>
      <c r="H115" s="78">
        <v>200</v>
      </c>
      <c r="I115" s="78">
        <v>0</v>
      </c>
      <c r="J115" s="79">
        <v>200</v>
      </c>
      <c r="K115" s="69">
        <f>'Calculatie schoonmaak invulblad'!E45</f>
        <v>0</v>
      </c>
      <c r="L115" s="27">
        <v>200</v>
      </c>
      <c r="M115" s="67">
        <f t="shared" si="1"/>
        <v>0</v>
      </c>
      <c r="N115" s="122" t="e">
        <f>((I115/K115)*L115)/200*'Calculatie schoonmaak invulblad'!$C$10</f>
        <v>#DIV/0!</v>
      </c>
      <c r="O115" s="122" t="e">
        <f>(I115/K115)*L115*'Calculatie schoonmaak invulblad'!$C$10</f>
        <v>#DIV/0!</v>
      </c>
    </row>
    <row r="116" spans="1:15" hidden="1" x14ac:dyDescent="0.3">
      <c r="A116" s="22" t="s">
        <v>222</v>
      </c>
      <c r="B116" s="13" t="s">
        <v>561</v>
      </c>
      <c r="C116" s="13" t="s">
        <v>562</v>
      </c>
      <c r="D116" s="13" t="s">
        <v>26</v>
      </c>
      <c r="E116" s="13" t="s">
        <v>11</v>
      </c>
      <c r="F116" s="13" t="s">
        <v>12</v>
      </c>
      <c r="G116" s="13" t="s">
        <v>27</v>
      </c>
      <c r="H116" s="78">
        <v>222</v>
      </c>
      <c r="I116" s="78">
        <v>0</v>
      </c>
      <c r="J116" s="79">
        <v>222</v>
      </c>
      <c r="K116" s="69">
        <f>'Calculatie schoonmaak invulblad'!E46</f>
        <v>0</v>
      </c>
      <c r="L116" s="27">
        <v>200</v>
      </c>
      <c r="M116" s="67">
        <f t="shared" si="1"/>
        <v>0</v>
      </c>
      <c r="N116" s="122" t="e">
        <f>((I116/K116)*L116)/200*'Calculatie schoonmaak invulblad'!$C$10</f>
        <v>#DIV/0!</v>
      </c>
      <c r="O116" s="122" t="e">
        <f>(I116/K116)*L116*'Calculatie schoonmaak invulblad'!$C$10</f>
        <v>#DIV/0!</v>
      </c>
    </row>
    <row r="117" spans="1:15" x14ac:dyDescent="0.3">
      <c r="A117" s="22" t="s">
        <v>222</v>
      </c>
      <c r="B117" s="13" t="s">
        <v>563</v>
      </c>
      <c r="C117" s="13" t="s">
        <v>564</v>
      </c>
      <c r="D117" s="13" t="s">
        <v>46</v>
      </c>
      <c r="E117" s="13" t="s">
        <v>279</v>
      </c>
      <c r="F117" s="13" t="s">
        <v>5</v>
      </c>
      <c r="G117" s="13" t="s">
        <v>47</v>
      </c>
      <c r="H117" s="78">
        <v>6</v>
      </c>
      <c r="I117" s="78">
        <v>0</v>
      </c>
      <c r="J117" s="79">
        <v>6</v>
      </c>
      <c r="K117" s="69">
        <f>'Calculatie schoonmaak invulblad'!K37</f>
        <v>0</v>
      </c>
      <c r="L117" s="27">
        <v>200</v>
      </c>
      <c r="M117" s="67">
        <f t="shared" si="1"/>
        <v>0</v>
      </c>
      <c r="N117" s="122" t="e">
        <f>((I117/K117)*L117)/200*'Calculatie schoonmaak invulblad'!$C$10</f>
        <v>#DIV/0!</v>
      </c>
      <c r="O117" s="122" t="e">
        <f>(I117/K117)*L117*'Calculatie schoonmaak invulblad'!$C$10</f>
        <v>#DIV/0!</v>
      </c>
    </row>
    <row r="118" spans="1:15" x14ac:dyDescent="0.3">
      <c r="A118" s="22" t="s">
        <v>222</v>
      </c>
      <c r="B118" s="13" t="s">
        <v>565</v>
      </c>
      <c r="C118" s="13" t="s">
        <v>564</v>
      </c>
      <c r="D118" s="13" t="s">
        <v>46</v>
      </c>
      <c r="E118" s="13" t="s">
        <v>279</v>
      </c>
      <c r="F118" s="13" t="s">
        <v>5</v>
      </c>
      <c r="G118" s="13" t="s">
        <v>47</v>
      </c>
      <c r="H118" s="78">
        <v>6</v>
      </c>
      <c r="I118" s="78">
        <v>0</v>
      </c>
      <c r="J118" s="79">
        <v>6</v>
      </c>
      <c r="K118" s="69">
        <f>'Calculatie schoonmaak invulblad'!K37</f>
        <v>0</v>
      </c>
      <c r="L118" s="27">
        <v>200</v>
      </c>
      <c r="M118" s="67">
        <f t="shared" si="1"/>
        <v>0</v>
      </c>
      <c r="N118" s="122" t="e">
        <f>((I118/K118)*L118)/200*'Calculatie schoonmaak invulblad'!$C$10</f>
        <v>#DIV/0!</v>
      </c>
      <c r="O118" s="122" t="e">
        <f>(I118/K118)*L118*'Calculatie schoonmaak invulblad'!$C$10</f>
        <v>#DIV/0!</v>
      </c>
    </row>
    <row r="119" spans="1:15" hidden="1" x14ac:dyDescent="0.3">
      <c r="A119" s="22" t="s">
        <v>120</v>
      </c>
      <c r="B119" s="13" t="s">
        <v>566</v>
      </c>
      <c r="C119" s="13" t="s">
        <v>567</v>
      </c>
      <c r="D119" s="13" t="s">
        <v>56</v>
      </c>
      <c r="E119" s="13" t="s">
        <v>239</v>
      </c>
      <c r="F119" s="13" t="s">
        <v>10</v>
      </c>
      <c r="G119" s="13" t="s">
        <v>35</v>
      </c>
      <c r="H119" s="78">
        <v>84</v>
      </c>
      <c r="I119" s="78">
        <v>0</v>
      </c>
      <c r="J119" s="79">
        <v>84</v>
      </c>
      <c r="K119" s="69">
        <f>'Calculatie schoonmaak invulblad'!K62</f>
        <v>0</v>
      </c>
      <c r="L119" s="27">
        <v>200</v>
      </c>
      <c r="M119" s="67">
        <f t="shared" si="1"/>
        <v>0</v>
      </c>
      <c r="N119" s="122" t="e">
        <f>((I119/K119)*L119)/200*'Calculatie schoonmaak invulblad'!$C$10</f>
        <v>#DIV/0!</v>
      </c>
      <c r="O119" s="122" t="e">
        <f>(I119/K119)*L119*'Calculatie schoonmaak invulblad'!$C$10</f>
        <v>#DIV/0!</v>
      </c>
    </row>
    <row r="120" spans="1:15" hidden="1" x14ac:dyDescent="0.3">
      <c r="A120" s="22" t="s">
        <v>120</v>
      </c>
      <c r="B120" s="13" t="s">
        <v>566</v>
      </c>
      <c r="C120" s="13" t="s">
        <v>567</v>
      </c>
      <c r="D120" s="13" t="s">
        <v>56</v>
      </c>
      <c r="E120" s="13" t="s">
        <v>19</v>
      </c>
      <c r="F120" s="13" t="s">
        <v>8</v>
      </c>
      <c r="G120" s="13" t="s">
        <v>35</v>
      </c>
      <c r="H120" s="78">
        <v>19</v>
      </c>
      <c r="I120" s="78">
        <v>0</v>
      </c>
      <c r="J120" s="79">
        <v>19</v>
      </c>
      <c r="K120" s="69">
        <f>'Calculatie schoonmaak invulblad'!K59</f>
        <v>0</v>
      </c>
      <c r="L120" s="27">
        <v>200</v>
      </c>
      <c r="M120" s="67">
        <f t="shared" si="1"/>
        <v>0</v>
      </c>
      <c r="N120" s="122" t="e">
        <f>((I120/K120)*L120)/200*'Calculatie schoonmaak invulblad'!$C$10</f>
        <v>#DIV/0!</v>
      </c>
      <c r="O120" s="122" t="e">
        <f>(I120/K120)*L120*'Calculatie schoonmaak invulblad'!$C$10</f>
        <v>#DIV/0!</v>
      </c>
    </row>
    <row r="121" spans="1:15" hidden="1" x14ac:dyDescent="0.3">
      <c r="A121" s="22" t="s">
        <v>120</v>
      </c>
      <c r="B121" s="13" t="s">
        <v>568</v>
      </c>
      <c r="C121" s="13" t="s">
        <v>569</v>
      </c>
      <c r="D121" s="13" t="s">
        <v>54</v>
      </c>
      <c r="E121" s="13" t="s">
        <v>31</v>
      </c>
      <c r="F121" s="13" t="s">
        <v>31</v>
      </c>
      <c r="G121" s="13" t="s">
        <v>35</v>
      </c>
      <c r="H121" s="78">
        <v>4</v>
      </c>
      <c r="I121" s="78">
        <v>0</v>
      </c>
      <c r="J121" s="79">
        <v>4</v>
      </c>
      <c r="K121" s="69">
        <f>'Calculatie schoonmaak invulblad'!K53</f>
        <v>0</v>
      </c>
      <c r="L121" s="27">
        <v>200</v>
      </c>
      <c r="M121" s="67">
        <f t="shared" si="1"/>
        <v>0</v>
      </c>
      <c r="N121" s="122" t="e">
        <f>((I121/K121)*L121)/200*'Calculatie schoonmaak invulblad'!$C$10</f>
        <v>#DIV/0!</v>
      </c>
      <c r="O121" s="122" t="e">
        <f>(I121/K121)*L121*'Calculatie schoonmaak invulblad'!$C$10</f>
        <v>#DIV/0!</v>
      </c>
    </row>
    <row r="122" spans="1:15" hidden="1" x14ac:dyDescent="0.3">
      <c r="A122" s="22" t="s">
        <v>120</v>
      </c>
      <c r="B122" s="13" t="s">
        <v>570</v>
      </c>
      <c r="C122" s="13" t="s">
        <v>571</v>
      </c>
      <c r="D122" s="13" t="s">
        <v>56</v>
      </c>
      <c r="E122" s="13" t="s">
        <v>239</v>
      </c>
      <c r="F122" s="13" t="s">
        <v>10</v>
      </c>
      <c r="G122" s="13" t="s">
        <v>35</v>
      </c>
      <c r="H122" s="78">
        <v>128</v>
      </c>
      <c r="I122" s="78">
        <v>0</v>
      </c>
      <c r="J122" s="79">
        <v>128</v>
      </c>
      <c r="K122" s="69">
        <f>'Calculatie schoonmaak invulblad'!K62</f>
        <v>0</v>
      </c>
      <c r="L122" s="27">
        <v>200</v>
      </c>
      <c r="M122" s="67">
        <f t="shared" si="1"/>
        <v>0</v>
      </c>
      <c r="N122" s="122" t="e">
        <f>((I122/K122)*L122)/200*'Calculatie schoonmaak invulblad'!$C$10</f>
        <v>#DIV/0!</v>
      </c>
      <c r="O122" s="122" t="e">
        <f>(I122/K122)*L122*'Calculatie schoonmaak invulblad'!$C$10</f>
        <v>#DIV/0!</v>
      </c>
    </row>
    <row r="123" spans="1:15" hidden="1" x14ac:dyDescent="0.3">
      <c r="A123" s="22" t="s">
        <v>120</v>
      </c>
      <c r="B123" s="13" t="s">
        <v>572</v>
      </c>
      <c r="C123" s="13" t="s">
        <v>573</v>
      </c>
      <c r="D123" s="13" t="s">
        <v>56</v>
      </c>
      <c r="E123" s="13" t="s">
        <v>239</v>
      </c>
      <c r="F123" s="13" t="s">
        <v>10</v>
      </c>
      <c r="G123" s="13" t="s">
        <v>35</v>
      </c>
      <c r="H123" s="78">
        <v>105</v>
      </c>
      <c r="I123" s="78">
        <v>0</v>
      </c>
      <c r="J123" s="79">
        <v>105</v>
      </c>
      <c r="K123" s="69">
        <f>'Calculatie schoonmaak invulblad'!K62</f>
        <v>0</v>
      </c>
      <c r="L123" s="27">
        <v>200</v>
      </c>
      <c r="M123" s="67">
        <f t="shared" si="1"/>
        <v>0</v>
      </c>
      <c r="N123" s="122" t="e">
        <f>((I123/K123)*L123)/200*'Calculatie schoonmaak invulblad'!$C$10</f>
        <v>#DIV/0!</v>
      </c>
      <c r="O123" s="122" t="e">
        <f>(I123/K123)*L123*'Calculatie schoonmaak invulblad'!$C$10</f>
        <v>#DIV/0!</v>
      </c>
    </row>
    <row r="124" spans="1:15" hidden="1" x14ac:dyDescent="0.3">
      <c r="A124" s="22" t="s">
        <v>120</v>
      </c>
      <c r="B124" s="13" t="s">
        <v>574</v>
      </c>
      <c r="C124" s="13" t="s">
        <v>288</v>
      </c>
      <c r="D124" s="13" t="s">
        <v>0</v>
      </c>
      <c r="E124" s="13" t="s">
        <v>239</v>
      </c>
      <c r="F124" s="13" t="s">
        <v>10</v>
      </c>
      <c r="G124" s="13" t="s">
        <v>3</v>
      </c>
      <c r="H124" s="78">
        <v>22</v>
      </c>
      <c r="I124" s="78">
        <v>0</v>
      </c>
      <c r="J124" s="79">
        <v>22</v>
      </c>
      <c r="K124" s="69">
        <f>'Calculatie schoonmaak invulblad'!E23</f>
        <v>0</v>
      </c>
      <c r="L124" s="27">
        <v>40</v>
      </c>
      <c r="M124" s="67">
        <f t="shared" si="1"/>
        <v>0</v>
      </c>
      <c r="N124" s="122" t="e">
        <f>((I124/K124)*L124)/200*'Calculatie schoonmaak invulblad'!$C$10</f>
        <v>#DIV/0!</v>
      </c>
      <c r="O124" s="122" t="e">
        <f>(I124/K124)*L124*'Calculatie schoonmaak invulblad'!$C$10</f>
        <v>#DIV/0!</v>
      </c>
    </row>
    <row r="125" spans="1:15" hidden="1" x14ac:dyDescent="0.3">
      <c r="A125" s="22" t="s">
        <v>120</v>
      </c>
      <c r="B125" s="13" t="s">
        <v>575</v>
      </c>
      <c r="C125" s="13" t="s">
        <v>32</v>
      </c>
      <c r="D125" s="13" t="s">
        <v>32</v>
      </c>
      <c r="E125" s="13" t="s">
        <v>239</v>
      </c>
      <c r="F125" s="13" t="s">
        <v>10</v>
      </c>
      <c r="G125" s="13" t="s">
        <v>25</v>
      </c>
      <c r="H125" s="78">
        <v>118</v>
      </c>
      <c r="I125" s="78">
        <v>118</v>
      </c>
      <c r="J125" s="79"/>
      <c r="K125" s="69">
        <f>'Calculatie schoonmaak invulblad'!E62</f>
        <v>0</v>
      </c>
      <c r="L125" s="27">
        <v>100</v>
      </c>
      <c r="M125" s="67">
        <f t="shared" si="1"/>
        <v>11800</v>
      </c>
      <c r="N125" s="122" t="e">
        <f>((I125/K125)*L125)/200*'Calculatie schoonmaak invulblad'!$C$10</f>
        <v>#DIV/0!</v>
      </c>
      <c r="O125" s="122" t="e">
        <f>(I125/K125)*L125*'Calculatie schoonmaak invulblad'!$C$10</f>
        <v>#DIV/0!</v>
      </c>
    </row>
    <row r="126" spans="1:15" hidden="1" x14ac:dyDescent="0.3">
      <c r="A126" s="22" t="s">
        <v>120</v>
      </c>
      <c r="B126" s="13" t="s">
        <v>576</v>
      </c>
      <c r="C126" s="13" t="s">
        <v>32</v>
      </c>
      <c r="D126" s="13" t="s">
        <v>32</v>
      </c>
      <c r="E126" s="13" t="s">
        <v>239</v>
      </c>
      <c r="F126" s="13" t="s">
        <v>10</v>
      </c>
      <c r="G126" s="13" t="s">
        <v>25</v>
      </c>
      <c r="H126" s="78">
        <v>88</v>
      </c>
      <c r="I126" s="78">
        <v>88</v>
      </c>
      <c r="J126" s="79"/>
      <c r="K126" s="69">
        <f>'Calculatie schoonmaak invulblad'!E62</f>
        <v>0</v>
      </c>
      <c r="L126" s="27">
        <v>100</v>
      </c>
      <c r="M126" s="67">
        <f t="shared" si="1"/>
        <v>8800</v>
      </c>
      <c r="N126" s="122" t="e">
        <f>((I126/K126)*L126)/200*'Calculatie schoonmaak invulblad'!$C$10</f>
        <v>#DIV/0!</v>
      </c>
      <c r="O126" s="122" t="e">
        <f>(I126/K126)*L126*'Calculatie schoonmaak invulblad'!$C$10</f>
        <v>#DIV/0!</v>
      </c>
    </row>
    <row r="127" spans="1:15" hidden="1" x14ac:dyDescent="0.3">
      <c r="A127" s="22" t="s">
        <v>120</v>
      </c>
      <c r="B127" s="13" t="s">
        <v>577</v>
      </c>
      <c r="C127" s="13" t="s">
        <v>578</v>
      </c>
      <c r="D127" s="13" t="s">
        <v>54</v>
      </c>
      <c r="E127" s="13" t="s">
        <v>239</v>
      </c>
      <c r="F127" s="13" t="s">
        <v>10</v>
      </c>
      <c r="G127" s="13" t="s">
        <v>35</v>
      </c>
      <c r="H127" s="78">
        <v>35</v>
      </c>
      <c r="I127" s="78">
        <v>35</v>
      </c>
      <c r="J127" s="79"/>
      <c r="K127" s="69">
        <f>'Calculatie schoonmaak invulblad'!K52</f>
        <v>0</v>
      </c>
      <c r="L127" s="27">
        <v>200</v>
      </c>
      <c r="M127" s="67">
        <f t="shared" si="1"/>
        <v>7000</v>
      </c>
      <c r="N127" s="122" t="e">
        <f>((I127/K127)*L127)/200*'Calculatie schoonmaak invulblad'!$C$10</f>
        <v>#DIV/0!</v>
      </c>
      <c r="O127" s="122" t="e">
        <f>(I127/K127)*L127*'Calculatie schoonmaak invulblad'!$C$10</f>
        <v>#DIV/0!</v>
      </c>
    </row>
    <row r="128" spans="1:15" hidden="1" x14ac:dyDescent="0.3">
      <c r="A128" s="22" t="s">
        <v>120</v>
      </c>
      <c r="B128" s="13" t="s">
        <v>579</v>
      </c>
      <c r="C128" s="13" t="s">
        <v>84</v>
      </c>
      <c r="D128" s="13" t="s">
        <v>0</v>
      </c>
      <c r="E128" s="13" t="s">
        <v>239</v>
      </c>
      <c r="F128" s="13" t="s">
        <v>10</v>
      </c>
      <c r="G128" s="13" t="s">
        <v>3</v>
      </c>
      <c r="H128" s="78">
        <v>31</v>
      </c>
      <c r="I128" s="78">
        <v>0</v>
      </c>
      <c r="J128" s="79">
        <v>31</v>
      </c>
      <c r="K128" s="69">
        <f>'Calculatie schoonmaak invulblad'!E23</f>
        <v>0</v>
      </c>
      <c r="L128" s="27">
        <v>40</v>
      </c>
      <c r="M128" s="67">
        <f t="shared" si="1"/>
        <v>0</v>
      </c>
      <c r="N128" s="122" t="e">
        <f>((I128/K128)*L128)/200*'Calculatie schoonmaak invulblad'!$C$10</f>
        <v>#DIV/0!</v>
      </c>
      <c r="O128" s="122" t="e">
        <f>(I128/K128)*L128*'Calculatie schoonmaak invulblad'!$C$10</f>
        <v>#DIV/0!</v>
      </c>
    </row>
    <row r="129" spans="1:15" hidden="1" x14ac:dyDescent="0.3">
      <c r="A129" s="22" t="s">
        <v>120</v>
      </c>
      <c r="B129" s="13" t="s">
        <v>580</v>
      </c>
      <c r="C129" s="13" t="s">
        <v>84</v>
      </c>
      <c r="D129" s="13" t="s">
        <v>0</v>
      </c>
      <c r="E129" s="13" t="s">
        <v>239</v>
      </c>
      <c r="F129" s="13" t="s">
        <v>10</v>
      </c>
      <c r="G129" s="13" t="s">
        <v>3</v>
      </c>
      <c r="H129" s="78">
        <v>17</v>
      </c>
      <c r="I129" s="78">
        <v>0</v>
      </c>
      <c r="J129" s="79">
        <v>17</v>
      </c>
      <c r="K129" s="69">
        <f>'Calculatie schoonmaak invulblad'!E23</f>
        <v>0</v>
      </c>
      <c r="L129" s="27">
        <v>40</v>
      </c>
      <c r="M129" s="67">
        <f t="shared" si="1"/>
        <v>0</v>
      </c>
      <c r="N129" s="122" t="e">
        <f>((I129/K129)*L129)/200*'Calculatie schoonmaak invulblad'!$C$10</f>
        <v>#DIV/0!</v>
      </c>
      <c r="O129" s="122" t="e">
        <f>(I129/K129)*L129*'Calculatie schoonmaak invulblad'!$C$10</f>
        <v>#DIV/0!</v>
      </c>
    </row>
    <row r="130" spans="1:15" hidden="1" x14ac:dyDescent="0.3">
      <c r="A130" s="22" t="s">
        <v>120</v>
      </c>
      <c r="B130" s="13" t="s">
        <v>581</v>
      </c>
      <c r="C130" s="13" t="s">
        <v>84</v>
      </c>
      <c r="D130" s="13" t="s">
        <v>0</v>
      </c>
      <c r="E130" s="13" t="s">
        <v>239</v>
      </c>
      <c r="F130" s="13" t="s">
        <v>10</v>
      </c>
      <c r="G130" s="13" t="s">
        <v>3</v>
      </c>
      <c r="H130" s="78">
        <v>21</v>
      </c>
      <c r="I130" s="78">
        <v>0</v>
      </c>
      <c r="J130" s="79">
        <v>21</v>
      </c>
      <c r="K130" s="69">
        <f>'Calculatie schoonmaak invulblad'!E23</f>
        <v>0</v>
      </c>
      <c r="L130" s="27">
        <v>40</v>
      </c>
      <c r="M130" s="67">
        <f t="shared" si="1"/>
        <v>0</v>
      </c>
      <c r="N130" s="122" t="e">
        <f>((I130/K130)*L130)/200*'Calculatie schoonmaak invulblad'!$C$10</f>
        <v>#DIV/0!</v>
      </c>
      <c r="O130" s="122" t="e">
        <f>(I130/K130)*L130*'Calculatie schoonmaak invulblad'!$C$10</f>
        <v>#DIV/0!</v>
      </c>
    </row>
    <row r="131" spans="1:15" hidden="1" x14ac:dyDescent="0.3">
      <c r="A131" s="22" t="s">
        <v>120</v>
      </c>
      <c r="B131" s="13" t="s">
        <v>582</v>
      </c>
      <c r="C131" s="13" t="s">
        <v>84</v>
      </c>
      <c r="D131" s="13" t="s">
        <v>0</v>
      </c>
      <c r="E131" s="13" t="s">
        <v>239</v>
      </c>
      <c r="F131" s="13" t="s">
        <v>10</v>
      </c>
      <c r="G131" s="13" t="s">
        <v>3</v>
      </c>
      <c r="H131" s="78">
        <v>9</v>
      </c>
      <c r="I131" s="78">
        <v>0</v>
      </c>
      <c r="J131" s="79">
        <v>9</v>
      </c>
      <c r="K131" s="69">
        <f>'Calculatie schoonmaak invulblad'!E23</f>
        <v>0</v>
      </c>
      <c r="L131" s="27">
        <v>40</v>
      </c>
      <c r="M131" s="67">
        <f t="shared" si="1"/>
        <v>0</v>
      </c>
      <c r="N131" s="122" t="e">
        <f>((I131/K131)*L131)/200*'Calculatie schoonmaak invulblad'!$C$10</f>
        <v>#DIV/0!</v>
      </c>
      <c r="O131" s="122" t="e">
        <f>(I131/K131)*L131*'Calculatie schoonmaak invulblad'!$C$10</f>
        <v>#DIV/0!</v>
      </c>
    </row>
    <row r="132" spans="1:15" hidden="1" x14ac:dyDescent="0.3">
      <c r="A132" s="22" t="s">
        <v>120</v>
      </c>
      <c r="B132" s="13" t="s">
        <v>583</v>
      </c>
      <c r="C132" s="13" t="s">
        <v>84</v>
      </c>
      <c r="D132" s="13" t="s">
        <v>0</v>
      </c>
      <c r="E132" s="13" t="s">
        <v>239</v>
      </c>
      <c r="F132" s="13" t="s">
        <v>10</v>
      </c>
      <c r="G132" s="13" t="s">
        <v>3</v>
      </c>
      <c r="H132" s="78">
        <v>17</v>
      </c>
      <c r="I132" s="78">
        <v>0</v>
      </c>
      <c r="J132" s="79">
        <v>17</v>
      </c>
      <c r="K132" s="69">
        <f>'Calculatie schoonmaak invulblad'!E23</f>
        <v>0</v>
      </c>
      <c r="L132" s="27">
        <v>40</v>
      </c>
      <c r="M132" s="67">
        <f t="shared" si="1"/>
        <v>0</v>
      </c>
      <c r="N132" s="122" t="e">
        <f>((I132/K132)*L132)/200*'Calculatie schoonmaak invulblad'!$C$10</f>
        <v>#DIV/0!</v>
      </c>
      <c r="O132" s="122" t="e">
        <f>(I132/K132)*L132*'Calculatie schoonmaak invulblad'!$C$10</f>
        <v>#DIV/0!</v>
      </c>
    </row>
    <row r="133" spans="1:15" hidden="1" x14ac:dyDescent="0.3">
      <c r="A133" s="22" t="s">
        <v>120</v>
      </c>
      <c r="B133" s="13" t="s">
        <v>584</v>
      </c>
      <c r="C133" s="13" t="s">
        <v>84</v>
      </c>
      <c r="D133" s="13" t="s">
        <v>0</v>
      </c>
      <c r="E133" s="13" t="s">
        <v>1</v>
      </c>
      <c r="F133" s="13" t="s">
        <v>2</v>
      </c>
      <c r="G133" s="13" t="s">
        <v>3</v>
      </c>
      <c r="H133" s="78">
        <v>17</v>
      </c>
      <c r="I133" s="78">
        <v>0</v>
      </c>
      <c r="J133" s="79">
        <v>17</v>
      </c>
      <c r="K133" s="69">
        <f>'Calculatie schoonmaak invulblad'!E20</f>
        <v>0</v>
      </c>
      <c r="L133" s="27">
        <v>40</v>
      </c>
      <c r="M133" s="67">
        <f t="shared" si="1"/>
        <v>0</v>
      </c>
      <c r="N133" s="122" t="e">
        <f>((I133/K133)*L133)/200*'Calculatie schoonmaak invulblad'!$C$10</f>
        <v>#DIV/0!</v>
      </c>
      <c r="O133" s="122" t="e">
        <f>(I133/K133)*L133*'Calculatie schoonmaak invulblad'!$C$10</f>
        <v>#DIV/0!</v>
      </c>
    </row>
    <row r="134" spans="1:15" hidden="1" x14ac:dyDescent="0.3">
      <c r="A134" s="22" t="s">
        <v>120</v>
      </c>
      <c r="B134" s="13" t="s">
        <v>585</v>
      </c>
      <c r="C134" s="13" t="s">
        <v>84</v>
      </c>
      <c r="D134" s="13" t="s">
        <v>0</v>
      </c>
      <c r="E134" s="13" t="s">
        <v>1</v>
      </c>
      <c r="F134" s="13" t="s">
        <v>2</v>
      </c>
      <c r="G134" s="13" t="s">
        <v>3</v>
      </c>
      <c r="H134" s="78">
        <v>17</v>
      </c>
      <c r="I134" s="78">
        <v>0</v>
      </c>
      <c r="J134" s="79">
        <v>17</v>
      </c>
      <c r="K134" s="69">
        <f>'Calculatie schoonmaak invulblad'!E20</f>
        <v>0</v>
      </c>
      <c r="L134" s="27">
        <v>40</v>
      </c>
      <c r="M134" s="67">
        <f t="shared" si="1"/>
        <v>0</v>
      </c>
      <c r="N134" s="122" t="e">
        <f>((I134/K134)*L134)/200*'Calculatie schoonmaak invulblad'!$C$10</f>
        <v>#DIV/0!</v>
      </c>
      <c r="O134" s="122" t="e">
        <f>(I134/K134)*L134*'Calculatie schoonmaak invulblad'!$C$10</f>
        <v>#DIV/0!</v>
      </c>
    </row>
    <row r="135" spans="1:15" hidden="1" x14ac:dyDescent="0.3">
      <c r="A135" s="22" t="s">
        <v>120</v>
      </c>
      <c r="B135" s="13"/>
      <c r="C135" s="13" t="s">
        <v>586</v>
      </c>
      <c r="D135" s="13" t="s">
        <v>56</v>
      </c>
      <c r="E135" s="13" t="s">
        <v>1</v>
      </c>
      <c r="F135" s="13" t="s">
        <v>2</v>
      </c>
      <c r="G135" s="13" t="s">
        <v>35</v>
      </c>
      <c r="H135" s="78">
        <v>102</v>
      </c>
      <c r="I135" s="78">
        <v>0</v>
      </c>
      <c r="J135" s="79">
        <v>102</v>
      </c>
      <c r="K135" s="69">
        <f>'Calculatie schoonmaak invulblad'!K60</f>
        <v>0</v>
      </c>
      <c r="L135" s="27">
        <v>200</v>
      </c>
      <c r="M135" s="67">
        <f t="shared" si="1"/>
        <v>0</v>
      </c>
      <c r="N135" s="122" t="e">
        <f>((I135/K135)*L135)/200*'Calculatie schoonmaak invulblad'!$C$10</f>
        <v>#DIV/0!</v>
      </c>
      <c r="O135" s="122" t="e">
        <f>(I135/K135)*L135*'Calculatie schoonmaak invulblad'!$C$10</f>
        <v>#DIV/0!</v>
      </c>
    </row>
    <row r="136" spans="1:15" hidden="1" x14ac:dyDescent="0.3">
      <c r="A136" s="22" t="s">
        <v>120</v>
      </c>
      <c r="B136" s="13"/>
      <c r="C136" s="13" t="s">
        <v>587</v>
      </c>
      <c r="D136" s="13" t="s">
        <v>56</v>
      </c>
      <c r="E136" s="13" t="s">
        <v>239</v>
      </c>
      <c r="F136" s="13" t="s">
        <v>10</v>
      </c>
      <c r="G136" s="13" t="s">
        <v>35</v>
      </c>
      <c r="H136" s="78">
        <v>83</v>
      </c>
      <c r="I136" s="78">
        <v>0</v>
      </c>
      <c r="J136" s="79">
        <v>83</v>
      </c>
      <c r="K136" s="69">
        <f>'Calculatie schoonmaak invulblad'!K62</f>
        <v>0</v>
      </c>
      <c r="L136" s="27">
        <v>200</v>
      </c>
      <c r="M136" s="67">
        <f t="shared" si="1"/>
        <v>0</v>
      </c>
      <c r="N136" s="122" t="e">
        <f>((I136/K136)*L136)/200*'Calculatie schoonmaak invulblad'!$C$10</f>
        <v>#DIV/0!</v>
      </c>
      <c r="O136" s="122" t="e">
        <f>(I136/K136)*L136*'Calculatie schoonmaak invulblad'!$C$10</f>
        <v>#DIV/0!</v>
      </c>
    </row>
    <row r="137" spans="1:15" hidden="1" x14ac:dyDescent="0.3">
      <c r="A137" s="22" t="s">
        <v>120</v>
      </c>
      <c r="B137" s="13" t="s">
        <v>588</v>
      </c>
      <c r="C137" s="13" t="s">
        <v>84</v>
      </c>
      <c r="D137" s="13" t="s">
        <v>0</v>
      </c>
      <c r="E137" s="13" t="s">
        <v>239</v>
      </c>
      <c r="F137" s="13" t="s">
        <v>10</v>
      </c>
      <c r="G137" s="13" t="s">
        <v>3</v>
      </c>
      <c r="H137" s="78">
        <v>10</v>
      </c>
      <c r="I137" s="78">
        <v>0</v>
      </c>
      <c r="J137" s="79">
        <v>10</v>
      </c>
      <c r="K137" s="69">
        <f>'Calculatie schoonmaak invulblad'!E23</f>
        <v>0</v>
      </c>
      <c r="L137" s="27">
        <v>40</v>
      </c>
      <c r="M137" s="67">
        <f t="shared" si="1"/>
        <v>0</v>
      </c>
      <c r="N137" s="122" t="e">
        <f>((I137/K137)*L137)/200*'Calculatie schoonmaak invulblad'!$C$10</f>
        <v>#DIV/0!</v>
      </c>
      <c r="O137" s="122" t="e">
        <f>(I137/K137)*L137*'Calculatie schoonmaak invulblad'!$C$10</f>
        <v>#DIV/0!</v>
      </c>
    </row>
    <row r="138" spans="1:15" hidden="1" x14ac:dyDescent="0.3">
      <c r="A138" s="22" t="s">
        <v>120</v>
      </c>
      <c r="B138" s="13" t="s">
        <v>589</v>
      </c>
      <c r="C138" s="13" t="s">
        <v>83</v>
      </c>
      <c r="D138" s="13" t="s">
        <v>56</v>
      </c>
      <c r="E138" s="13" t="s">
        <v>239</v>
      </c>
      <c r="F138" s="13" t="s">
        <v>10</v>
      </c>
      <c r="G138" s="13" t="s">
        <v>35</v>
      </c>
      <c r="H138" s="78">
        <v>10</v>
      </c>
      <c r="I138" s="78">
        <v>0</v>
      </c>
      <c r="J138" s="79">
        <v>10</v>
      </c>
      <c r="K138" s="69">
        <f>'Calculatie schoonmaak invulblad'!K62</f>
        <v>0</v>
      </c>
      <c r="L138" s="27">
        <v>200</v>
      </c>
      <c r="M138" s="67">
        <f t="shared" si="1"/>
        <v>0</v>
      </c>
      <c r="N138" s="122" t="e">
        <f>((I138/K138)*L138)/200*'Calculatie schoonmaak invulblad'!$C$10</f>
        <v>#DIV/0!</v>
      </c>
      <c r="O138" s="122" t="e">
        <f>(I138/K138)*L138*'Calculatie schoonmaak invulblad'!$C$10</f>
        <v>#DIV/0!</v>
      </c>
    </row>
    <row r="139" spans="1:15" hidden="1" x14ac:dyDescent="0.3">
      <c r="A139" s="22" t="s">
        <v>120</v>
      </c>
      <c r="B139" s="13" t="s">
        <v>590</v>
      </c>
      <c r="C139" s="13" t="s">
        <v>591</v>
      </c>
      <c r="D139" s="13" t="s">
        <v>26</v>
      </c>
      <c r="E139" s="13" t="s">
        <v>239</v>
      </c>
      <c r="F139" s="13" t="s">
        <v>10</v>
      </c>
      <c r="G139" s="13" t="s">
        <v>27</v>
      </c>
      <c r="H139" s="78">
        <v>153</v>
      </c>
      <c r="I139" s="78">
        <v>0</v>
      </c>
      <c r="J139" s="79">
        <v>153</v>
      </c>
      <c r="K139" s="69">
        <f>'Calculatie schoonmaak invulblad'!E45</f>
        <v>0</v>
      </c>
      <c r="L139" s="27">
        <v>200</v>
      </c>
      <c r="M139" s="67">
        <f t="shared" si="1"/>
        <v>0</v>
      </c>
      <c r="N139" s="122" t="e">
        <f>((I139/K139)*L139)/200*'Calculatie schoonmaak invulblad'!$C$10</f>
        <v>#DIV/0!</v>
      </c>
      <c r="O139" s="122" t="e">
        <f>(I139/K139)*L139*'Calculatie schoonmaak invulblad'!$C$10</f>
        <v>#DIV/0!</v>
      </c>
    </row>
    <row r="140" spans="1:15" hidden="1" x14ac:dyDescent="0.3">
      <c r="A140" s="22" t="s">
        <v>120</v>
      </c>
      <c r="B140" s="13" t="s">
        <v>590</v>
      </c>
      <c r="C140" s="13" t="s">
        <v>591</v>
      </c>
      <c r="D140" s="13" t="s">
        <v>26</v>
      </c>
      <c r="E140" s="13" t="s">
        <v>11</v>
      </c>
      <c r="F140" s="13" t="s">
        <v>12</v>
      </c>
      <c r="G140" s="13" t="s">
        <v>27</v>
      </c>
      <c r="H140" s="78">
        <v>47</v>
      </c>
      <c r="I140" s="78">
        <v>0</v>
      </c>
      <c r="J140" s="79">
        <v>47</v>
      </c>
      <c r="K140" s="69">
        <f>'Calculatie schoonmaak invulblad'!E46</f>
        <v>0</v>
      </c>
      <c r="L140" s="27">
        <v>200</v>
      </c>
      <c r="M140" s="67">
        <f t="shared" ref="M140:M203" si="2">I140*L140</f>
        <v>0</v>
      </c>
      <c r="N140" s="122" t="e">
        <f>((I140/K140)*L140)/200*'Calculatie schoonmaak invulblad'!$C$10</f>
        <v>#DIV/0!</v>
      </c>
      <c r="O140" s="122" t="e">
        <f>(I140/K140)*L140*'Calculatie schoonmaak invulblad'!$C$10</f>
        <v>#DIV/0!</v>
      </c>
    </row>
    <row r="141" spans="1:15" x14ac:dyDescent="0.3">
      <c r="A141" s="22" t="s">
        <v>120</v>
      </c>
      <c r="B141" s="13" t="s">
        <v>592</v>
      </c>
      <c r="C141" s="13" t="s">
        <v>593</v>
      </c>
      <c r="D141" s="13" t="s">
        <v>46</v>
      </c>
      <c r="E141" s="13" t="s">
        <v>279</v>
      </c>
      <c r="F141" s="13" t="s">
        <v>5</v>
      </c>
      <c r="G141" s="13" t="s">
        <v>47</v>
      </c>
      <c r="H141" s="78">
        <v>11</v>
      </c>
      <c r="I141" s="78">
        <v>11</v>
      </c>
      <c r="J141" s="79"/>
      <c r="K141" s="69">
        <f>'Calculatie schoonmaak invulblad'!K37</f>
        <v>0</v>
      </c>
      <c r="L141" s="27">
        <v>200</v>
      </c>
      <c r="M141" s="67">
        <f t="shared" si="2"/>
        <v>2200</v>
      </c>
      <c r="N141" s="122" t="e">
        <f>((I141/K141)*L141)/200*'Calculatie schoonmaak invulblad'!$C$10</f>
        <v>#DIV/0!</v>
      </c>
      <c r="O141" s="122" t="e">
        <f>(I141/K141)*L141*'Calculatie schoonmaak invulblad'!$C$10</f>
        <v>#DIV/0!</v>
      </c>
    </row>
    <row r="142" spans="1:15" x14ac:dyDescent="0.3">
      <c r="A142" s="22" t="s">
        <v>120</v>
      </c>
      <c r="B142" s="13" t="s">
        <v>594</v>
      </c>
      <c r="C142" s="13" t="s">
        <v>595</v>
      </c>
      <c r="D142" s="13" t="s">
        <v>46</v>
      </c>
      <c r="E142" s="13" t="s">
        <v>279</v>
      </c>
      <c r="F142" s="13" t="s">
        <v>5</v>
      </c>
      <c r="G142" s="13" t="s">
        <v>47</v>
      </c>
      <c r="H142" s="78">
        <v>11</v>
      </c>
      <c r="I142" s="78">
        <v>11</v>
      </c>
      <c r="J142" s="79"/>
      <c r="K142" s="69">
        <f>'Calculatie schoonmaak invulblad'!K37</f>
        <v>0</v>
      </c>
      <c r="L142" s="27">
        <v>200</v>
      </c>
      <c r="M142" s="67">
        <f t="shared" si="2"/>
        <v>2200</v>
      </c>
      <c r="N142" s="122" t="e">
        <f>((I142/K142)*L142)/200*'Calculatie schoonmaak invulblad'!$C$10</f>
        <v>#DIV/0!</v>
      </c>
      <c r="O142" s="122" t="e">
        <f>(I142/K142)*L142*'Calculatie schoonmaak invulblad'!$C$10</f>
        <v>#DIV/0!</v>
      </c>
    </row>
    <row r="143" spans="1:15" hidden="1" x14ac:dyDescent="0.3">
      <c r="A143" s="22" t="s">
        <v>120</v>
      </c>
      <c r="B143" s="13" t="s">
        <v>596</v>
      </c>
      <c r="C143" s="13" t="s">
        <v>597</v>
      </c>
      <c r="D143" s="13" t="s">
        <v>26</v>
      </c>
      <c r="E143" s="13" t="s">
        <v>239</v>
      </c>
      <c r="F143" s="13" t="s">
        <v>10</v>
      </c>
      <c r="G143" s="13" t="s">
        <v>27</v>
      </c>
      <c r="H143" s="78">
        <v>490</v>
      </c>
      <c r="I143" s="78">
        <v>0</v>
      </c>
      <c r="J143" s="79">
        <v>490</v>
      </c>
      <c r="K143" s="69">
        <f>'Calculatie schoonmaak invulblad'!E45</f>
        <v>0</v>
      </c>
      <c r="L143" s="27">
        <v>200</v>
      </c>
      <c r="M143" s="67">
        <f t="shared" si="2"/>
        <v>0</v>
      </c>
      <c r="N143" s="122" t="e">
        <f>((I143/K143)*L143)/200*'Calculatie schoonmaak invulblad'!$C$10</f>
        <v>#DIV/0!</v>
      </c>
      <c r="O143" s="122" t="e">
        <f>(I143/K143)*L143*'Calculatie schoonmaak invulblad'!$C$10</f>
        <v>#DIV/0!</v>
      </c>
    </row>
    <row r="144" spans="1:15" hidden="1" x14ac:dyDescent="0.3">
      <c r="A144" s="22" t="s">
        <v>120</v>
      </c>
      <c r="B144" s="13" t="s">
        <v>598</v>
      </c>
      <c r="C144" s="13" t="s">
        <v>32</v>
      </c>
      <c r="D144" s="13" t="s">
        <v>32</v>
      </c>
      <c r="E144" s="13" t="s">
        <v>239</v>
      </c>
      <c r="F144" s="13" t="s">
        <v>10</v>
      </c>
      <c r="G144" s="13" t="s">
        <v>25</v>
      </c>
      <c r="H144" s="78">
        <v>113</v>
      </c>
      <c r="I144" s="78">
        <v>113</v>
      </c>
      <c r="J144" s="79"/>
      <c r="K144" s="69">
        <f>'Calculatie schoonmaak invulblad'!E62</f>
        <v>0</v>
      </c>
      <c r="L144" s="27">
        <v>100</v>
      </c>
      <c r="M144" s="67">
        <f t="shared" si="2"/>
        <v>11300</v>
      </c>
      <c r="N144" s="122" t="e">
        <f>((I144/K144)*L144)/200*'Calculatie schoonmaak invulblad'!$C$10</f>
        <v>#DIV/0!</v>
      </c>
      <c r="O144" s="122" t="e">
        <f>(I144/K144)*L144*'Calculatie schoonmaak invulblad'!$C$10</f>
        <v>#DIV/0!</v>
      </c>
    </row>
    <row r="145" spans="1:15" hidden="1" x14ac:dyDescent="0.3">
      <c r="A145" s="22" t="s">
        <v>120</v>
      </c>
      <c r="B145" s="13" t="s">
        <v>599</v>
      </c>
      <c r="C145" s="13" t="s">
        <v>84</v>
      </c>
      <c r="D145" s="13" t="s">
        <v>0</v>
      </c>
      <c r="E145" s="13" t="s">
        <v>239</v>
      </c>
      <c r="F145" s="13" t="s">
        <v>10</v>
      </c>
      <c r="G145" s="13" t="s">
        <v>3</v>
      </c>
      <c r="H145" s="78">
        <v>8</v>
      </c>
      <c r="I145" s="78">
        <v>0</v>
      </c>
      <c r="J145" s="79">
        <v>8</v>
      </c>
      <c r="K145" s="69">
        <f>'Calculatie schoonmaak invulblad'!E23</f>
        <v>0</v>
      </c>
      <c r="L145" s="27">
        <v>40</v>
      </c>
      <c r="M145" s="67">
        <f t="shared" si="2"/>
        <v>0</v>
      </c>
      <c r="N145" s="122" t="e">
        <f>((I145/K145)*L145)/200*'Calculatie schoonmaak invulblad'!$C$10</f>
        <v>#DIV/0!</v>
      </c>
      <c r="O145" s="122" t="e">
        <f>(I145/K145)*L145*'Calculatie schoonmaak invulblad'!$C$10</f>
        <v>#DIV/0!</v>
      </c>
    </row>
    <row r="146" spans="1:15" hidden="1" x14ac:dyDescent="0.3">
      <c r="A146" s="22" t="s">
        <v>120</v>
      </c>
      <c r="B146" s="13" t="s">
        <v>600</v>
      </c>
      <c r="C146" s="13" t="s">
        <v>84</v>
      </c>
      <c r="D146" s="13" t="s">
        <v>0</v>
      </c>
      <c r="E146" s="13" t="s">
        <v>239</v>
      </c>
      <c r="F146" s="13" t="s">
        <v>10</v>
      </c>
      <c r="G146" s="13" t="s">
        <v>3</v>
      </c>
      <c r="H146" s="78">
        <v>8</v>
      </c>
      <c r="I146" s="78">
        <v>0</v>
      </c>
      <c r="J146" s="79">
        <v>8</v>
      </c>
      <c r="K146" s="69">
        <f>'Calculatie schoonmaak invulblad'!E23</f>
        <v>0</v>
      </c>
      <c r="L146" s="27">
        <v>40</v>
      </c>
      <c r="M146" s="67">
        <f t="shared" si="2"/>
        <v>0</v>
      </c>
      <c r="N146" s="122" t="e">
        <f>((I146/K146)*L146)/200*'Calculatie schoonmaak invulblad'!$C$10</f>
        <v>#DIV/0!</v>
      </c>
      <c r="O146" s="122" t="e">
        <f>(I146/K146)*L146*'Calculatie schoonmaak invulblad'!$C$10</f>
        <v>#DIV/0!</v>
      </c>
    </row>
    <row r="147" spans="1:15" hidden="1" x14ac:dyDescent="0.3">
      <c r="A147" s="22" t="s">
        <v>120</v>
      </c>
      <c r="B147" s="13" t="s">
        <v>601</v>
      </c>
      <c r="C147" s="13" t="s">
        <v>602</v>
      </c>
      <c r="D147" s="13" t="s">
        <v>54</v>
      </c>
      <c r="E147" s="13" t="s">
        <v>239</v>
      </c>
      <c r="F147" s="13" t="s">
        <v>10</v>
      </c>
      <c r="G147" s="13" t="s">
        <v>35</v>
      </c>
      <c r="H147" s="78">
        <v>32</v>
      </c>
      <c r="I147" s="78">
        <v>32</v>
      </c>
      <c r="J147" s="79"/>
      <c r="K147" s="69">
        <f>'Calculatie schoonmaak invulblad'!K52</f>
        <v>0</v>
      </c>
      <c r="L147" s="27">
        <v>200</v>
      </c>
      <c r="M147" s="67">
        <f t="shared" si="2"/>
        <v>6400</v>
      </c>
      <c r="N147" s="122" t="e">
        <f>((I147/K147)*L147)/200*'Calculatie schoonmaak invulblad'!$C$10</f>
        <v>#DIV/0!</v>
      </c>
      <c r="O147" s="122" t="e">
        <f>(I147/K147)*L147*'Calculatie schoonmaak invulblad'!$C$10</f>
        <v>#DIV/0!</v>
      </c>
    </row>
    <row r="148" spans="1:15" hidden="1" x14ac:dyDescent="0.3">
      <c r="A148" s="22" t="s">
        <v>120</v>
      </c>
      <c r="B148" s="13" t="s">
        <v>603</v>
      </c>
      <c r="C148" s="13" t="s">
        <v>84</v>
      </c>
      <c r="D148" s="13" t="s">
        <v>0</v>
      </c>
      <c r="E148" s="13" t="s">
        <v>239</v>
      </c>
      <c r="F148" s="13" t="s">
        <v>10</v>
      </c>
      <c r="G148" s="13" t="s">
        <v>3</v>
      </c>
      <c r="H148" s="78">
        <v>7</v>
      </c>
      <c r="I148" s="78">
        <v>0</v>
      </c>
      <c r="J148" s="79">
        <v>7</v>
      </c>
      <c r="K148" s="69">
        <f>'Calculatie schoonmaak invulblad'!E23</f>
        <v>0</v>
      </c>
      <c r="L148" s="27">
        <v>40</v>
      </c>
      <c r="M148" s="67">
        <f t="shared" si="2"/>
        <v>0</v>
      </c>
      <c r="N148" s="122" t="e">
        <f>((I148/K148)*L148)/200*'Calculatie schoonmaak invulblad'!$C$10</f>
        <v>#DIV/0!</v>
      </c>
      <c r="O148" s="122" t="e">
        <f>(I148/K148)*L148*'Calculatie schoonmaak invulblad'!$C$10</f>
        <v>#DIV/0!</v>
      </c>
    </row>
    <row r="149" spans="1:15" x14ac:dyDescent="0.3">
      <c r="A149" s="22" t="s">
        <v>120</v>
      </c>
      <c r="B149" s="13" t="s">
        <v>604</v>
      </c>
      <c r="C149" s="13" t="s">
        <v>595</v>
      </c>
      <c r="D149" s="13" t="s">
        <v>46</v>
      </c>
      <c r="E149" s="13" t="s">
        <v>279</v>
      </c>
      <c r="F149" s="13" t="s">
        <v>5</v>
      </c>
      <c r="G149" s="13" t="s">
        <v>47</v>
      </c>
      <c r="H149" s="78">
        <v>6</v>
      </c>
      <c r="I149" s="78">
        <v>6</v>
      </c>
      <c r="J149" s="79"/>
      <c r="K149" s="69">
        <f>'Calculatie schoonmaak invulblad'!K37</f>
        <v>0</v>
      </c>
      <c r="L149" s="27">
        <v>200</v>
      </c>
      <c r="M149" s="67">
        <f t="shared" si="2"/>
        <v>1200</v>
      </c>
      <c r="N149" s="122" t="e">
        <f>((I149/K149)*L149)/200*'Calculatie schoonmaak invulblad'!$C$10</f>
        <v>#DIV/0!</v>
      </c>
      <c r="O149" s="122" t="e">
        <f>(I149/K149)*L149*'Calculatie schoonmaak invulblad'!$C$10</f>
        <v>#DIV/0!</v>
      </c>
    </row>
    <row r="150" spans="1:15" x14ac:dyDescent="0.3">
      <c r="A150" s="22" t="s">
        <v>120</v>
      </c>
      <c r="B150" s="13" t="s">
        <v>605</v>
      </c>
      <c r="C150" s="13" t="s">
        <v>593</v>
      </c>
      <c r="D150" s="13" t="s">
        <v>46</v>
      </c>
      <c r="E150" s="13" t="s">
        <v>279</v>
      </c>
      <c r="F150" s="13" t="s">
        <v>5</v>
      </c>
      <c r="G150" s="13" t="s">
        <v>47</v>
      </c>
      <c r="H150" s="78">
        <v>6.25</v>
      </c>
      <c r="I150" s="78">
        <v>6.25</v>
      </c>
      <c r="J150" s="79"/>
      <c r="K150" s="69">
        <f>'Calculatie schoonmaak invulblad'!K37</f>
        <v>0</v>
      </c>
      <c r="L150" s="27">
        <v>200</v>
      </c>
      <c r="M150" s="67">
        <f t="shared" si="2"/>
        <v>1250</v>
      </c>
      <c r="N150" s="122" t="e">
        <f>((I150/K150)*L150)/200*'Calculatie schoonmaak invulblad'!$C$10</f>
        <v>#DIV/0!</v>
      </c>
      <c r="O150" s="122" t="e">
        <f>(I150/K150)*L150*'Calculatie schoonmaak invulblad'!$C$10</f>
        <v>#DIV/0!</v>
      </c>
    </row>
    <row r="151" spans="1:15" hidden="1" x14ac:dyDescent="0.3">
      <c r="A151" s="22" t="s">
        <v>120</v>
      </c>
      <c r="B151" s="13" t="s">
        <v>606</v>
      </c>
      <c r="C151" s="13" t="s">
        <v>32</v>
      </c>
      <c r="D151" s="13" t="s">
        <v>32</v>
      </c>
      <c r="E151" s="13" t="s">
        <v>239</v>
      </c>
      <c r="F151" s="13" t="s">
        <v>10</v>
      </c>
      <c r="G151" s="13" t="s">
        <v>25</v>
      </c>
      <c r="H151" s="78">
        <v>157</v>
      </c>
      <c r="I151" s="78">
        <v>157</v>
      </c>
      <c r="J151" s="79"/>
      <c r="K151" s="69">
        <f>'Calculatie schoonmaak invulblad'!E62</f>
        <v>0</v>
      </c>
      <c r="L151" s="27">
        <v>100</v>
      </c>
      <c r="M151" s="67">
        <f t="shared" si="2"/>
        <v>15700</v>
      </c>
      <c r="N151" s="122" t="e">
        <f>((I151/K151)*L151)/200*'Calculatie schoonmaak invulblad'!$C$10</f>
        <v>#DIV/0!</v>
      </c>
      <c r="O151" s="122" t="e">
        <f>(I151/K151)*L151*'Calculatie schoonmaak invulblad'!$C$10</f>
        <v>#DIV/0!</v>
      </c>
    </row>
    <row r="152" spans="1:15" hidden="1" x14ac:dyDescent="0.3">
      <c r="A152" s="22" t="s">
        <v>120</v>
      </c>
      <c r="B152" s="13" t="s">
        <v>607</v>
      </c>
      <c r="C152" s="13" t="s">
        <v>32</v>
      </c>
      <c r="D152" s="13" t="s">
        <v>32</v>
      </c>
      <c r="E152" s="13" t="s">
        <v>239</v>
      </c>
      <c r="F152" s="13" t="s">
        <v>10</v>
      </c>
      <c r="G152" s="13" t="s">
        <v>25</v>
      </c>
      <c r="H152" s="78">
        <v>49</v>
      </c>
      <c r="I152" s="78">
        <v>49</v>
      </c>
      <c r="J152" s="79"/>
      <c r="K152" s="69">
        <f>'Calculatie schoonmaak invulblad'!E62</f>
        <v>0</v>
      </c>
      <c r="L152" s="27">
        <v>100</v>
      </c>
      <c r="M152" s="67">
        <f t="shared" si="2"/>
        <v>4900</v>
      </c>
      <c r="N152" s="122" t="e">
        <f>((I152/K152)*L152)/200*'Calculatie schoonmaak invulblad'!$C$10</f>
        <v>#DIV/0!</v>
      </c>
      <c r="O152" s="122" t="e">
        <f>(I152/K152)*L152*'Calculatie schoonmaak invulblad'!$C$10</f>
        <v>#DIV/0!</v>
      </c>
    </row>
    <row r="153" spans="1:15" hidden="1" x14ac:dyDescent="0.3">
      <c r="A153" s="22" t="s">
        <v>120</v>
      </c>
      <c r="B153" s="13" t="s">
        <v>1492</v>
      </c>
      <c r="C153" s="13" t="s">
        <v>32</v>
      </c>
      <c r="D153" s="13" t="s">
        <v>32</v>
      </c>
      <c r="E153" s="13" t="s">
        <v>239</v>
      </c>
      <c r="F153" s="13" t="s">
        <v>10</v>
      </c>
      <c r="G153" s="13" t="s">
        <v>25</v>
      </c>
      <c r="H153" s="78">
        <v>49</v>
      </c>
      <c r="I153" s="78">
        <v>49</v>
      </c>
      <c r="J153" s="79"/>
      <c r="K153" s="69">
        <f>'Calculatie schoonmaak invulblad'!E62</f>
        <v>0</v>
      </c>
      <c r="L153" s="27">
        <v>100</v>
      </c>
      <c r="M153" s="67">
        <f t="shared" si="2"/>
        <v>4900</v>
      </c>
      <c r="N153" s="122" t="e">
        <f>((I153/K153)*L153)/200*'Calculatie schoonmaak invulblad'!$C$10</f>
        <v>#DIV/0!</v>
      </c>
      <c r="O153" s="122" t="e">
        <f>(I153/K153)*L153*'Calculatie schoonmaak invulblad'!$C$10</f>
        <v>#DIV/0!</v>
      </c>
    </row>
    <row r="154" spans="1:15" hidden="1" x14ac:dyDescent="0.3">
      <c r="A154" s="22" t="s">
        <v>120</v>
      </c>
      <c r="B154" s="13" t="s">
        <v>608</v>
      </c>
      <c r="C154" s="13" t="s">
        <v>32</v>
      </c>
      <c r="D154" s="13" t="s">
        <v>32</v>
      </c>
      <c r="E154" s="13" t="s">
        <v>239</v>
      </c>
      <c r="F154" s="13" t="s">
        <v>10</v>
      </c>
      <c r="G154" s="13" t="s">
        <v>25</v>
      </c>
      <c r="H154" s="78">
        <v>111</v>
      </c>
      <c r="I154" s="78">
        <v>111</v>
      </c>
      <c r="J154" s="79"/>
      <c r="K154" s="69">
        <f>'Calculatie schoonmaak invulblad'!E62</f>
        <v>0</v>
      </c>
      <c r="L154" s="27">
        <v>100</v>
      </c>
      <c r="M154" s="67">
        <f t="shared" si="2"/>
        <v>11100</v>
      </c>
      <c r="N154" s="122" t="e">
        <f>((I154/K154)*L154)/200*'Calculatie schoonmaak invulblad'!$C$10</f>
        <v>#DIV/0!</v>
      </c>
      <c r="O154" s="122" t="e">
        <f>(I154/K154)*L154*'Calculatie schoonmaak invulblad'!$C$10</f>
        <v>#DIV/0!</v>
      </c>
    </row>
    <row r="155" spans="1:15" hidden="1" x14ac:dyDescent="0.3">
      <c r="A155" s="22" t="s">
        <v>120</v>
      </c>
      <c r="B155" s="13" t="s">
        <v>609</v>
      </c>
      <c r="C155" s="13" t="s">
        <v>610</v>
      </c>
      <c r="D155" s="13" t="s">
        <v>177</v>
      </c>
      <c r="E155" s="13" t="s">
        <v>239</v>
      </c>
      <c r="F155" s="13" t="s">
        <v>10</v>
      </c>
      <c r="G155" s="13" t="s">
        <v>1461</v>
      </c>
      <c r="H155" s="78">
        <v>45</v>
      </c>
      <c r="I155" s="78">
        <v>0</v>
      </c>
      <c r="J155" s="79">
        <v>45</v>
      </c>
      <c r="K155" s="69">
        <f>'Calculatie schoonmaak invulblad'!E50</f>
        <v>0</v>
      </c>
      <c r="L155" s="27">
        <v>40</v>
      </c>
      <c r="M155" s="67">
        <f t="shared" si="2"/>
        <v>0</v>
      </c>
      <c r="N155" s="122" t="e">
        <f>((I155/K155)*L155)/200*'Calculatie schoonmaak invulblad'!$C$10</f>
        <v>#DIV/0!</v>
      </c>
      <c r="O155" s="122" t="e">
        <f>(I155/K155)*L155*'Calculatie schoonmaak invulblad'!$C$10</f>
        <v>#DIV/0!</v>
      </c>
    </row>
    <row r="156" spans="1:15" hidden="1" x14ac:dyDescent="0.3">
      <c r="A156" s="22" t="s">
        <v>120</v>
      </c>
      <c r="B156" s="13" t="s">
        <v>611</v>
      </c>
      <c r="C156" s="13" t="s">
        <v>32</v>
      </c>
      <c r="D156" s="13" t="s">
        <v>32</v>
      </c>
      <c r="E156" s="13" t="s">
        <v>239</v>
      </c>
      <c r="F156" s="13" t="s">
        <v>10</v>
      </c>
      <c r="G156" s="13" t="s">
        <v>25</v>
      </c>
      <c r="H156" s="78">
        <v>63</v>
      </c>
      <c r="I156" s="78">
        <v>63</v>
      </c>
      <c r="J156" s="79"/>
      <c r="K156" s="69">
        <f>'Calculatie schoonmaak invulblad'!E62</f>
        <v>0</v>
      </c>
      <c r="L156" s="27">
        <v>100</v>
      </c>
      <c r="M156" s="67">
        <f t="shared" si="2"/>
        <v>6300</v>
      </c>
      <c r="N156" s="122" t="e">
        <f>((I156/K156)*L156)/200*'Calculatie schoonmaak invulblad'!$C$10</f>
        <v>#DIV/0!</v>
      </c>
      <c r="O156" s="122" t="e">
        <f>(I156/K156)*L156*'Calculatie schoonmaak invulblad'!$C$10</f>
        <v>#DIV/0!</v>
      </c>
    </row>
    <row r="157" spans="1:15" hidden="1" x14ac:dyDescent="0.3">
      <c r="A157" s="22" t="s">
        <v>120</v>
      </c>
      <c r="B157" s="13" t="s">
        <v>612</v>
      </c>
      <c r="C157" s="13" t="s">
        <v>613</v>
      </c>
      <c r="D157" s="13" t="s">
        <v>26</v>
      </c>
      <c r="E157" s="13" t="s">
        <v>239</v>
      </c>
      <c r="F157" s="13" t="s">
        <v>10</v>
      </c>
      <c r="G157" s="13" t="s">
        <v>27</v>
      </c>
      <c r="H157" s="78">
        <v>148</v>
      </c>
      <c r="I157" s="78">
        <v>0</v>
      </c>
      <c r="J157" s="79">
        <v>148</v>
      </c>
      <c r="K157" s="69">
        <f>'Calculatie schoonmaak invulblad'!E45</f>
        <v>0</v>
      </c>
      <c r="L157" s="27">
        <v>200</v>
      </c>
      <c r="M157" s="67">
        <f t="shared" si="2"/>
        <v>0</v>
      </c>
      <c r="N157" s="122" t="e">
        <f>((I157/K157)*L157)/200*'Calculatie schoonmaak invulblad'!$C$10</f>
        <v>#DIV/0!</v>
      </c>
      <c r="O157" s="122" t="e">
        <f>(I157/K157)*L157*'Calculatie schoonmaak invulblad'!$C$10</f>
        <v>#DIV/0!</v>
      </c>
    </row>
    <row r="158" spans="1:15" hidden="1" x14ac:dyDescent="0.3">
      <c r="A158" s="22" t="s">
        <v>120</v>
      </c>
      <c r="B158" s="13" t="s">
        <v>614</v>
      </c>
      <c r="C158" s="13" t="s">
        <v>615</v>
      </c>
      <c r="D158" s="13" t="s">
        <v>54</v>
      </c>
      <c r="E158" s="13" t="s">
        <v>239</v>
      </c>
      <c r="F158" s="13" t="s">
        <v>10</v>
      </c>
      <c r="G158" s="13" t="s">
        <v>35</v>
      </c>
      <c r="H158" s="78">
        <v>29</v>
      </c>
      <c r="I158" s="78">
        <v>29</v>
      </c>
      <c r="J158" s="79"/>
      <c r="K158" s="69">
        <f>'Calculatie schoonmaak invulblad'!K52</f>
        <v>0</v>
      </c>
      <c r="L158" s="27">
        <v>200</v>
      </c>
      <c r="M158" s="67">
        <f t="shared" si="2"/>
        <v>5800</v>
      </c>
      <c r="N158" s="122" t="e">
        <f>((I158/K158)*L158)/200*'Calculatie schoonmaak invulblad'!$C$10</f>
        <v>#DIV/0!</v>
      </c>
      <c r="O158" s="122" t="e">
        <f>(I158/K158)*L158*'Calculatie schoonmaak invulblad'!$C$10</f>
        <v>#DIV/0!</v>
      </c>
    </row>
    <row r="159" spans="1:15" hidden="1" x14ac:dyDescent="0.3">
      <c r="A159" s="22" t="s">
        <v>120</v>
      </c>
      <c r="B159" s="13" t="s">
        <v>616</v>
      </c>
      <c r="C159" s="13" t="s">
        <v>617</v>
      </c>
      <c r="D159" s="13" t="s">
        <v>177</v>
      </c>
      <c r="E159" s="13" t="s">
        <v>239</v>
      </c>
      <c r="F159" s="13" t="s">
        <v>10</v>
      </c>
      <c r="G159" s="13" t="s">
        <v>1461</v>
      </c>
      <c r="H159" s="78">
        <v>41</v>
      </c>
      <c r="I159" s="78">
        <v>0</v>
      </c>
      <c r="J159" s="79">
        <v>41</v>
      </c>
      <c r="K159" s="69">
        <f>'Calculatie schoonmaak invulblad'!E50</f>
        <v>0</v>
      </c>
      <c r="L159" s="27">
        <v>40</v>
      </c>
      <c r="M159" s="67">
        <f t="shared" si="2"/>
        <v>0</v>
      </c>
      <c r="N159" s="122" t="e">
        <f>((I159/K159)*L159)/200*'Calculatie schoonmaak invulblad'!$C$10</f>
        <v>#DIV/0!</v>
      </c>
      <c r="O159" s="122" t="e">
        <f>(I159/K159)*L159*'Calculatie schoonmaak invulblad'!$C$10</f>
        <v>#DIV/0!</v>
      </c>
    </row>
    <row r="160" spans="1:15" hidden="1" x14ac:dyDescent="0.3">
      <c r="A160" s="22" t="s">
        <v>120</v>
      </c>
      <c r="B160" s="13" t="s">
        <v>618</v>
      </c>
      <c r="C160" s="13" t="s">
        <v>32</v>
      </c>
      <c r="D160" s="13" t="s">
        <v>32</v>
      </c>
      <c r="E160" s="13" t="s">
        <v>239</v>
      </c>
      <c r="F160" s="13" t="s">
        <v>10</v>
      </c>
      <c r="G160" s="13" t="s">
        <v>25</v>
      </c>
      <c r="H160" s="78">
        <v>87</v>
      </c>
      <c r="I160" s="78">
        <v>87</v>
      </c>
      <c r="J160" s="79"/>
      <c r="K160" s="69">
        <f>'Calculatie schoonmaak invulblad'!E62</f>
        <v>0</v>
      </c>
      <c r="L160" s="27">
        <v>100</v>
      </c>
      <c r="M160" s="67">
        <f t="shared" si="2"/>
        <v>8700</v>
      </c>
      <c r="N160" s="122" t="e">
        <f>((I160/K160)*L160)/200*'Calculatie schoonmaak invulblad'!$C$10</f>
        <v>#DIV/0!</v>
      </c>
      <c r="O160" s="122" t="e">
        <f>(I160/K160)*L160*'Calculatie schoonmaak invulblad'!$C$10</f>
        <v>#DIV/0!</v>
      </c>
    </row>
    <row r="161" spans="1:15" hidden="1" x14ac:dyDescent="0.3">
      <c r="A161" s="22" t="s">
        <v>120</v>
      </c>
      <c r="B161" s="13" t="s">
        <v>619</v>
      </c>
      <c r="C161" s="13" t="s">
        <v>32</v>
      </c>
      <c r="D161" s="13" t="s">
        <v>32</v>
      </c>
      <c r="E161" s="13" t="s">
        <v>239</v>
      </c>
      <c r="F161" s="13" t="s">
        <v>10</v>
      </c>
      <c r="G161" s="13" t="s">
        <v>25</v>
      </c>
      <c r="H161" s="78">
        <v>66</v>
      </c>
      <c r="I161" s="78">
        <v>66</v>
      </c>
      <c r="J161" s="79"/>
      <c r="K161" s="69">
        <f>'Calculatie schoonmaak invulblad'!E62</f>
        <v>0</v>
      </c>
      <c r="L161" s="27">
        <v>100</v>
      </c>
      <c r="M161" s="67">
        <f t="shared" si="2"/>
        <v>6600</v>
      </c>
      <c r="N161" s="122" t="e">
        <f>((I161/K161)*L161)/200*'Calculatie schoonmaak invulblad'!$C$10</f>
        <v>#DIV/0!</v>
      </c>
      <c r="O161" s="122" t="e">
        <f>(I161/K161)*L161*'Calculatie schoonmaak invulblad'!$C$10</f>
        <v>#DIV/0!</v>
      </c>
    </row>
    <row r="162" spans="1:15" hidden="1" x14ac:dyDescent="0.3">
      <c r="A162" s="22" t="s">
        <v>120</v>
      </c>
      <c r="B162" s="13" t="s">
        <v>620</v>
      </c>
      <c r="C162" s="13" t="s">
        <v>32</v>
      </c>
      <c r="D162" s="13" t="s">
        <v>32</v>
      </c>
      <c r="E162" s="13" t="s">
        <v>239</v>
      </c>
      <c r="F162" s="13" t="s">
        <v>10</v>
      </c>
      <c r="G162" s="13" t="s">
        <v>25</v>
      </c>
      <c r="H162" s="78">
        <v>66</v>
      </c>
      <c r="I162" s="78">
        <v>66</v>
      </c>
      <c r="J162" s="79"/>
      <c r="K162" s="69">
        <f>'Calculatie schoonmaak invulblad'!E62</f>
        <v>0</v>
      </c>
      <c r="L162" s="27">
        <v>100</v>
      </c>
      <c r="M162" s="67">
        <f t="shared" si="2"/>
        <v>6600</v>
      </c>
      <c r="N162" s="122" t="e">
        <f>((I162/K162)*L162)/200*'Calculatie schoonmaak invulblad'!$C$10</f>
        <v>#DIV/0!</v>
      </c>
      <c r="O162" s="122" t="e">
        <f>(I162/K162)*L162*'Calculatie schoonmaak invulblad'!$C$10</f>
        <v>#DIV/0!</v>
      </c>
    </row>
    <row r="163" spans="1:15" hidden="1" x14ac:dyDescent="0.3">
      <c r="A163" s="22" t="s">
        <v>120</v>
      </c>
      <c r="B163" s="13" t="s">
        <v>621</v>
      </c>
      <c r="C163" s="13" t="s">
        <v>32</v>
      </c>
      <c r="D163" s="13" t="s">
        <v>32</v>
      </c>
      <c r="E163" s="13" t="s">
        <v>239</v>
      </c>
      <c r="F163" s="13" t="s">
        <v>10</v>
      </c>
      <c r="G163" s="13" t="s">
        <v>25</v>
      </c>
      <c r="H163" s="78">
        <v>76</v>
      </c>
      <c r="I163" s="78">
        <v>76</v>
      </c>
      <c r="J163" s="79"/>
      <c r="K163" s="69">
        <f>'Calculatie schoonmaak invulblad'!E62</f>
        <v>0</v>
      </c>
      <c r="L163" s="27">
        <v>100</v>
      </c>
      <c r="M163" s="67">
        <f t="shared" si="2"/>
        <v>7600</v>
      </c>
      <c r="N163" s="122" t="e">
        <f>((I163/K163)*L163)/200*'Calculatie schoonmaak invulblad'!$C$10</f>
        <v>#DIV/0!</v>
      </c>
      <c r="O163" s="122" t="e">
        <f>(I163/K163)*L163*'Calculatie schoonmaak invulblad'!$C$10</f>
        <v>#DIV/0!</v>
      </c>
    </row>
    <row r="164" spans="1:15" hidden="1" x14ac:dyDescent="0.3">
      <c r="A164" s="22" t="s">
        <v>120</v>
      </c>
      <c r="B164" s="13" t="s">
        <v>622</v>
      </c>
      <c r="C164" s="13" t="s">
        <v>623</v>
      </c>
      <c r="D164" s="13" t="s">
        <v>177</v>
      </c>
      <c r="E164" s="13" t="s">
        <v>239</v>
      </c>
      <c r="F164" s="13" t="s">
        <v>10</v>
      </c>
      <c r="G164" s="13" t="s">
        <v>1461</v>
      </c>
      <c r="H164" s="78">
        <v>47</v>
      </c>
      <c r="I164" s="78">
        <v>0</v>
      </c>
      <c r="J164" s="79">
        <v>47</v>
      </c>
      <c r="K164" s="69">
        <f>'Calculatie schoonmaak invulblad'!E50</f>
        <v>0</v>
      </c>
      <c r="L164" s="27">
        <v>40</v>
      </c>
      <c r="M164" s="67">
        <f t="shared" si="2"/>
        <v>0</v>
      </c>
      <c r="N164" s="122" t="e">
        <f>((I164/K164)*L164)/200*'Calculatie schoonmaak invulblad'!$C$10</f>
        <v>#DIV/0!</v>
      </c>
      <c r="O164" s="122" t="e">
        <f>(I164/K164)*L164*'Calculatie schoonmaak invulblad'!$C$10</f>
        <v>#DIV/0!</v>
      </c>
    </row>
    <row r="165" spans="1:15" hidden="1" x14ac:dyDescent="0.3">
      <c r="A165" s="22" t="s">
        <v>120</v>
      </c>
      <c r="B165" s="13" t="s">
        <v>624</v>
      </c>
      <c r="C165" s="13" t="s">
        <v>32</v>
      </c>
      <c r="D165" s="13" t="s">
        <v>32</v>
      </c>
      <c r="E165" s="13" t="s">
        <v>239</v>
      </c>
      <c r="F165" s="13" t="s">
        <v>10</v>
      </c>
      <c r="G165" s="13" t="s">
        <v>25</v>
      </c>
      <c r="H165" s="78">
        <v>114</v>
      </c>
      <c r="I165" s="78">
        <v>114</v>
      </c>
      <c r="J165" s="79"/>
      <c r="K165" s="69">
        <f>'Calculatie schoonmaak invulblad'!E62</f>
        <v>0</v>
      </c>
      <c r="L165" s="27">
        <v>100</v>
      </c>
      <c r="M165" s="67">
        <f t="shared" si="2"/>
        <v>11400</v>
      </c>
      <c r="N165" s="122" t="e">
        <f>((I165/K165)*L165)/200*'Calculatie schoonmaak invulblad'!$C$10</f>
        <v>#DIV/0!</v>
      </c>
      <c r="O165" s="122" t="e">
        <f>(I165/K165)*L165*'Calculatie schoonmaak invulblad'!$C$10</f>
        <v>#DIV/0!</v>
      </c>
    </row>
    <row r="166" spans="1:15" x14ac:dyDescent="0.3">
      <c r="A166" s="22" t="s">
        <v>120</v>
      </c>
      <c r="B166" s="13" t="s">
        <v>625</v>
      </c>
      <c r="C166" s="13" t="s">
        <v>593</v>
      </c>
      <c r="D166" s="13" t="s">
        <v>46</v>
      </c>
      <c r="E166" s="13" t="s">
        <v>279</v>
      </c>
      <c r="F166" s="13" t="s">
        <v>5</v>
      </c>
      <c r="G166" s="13" t="s">
        <v>47</v>
      </c>
      <c r="H166" s="78">
        <v>13.5</v>
      </c>
      <c r="I166" s="78">
        <v>13.5</v>
      </c>
      <c r="J166" s="79"/>
      <c r="K166" s="69">
        <f>'Calculatie schoonmaak invulblad'!K37</f>
        <v>0</v>
      </c>
      <c r="L166" s="27">
        <v>200</v>
      </c>
      <c r="M166" s="67">
        <f t="shared" si="2"/>
        <v>2700</v>
      </c>
      <c r="N166" s="122" t="e">
        <f>((I166/K166)*L166)/200*'Calculatie schoonmaak invulblad'!$C$10</f>
        <v>#DIV/0!</v>
      </c>
      <c r="O166" s="122" t="e">
        <f>(I166/K166)*L166*'Calculatie schoonmaak invulblad'!$C$10</f>
        <v>#DIV/0!</v>
      </c>
    </row>
    <row r="167" spans="1:15" x14ac:dyDescent="0.3">
      <c r="A167" s="22" t="s">
        <v>120</v>
      </c>
      <c r="B167" s="13" t="s">
        <v>626</v>
      </c>
      <c r="C167" s="13" t="s">
        <v>595</v>
      </c>
      <c r="D167" s="13" t="s">
        <v>46</v>
      </c>
      <c r="E167" s="13" t="s">
        <v>279</v>
      </c>
      <c r="F167" s="13" t="s">
        <v>5</v>
      </c>
      <c r="G167" s="13" t="s">
        <v>47</v>
      </c>
      <c r="H167" s="78">
        <v>15.5</v>
      </c>
      <c r="I167" s="78">
        <v>15.5</v>
      </c>
      <c r="J167" s="79"/>
      <c r="K167" s="69">
        <f>'Calculatie schoonmaak invulblad'!K37</f>
        <v>0</v>
      </c>
      <c r="L167" s="27">
        <v>200</v>
      </c>
      <c r="M167" s="67">
        <f t="shared" si="2"/>
        <v>3100</v>
      </c>
      <c r="N167" s="122" t="e">
        <f>((I167/K167)*L167)/200*'Calculatie schoonmaak invulblad'!$C$10</f>
        <v>#DIV/0!</v>
      </c>
      <c r="O167" s="122" t="e">
        <f>(I167/K167)*L167*'Calculatie schoonmaak invulblad'!$C$10</f>
        <v>#DIV/0!</v>
      </c>
    </row>
    <row r="168" spans="1:15" hidden="1" x14ac:dyDescent="0.3">
      <c r="A168" s="22" t="s">
        <v>120</v>
      </c>
      <c r="B168" s="13" t="s">
        <v>627</v>
      </c>
      <c r="C168" s="13" t="s">
        <v>34</v>
      </c>
      <c r="D168" s="13" t="s">
        <v>34</v>
      </c>
      <c r="E168" s="13" t="s">
        <v>239</v>
      </c>
      <c r="F168" s="13" t="s">
        <v>10</v>
      </c>
      <c r="G168" s="13" t="s">
        <v>35</v>
      </c>
      <c r="H168" s="78">
        <v>1.1000000000000001</v>
      </c>
      <c r="I168" s="78">
        <v>1.1000000000000001</v>
      </c>
      <c r="J168" s="79"/>
      <c r="K168" s="69">
        <f>'Calculatie schoonmaak invulblad'!E67</f>
        <v>0</v>
      </c>
      <c r="L168" s="27">
        <v>200</v>
      </c>
      <c r="M168" s="67">
        <f t="shared" si="2"/>
        <v>220.00000000000003</v>
      </c>
      <c r="N168" s="122" t="e">
        <f>((I168/K168)*L168)/200*'Calculatie schoonmaak invulblad'!$C$10</f>
        <v>#DIV/0!</v>
      </c>
      <c r="O168" s="122" t="e">
        <f>(I168/K168)*L168*'Calculatie schoonmaak invulblad'!$C$10</f>
        <v>#DIV/0!</v>
      </c>
    </row>
    <row r="169" spans="1:15" hidden="1" x14ac:dyDescent="0.3">
      <c r="A169" s="22" t="s">
        <v>628</v>
      </c>
      <c r="B169" s="13" t="s">
        <v>629</v>
      </c>
      <c r="C169" s="13" t="s">
        <v>630</v>
      </c>
      <c r="D169" s="13" t="s">
        <v>54</v>
      </c>
      <c r="E169" s="13" t="s">
        <v>31</v>
      </c>
      <c r="F169" s="13" t="s">
        <v>31</v>
      </c>
      <c r="G169" s="13" t="s">
        <v>35</v>
      </c>
      <c r="H169" s="78">
        <v>43</v>
      </c>
      <c r="I169" s="78">
        <v>43</v>
      </c>
      <c r="J169" s="79"/>
      <c r="K169" s="69">
        <f>'Calculatie schoonmaak invulblad'!K53</f>
        <v>0</v>
      </c>
      <c r="L169" s="27">
        <v>200</v>
      </c>
      <c r="M169" s="67">
        <f t="shared" si="2"/>
        <v>8600</v>
      </c>
      <c r="N169" s="122" t="e">
        <f>((I169/K169)*L169)/200*'Calculatie schoonmaak invulblad'!$C$10</f>
        <v>#DIV/0!</v>
      </c>
      <c r="O169" s="122" t="e">
        <f>(I169/K169)*L169*'Calculatie schoonmaak invulblad'!$C$10</f>
        <v>#DIV/0!</v>
      </c>
    </row>
    <row r="170" spans="1:15" hidden="1" x14ac:dyDescent="0.3">
      <c r="A170" s="22" t="s">
        <v>628</v>
      </c>
      <c r="B170" s="13" t="s">
        <v>542</v>
      </c>
      <c r="C170" s="13" t="s">
        <v>542</v>
      </c>
      <c r="D170" s="13" t="s">
        <v>56</v>
      </c>
      <c r="E170" s="13" t="s">
        <v>239</v>
      </c>
      <c r="F170" s="13" t="s">
        <v>10</v>
      </c>
      <c r="G170" s="13" t="s">
        <v>35</v>
      </c>
      <c r="H170" s="78">
        <v>30</v>
      </c>
      <c r="I170" s="78">
        <v>0</v>
      </c>
      <c r="J170" s="79">
        <v>30</v>
      </c>
      <c r="K170" s="69">
        <f>'Calculatie schoonmaak invulblad'!K62</f>
        <v>0</v>
      </c>
      <c r="L170" s="27">
        <v>200</v>
      </c>
      <c r="M170" s="67">
        <f t="shared" si="2"/>
        <v>0</v>
      </c>
      <c r="N170" s="122" t="e">
        <f>((I170/K170)*L170)/200*'Calculatie schoonmaak invulblad'!$C$10</f>
        <v>#DIV/0!</v>
      </c>
      <c r="O170" s="122" t="e">
        <f>(I170/K170)*L170*'Calculatie schoonmaak invulblad'!$C$10</f>
        <v>#DIV/0!</v>
      </c>
    </row>
    <row r="171" spans="1:15" hidden="1" x14ac:dyDescent="0.3">
      <c r="A171" s="22" t="s">
        <v>628</v>
      </c>
      <c r="B171" s="13" t="s">
        <v>631</v>
      </c>
      <c r="C171" s="13" t="s">
        <v>631</v>
      </c>
      <c r="D171" s="13" t="s">
        <v>56</v>
      </c>
      <c r="E171" s="13" t="s">
        <v>239</v>
      </c>
      <c r="F171" s="13" t="s">
        <v>10</v>
      </c>
      <c r="G171" s="13" t="s">
        <v>35</v>
      </c>
      <c r="H171" s="78">
        <v>75</v>
      </c>
      <c r="I171" s="78">
        <v>0</v>
      </c>
      <c r="J171" s="79">
        <v>75</v>
      </c>
      <c r="K171" s="69">
        <f>'Calculatie schoonmaak invulblad'!K62</f>
        <v>0</v>
      </c>
      <c r="L171" s="27">
        <v>200</v>
      </c>
      <c r="M171" s="67">
        <f t="shared" si="2"/>
        <v>0</v>
      </c>
      <c r="N171" s="122" t="e">
        <f>((I171/K171)*L171)/200*'Calculatie schoonmaak invulblad'!$C$10</f>
        <v>#DIV/0!</v>
      </c>
      <c r="O171" s="122" t="e">
        <f>(I171/K171)*L171*'Calculatie schoonmaak invulblad'!$C$10</f>
        <v>#DIV/0!</v>
      </c>
    </row>
    <row r="172" spans="1:15" x14ac:dyDescent="0.3">
      <c r="A172" s="22" t="s">
        <v>628</v>
      </c>
      <c r="B172" s="13" t="s">
        <v>632</v>
      </c>
      <c r="C172" s="13" t="s">
        <v>84</v>
      </c>
      <c r="D172" s="13" t="s">
        <v>0</v>
      </c>
      <c r="E172" s="13" t="s">
        <v>633</v>
      </c>
      <c r="F172" s="13" t="s">
        <v>5</v>
      </c>
      <c r="G172" s="13" t="s">
        <v>3</v>
      </c>
      <c r="H172" s="78">
        <v>23</v>
      </c>
      <c r="I172" s="78">
        <v>0</v>
      </c>
      <c r="J172" s="79">
        <v>23</v>
      </c>
      <c r="K172" s="69">
        <f>'Calculatie schoonmaak invulblad'!E21</f>
        <v>0</v>
      </c>
      <c r="L172" s="27">
        <v>40</v>
      </c>
      <c r="M172" s="67">
        <f t="shared" si="2"/>
        <v>0</v>
      </c>
      <c r="N172" s="122" t="e">
        <f>((I172/K172)*L172)/200*'Calculatie schoonmaak invulblad'!$C$10</f>
        <v>#DIV/0!</v>
      </c>
      <c r="O172" s="122" t="e">
        <f>(I172/K172)*L172*'Calculatie schoonmaak invulblad'!$C$10</f>
        <v>#DIV/0!</v>
      </c>
    </row>
    <row r="173" spans="1:15" x14ac:dyDescent="0.3">
      <c r="A173" s="22" t="s">
        <v>628</v>
      </c>
      <c r="B173" s="13" t="s">
        <v>634</v>
      </c>
      <c r="C173" s="13" t="s">
        <v>635</v>
      </c>
      <c r="D173" s="13" t="s">
        <v>39</v>
      </c>
      <c r="E173" s="13" t="s">
        <v>633</v>
      </c>
      <c r="F173" s="13" t="s">
        <v>5</v>
      </c>
      <c r="G173" s="13" t="s">
        <v>23</v>
      </c>
      <c r="H173" s="78">
        <v>3</v>
      </c>
      <c r="I173" s="78">
        <v>0</v>
      </c>
      <c r="J173" s="79">
        <v>3</v>
      </c>
      <c r="K173" s="69">
        <f>'Calculatie schoonmaak invulblad'!E74</f>
        <v>0</v>
      </c>
      <c r="L173" s="27">
        <v>10</v>
      </c>
      <c r="M173" s="67">
        <f t="shared" si="2"/>
        <v>0</v>
      </c>
      <c r="N173" s="122" t="e">
        <f>((I173/K173)*L173)/200*'Calculatie schoonmaak invulblad'!$C$10</f>
        <v>#DIV/0!</v>
      </c>
      <c r="O173" s="122" t="e">
        <f>(I173/K173)*L173*'Calculatie schoonmaak invulblad'!$C$10</f>
        <v>#DIV/0!</v>
      </c>
    </row>
    <row r="174" spans="1:15" x14ac:dyDescent="0.3">
      <c r="A174" s="22" t="s">
        <v>628</v>
      </c>
      <c r="B174" s="13" t="s">
        <v>636</v>
      </c>
      <c r="C174" s="13" t="s">
        <v>637</v>
      </c>
      <c r="D174" s="13" t="s">
        <v>46</v>
      </c>
      <c r="E174" s="13" t="s">
        <v>633</v>
      </c>
      <c r="F174" s="13" t="s">
        <v>5</v>
      </c>
      <c r="G174" s="13" t="s">
        <v>47</v>
      </c>
      <c r="H174" s="78">
        <v>2.2999999999999998</v>
      </c>
      <c r="I174" s="78">
        <v>0</v>
      </c>
      <c r="J174" s="79">
        <v>2</v>
      </c>
      <c r="K174" s="69">
        <f>'Calculatie schoonmaak invulblad'!K37</f>
        <v>0</v>
      </c>
      <c r="L174" s="27">
        <v>200</v>
      </c>
      <c r="M174" s="67">
        <f t="shared" si="2"/>
        <v>0</v>
      </c>
      <c r="N174" s="122" t="e">
        <f>((I174/K174)*L174)/200*'Calculatie schoonmaak invulblad'!$C$10</f>
        <v>#DIV/0!</v>
      </c>
      <c r="O174" s="122" t="e">
        <f>(I174/K174)*L174*'Calculatie schoonmaak invulblad'!$C$10</f>
        <v>#DIV/0!</v>
      </c>
    </row>
    <row r="175" spans="1:15" x14ac:dyDescent="0.3">
      <c r="A175" s="22" t="s">
        <v>628</v>
      </c>
      <c r="B175" s="13" t="s">
        <v>638</v>
      </c>
      <c r="C175" s="13" t="s">
        <v>639</v>
      </c>
      <c r="D175" s="13" t="s">
        <v>29</v>
      </c>
      <c r="E175" s="13" t="s">
        <v>633</v>
      </c>
      <c r="F175" s="13" t="s">
        <v>5</v>
      </c>
      <c r="G175" s="13" t="s">
        <v>30</v>
      </c>
      <c r="H175" s="78">
        <v>43</v>
      </c>
      <c r="I175" s="78">
        <v>0</v>
      </c>
      <c r="J175" s="79">
        <v>43</v>
      </c>
      <c r="K175" s="69">
        <f>'Calculatie schoonmaak invulblad'!E56</f>
        <v>0</v>
      </c>
      <c r="L175" s="27">
        <v>200</v>
      </c>
      <c r="M175" s="67">
        <f t="shared" si="2"/>
        <v>0</v>
      </c>
      <c r="N175" s="122" t="e">
        <f>((I175/K175)*L175)/200*'Calculatie schoonmaak invulblad'!$C$10</f>
        <v>#DIV/0!</v>
      </c>
      <c r="O175" s="122" t="e">
        <f>(I175/K175)*L175*'Calculatie schoonmaak invulblad'!$C$10</f>
        <v>#DIV/0!</v>
      </c>
    </row>
    <row r="176" spans="1:15" x14ac:dyDescent="0.3">
      <c r="A176" s="22" t="s">
        <v>628</v>
      </c>
      <c r="B176" s="13" t="s">
        <v>640</v>
      </c>
      <c r="C176" s="13" t="s">
        <v>641</v>
      </c>
      <c r="D176" s="13" t="s">
        <v>46</v>
      </c>
      <c r="E176" s="13" t="s">
        <v>633</v>
      </c>
      <c r="F176" s="13" t="s">
        <v>5</v>
      </c>
      <c r="G176" s="13" t="s">
        <v>47</v>
      </c>
      <c r="H176" s="78">
        <v>5.4</v>
      </c>
      <c r="I176" s="78">
        <v>0</v>
      </c>
      <c r="J176" s="79">
        <v>5.4</v>
      </c>
      <c r="K176" s="69">
        <f>'Calculatie schoonmaak invulblad'!K37</f>
        <v>0</v>
      </c>
      <c r="L176" s="27">
        <v>200</v>
      </c>
      <c r="M176" s="67">
        <f t="shared" si="2"/>
        <v>0</v>
      </c>
      <c r="N176" s="122" t="e">
        <f>((I176/K176)*L176)/200*'Calculatie schoonmaak invulblad'!$C$10</f>
        <v>#DIV/0!</v>
      </c>
      <c r="O176" s="122" t="e">
        <f>(I176/K176)*L176*'Calculatie schoonmaak invulblad'!$C$10</f>
        <v>#DIV/0!</v>
      </c>
    </row>
    <row r="177" spans="1:15" hidden="1" x14ac:dyDescent="0.3">
      <c r="A177" s="22" t="s">
        <v>628</v>
      </c>
      <c r="B177" s="13" t="s">
        <v>642</v>
      </c>
      <c r="C177" s="13" t="s">
        <v>29</v>
      </c>
      <c r="D177" s="13" t="s">
        <v>29</v>
      </c>
      <c r="E177" s="13" t="s">
        <v>31</v>
      </c>
      <c r="F177" s="13" t="s">
        <v>31</v>
      </c>
      <c r="G177" s="13" t="s">
        <v>30</v>
      </c>
      <c r="H177" s="78">
        <v>51</v>
      </c>
      <c r="I177" s="78">
        <v>0</v>
      </c>
      <c r="J177" s="79">
        <v>51</v>
      </c>
      <c r="K177" s="69">
        <f>'Calculatie schoonmaak invulblad'!E58</f>
        <v>0</v>
      </c>
      <c r="L177" s="27">
        <v>200</v>
      </c>
      <c r="M177" s="67">
        <f t="shared" si="2"/>
        <v>0</v>
      </c>
      <c r="N177" s="122" t="e">
        <f>((I177/K177)*L177)/200*'Calculatie schoonmaak invulblad'!$C$10</f>
        <v>#DIV/0!</v>
      </c>
      <c r="O177" s="122" t="e">
        <f>(I177/K177)*L177*'Calculatie schoonmaak invulblad'!$C$10</f>
        <v>#DIV/0!</v>
      </c>
    </row>
    <row r="178" spans="1:15" hidden="1" x14ac:dyDescent="0.3">
      <c r="A178" s="22" t="s">
        <v>628</v>
      </c>
      <c r="B178" s="13" t="s">
        <v>643</v>
      </c>
      <c r="C178" s="13" t="s">
        <v>29</v>
      </c>
      <c r="D178" s="13" t="s">
        <v>29</v>
      </c>
      <c r="E178" s="13" t="s">
        <v>31</v>
      </c>
      <c r="F178" s="13" t="s">
        <v>31</v>
      </c>
      <c r="G178" s="13" t="s">
        <v>30</v>
      </c>
      <c r="H178" s="78">
        <v>51</v>
      </c>
      <c r="I178" s="78">
        <v>0</v>
      </c>
      <c r="J178" s="79">
        <v>51</v>
      </c>
      <c r="K178" s="69">
        <f>'Calculatie schoonmaak invulblad'!E58</f>
        <v>0</v>
      </c>
      <c r="L178" s="27">
        <v>200</v>
      </c>
      <c r="M178" s="67">
        <f t="shared" si="2"/>
        <v>0</v>
      </c>
      <c r="N178" s="122" t="e">
        <f>((I178/K178)*L178)/200*'Calculatie schoonmaak invulblad'!$C$10</f>
        <v>#DIV/0!</v>
      </c>
      <c r="O178" s="122" t="e">
        <f>(I178/K178)*L178*'Calculatie schoonmaak invulblad'!$C$10</f>
        <v>#DIV/0!</v>
      </c>
    </row>
    <row r="179" spans="1:15" x14ac:dyDescent="0.3">
      <c r="A179" s="35" t="s">
        <v>628</v>
      </c>
      <c r="B179" s="13" t="s">
        <v>644</v>
      </c>
      <c r="C179" s="13" t="s">
        <v>641</v>
      </c>
      <c r="D179" s="13" t="s">
        <v>46</v>
      </c>
      <c r="E179" s="13" t="s">
        <v>633</v>
      </c>
      <c r="F179" s="13" t="s">
        <v>5</v>
      </c>
      <c r="G179" s="13" t="s">
        <v>47</v>
      </c>
      <c r="H179" s="78">
        <v>5.4</v>
      </c>
      <c r="I179" s="78">
        <v>0</v>
      </c>
      <c r="J179" s="79">
        <v>5.4</v>
      </c>
      <c r="K179" s="69">
        <f>'Calculatie schoonmaak invulblad'!K37</f>
        <v>0</v>
      </c>
      <c r="L179" s="27">
        <v>200</v>
      </c>
      <c r="M179" s="67">
        <f t="shared" si="2"/>
        <v>0</v>
      </c>
      <c r="N179" s="122" t="e">
        <f>((I179/K179)*L179)/200*'Calculatie schoonmaak invulblad'!$C$10</f>
        <v>#DIV/0!</v>
      </c>
      <c r="O179" s="122" t="e">
        <f>(I179/K179)*L179*'Calculatie schoonmaak invulblad'!$C$10</f>
        <v>#DIV/0!</v>
      </c>
    </row>
    <row r="180" spans="1:15" x14ac:dyDescent="0.3">
      <c r="A180" s="22" t="s">
        <v>628</v>
      </c>
      <c r="B180" s="13" t="s">
        <v>645</v>
      </c>
      <c r="C180" s="13" t="s">
        <v>14</v>
      </c>
      <c r="D180" s="13" t="s">
        <v>14</v>
      </c>
      <c r="E180" s="13" t="s">
        <v>633</v>
      </c>
      <c r="F180" s="13" t="s">
        <v>5</v>
      </c>
      <c r="G180" s="13" t="s">
        <v>16</v>
      </c>
      <c r="H180" s="78">
        <v>19</v>
      </c>
      <c r="I180" s="78">
        <v>0</v>
      </c>
      <c r="J180" s="79">
        <v>19</v>
      </c>
      <c r="K180" s="69">
        <f>'Calculatie schoonmaak invulblad'!E33</f>
        <v>0</v>
      </c>
      <c r="L180" s="27">
        <v>200</v>
      </c>
      <c r="M180" s="67">
        <f t="shared" si="2"/>
        <v>0</v>
      </c>
      <c r="N180" s="122" t="e">
        <f>((I180/K180)*L180)/200*'Calculatie schoonmaak invulblad'!$C$10</f>
        <v>#DIV/0!</v>
      </c>
      <c r="O180" s="122" t="e">
        <f>(I180/K180)*L180*'Calculatie schoonmaak invulblad'!$C$10</f>
        <v>#DIV/0!</v>
      </c>
    </row>
    <row r="181" spans="1:15" hidden="1" x14ac:dyDescent="0.3">
      <c r="A181" s="22" t="s">
        <v>628</v>
      </c>
      <c r="B181" s="13" t="s">
        <v>646</v>
      </c>
      <c r="C181" s="13" t="s">
        <v>186</v>
      </c>
      <c r="D181" s="13" t="s">
        <v>48</v>
      </c>
      <c r="E181" s="13" t="s">
        <v>49</v>
      </c>
      <c r="F181" s="13" t="s">
        <v>10</v>
      </c>
      <c r="G181" s="13" t="s">
        <v>125</v>
      </c>
      <c r="H181" s="78">
        <v>251</v>
      </c>
      <c r="I181" s="78">
        <v>0</v>
      </c>
      <c r="J181" s="79">
        <v>251</v>
      </c>
      <c r="K181" s="27">
        <f>(('Calculatie schoonmaak invulblad'!K40*50)/65)+(('Calculatie schoonmaak invulblad'!K41*15)/65)</f>
        <v>0</v>
      </c>
      <c r="L181" s="27">
        <v>65</v>
      </c>
      <c r="M181" s="67">
        <f t="shared" si="2"/>
        <v>0</v>
      </c>
      <c r="N181" s="122" t="e">
        <f>((I181/K181)*L181)/200*'Calculatie schoonmaak invulblad'!$C$10</f>
        <v>#DIV/0!</v>
      </c>
      <c r="O181" s="122" t="e">
        <f>(I181/K181)*L181*'Calculatie schoonmaak invulblad'!$C$10</f>
        <v>#DIV/0!</v>
      </c>
    </row>
    <row r="182" spans="1:15" hidden="1" x14ac:dyDescent="0.3">
      <c r="A182" s="22" t="s">
        <v>628</v>
      </c>
      <c r="B182" s="13" t="s">
        <v>647</v>
      </c>
      <c r="C182" s="13" t="s">
        <v>173</v>
      </c>
      <c r="D182" s="13" t="s">
        <v>53</v>
      </c>
      <c r="E182" s="13" t="s">
        <v>49</v>
      </c>
      <c r="F182" s="13" t="s">
        <v>10</v>
      </c>
      <c r="G182" s="13" t="s">
        <v>125</v>
      </c>
      <c r="H182" s="78">
        <v>15</v>
      </c>
      <c r="I182" s="78">
        <v>0</v>
      </c>
      <c r="J182" s="79">
        <v>15</v>
      </c>
      <c r="K182" s="27">
        <f>('Calculatie schoonmaak invulblad'!K47+'Calculatie schoonmaak invulblad'!K48)/2</f>
        <v>0</v>
      </c>
      <c r="L182" s="27">
        <v>2</v>
      </c>
      <c r="M182" s="67">
        <f t="shared" si="2"/>
        <v>0</v>
      </c>
      <c r="N182" s="122" t="e">
        <f>((I182/K182)*L182)/200*'Calculatie schoonmaak invulblad'!$C$10</f>
        <v>#DIV/0!</v>
      </c>
      <c r="O182" s="122" t="e">
        <f>(I182/K182)*L182*'Calculatie schoonmaak invulblad'!$C$10</f>
        <v>#DIV/0!</v>
      </c>
    </row>
    <row r="183" spans="1:15" hidden="1" x14ac:dyDescent="0.3">
      <c r="A183" s="22" t="s">
        <v>628</v>
      </c>
      <c r="B183" s="13" t="s">
        <v>648</v>
      </c>
      <c r="C183" s="13" t="s">
        <v>186</v>
      </c>
      <c r="D183" s="13" t="s">
        <v>48</v>
      </c>
      <c r="E183" s="13" t="s">
        <v>49</v>
      </c>
      <c r="F183" s="13" t="s">
        <v>10</v>
      </c>
      <c r="G183" s="13" t="s">
        <v>125</v>
      </c>
      <c r="H183" s="78">
        <v>251</v>
      </c>
      <c r="I183" s="78">
        <v>0</v>
      </c>
      <c r="J183" s="79">
        <v>251</v>
      </c>
      <c r="K183" s="27">
        <f>(('Calculatie schoonmaak invulblad'!K40*50)/65)+(('Calculatie schoonmaak invulblad'!K41*15)/65)</f>
        <v>0</v>
      </c>
      <c r="L183" s="27">
        <v>65</v>
      </c>
      <c r="M183" s="67">
        <f t="shared" si="2"/>
        <v>0</v>
      </c>
      <c r="N183" s="122" t="e">
        <f>((I183/K183)*L183)/200*'Calculatie schoonmaak invulblad'!$C$10</f>
        <v>#DIV/0!</v>
      </c>
      <c r="O183" s="122" t="e">
        <f>(I183/K183)*L183*'Calculatie schoonmaak invulblad'!$C$10</f>
        <v>#DIV/0!</v>
      </c>
    </row>
    <row r="184" spans="1:15" hidden="1" x14ac:dyDescent="0.3">
      <c r="A184" s="22" t="s">
        <v>628</v>
      </c>
      <c r="B184" s="13" t="s">
        <v>649</v>
      </c>
      <c r="C184" s="13" t="s">
        <v>173</v>
      </c>
      <c r="D184" s="13" t="s">
        <v>53</v>
      </c>
      <c r="E184" s="13" t="s">
        <v>49</v>
      </c>
      <c r="F184" s="13" t="s">
        <v>10</v>
      </c>
      <c r="G184" s="13" t="s">
        <v>125</v>
      </c>
      <c r="H184" s="78">
        <v>40</v>
      </c>
      <c r="I184" s="78">
        <v>0</v>
      </c>
      <c r="J184" s="79">
        <v>40</v>
      </c>
      <c r="K184" s="27">
        <f>('Calculatie schoonmaak invulblad'!K47+'Calculatie schoonmaak invulblad'!K48)/2</f>
        <v>0</v>
      </c>
      <c r="L184" s="27">
        <v>2</v>
      </c>
      <c r="M184" s="67">
        <f t="shared" si="2"/>
        <v>0</v>
      </c>
      <c r="N184" s="122" t="e">
        <f>((I184/K184)*L184)/200*'Calculatie schoonmaak invulblad'!$C$10</f>
        <v>#DIV/0!</v>
      </c>
      <c r="O184" s="122" t="e">
        <f>(I184/K184)*L184*'Calculatie schoonmaak invulblad'!$C$10</f>
        <v>#DIV/0!</v>
      </c>
    </row>
    <row r="185" spans="1:15" hidden="1" x14ac:dyDescent="0.3">
      <c r="A185" s="22" t="s">
        <v>628</v>
      </c>
      <c r="B185" s="13" t="s">
        <v>650</v>
      </c>
      <c r="C185" s="13" t="s">
        <v>186</v>
      </c>
      <c r="D185" s="13" t="s">
        <v>48</v>
      </c>
      <c r="E185" s="13" t="s">
        <v>49</v>
      </c>
      <c r="F185" s="13" t="s">
        <v>10</v>
      </c>
      <c r="G185" s="13" t="s">
        <v>125</v>
      </c>
      <c r="H185" s="78">
        <v>251</v>
      </c>
      <c r="I185" s="78">
        <v>0</v>
      </c>
      <c r="J185" s="79">
        <v>251</v>
      </c>
      <c r="K185" s="27">
        <f>(('Calculatie schoonmaak invulblad'!K40*50)/65)+(('Calculatie schoonmaak invulblad'!K41*15)/65)</f>
        <v>0</v>
      </c>
      <c r="L185" s="27">
        <v>65</v>
      </c>
      <c r="M185" s="67">
        <f t="shared" si="2"/>
        <v>0</v>
      </c>
      <c r="N185" s="122" t="e">
        <f>((I185/K185)*L185)/200*'Calculatie schoonmaak invulblad'!$C$10</f>
        <v>#DIV/0!</v>
      </c>
      <c r="O185" s="122" t="e">
        <f>(I185/K185)*L185*'Calculatie schoonmaak invulblad'!$C$10</f>
        <v>#DIV/0!</v>
      </c>
    </row>
    <row r="186" spans="1:15" hidden="1" x14ac:dyDescent="0.3">
      <c r="A186" s="22" t="s">
        <v>628</v>
      </c>
      <c r="B186" s="13" t="s">
        <v>647</v>
      </c>
      <c r="C186" s="13" t="s">
        <v>173</v>
      </c>
      <c r="D186" s="13" t="s">
        <v>53</v>
      </c>
      <c r="E186" s="13" t="s">
        <v>49</v>
      </c>
      <c r="F186" s="13" t="s">
        <v>10</v>
      </c>
      <c r="G186" s="13" t="s">
        <v>125</v>
      </c>
      <c r="H186" s="78">
        <v>40</v>
      </c>
      <c r="I186" s="78">
        <v>0</v>
      </c>
      <c r="J186" s="79">
        <v>40</v>
      </c>
      <c r="K186" s="27">
        <f>('Calculatie schoonmaak invulblad'!K47+'Calculatie schoonmaak invulblad'!K48)/2</f>
        <v>0</v>
      </c>
      <c r="L186" s="27">
        <v>2</v>
      </c>
      <c r="M186" s="67">
        <f t="shared" si="2"/>
        <v>0</v>
      </c>
      <c r="N186" s="122" t="e">
        <f>((I186/K186)*L186)/200*'Calculatie schoonmaak invulblad'!$C$10</f>
        <v>#DIV/0!</v>
      </c>
      <c r="O186" s="122" t="e">
        <f>(I186/K186)*L186*'Calculatie schoonmaak invulblad'!$C$10</f>
        <v>#DIV/0!</v>
      </c>
    </row>
    <row r="187" spans="1:15" hidden="1" x14ac:dyDescent="0.3">
      <c r="A187" s="22" t="s">
        <v>628</v>
      </c>
      <c r="B187" s="13" t="s">
        <v>651</v>
      </c>
      <c r="C187" s="13" t="s">
        <v>652</v>
      </c>
      <c r="D187" s="13" t="s">
        <v>54</v>
      </c>
      <c r="E187" s="13" t="s">
        <v>31</v>
      </c>
      <c r="F187" s="13" t="s">
        <v>31</v>
      </c>
      <c r="G187" s="13" t="s">
        <v>35</v>
      </c>
      <c r="H187" s="78">
        <v>13</v>
      </c>
      <c r="I187" s="78">
        <v>13</v>
      </c>
      <c r="J187" s="79"/>
      <c r="K187" s="69">
        <f>'Calculatie schoonmaak invulblad'!K53</f>
        <v>0</v>
      </c>
      <c r="L187" s="27">
        <v>200</v>
      </c>
      <c r="M187" s="67">
        <f t="shared" si="2"/>
        <v>2600</v>
      </c>
      <c r="N187" s="122" t="e">
        <f>((I187/K187)*L187)/200*'Calculatie schoonmaak invulblad'!$C$10</f>
        <v>#DIV/0!</v>
      </c>
      <c r="O187" s="122" t="e">
        <f>(I187/K187)*L187*'Calculatie schoonmaak invulblad'!$C$10</f>
        <v>#DIV/0!</v>
      </c>
    </row>
    <row r="188" spans="1:15" hidden="1" x14ac:dyDescent="0.3">
      <c r="A188" s="35" t="s">
        <v>628</v>
      </c>
      <c r="B188" s="13"/>
      <c r="C188" s="13" t="s">
        <v>472</v>
      </c>
      <c r="D188" s="13" t="s">
        <v>54</v>
      </c>
      <c r="E188" s="13" t="s">
        <v>31</v>
      </c>
      <c r="F188" s="13" t="s">
        <v>31</v>
      </c>
      <c r="G188" s="13" t="s">
        <v>35</v>
      </c>
      <c r="H188" s="78">
        <v>6</v>
      </c>
      <c r="I188" s="78">
        <v>6</v>
      </c>
      <c r="J188" s="79"/>
      <c r="K188" s="69">
        <f>'Calculatie schoonmaak invulblad'!K53</f>
        <v>0</v>
      </c>
      <c r="L188" s="27">
        <v>200</v>
      </c>
      <c r="M188" s="67">
        <f t="shared" si="2"/>
        <v>1200</v>
      </c>
      <c r="N188" s="122" t="e">
        <f>((I188/K188)*L188)/200*'Calculatie schoonmaak invulblad'!$C$10</f>
        <v>#DIV/0!</v>
      </c>
      <c r="O188" s="122" t="e">
        <f>(I188/K188)*L188*'Calculatie schoonmaak invulblad'!$C$10</f>
        <v>#DIV/0!</v>
      </c>
    </row>
    <row r="189" spans="1:15" hidden="1" x14ac:dyDescent="0.3">
      <c r="A189" s="22" t="s">
        <v>628</v>
      </c>
      <c r="B189" s="13" t="s">
        <v>653</v>
      </c>
      <c r="C189" s="13" t="s">
        <v>542</v>
      </c>
      <c r="D189" s="13" t="s">
        <v>56</v>
      </c>
      <c r="E189" s="13" t="s">
        <v>239</v>
      </c>
      <c r="F189" s="13" t="s">
        <v>10</v>
      </c>
      <c r="G189" s="13" t="s">
        <v>35</v>
      </c>
      <c r="H189" s="78">
        <v>151</v>
      </c>
      <c r="I189" s="78">
        <v>151</v>
      </c>
      <c r="J189" s="79"/>
      <c r="K189" s="69">
        <f>'Calculatie schoonmaak invulblad'!K62</f>
        <v>0</v>
      </c>
      <c r="L189" s="27">
        <v>200</v>
      </c>
      <c r="M189" s="67">
        <f t="shared" si="2"/>
        <v>30200</v>
      </c>
      <c r="N189" s="122" t="e">
        <f>((I189/K189)*L189)/200*'Calculatie schoonmaak invulblad'!$C$10</f>
        <v>#DIV/0!</v>
      </c>
      <c r="O189" s="122" t="e">
        <f>(I189/K189)*L189*'Calculatie schoonmaak invulblad'!$C$10</f>
        <v>#DIV/0!</v>
      </c>
    </row>
    <row r="190" spans="1:15" hidden="1" x14ac:dyDescent="0.3">
      <c r="A190" s="22" t="s">
        <v>628</v>
      </c>
      <c r="B190" s="13" t="s">
        <v>654</v>
      </c>
      <c r="C190" s="13" t="s">
        <v>474</v>
      </c>
      <c r="D190" s="13" t="s">
        <v>32</v>
      </c>
      <c r="E190" s="13" t="s">
        <v>239</v>
      </c>
      <c r="F190" s="13" t="s">
        <v>10</v>
      </c>
      <c r="G190" s="13" t="s">
        <v>25</v>
      </c>
      <c r="H190" s="78">
        <v>142</v>
      </c>
      <c r="I190" s="78">
        <v>0</v>
      </c>
      <c r="J190" s="79">
        <v>142</v>
      </c>
      <c r="K190" s="69">
        <f>'Calculatie schoonmaak invulblad'!E62</f>
        <v>0</v>
      </c>
      <c r="L190" s="27">
        <v>100</v>
      </c>
      <c r="M190" s="67">
        <f t="shared" si="2"/>
        <v>0</v>
      </c>
      <c r="N190" s="122" t="e">
        <f>((I190/K190)*L190)/200*'Calculatie schoonmaak invulblad'!$C$10</f>
        <v>#DIV/0!</v>
      </c>
      <c r="O190" s="122" t="e">
        <f>(I190/K190)*L190*'Calculatie schoonmaak invulblad'!$C$10</f>
        <v>#DIV/0!</v>
      </c>
    </row>
    <row r="191" spans="1:15" hidden="1" x14ac:dyDescent="0.3">
      <c r="A191" s="22" t="s">
        <v>628</v>
      </c>
      <c r="B191" s="13" t="s">
        <v>655</v>
      </c>
      <c r="C191" s="13" t="s">
        <v>32</v>
      </c>
      <c r="D191" s="13" t="s">
        <v>32</v>
      </c>
      <c r="E191" s="13" t="s">
        <v>8</v>
      </c>
      <c r="F191" s="13" t="s">
        <v>8</v>
      </c>
      <c r="G191" s="13" t="s">
        <v>25</v>
      </c>
      <c r="H191" s="78">
        <v>49</v>
      </c>
      <c r="I191" s="78">
        <v>49</v>
      </c>
      <c r="J191" s="79"/>
      <c r="K191" s="69">
        <f>'Calculatie schoonmaak invulblad'!E61</f>
        <v>0</v>
      </c>
      <c r="L191" s="27">
        <v>100</v>
      </c>
      <c r="M191" s="67">
        <f t="shared" si="2"/>
        <v>4900</v>
      </c>
      <c r="N191" s="122" t="e">
        <f>((I191/K191)*L191)/200*'Calculatie schoonmaak invulblad'!$C$10</f>
        <v>#DIV/0!</v>
      </c>
      <c r="O191" s="122" t="e">
        <f>(I191/K191)*L191*'Calculatie schoonmaak invulblad'!$C$10</f>
        <v>#DIV/0!</v>
      </c>
    </row>
    <row r="192" spans="1:15" hidden="1" x14ac:dyDescent="0.3">
      <c r="A192" s="22" t="s">
        <v>628</v>
      </c>
      <c r="B192" s="13" t="s">
        <v>656</v>
      </c>
      <c r="C192" s="13" t="s">
        <v>32</v>
      </c>
      <c r="D192" s="13" t="s">
        <v>32</v>
      </c>
      <c r="E192" s="13" t="s">
        <v>8</v>
      </c>
      <c r="F192" s="13" t="s">
        <v>8</v>
      </c>
      <c r="G192" s="13" t="s">
        <v>25</v>
      </c>
      <c r="H192" s="78">
        <v>49</v>
      </c>
      <c r="I192" s="78">
        <v>49</v>
      </c>
      <c r="J192" s="79"/>
      <c r="K192" s="69">
        <f>'Calculatie schoonmaak invulblad'!E61</f>
        <v>0</v>
      </c>
      <c r="L192" s="27">
        <v>100</v>
      </c>
      <c r="M192" s="67">
        <f t="shared" si="2"/>
        <v>4900</v>
      </c>
      <c r="N192" s="122" t="e">
        <f>((I192/K192)*L192)/200*'Calculatie schoonmaak invulblad'!$C$10</f>
        <v>#DIV/0!</v>
      </c>
      <c r="O192" s="122" t="e">
        <f>(I192/K192)*L192*'Calculatie schoonmaak invulblad'!$C$10</f>
        <v>#DIV/0!</v>
      </c>
    </row>
    <row r="193" spans="1:15" hidden="1" x14ac:dyDescent="0.3">
      <c r="A193" s="22" t="s">
        <v>628</v>
      </c>
      <c r="B193" s="13" t="s">
        <v>657</v>
      </c>
      <c r="C193" s="13" t="s">
        <v>32</v>
      </c>
      <c r="D193" s="13" t="s">
        <v>32</v>
      </c>
      <c r="E193" s="13" t="s">
        <v>8</v>
      </c>
      <c r="F193" s="13" t="s">
        <v>8</v>
      </c>
      <c r="G193" s="13" t="s">
        <v>25</v>
      </c>
      <c r="H193" s="78">
        <v>49</v>
      </c>
      <c r="I193" s="78">
        <v>49</v>
      </c>
      <c r="J193" s="79"/>
      <c r="K193" s="69">
        <f>'Calculatie schoonmaak invulblad'!E61</f>
        <v>0</v>
      </c>
      <c r="L193" s="27">
        <v>100</v>
      </c>
      <c r="M193" s="67">
        <f t="shared" si="2"/>
        <v>4900</v>
      </c>
      <c r="N193" s="122" t="e">
        <f>((I193/K193)*L193)/200*'Calculatie schoonmaak invulblad'!$C$10</f>
        <v>#DIV/0!</v>
      </c>
      <c r="O193" s="122" t="e">
        <f>(I193/K193)*L193*'Calculatie schoonmaak invulblad'!$C$10</f>
        <v>#DIV/0!</v>
      </c>
    </row>
    <row r="194" spans="1:15" hidden="1" x14ac:dyDescent="0.3">
      <c r="A194" s="22" t="s">
        <v>628</v>
      </c>
      <c r="B194" s="13" t="s">
        <v>658</v>
      </c>
      <c r="C194" s="13" t="s">
        <v>32</v>
      </c>
      <c r="D194" s="13" t="s">
        <v>32</v>
      </c>
      <c r="E194" s="13" t="s">
        <v>8</v>
      </c>
      <c r="F194" s="13" t="s">
        <v>8</v>
      </c>
      <c r="G194" s="13" t="s">
        <v>25</v>
      </c>
      <c r="H194" s="78">
        <v>49</v>
      </c>
      <c r="I194" s="78">
        <v>49</v>
      </c>
      <c r="J194" s="79"/>
      <c r="K194" s="69">
        <f>'Calculatie schoonmaak invulblad'!E61</f>
        <v>0</v>
      </c>
      <c r="L194" s="27">
        <v>100</v>
      </c>
      <c r="M194" s="67">
        <f t="shared" si="2"/>
        <v>4900</v>
      </c>
      <c r="N194" s="122" t="e">
        <f>((I194/K194)*L194)/200*'Calculatie schoonmaak invulblad'!$C$10</f>
        <v>#DIV/0!</v>
      </c>
      <c r="O194" s="122" t="e">
        <f>(I194/K194)*L194*'Calculatie schoonmaak invulblad'!$C$10</f>
        <v>#DIV/0!</v>
      </c>
    </row>
    <row r="195" spans="1:15" hidden="1" x14ac:dyDescent="0.3">
      <c r="A195" s="22" t="s">
        <v>628</v>
      </c>
      <c r="B195" s="13" t="s">
        <v>659</v>
      </c>
      <c r="C195" s="13" t="s">
        <v>32</v>
      </c>
      <c r="D195" s="13" t="s">
        <v>32</v>
      </c>
      <c r="E195" s="13" t="s">
        <v>8</v>
      </c>
      <c r="F195" s="13" t="s">
        <v>8</v>
      </c>
      <c r="G195" s="13" t="s">
        <v>25</v>
      </c>
      <c r="H195" s="78">
        <v>50</v>
      </c>
      <c r="I195" s="78">
        <v>50</v>
      </c>
      <c r="J195" s="79"/>
      <c r="K195" s="69">
        <f>'Calculatie schoonmaak invulblad'!E61</f>
        <v>0</v>
      </c>
      <c r="L195" s="27">
        <v>100</v>
      </c>
      <c r="M195" s="67">
        <f t="shared" si="2"/>
        <v>5000</v>
      </c>
      <c r="N195" s="122" t="e">
        <f>((I195/K195)*L195)/200*'Calculatie schoonmaak invulblad'!$C$10</f>
        <v>#DIV/0!</v>
      </c>
      <c r="O195" s="122" t="e">
        <f>(I195/K195)*L195*'Calculatie schoonmaak invulblad'!$C$10</f>
        <v>#DIV/0!</v>
      </c>
    </row>
    <row r="196" spans="1:15" hidden="1" x14ac:dyDescent="0.3">
      <c r="A196" s="22" t="s">
        <v>628</v>
      </c>
      <c r="B196" s="13" t="s">
        <v>660</v>
      </c>
      <c r="C196" s="13" t="s">
        <v>32</v>
      </c>
      <c r="D196" s="13" t="s">
        <v>32</v>
      </c>
      <c r="E196" s="13" t="s">
        <v>8</v>
      </c>
      <c r="F196" s="13" t="s">
        <v>8</v>
      </c>
      <c r="G196" s="13" t="s">
        <v>25</v>
      </c>
      <c r="H196" s="78">
        <v>49</v>
      </c>
      <c r="I196" s="78">
        <v>49</v>
      </c>
      <c r="J196" s="79"/>
      <c r="K196" s="69">
        <f>'Calculatie schoonmaak invulblad'!E61</f>
        <v>0</v>
      </c>
      <c r="L196" s="27">
        <v>100</v>
      </c>
      <c r="M196" s="67">
        <f t="shared" si="2"/>
        <v>4900</v>
      </c>
      <c r="N196" s="122" t="e">
        <f>((I196/K196)*L196)/200*'Calculatie schoonmaak invulblad'!$C$10</f>
        <v>#DIV/0!</v>
      </c>
      <c r="O196" s="122" t="e">
        <f>(I196/K196)*L196*'Calculatie schoonmaak invulblad'!$C$10</f>
        <v>#DIV/0!</v>
      </c>
    </row>
    <row r="197" spans="1:15" hidden="1" x14ac:dyDescent="0.3">
      <c r="A197" s="22" t="s">
        <v>628</v>
      </c>
      <c r="B197" s="13" t="s">
        <v>661</v>
      </c>
      <c r="C197" s="13" t="s">
        <v>84</v>
      </c>
      <c r="D197" s="13" t="s">
        <v>0</v>
      </c>
      <c r="E197" s="13" t="s">
        <v>8</v>
      </c>
      <c r="F197" s="13" t="s">
        <v>8</v>
      </c>
      <c r="G197" s="13" t="s">
        <v>3</v>
      </c>
      <c r="H197" s="78">
        <v>22</v>
      </c>
      <c r="I197" s="78">
        <v>0</v>
      </c>
      <c r="J197" s="79">
        <v>22</v>
      </c>
      <c r="K197" s="69">
        <f>'Calculatie schoonmaak invulblad'!E22</f>
        <v>0</v>
      </c>
      <c r="L197" s="27">
        <v>40</v>
      </c>
      <c r="M197" s="67">
        <f t="shared" si="2"/>
        <v>0</v>
      </c>
      <c r="N197" s="122" t="e">
        <f>((I197/K197)*L197)/200*'Calculatie schoonmaak invulblad'!$C$10</f>
        <v>#DIV/0!</v>
      </c>
      <c r="O197" s="122" t="e">
        <f>(I197/K197)*L197*'Calculatie schoonmaak invulblad'!$C$10</f>
        <v>#DIV/0!</v>
      </c>
    </row>
    <row r="198" spans="1:15" hidden="1" x14ac:dyDescent="0.3">
      <c r="A198" s="22" t="s">
        <v>628</v>
      </c>
      <c r="B198" s="13" t="s">
        <v>662</v>
      </c>
      <c r="C198" s="13" t="s">
        <v>663</v>
      </c>
      <c r="D198" s="13" t="s">
        <v>32</v>
      </c>
      <c r="E198" s="13" t="s">
        <v>8</v>
      </c>
      <c r="F198" s="13" t="s">
        <v>8</v>
      </c>
      <c r="G198" s="13" t="s">
        <v>25</v>
      </c>
      <c r="H198" s="78">
        <v>100</v>
      </c>
      <c r="I198" s="78">
        <v>100</v>
      </c>
      <c r="J198" s="79"/>
      <c r="K198" s="69">
        <f>'Calculatie schoonmaak invulblad'!E61</f>
        <v>0</v>
      </c>
      <c r="L198" s="27">
        <v>100</v>
      </c>
      <c r="M198" s="67">
        <f t="shared" si="2"/>
        <v>10000</v>
      </c>
      <c r="N198" s="122" t="e">
        <f>((I198/K198)*L198)/200*'Calculatie schoonmaak invulblad'!$C$10</f>
        <v>#DIV/0!</v>
      </c>
      <c r="O198" s="122" t="e">
        <f>(I198/K198)*L198*'Calculatie schoonmaak invulblad'!$C$10</f>
        <v>#DIV/0!</v>
      </c>
    </row>
    <row r="199" spans="1:15" hidden="1" x14ac:dyDescent="0.3">
      <c r="A199" s="22" t="s">
        <v>152</v>
      </c>
      <c r="B199" s="13" t="s">
        <v>664</v>
      </c>
      <c r="C199" s="13" t="s">
        <v>665</v>
      </c>
      <c r="D199" s="13" t="s">
        <v>56</v>
      </c>
      <c r="E199" s="13" t="s">
        <v>8</v>
      </c>
      <c r="F199" s="13" t="s">
        <v>8</v>
      </c>
      <c r="G199" s="13" t="s">
        <v>35</v>
      </c>
      <c r="H199" s="78">
        <v>213</v>
      </c>
      <c r="I199" s="78">
        <v>213</v>
      </c>
      <c r="J199" s="79"/>
      <c r="K199" s="69">
        <f>'Calculatie schoonmaak invulblad'!K59</f>
        <v>0</v>
      </c>
      <c r="L199" s="27">
        <v>200</v>
      </c>
      <c r="M199" s="67">
        <f t="shared" si="2"/>
        <v>42600</v>
      </c>
      <c r="N199" s="122" t="e">
        <f>((I199/K199)*L199)/200*'Calculatie schoonmaak invulblad'!$C$10</f>
        <v>#DIV/0!</v>
      </c>
      <c r="O199" s="122" t="e">
        <f>(I199/K199)*L199*'Calculatie schoonmaak invulblad'!$C$10</f>
        <v>#DIV/0!</v>
      </c>
    </row>
    <row r="200" spans="1:15" hidden="1" x14ac:dyDescent="0.3">
      <c r="A200" s="22" t="s">
        <v>152</v>
      </c>
      <c r="B200" s="13" t="s">
        <v>666</v>
      </c>
      <c r="C200" s="13" t="s">
        <v>84</v>
      </c>
      <c r="D200" s="13" t="s">
        <v>0</v>
      </c>
      <c r="E200" s="13" t="s">
        <v>239</v>
      </c>
      <c r="F200" s="13" t="s">
        <v>10</v>
      </c>
      <c r="G200" s="13" t="s">
        <v>3</v>
      </c>
      <c r="H200" s="78">
        <v>24</v>
      </c>
      <c r="I200" s="78">
        <v>0</v>
      </c>
      <c r="J200" s="79">
        <v>24</v>
      </c>
      <c r="K200" s="69">
        <f>'Calculatie schoonmaak invulblad'!E23</f>
        <v>0</v>
      </c>
      <c r="L200" s="27">
        <v>40</v>
      </c>
      <c r="M200" s="67">
        <f t="shared" si="2"/>
        <v>0</v>
      </c>
      <c r="N200" s="122" t="e">
        <f>((I200/K200)*L200)/200*'Calculatie schoonmaak invulblad'!$C$10</f>
        <v>#DIV/0!</v>
      </c>
      <c r="O200" s="122" t="e">
        <f>(I200/K200)*L200*'Calculatie schoonmaak invulblad'!$C$10</f>
        <v>#DIV/0!</v>
      </c>
    </row>
    <row r="201" spans="1:15" hidden="1" x14ac:dyDescent="0.3">
      <c r="A201" s="22" t="s">
        <v>152</v>
      </c>
      <c r="B201" s="13" t="s">
        <v>667</v>
      </c>
      <c r="C201" s="13" t="s">
        <v>84</v>
      </c>
      <c r="D201" s="13" t="s">
        <v>0</v>
      </c>
      <c r="E201" s="13" t="s">
        <v>239</v>
      </c>
      <c r="F201" s="13" t="s">
        <v>10</v>
      </c>
      <c r="G201" s="13" t="s">
        <v>3</v>
      </c>
      <c r="H201" s="78">
        <v>28</v>
      </c>
      <c r="I201" s="78">
        <v>0</v>
      </c>
      <c r="J201" s="79">
        <v>28</v>
      </c>
      <c r="K201" s="69">
        <f>'Calculatie schoonmaak invulblad'!E23</f>
        <v>0</v>
      </c>
      <c r="L201" s="27">
        <v>40</v>
      </c>
      <c r="M201" s="67">
        <f t="shared" si="2"/>
        <v>0</v>
      </c>
      <c r="N201" s="122" t="e">
        <f>((I201/K201)*L201)/200*'Calculatie schoonmaak invulblad'!$C$10</f>
        <v>#DIV/0!</v>
      </c>
      <c r="O201" s="122" t="e">
        <f>(I201/K201)*L201*'Calculatie schoonmaak invulblad'!$C$10</f>
        <v>#DIV/0!</v>
      </c>
    </row>
    <row r="202" spans="1:15" hidden="1" x14ac:dyDescent="0.3">
      <c r="A202" s="22" t="s">
        <v>152</v>
      </c>
      <c r="B202" s="13" t="s">
        <v>668</v>
      </c>
      <c r="C202" s="13" t="s">
        <v>84</v>
      </c>
      <c r="D202" s="13" t="s">
        <v>0</v>
      </c>
      <c r="E202" s="13" t="s">
        <v>239</v>
      </c>
      <c r="F202" s="13" t="s">
        <v>10</v>
      </c>
      <c r="G202" s="13" t="s">
        <v>3</v>
      </c>
      <c r="H202" s="78">
        <v>28</v>
      </c>
      <c r="I202" s="78">
        <v>0</v>
      </c>
      <c r="J202" s="79">
        <v>28</v>
      </c>
      <c r="K202" s="69">
        <f>'Calculatie schoonmaak invulblad'!E23</f>
        <v>0</v>
      </c>
      <c r="L202" s="27">
        <v>40</v>
      </c>
      <c r="M202" s="67">
        <f t="shared" si="2"/>
        <v>0</v>
      </c>
      <c r="N202" s="122" t="e">
        <f>((I202/K202)*L202)/200*'Calculatie schoonmaak invulblad'!$C$10</f>
        <v>#DIV/0!</v>
      </c>
      <c r="O202" s="122" t="e">
        <f>(I202/K202)*L202*'Calculatie schoonmaak invulblad'!$C$10</f>
        <v>#DIV/0!</v>
      </c>
    </row>
    <row r="203" spans="1:15" hidden="1" x14ac:dyDescent="0.3">
      <c r="A203" s="22" t="s">
        <v>152</v>
      </c>
      <c r="B203" s="13" t="s">
        <v>669</v>
      </c>
      <c r="C203" s="13" t="s">
        <v>670</v>
      </c>
      <c r="D203" s="13" t="s">
        <v>0</v>
      </c>
      <c r="E203" s="13" t="s">
        <v>8</v>
      </c>
      <c r="F203" s="13" t="s">
        <v>8</v>
      </c>
      <c r="G203" s="13" t="s">
        <v>3</v>
      </c>
      <c r="H203" s="78">
        <v>15</v>
      </c>
      <c r="I203" s="78">
        <v>0</v>
      </c>
      <c r="J203" s="79">
        <v>15</v>
      </c>
      <c r="K203" s="69">
        <f>'Calculatie schoonmaak invulblad'!E22</f>
        <v>0</v>
      </c>
      <c r="L203" s="27">
        <v>40</v>
      </c>
      <c r="M203" s="67">
        <f t="shared" si="2"/>
        <v>0</v>
      </c>
      <c r="N203" s="122" t="e">
        <f>((I203/K203)*L203)/200*'Calculatie schoonmaak invulblad'!$C$10</f>
        <v>#DIV/0!</v>
      </c>
      <c r="O203" s="122" t="e">
        <f>(I203/K203)*L203*'Calculatie schoonmaak invulblad'!$C$10</f>
        <v>#DIV/0!</v>
      </c>
    </row>
    <row r="204" spans="1:15" hidden="1" x14ac:dyDescent="0.3">
      <c r="A204" s="22" t="s">
        <v>152</v>
      </c>
      <c r="B204" s="13" t="s">
        <v>671</v>
      </c>
      <c r="C204" s="13" t="s">
        <v>32</v>
      </c>
      <c r="D204" s="13" t="s">
        <v>32</v>
      </c>
      <c r="E204" s="13" t="s">
        <v>239</v>
      </c>
      <c r="F204" s="13" t="s">
        <v>10</v>
      </c>
      <c r="G204" s="13" t="s">
        <v>25</v>
      </c>
      <c r="H204" s="78">
        <v>48</v>
      </c>
      <c r="I204" s="78">
        <v>48</v>
      </c>
      <c r="J204" s="79"/>
      <c r="K204" s="69">
        <f>'Calculatie schoonmaak invulblad'!E62</f>
        <v>0</v>
      </c>
      <c r="L204" s="27">
        <v>100</v>
      </c>
      <c r="M204" s="67">
        <f t="shared" ref="M204:M260" si="3">I204*L204</f>
        <v>4800</v>
      </c>
      <c r="N204" s="122" t="e">
        <f>((I204/K204)*L204)/200*'Calculatie schoonmaak invulblad'!$C$10</f>
        <v>#DIV/0!</v>
      </c>
      <c r="O204" s="122" t="e">
        <f>(I204/K204)*L204*'Calculatie schoonmaak invulblad'!$C$10</f>
        <v>#DIV/0!</v>
      </c>
    </row>
    <row r="205" spans="1:15" hidden="1" x14ac:dyDescent="0.3">
      <c r="A205" s="22" t="s">
        <v>152</v>
      </c>
      <c r="B205" s="13" t="s">
        <v>672</v>
      </c>
      <c r="C205" s="13" t="s">
        <v>32</v>
      </c>
      <c r="D205" s="13" t="s">
        <v>32</v>
      </c>
      <c r="E205" s="13" t="s">
        <v>239</v>
      </c>
      <c r="F205" s="13" t="s">
        <v>10</v>
      </c>
      <c r="G205" s="13" t="s">
        <v>25</v>
      </c>
      <c r="H205" s="78">
        <v>54</v>
      </c>
      <c r="I205" s="78">
        <v>54</v>
      </c>
      <c r="J205" s="79"/>
      <c r="K205" s="69">
        <f>'Calculatie schoonmaak invulblad'!E62</f>
        <v>0</v>
      </c>
      <c r="L205" s="27">
        <v>100</v>
      </c>
      <c r="M205" s="67">
        <f t="shared" si="3"/>
        <v>5400</v>
      </c>
      <c r="N205" s="122" t="e">
        <f>((I205/K205)*L205)/200*'Calculatie schoonmaak invulblad'!$C$10</f>
        <v>#DIV/0!</v>
      </c>
      <c r="O205" s="122" t="e">
        <f>(I205/K205)*L205*'Calculatie schoonmaak invulblad'!$C$10</f>
        <v>#DIV/0!</v>
      </c>
    </row>
    <row r="206" spans="1:15" hidden="1" x14ac:dyDescent="0.3">
      <c r="A206" s="22" t="s">
        <v>152</v>
      </c>
      <c r="B206" s="13" t="s">
        <v>542</v>
      </c>
      <c r="C206" s="13" t="s">
        <v>542</v>
      </c>
      <c r="D206" s="13" t="s">
        <v>56</v>
      </c>
      <c r="E206" s="13" t="s">
        <v>8</v>
      </c>
      <c r="F206" s="13" t="s">
        <v>8</v>
      </c>
      <c r="G206" s="13" t="s">
        <v>35</v>
      </c>
      <c r="H206" s="78">
        <v>168</v>
      </c>
      <c r="I206" s="78">
        <v>168</v>
      </c>
      <c r="J206" s="79"/>
      <c r="K206" s="69">
        <f>'Calculatie schoonmaak invulblad'!K59</f>
        <v>0</v>
      </c>
      <c r="L206" s="27">
        <v>200</v>
      </c>
      <c r="M206" s="67">
        <f t="shared" si="3"/>
        <v>33600</v>
      </c>
      <c r="N206" s="122" t="e">
        <f>((I206/K206)*L206)/200*'Calculatie schoonmaak invulblad'!$C$10</f>
        <v>#DIV/0!</v>
      </c>
      <c r="O206" s="122" t="e">
        <f>(I206/K206)*L206*'Calculatie schoonmaak invulblad'!$C$10</f>
        <v>#DIV/0!</v>
      </c>
    </row>
    <row r="207" spans="1:15" hidden="1" x14ac:dyDescent="0.3">
      <c r="A207" s="22" t="s">
        <v>152</v>
      </c>
      <c r="B207" s="13" t="s">
        <v>673</v>
      </c>
      <c r="C207" s="13" t="s">
        <v>84</v>
      </c>
      <c r="D207" s="13" t="s">
        <v>0</v>
      </c>
      <c r="E207" s="13" t="s">
        <v>8</v>
      </c>
      <c r="F207" s="13" t="s">
        <v>8</v>
      </c>
      <c r="G207" s="13" t="s">
        <v>3</v>
      </c>
      <c r="H207" s="78">
        <v>31</v>
      </c>
      <c r="I207" s="78">
        <v>0</v>
      </c>
      <c r="J207" s="79">
        <v>31</v>
      </c>
      <c r="K207" s="69">
        <f>'Calculatie schoonmaak invulblad'!E22</f>
        <v>0</v>
      </c>
      <c r="L207" s="27">
        <v>40</v>
      </c>
      <c r="M207" s="67">
        <f t="shared" si="3"/>
        <v>0</v>
      </c>
      <c r="N207" s="122" t="e">
        <f>((I207/K207)*L207)/200*'Calculatie schoonmaak invulblad'!$C$10</f>
        <v>#DIV/0!</v>
      </c>
      <c r="O207" s="122" t="e">
        <f>(I207/K207)*L207*'Calculatie schoonmaak invulblad'!$C$10</f>
        <v>#DIV/0!</v>
      </c>
    </row>
    <row r="208" spans="1:15" hidden="1" x14ac:dyDescent="0.3">
      <c r="A208" s="22" t="s">
        <v>152</v>
      </c>
      <c r="B208" s="13" t="s">
        <v>674</v>
      </c>
      <c r="C208" s="13" t="s">
        <v>84</v>
      </c>
      <c r="D208" s="13" t="s">
        <v>0</v>
      </c>
      <c r="E208" s="13" t="s">
        <v>8</v>
      </c>
      <c r="F208" s="13" t="s">
        <v>8</v>
      </c>
      <c r="G208" s="13" t="s">
        <v>3</v>
      </c>
      <c r="H208" s="78">
        <v>10</v>
      </c>
      <c r="I208" s="78">
        <v>0</v>
      </c>
      <c r="J208" s="79">
        <v>10</v>
      </c>
      <c r="K208" s="69">
        <f>'Calculatie schoonmaak invulblad'!E22</f>
        <v>0</v>
      </c>
      <c r="L208" s="27">
        <v>40</v>
      </c>
      <c r="M208" s="67">
        <f t="shared" si="3"/>
        <v>0</v>
      </c>
      <c r="N208" s="122" t="e">
        <f>((I208/K208)*L208)/200*'Calculatie schoonmaak invulblad'!$C$10</f>
        <v>#DIV/0!</v>
      </c>
      <c r="O208" s="122" t="e">
        <f>(I208/K208)*L208*'Calculatie schoonmaak invulblad'!$C$10</f>
        <v>#DIV/0!</v>
      </c>
    </row>
    <row r="209" spans="1:15" hidden="1" x14ac:dyDescent="0.3">
      <c r="A209" s="22" t="s">
        <v>152</v>
      </c>
      <c r="B209" s="13" t="s">
        <v>675</v>
      </c>
      <c r="C209" s="13" t="s">
        <v>32</v>
      </c>
      <c r="D209" s="13" t="s">
        <v>32</v>
      </c>
      <c r="E209" s="13" t="s">
        <v>8</v>
      </c>
      <c r="F209" s="13" t="s">
        <v>8</v>
      </c>
      <c r="G209" s="13" t="s">
        <v>25</v>
      </c>
      <c r="H209" s="78">
        <v>48.5</v>
      </c>
      <c r="I209" s="78">
        <v>48.5</v>
      </c>
      <c r="J209" s="79"/>
      <c r="K209" s="69">
        <f>'Calculatie schoonmaak invulblad'!E61</f>
        <v>0</v>
      </c>
      <c r="L209" s="27">
        <v>100</v>
      </c>
      <c r="M209" s="67">
        <f t="shared" si="3"/>
        <v>4850</v>
      </c>
      <c r="N209" s="122" t="e">
        <f>((I209/K209)*L209)/200*'Calculatie schoonmaak invulblad'!$C$10</f>
        <v>#DIV/0!</v>
      </c>
      <c r="O209" s="122" t="e">
        <f>(I209/K209)*L209*'Calculatie schoonmaak invulblad'!$C$10</f>
        <v>#DIV/0!</v>
      </c>
    </row>
    <row r="210" spans="1:15" hidden="1" x14ac:dyDescent="0.3">
      <c r="A210" s="22" t="s">
        <v>152</v>
      </c>
      <c r="B210" s="13" t="s">
        <v>676</v>
      </c>
      <c r="C210" s="13" t="s">
        <v>32</v>
      </c>
      <c r="D210" s="13" t="s">
        <v>32</v>
      </c>
      <c r="E210" s="13" t="s">
        <v>8</v>
      </c>
      <c r="F210" s="13" t="s">
        <v>8</v>
      </c>
      <c r="G210" s="13" t="s">
        <v>25</v>
      </c>
      <c r="H210" s="78">
        <v>67</v>
      </c>
      <c r="I210" s="78">
        <v>67</v>
      </c>
      <c r="J210" s="79"/>
      <c r="K210" s="69">
        <f>'Calculatie schoonmaak invulblad'!E61</f>
        <v>0</v>
      </c>
      <c r="L210" s="27">
        <v>100</v>
      </c>
      <c r="M210" s="67">
        <f t="shared" si="3"/>
        <v>6700</v>
      </c>
      <c r="N210" s="122" t="e">
        <f>((I210/K210)*L210)/200*'Calculatie schoonmaak invulblad'!$C$10</f>
        <v>#DIV/0!</v>
      </c>
      <c r="O210" s="122" t="e">
        <f>(I210/K210)*L210*'Calculatie schoonmaak invulblad'!$C$10</f>
        <v>#DIV/0!</v>
      </c>
    </row>
    <row r="211" spans="1:15" hidden="1" x14ac:dyDescent="0.3">
      <c r="A211" s="22" t="s">
        <v>152</v>
      </c>
      <c r="B211" s="13" t="s">
        <v>677</v>
      </c>
      <c r="C211" s="13" t="s">
        <v>32</v>
      </c>
      <c r="D211" s="13" t="s">
        <v>32</v>
      </c>
      <c r="E211" s="13" t="s">
        <v>8</v>
      </c>
      <c r="F211" s="13" t="s">
        <v>8</v>
      </c>
      <c r="G211" s="13" t="s">
        <v>25</v>
      </c>
      <c r="H211" s="78">
        <v>66</v>
      </c>
      <c r="I211" s="78">
        <v>66</v>
      </c>
      <c r="J211" s="79"/>
      <c r="K211" s="69">
        <f>'Calculatie schoonmaak invulblad'!E61</f>
        <v>0</v>
      </c>
      <c r="L211" s="27">
        <v>100</v>
      </c>
      <c r="M211" s="67">
        <f t="shared" si="3"/>
        <v>6600</v>
      </c>
      <c r="N211" s="122" t="e">
        <f>((I211/K211)*L211)/200*'Calculatie schoonmaak invulblad'!$C$10</f>
        <v>#DIV/0!</v>
      </c>
      <c r="O211" s="122" t="e">
        <f>(I211/K211)*L211*'Calculatie schoonmaak invulblad'!$C$10</f>
        <v>#DIV/0!</v>
      </c>
    </row>
    <row r="212" spans="1:15" hidden="1" x14ac:dyDescent="0.3">
      <c r="A212" s="22" t="s">
        <v>152</v>
      </c>
      <c r="B212" s="13" t="s">
        <v>678</v>
      </c>
      <c r="C212" s="13" t="s">
        <v>32</v>
      </c>
      <c r="D212" s="13" t="s">
        <v>32</v>
      </c>
      <c r="E212" s="13" t="s">
        <v>8</v>
      </c>
      <c r="F212" s="13" t="s">
        <v>8</v>
      </c>
      <c r="G212" s="13" t="s">
        <v>25</v>
      </c>
      <c r="H212" s="78">
        <v>64</v>
      </c>
      <c r="I212" s="78">
        <v>64</v>
      </c>
      <c r="J212" s="79"/>
      <c r="K212" s="69">
        <f>'Calculatie schoonmaak invulblad'!E61</f>
        <v>0</v>
      </c>
      <c r="L212" s="27">
        <v>100</v>
      </c>
      <c r="M212" s="67">
        <f t="shared" si="3"/>
        <v>6400</v>
      </c>
      <c r="N212" s="122" t="e">
        <f>((I212/K212)*L212)/200*'Calculatie schoonmaak invulblad'!$C$10</f>
        <v>#DIV/0!</v>
      </c>
      <c r="O212" s="122" t="e">
        <f>(I212/K212)*L212*'Calculatie schoonmaak invulblad'!$C$10</f>
        <v>#DIV/0!</v>
      </c>
    </row>
    <row r="213" spans="1:15" hidden="1" x14ac:dyDescent="0.3">
      <c r="A213" s="22" t="s">
        <v>152</v>
      </c>
      <c r="B213" s="13" t="s">
        <v>679</v>
      </c>
      <c r="C213" s="13" t="s">
        <v>680</v>
      </c>
      <c r="D213" s="13" t="s">
        <v>39</v>
      </c>
      <c r="E213" s="13" t="s">
        <v>8</v>
      </c>
      <c r="F213" s="13" t="s">
        <v>8</v>
      </c>
      <c r="G213" s="13" t="s">
        <v>23</v>
      </c>
      <c r="H213" s="78">
        <v>45</v>
      </c>
      <c r="I213" s="78">
        <v>0</v>
      </c>
      <c r="J213" s="79">
        <v>45</v>
      </c>
      <c r="K213" s="69">
        <f>'Calculatie schoonmaak invulblad'!E76</f>
        <v>0</v>
      </c>
      <c r="L213" s="27">
        <v>10</v>
      </c>
      <c r="M213" s="67">
        <f t="shared" si="3"/>
        <v>0</v>
      </c>
      <c r="N213" s="122" t="e">
        <f>((I213/K213)*L213)/200*'Calculatie schoonmaak invulblad'!$C$10</f>
        <v>#DIV/0!</v>
      </c>
      <c r="O213" s="122" t="e">
        <f>(I213/K213)*L213*'Calculatie schoonmaak invulblad'!$C$10</f>
        <v>#DIV/0!</v>
      </c>
    </row>
    <row r="214" spans="1:15" hidden="1" x14ac:dyDescent="0.3">
      <c r="A214" s="22" t="s">
        <v>152</v>
      </c>
      <c r="B214" s="13" t="s">
        <v>681</v>
      </c>
      <c r="C214" s="13" t="s">
        <v>173</v>
      </c>
      <c r="D214" s="13" t="s">
        <v>39</v>
      </c>
      <c r="E214" s="13" t="s">
        <v>8</v>
      </c>
      <c r="F214" s="13" t="s">
        <v>8</v>
      </c>
      <c r="G214" s="13" t="s">
        <v>23</v>
      </c>
      <c r="H214" s="78">
        <v>0</v>
      </c>
      <c r="I214" s="78">
        <v>0</v>
      </c>
      <c r="J214" s="79">
        <v>0</v>
      </c>
      <c r="K214" s="69">
        <f>'Calculatie schoonmaak invulblad'!E76</f>
        <v>0</v>
      </c>
      <c r="L214" s="27">
        <v>10</v>
      </c>
      <c r="M214" s="67">
        <f t="shared" si="3"/>
        <v>0</v>
      </c>
      <c r="N214" s="122" t="e">
        <f>((I214/K214)*L214)/200*'Calculatie schoonmaak invulblad'!$C$10</f>
        <v>#DIV/0!</v>
      </c>
      <c r="O214" s="122" t="e">
        <f>(I214/K214)*L214*'Calculatie schoonmaak invulblad'!$C$10</f>
        <v>#DIV/0!</v>
      </c>
    </row>
    <row r="215" spans="1:15" hidden="1" x14ac:dyDescent="0.3">
      <c r="A215" s="22" t="s">
        <v>152</v>
      </c>
      <c r="B215" s="13" t="s">
        <v>682</v>
      </c>
      <c r="C215" s="13" t="s">
        <v>393</v>
      </c>
      <c r="D215" s="13" t="s">
        <v>39</v>
      </c>
      <c r="E215" s="13" t="s">
        <v>8</v>
      </c>
      <c r="F215" s="13" t="s">
        <v>8</v>
      </c>
      <c r="G215" s="13" t="s">
        <v>23</v>
      </c>
      <c r="H215" s="78">
        <v>0</v>
      </c>
      <c r="I215" s="78">
        <v>0</v>
      </c>
      <c r="J215" s="79">
        <v>0</v>
      </c>
      <c r="K215" s="69">
        <f>'Calculatie schoonmaak invulblad'!E76</f>
        <v>0</v>
      </c>
      <c r="L215" s="27">
        <v>10</v>
      </c>
      <c r="M215" s="67">
        <f t="shared" si="3"/>
        <v>0</v>
      </c>
      <c r="N215" s="122" t="e">
        <f>((I215/K215)*L215)/200*'Calculatie schoonmaak invulblad'!$C$10</f>
        <v>#DIV/0!</v>
      </c>
      <c r="O215" s="122" t="e">
        <f>(I215/K215)*L215*'Calculatie schoonmaak invulblad'!$C$10</f>
        <v>#DIV/0!</v>
      </c>
    </row>
    <row r="216" spans="1:15" hidden="1" x14ac:dyDescent="0.3">
      <c r="A216" s="22" t="s">
        <v>152</v>
      </c>
      <c r="B216" s="13" t="s">
        <v>683</v>
      </c>
      <c r="C216" s="13" t="s">
        <v>32</v>
      </c>
      <c r="D216" s="13" t="s">
        <v>32</v>
      </c>
      <c r="E216" s="13" t="s">
        <v>8</v>
      </c>
      <c r="F216" s="13" t="s">
        <v>8</v>
      </c>
      <c r="G216" s="13" t="s">
        <v>25</v>
      </c>
      <c r="H216" s="78">
        <v>64</v>
      </c>
      <c r="I216" s="78">
        <v>64</v>
      </c>
      <c r="J216" s="79"/>
      <c r="K216" s="69">
        <f>'Calculatie schoonmaak invulblad'!E61</f>
        <v>0</v>
      </c>
      <c r="L216" s="27">
        <v>100</v>
      </c>
      <c r="M216" s="67">
        <f t="shared" si="3"/>
        <v>6400</v>
      </c>
      <c r="N216" s="122" t="e">
        <f>((I216/K216)*L216)/200*'Calculatie schoonmaak invulblad'!$C$10</f>
        <v>#DIV/0!</v>
      </c>
      <c r="O216" s="122" t="e">
        <f>(I216/K216)*L216*'Calculatie schoonmaak invulblad'!$C$10</f>
        <v>#DIV/0!</v>
      </c>
    </row>
    <row r="217" spans="1:15" hidden="1" x14ac:dyDescent="0.3">
      <c r="A217" s="22" t="s">
        <v>152</v>
      </c>
      <c r="B217" s="13" t="s">
        <v>684</v>
      </c>
      <c r="C217" s="13" t="s">
        <v>32</v>
      </c>
      <c r="D217" s="13" t="s">
        <v>32</v>
      </c>
      <c r="E217" s="13" t="s">
        <v>8</v>
      </c>
      <c r="F217" s="13" t="s">
        <v>8</v>
      </c>
      <c r="G217" s="13" t="s">
        <v>25</v>
      </c>
      <c r="H217" s="78">
        <v>48</v>
      </c>
      <c r="I217" s="78">
        <v>48</v>
      </c>
      <c r="J217" s="79"/>
      <c r="K217" s="69">
        <f>'Calculatie schoonmaak invulblad'!E61</f>
        <v>0</v>
      </c>
      <c r="L217" s="27">
        <v>100</v>
      </c>
      <c r="M217" s="67">
        <f t="shared" si="3"/>
        <v>4800</v>
      </c>
      <c r="N217" s="122" t="e">
        <f>((I217/K217)*L217)/200*'Calculatie schoonmaak invulblad'!$C$10</f>
        <v>#DIV/0!</v>
      </c>
      <c r="O217" s="122" t="e">
        <f>(I217/K217)*L217*'Calculatie schoonmaak invulblad'!$C$10</f>
        <v>#DIV/0!</v>
      </c>
    </row>
    <row r="218" spans="1:15" x14ac:dyDescent="0.3">
      <c r="A218" s="22" t="s">
        <v>152</v>
      </c>
      <c r="B218" s="13" t="s">
        <v>685</v>
      </c>
      <c r="C218" s="13" t="s">
        <v>593</v>
      </c>
      <c r="D218" s="13" t="s">
        <v>46</v>
      </c>
      <c r="E218" s="13" t="s">
        <v>279</v>
      </c>
      <c r="F218" s="13" t="s">
        <v>5</v>
      </c>
      <c r="G218" s="13" t="s">
        <v>47</v>
      </c>
      <c r="H218" s="78">
        <v>6</v>
      </c>
      <c r="I218" s="78">
        <v>6</v>
      </c>
      <c r="J218" s="79"/>
      <c r="K218" s="69">
        <f>'Calculatie schoonmaak invulblad'!K37</f>
        <v>0</v>
      </c>
      <c r="L218" s="27">
        <v>200</v>
      </c>
      <c r="M218" s="67">
        <f t="shared" si="3"/>
        <v>1200</v>
      </c>
      <c r="N218" s="122" t="e">
        <f>((I218/K218)*L218)/200*'Calculatie schoonmaak invulblad'!$C$10</f>
        <v>#DIV/0!</v>
      </c>
      <c r="O218" s="122" t="e">
        <f>(I218/K218)*L218*'Calculatie schoonmaak invulblad'!$C$10</f>
        <v>#DIV/0!</v>
      </c>
    </row>
    <row r="219" spans="1:15" x14ac:dyDescent="0.3">
      <c r="A219" s="22" t="s">
        <v>152</v>
      </c>
      <c r="B219" s="13" t="s">
        <v>686</v>
      </c>
      <c r="C219" s="13" t="s">
        <v>595</v>
      </c>
      <c r="D219" s="13" t="s">
        <v>46</v>
      </c>
      <c r="E219" s="13" t="s">
        <v>279</v>
      </c>
      <c r="F219" s="13" t="s">
        <v>5</v>
      </c>
      <c r="G219" s="13" t="s">
        <v>47</v>
      </c>
      <c r="H219" s="78">
        <v>6.3</v>
      </c>
      <c r="I219" s="78">
        <v>6.3</v>
      </c>
      <c r="J219" s="79"/>
      <c r="K219" s="69">
        <f>'Calculatie schoonmaak invulblad'!K37</f>
        <v>0</v>
      </c>
      <c r="L219" s="27">
        <v>200</v>
      </c>
      <c r="M219" s="67">
        <f t="shared" si="3"/>
        <v>1260</v>
      </c>
      <c r="N219" s="122" t="e">
        <f>((I219/K219)*L219)/200*'Calculatie schoonmaak invulblad'!$C$10</f>
        <v>#DIV/0!</v>
      </c>
      <c r="O219" s="122" t="e">
        <f>(I219/K219)*L219*'Calculatie schoonmaak invulblad'!$C$10</f>
        <v>#DIV/0!</v>
      </c>
    </row>
    <row r="220" spans="1:15" hidden="1" x14ac:dyDescent="0.3">
      <c r="A220" s="22" t="s">
        <v>152</v>
      </c>
      <c r="B220" s="13" t="s">
        <v>687</v>
      </c>
      <c r="C220" s="13" t="s">
        <v>32</v>
      </c>
      <c r="D220" s="13" t="s">
        <v>32</v>
      </c>
      <c r="E220" s="13" t="s">
        <v>8</v>
      </c>
      <c r="F220" s="13" t="s">
        <v>8</v>
      </c>
      <c r="G220" s="13" t="s">
        <v>25</v>
      </c>
      <c r="H220" s="78">
        <v>54</v>
      </c>
      <c r="I220" s="78">
        <v>54</v>
      </c>
      <c r="J220" s="79"/>
      <c r="K220" s="69">
        <f>'Calculatie schoonmaak invulblad'!E61</f>
        <v>0</v>
      </c>
      <c r="L220" s="27">
        <v>100</v>
      </c>
      <c r="M220" s="67">
        <f t="shared" si="3"/>
        <v>5400</v>
      </c>
      <c r="N220" s="122" t="e">
        <f>((I220/K220)*L220)/200*'Calculatie schoonmaak invulblad'!$C$10</f>
        <v>#DIV/0!</v>
      </c>
      <c r="O220" s="122" t="e">
        <f>(I220/K220)*L220*'Calculatie schoonmaak invulblad'!$C$10</f>
        <v>#DIV/0!</v>
      </c>
    </row>
    <row r="221" spans="1:15" hidden="1" x14ac:dyDescent="0.3">
      <c r="A221" s="22" t="s">
        <v>152</v>
      </c>
      <c r="B221" s="13"/>
      <c r="C221" s="13" t="s">
        <v>688</v>
      </c>
      <c r="D221" s="13" t="s">
        <v>54</v>
      </c>
      <c r="E221" s="13" t="s">
        <v>55</v>
      </c>
      <c r="F221" s="13" t="s">
        <v>55</v>
      </c>
      <c r="G221" s="13" t="s">
        <v>35</v>
      </c>
      <c r="H221" s="78">
        <v>29</v>
      </c>
      <c r="I221" s="78">
        <v>29</v>
      </c>
      <c r="J221" s="79"/>
      <c r="K221" s="69">
        <f>'Calculatie schoonmaak invulblad'!K54</f>
        <v>0</v>
      </c>
      <c r="L221" s="27">
        <v>200</v>
      </c>
      <c r="M221" s="67">
        <f t="shared" si="3"/>
        <v>5800</v>
      </c>
      <c r="N221" s="122" t="e">
        <f>((I221/K221)*L221)/200*'Calculatie schoonmaak invulblad'!$C$10</f>
        <v>#DIV/0!</v>
      </c>
      <c r="O221" s="122" t="e">
        <f>(I221/K221)*L221*'Calculatie schoonmaak invulblad'!$C$10</f>
        <v>#DIV/0!</v>
      </c>
    </row>
    <row r="222" spans="1:15" hidden="1" x14ac:dyDescent="0.3">
      <c r="A222" s="22" t="s">
        <v>152</v>
      </c>
      <c r="B222" s="13" t="s">
        <v>689</v>
      </c>
      <c r="C222" s="13" t="s">
        <v>241</v>
      </c>
      <c r="D222" s="13" t="s">
        <v>39</v>
      </c>
      <c r="E222" s="13" t="s">
        <v>8</v>
      </c>
      <c r="F222" s="13" t="s">
        <v>8</v>
      </c>
      <c r="G222" s="13" t="s">
        <v>23</v>
      </c>
      <c r="H222" s="78">
        <v>0</v>
      </c>
      <c r="I222" s="78">
        <v>0</v>
      </c>
      <c r="J222" s="79">
        <v>0</v>
      </c>
      <c r="K222" s="69">
        <f>'Calculatie schoonmaak invulblad'!E76</f>
        <v>0</v>
      </c>
      <c r="L222" s="27">
        <v>10</v>
      </c>
      <c r="M222" s="67">
        <f t="shared" si="3"/>
        <v>0</v>
      </c>
      <c r="N222" s="122" t="e">
        <f>((I222/K222)*L222)/200*'Calculatie schoonmaak invulblad'!$C$10</f>
        <v>#DIV/0!</v>
      </c>
      <c r="O222" s="122" t="e">
        <f>(I222/K222)*L222*'Calculatie schoonmaak invulblad'!$C$10</f>
        <v>#DIV/0!</v>
      </c>
    </row>
    <row r="223" spans="1:15" hidden="1" x14ac:dyDescent="0.3">
      <c r="A223" s="22" t="s">
        <v>152</v>
      </c>
      <c r="B223" s="13" t="s">
        <v>690</v>
      </c>
      <c r="C223" s="13" t="s">
        <v>32</v>
      </c>
      <c r="D223" s="13" t="s">
        <v>32</v>
      </c>
      <c r="E223" s="13" t="s">
        <v>8</v>
      </c>
      <c r="F223" s="13" t="s">
        <v>8</v>
      </c>
      <c r="G223" s="13" t="s">
        <v>25</v>
      </c>
      <c r="H223" s="78">
        <v>76</v>
      </c>
      <c r="I223" s="78">
        <v>76</v>
      </c>
      <c r="J223" s="79"/>
      <c r="K223" s="69">
        <f>'Calculatie schoonmaak invulblad'!E61</f>
        <v>0</v>
      </c>
      <c r="L223" s="27">
        <v>100</v>
      </c>
      <c r="M223" s="67">
        <f t="shared" si="3"/>
        <v>7600</v>
      </c>
      <c r="N223" s="122" t="e">
        <f>((I223/K223)*L223)/200*'Calculatie schoonmaak invulblad'!$C$10</f>
        <v>#DIV/0!</v>
      </c>
      <c r="O223" s="122" t="e">
        <f>(I223/K223)*L223*'Calculatie schoonmaak invulblad'!$C$10</f>
        <v>#DIV/0!</v>
      </c>
    </row>
    <row r="224" spans="1:15" hidden="1" x14ac:dyDescent="0.3">
      <c r="A224" s="22" t="s">
        <v>152</v>
      </c>
      <c r="B224" s="13" t="s">
        <v>691</v>
      </c>
      <c r="C224" s="13" t="s">
        <v>38</v>
      </c>
      <c r="D224" s="13" t="s">
        <v>38</v>
      </c>
      <c r="E224" s="13" t="s">
        <v>8</v>
      </c>
      <c r="F224" s="13" t="s">
        <v>8</v>
      </c>
      <c r="G224" s="13" t="s">
        <v>25</v>
      </c>
      <c r="H224" s="78">
        <v>121</v>
      </c>
      <c r="I224" s="78">
        <v>121</v>
      </c>
      <c r="J224" s="79"/>
      <c r="K224" s="69">
        <f>'Calculatie schoonmaak invulblad'!E72</f>
        <v>0</v>
      </c>
      <c r="L224" s="27">
        <v>100</v>
      </c>
      <c r="M224" s="67">
        <f t="shared" si="3"/>
        <v>12100</v>
      </c>
      <c r="N224" s="122" t="e">
        <f>((I224/K224)*L224)/200*'Calculatie schoonmaak invulblad'!$C$10</f>
        <v>#DIV/0!</v>
      </c>
      <c r="O224" s="122" t="e">
        <f>(I224/K224)*L224*'Calculatie schoonmaak invulblad'!$C$10</f>
        <v>#DIV/0!</v>
      </c>
    </row>
    <row r="225" spans="1:15" hidden="1" x14ac:dyDescent="0.3">
      <c r="A225" s="22" t="s">
        <v>152</v>
      </c>
      <c r="B225" s="13" t="s">
        <v>692</v>
      </c>
      <c r="C225" s="13" t="s">
        <v>693</v>
      </c>
      <c r="D225" s="13" t="s">
        <v>32</v>
      </c>
      <c r="E225" s="13" t="s">
        <v>8</v>
      </c>
      <c r="F225" s="13" t="s">
        <v>8</v>
      </c>
      <c r="G225" s="13" t="s">
        <v>25</v>
      </c>
      <c r="H225" s="78">
        <v>176</v>
      </c>
      <c r="I225" s="78">
        <v>176</v>
      </c>
      <c r="J225" s="79"/>
      <c r="K225" s="69">
        <f>'Calculatie schoonmaak invulblad'!E61</f>
        <v>0</v>
      </c>
      <c r="L225" s="27">
        <v>100</v>
      </c>
      <c r="M225" s="67">
        <f t="shared" si="3"/>
        <v>17600</v>
      </c>
      <c r="N225" s="122" t="e">
        <f>((I225/K225)*L225)/200*'Calculatie schoonmaak invulblad'!$C$10</f>
        <v>#DIV/0!</v>
      </c>
      <c r="O225" s="122" t="e">
        <f>(I225/K225)*L225*'Calculatie schoonmaak invulblad'!$C$10</f>
        <v>#DIV/0!</v>
      </c>
    </row>
    <row r="226" spans="1:15" hidden="1" x14ac:dyDescent="0.3">
      <c r="A226" s="22" t="s">
        <v>152</v>
      </c>
      <c r="B226" s="13" t="s">
        <v>692</v>
      </c>
      <c r="C226" s="13" t="s">
        <v>32</v>
      </c>
      <c r="D226" s="13" t="s">
        <v>32</v>
      </c>
      <c r="E226" s="13" t="s">
        <v>8</v>
      </c>
      <c r="F226" s="13" t="s">
        <v>8</v>
      </c>
      <c r="G226" s="13" t="s">
        <v>25</v>
      </c>
      <c r="H226" s="78">
        <v>58</v>
      </c>
      <c r="I226" s="78">
        <v>58</v>
      </c>
      <c r="J226" s="79"/>
      <c r="K226" s="69">
        <f>'Calculatie schoonmaak invulblad'!E61</f>
        <v>0</v>
      </c>
      <c r="L226" s="27">
        <v>100</v>
      </c>
      <c r="M226" s="67">
        <f t="shared" si="3"/>
        <v>5800</v>
      </c>
      <c r="N226" s="122" t="e">
        <f>((I226/K226)*L226)/200*'Calculatie schoonmaak invulblad'!$C$10</f>
        <v>#DIV/0!</v>
      </c>
      <c r="O226" s="122" t="e">
        <f>(I226/K226)*L226*'Calculatie schoonmaak invulblad'!$C$10</f>
        <v>#DIV/0!</v>
      </c>
    </row>
    <row r="227" spans="1:15" hidden="1" x14ac:dyDescent="0.3">
      <c r="A227" s="22" t="s">
        <v>152</v>
      </c>
      <c r="B227" s="13" t="s">
        <v>694</v>
      </c>
      <c r="C227" s="13" t="s">
        <v>32</v>
      </c>
      <c r="D227" s="13" t="s">
        <v>32</v>
      </c>
      <c r="E227" s="13" t="s">
        <v>8</v>
      </c>
      <c r="F227" s="13" t="s">
        <v>8</v>
      </c>
      <c r="G227" s="13" t="s">
        <v>25</v>
      </c>
      <c r="H227" s="78">
        <v>50</v>
      </c>
      <c r="I227" s="78">
        <v>50</v>
      </c>
      <c r="J227" s="79"/>
      <c r="K227" s="69">
        <f>'Calculatie schoonmaak invulblad'!E61</f>
        <v>0</v>
      </c>
      <c r="L227" s="27">
        <v>100</v>
      </c>
      <c r="M227" s="67">
        <f t="shared" si="3"/>
        <v>5000</v>
      </c>
      <c r="N227" s="122" t="e">
        <f>((I227/K227)*L227)/200*'Calculatie schoonmaak invulblad'!$C$10</f>
        <v>#DIV/0!</v>
      </c>
      <c r="O227" s="122" t="e">
        <f>(I227/K227)*L227*'Calculatie schoonmaak invulblad'!$C$10</f>
        <v>#DIV/0!</v>
      </c>
    </row>
    <row r="228" spans="1:15" hidden="1" x14ac:dyDescent="0.3">
      <c r="A228" s="22" t="s">
        <v>152</v>
      </c>
      <c r="B228" s="13" t="s">
        <v>695</v>
      </c>
      <c r="C228" s="13" t="s">
        <v>695</v>
      </c>
      <c r="D228" s="13" t="s">
        <v>56</v>
      </c>
      <c r="E228" s="13" t="s">
        <v>8</v>
      </c>
      <c r="F228" s="13" t="s">
        <v>8</v>
      </c>
      <c r="G228" s="13" t="s">
        <v>35</v>
      </c>
      <c r="H228" s="78">
        <v>47</v>
      </c>
      <c r="I228" s="78">
        <v>47</v>
      </c>
      <c r="J228" s="79"/>
      <c r="K228" s="69">
        <f>'Calculatie schoonmaak invulblad'!K59</f>
        <v>0</v>
      </c>
      <c r="L228" s="27">
        <v>200</v>
      </c>
      <c r="M228" s="67">
        <f t="shared" si="3"/>
        <v>9400</v>
      </c>
      <c r="N228" s="122" t="e">
        <f>((I228/K228)*L228)/200*'Calculatie schoonmaak invulblad'!$C$10</f>
        <v>#DIV/0!</v>
      </c>
      <c r="O228" s="122" t="e">
        <f>(I228/K228)*L228*'Calculatie schoonmaak invulblad'!$C$10</f>
        <v>#DIV/0!</v>
      </c>
    </row>
    <row r="229" spans="1:15" hidden="1" x14ac:dyDescent="0.3">
      <c r="A229" s="22" t="s">
        <v>152</v>
      </c>
      <c r="B229" s="13" t="s">
        <v>523</v>
      </c>
      <c r="C229" s="13" t="s">
        <v>696</v>
      </c>
      <c r="D229" s="13" t="s">
        <v>54</v>
      </c>
      <c r="E229" s="13" t="s">
        <v>55</v>
      </c>
      <c r="F229" s="13" t="s">
        <v>55</v>
      </c>
      <c r="G229" s="13" t="s">
        <v>35</v>
      </c>
      <c r="H229" s="78">
        <v>29</v>
      </c>
      <c r="I229" s="78">
        <v>29</v>
      </c>
      <c r="J229" s="79"/>
      <c r="K229" s="69">
        <f>'Calculatie schoonmaak invulblad'!K54</f>
        <v>0</v>
      </c>
      <c r="L229" s="27">
        <v>200</v>
      </c>
      <c r="M229" s="67">
        <f t="shared" si="3"/>
        <v>5800</v>
      </c>
      <c r="N229" s="122" t="e">
        <f>((I229/K229)*L229)/200*'Calculatie schoonmaak invulblad'!$C$10</f>
        <v>#DIV/0!</v>
      </c>
      <c r="O229" s="122" t="e">
        <f>(I229/K229)*L229*'Calculatie schoonmaak invulblad'!$C$10</f>
        <v>#DIV/0!</v>
      </c>
    </row>
    <row r="230" spans="1:15" x14ac:dyDescent="0.3">
      <c r="A230" s="22" t="s">
        <v>152</v>
      </c>
      <c r="B230" s="13" t="s">
        <v>697</v>
      </c>
      <c r="C230" s="13" t="s">
        <v>564</v>
      </c>
      <c r="D230" s="13" t="s">
        <v>46</v>
      </c>
      <c r="E230" s="13" t="s">
        <v>279</v>
      </c>
      <c r="F230" s="13" t="s">
        <v>5</v>
      </c>
      <c r="G230" s="13" t="s">
        <v>47</v>
      </c>
      <c r="H230" s="78">
        <v>6</v>
      </c>
      <c r="I230" s="78">
        <v>6</v>
      </c>
      <c r="J230" s="79"/>
      <c r="K230" s="69">
        <f>'Calculatie schoonmaak invulblad'!K37</f>
        <v>0</v>
      </c>
      <c r="L230" s="27">
        <v>200</v>
      </c>
      <c r="M230" s="67">
        <f t="shared" si="3"/>
        <v>1200</v>
      </c>
      <c r="N230" s="122" t="e">
        <f>((I230/K230)*L230)/200*'Calculatie schoonmaak invulblad'!$C$10</f>
        <v>#DIV/0!</v>
      </c>
      <c r="O230" s="122" t="e">
        <f>(I230/K230)*L230*'Calculatie schoonmaak invulblad'!$C$10</f>
        <v>#DIV/0!</v>
      </c>
    </row>
    <row r="231" spans="1:15" x14ac:dyDescent="0.3">
      <c r="A231" s="22" t="s">
        <v>152</v>
      </c>
      <c r="B231" s="13" t="s">
        <v>698</v>
      </c>
      <c r="C231" s="13" t="s">
        <v>564</v>
      </c>
      <c r="D231" s="13" t="s">
        <v>46</v>
      </c>
      <c r="E231" s="13" t="s">
        <v>279</v>
      </c>
      <c r="F231" s="13" t="s">
        <v>5</v>
      </c>
      <c r="G231" s="13" t="s">
        <v>47</v>
      </c>
      <c r="H231" s="78">
        <v>6.5</v>
      </c>
      <c r="I231" s="78">
        <v>6.5</v>
      </c>
      <c r="J231" s="79"/>
      <c r="K231" s="69">
        <f>'Calculatie schoonmaak invulblad'!K37</f>
        <v>0</v>
      </c>
      <c r="L231" s="27">
        <v>200</v>
      </c>
      <c r="M231" s="67">
        <f t="shared" si="3"/>
        <v>1300</v>
      </c>
      <c r="N231" s="122" t="e">
        <f>((I231/K231)*L231)/200*'Calculatie schoonmaak invulblad'!$C$10</f>
        <v>#DIV/0!</v>
      </c>
      <c r="O231" s="122" t="e">
        <f>(I231/K231)*L231*'Calculatie schoonmaak invulblad'!$C$10</f>
        <v>#DIV/0!</v>
      </c>
    </row>
    <row r="232" spans="1:15" hidden="1" x14ac:dyDescent="0.3">
      <c r="A232" s="22" t="s">
        <v>152</v>
      </c>
      <c r="B232" s="13" t="s">
        <v>542</v>
      </c>
      <c r="C232" s="13" t="s">
        <v>542</v>
      </c>
      <c r="D232" s="13" t="s">
        <v>56</v>
      </c>
      <c r="E232" s="13" t="s">
        <v>8</v>
      </c>
      <c r="F232" s="13" t="s">
        <v>8</v>
      </c>
      <c r="G232" s="13" t="s">
        <v>35</v>
      </c>
      <c r="H232" s="78">
        <v>0</v>
      </c>
      <c r="I232" s="78">
        <v>0</v>
      </c>
      <c r="J232" s="79"/>
      <c r="K232" s="69">
        <f>'Calculatie schoonmaak invulblad'!K59</f>
        <v>0</v>
      </c>
      <c r="L232" s="27">
        <v>200</v>
      </c>
      <c r="M232" s="67">
        <f t="shared" si="3"/>
        <v>0</v>
      </c>
      <c r="N232" s="122" t="e">
        <f>((I232/K232)*L232)/200*'Calculatie schoonmaak invulblad'!$C$10</f>
        <v>#DIV/0!</v>
      </c>
      <c r="O232" s="122" t="e">
        <f>(I232/K232)*L232*'Calculatie schoonmaak invulblad'!$C$10</f>
        <v>#DIV/0!</v>
      </c>
    </row>
    <row r="233" spans="1:15" hidden="1" x14ac:dyDescent="0.3">
      <c r="A233" s="22" t="s">
        <v>152</v>
      </c>
      <c r="B233" s="13" t="s">
        <v>699</v>
      </c>
      <c r="C233" s="13" t="s">
        <v>699</v>
      </c>
      <c r="D233" s="13" t="s">
        <v>39</v>
      </c>
      <c r="E233" s="13" t="s">
        <v>8</v>
      </c>
      <c r="F233" s="13" t="s">
        <v>8</v>
      </c>
      <c r="G233" s="13" t="s">
        <v>23</v>
      </c>
      <c r="H233" s="78">
        <v>0</v>
      </c>
      <c r="I233" s="78">
        <v>0</v>
      </c>
      <c r="J233" s="79">
        <v>0</v>
      </c>
      <c r="K233" s="69">
        <f>'Calculatie schoonmaak invulblad'!E76</f>
        <v>0</v>
      </c>
      <c r="L233" s="27">
        <v>10</v>
      </c>
      <c r="M233" s="67">
        <f t="shared" si="3"/>
        <v>0</v>
      </c>
      <c r="N233" s="122" t="e">
        <f>((I233/K233)*L233)/200*'Calculatie schoonmaak invulblad'!$C$10</f>
        <v>#DIV/0!</v>
      </c>
      <c r="O233" s="122" t="e">
        <f>(I233/K233)*L233*'Calculatie schoonmaak invulblad'!$C$10</f>
        <v>#DIV/0!</v>
      </c>
    </row>
    <row r="234" spans="1:15" hidden="1" x14ac:dyDescent="0.3">
      <c r="A234" s="22" t="s">
        <v>152</v>
      </c>
      <c r="B234" s="13" t="s">
        <v>700</v>
      </c>
      <c r="C234" s="13" t="s">
        <v>32</v>
      </c>
      <c r="D234" s="13" t="s">
        <v>32</v>
      </c>
      <c r="E234" s="13" t="s">
        <v>8</v>
      </c>
      <c r="F234" s="13" t="s">
        <v>8</v>
      </c>
      <c r="G234" s="13" t="s">
        <v>25</v>
      </c>
      <c r="H234" s="78">
        <v>47</v>
      </c>
      <c r="I234" s="78">
        <v>47</v>
      </c>
      <c r="J234" s="79"/>
      <c r="K234" s="69">
        <f>'Calculatie schoonmaak invulblad'!E61</f>
        <v>0</v>
      </c>
      <c r="L234" s="27">
        <v>100</v>
      </c>
      <c r="M234" s="67">
        <f t="shared" si="3"/>
        <v>4700</v>
      </c>
      <c r="N234" s="122" t="e">
        <f>((I234/K234)*L234)/200*'Calculatie schoonmaak invulblad'!$C$10</f>
        <v>#DIV/0!</v>
      </c>
      <c r="O234" s="122" t="e">
        <f>(I234/K234)*L234*'Calculatie schoonmaak invulblad'!$C$10</f>
        <v>#DIV/0!</v>
      </c>
    </row>
    <row r="235" spans="1:15" hidden="1" x14ac:dyDescent="0.3">
      <c r="A235" s="22" t="s">
        <v>152</v>
      </c>
      <c r="B235" s="13" t="s">
        <v>694</v>
      </c>
      <c r="C235" s="13" t="s">
        <v>32</v>
      </c>
      <c r="D235" s="13" t="s">
        <v>32</v>
      </c>
      <c r="E235" s="13" t="s">
        <v>8</v>
      </c>
      <c r="F235" s="13" t="s">
        <v>8</v>
      </c>
      <c r="G235" s="13" t="s">
        <v>25</v>
      </c>
      <c r="H235" s="78">
        <v>65</v>
      </c>
      <c r="I235" s="78">
        <v>65</v>
      </c>
      <c r="J235" s="79"/>
      <c r="K235" s="69">
        <f>'Calculatie schoonmaak invulblad'!E61</f>
        <v>0</v>
      </c>
      <c r="L235" s="27">
        <v>100</v>
      </c>
      <c r="M235" s="67">
        <f t="shared" si="3"/>
        <v>6500</v>
      </c>
      <c r="N235" s="122" t="e">
        <f>((I235/K235)*L235)/200*'Calculatie schoonmaak invulblad'!$C$10</f>
        <v>#DIV/0!</v>
      </c>
      <c r="O235" s="122" t="e">
        <f>(I235/K235)*L235*'Calculatie schoonmaak invulblad'!$C$10</f>
        <v>#DIV/0!</v>
      </c>
    </row>
    <row r="236" spans="1:15" hidden="1" x14ac:dyDescent="0.3">
      <c r="A236" s="22" t="s">
        <v>152</v>
      </c>
      <c r="B236" s="13" t="s">
        <v>701</v>
      </c>
      <c r="C236" s="13" t="s">
        <v>32</v>
      </c>
      <c r="D236" s="13" t="s">
        <v>32</v>
      </c>
      <c r="E236" s="13" t="s">
        <v>8</v>
      </c>
      <c r="F236" s="13" t="s">
        <v>8</v>
      </c>
      <c r="G236" s="13" t="s">
        <v>25</v>
      </c>
      <c r="H236" s="78">
        <v>66</v>
      </c>
      <c r="I236" s="78">
        <v>66</v>
      </c>
      <c r="J236" s="79"/>
      <c r="K236" s="69">
        <f>'Calculatie schoonmaak invulblad'!E61</f>
        <v>0</v>
      </c>
      <c r="L236" s="27">
        <v>100</v>
      </c>
      <c r="M236" s="67">
        <f t="shared" si="3"/>
        <v>6600</v>
      </c>
      <c r="N236" s="122" t="e">
        <f>((I236/K236)*L236)/200*'Calculatie schoonmaak invulblad'!$C$10</f>
        <v>#DIV/0!</v>
      </c>
      <c r="O236" s="122" t="e">
        <f>(I236/K236)*L236*'Calculatie schoonmaak invulblad'!$C$10</f>
        <v>#DIV/0!</v>
      </c>
    </row>
    <row r="237" spans="1:15" hidden="1" x14ac:dyDescent="0.3">
      <c r="A237" s="22" t="s">
        <v>152</v>
      </c>
      <c r="B237" s="13" t="s">
        <v>702</v>
      </c>
      <c r="C237" s="13" t="s">
        <v>1493</v>
      </c>
      <c r="D237" s="13" t="s">
        <v>39</v>
      </c>
      <c r="E237" s="13" t="s">
        <v>8</v>
      </c>
      <c r="F237" s="13" t="s">
        <v>8</v>
      </c>
      <c r="G237" s="13" t="s">
        <v>23</v>
      </c>
      <c r="H237" s="78">
        <v>10</v>
      </c>
      <c r="I237" s="78">
        <v>0</v>
      </c>
      <c r="J237" s="79">
        <v>10</v>
      </c>
      <c r="K237" s="69">
        <f>'Calculatie schoonmaak invulblad'!E76</f>
        <v>0</v>
      </c>
      <c r="L237" s="27">
        <v>10</v>
      </c>
      <c r="M237" s="67">
        <f t="shared" si="3"/>
        <v>0</v>
      </c>
      <c r="N237" s="122" t="e">
        <f>((I237/K237)*L237)/200*'Calculatie schoonmaak invulblad'!$C$10</f>
        <v>#DIV/0!</v>
      </c>
      <c r="O237" s="122" t="e">
        <f>(I237/K237)*L237*'Calculatie schoonmaak invulblad'!$C$10</f>
        <v>#DIV/0!</v>
      </c>
    </row>
    <row r="238" spans="1:15" hidden="1" x14ac:dyDescent="0.3">
      <c r="A238" s="22" t="s">
        <v>152</v>
      </c>
      <c r="B238" s="13" t="s">
        <v>703</v>
      </c>
      <c r="C238" s="13" t="s">
        <v>32</v>
      </c>
      <c r="D238" s="13" t="s">
        <v>32</v>
      </c>
      <c r="E238" s="13" t="s">
        <v>239</v>
      </c>
      <c r="F238" s="13" t="s">
        <v>10</v>
      </c>
      <c r="G238" s="13" t="s">
        <v>25</v>
      </c>
      <c r="H238" s="78">
        <v>48.5</v>
      </c>
      <c r="I238" s="78">
        <v>48.5</v>
      </c>
      <c r="J238" s="79"/>
      <c r="K238" s="69">
        <f>'Calculatie schoonmaak invulblad'!E62</f>
        <v>0</v>
      </c>
      <c r="L238" s="27">
        <v>100</v>
      </c>
      <c r="M238" s="67">
        <f t="shared" si="3"/>
        <v>4850</v>
      </c>
      <c r="N238" s="122" t="e">
        <f>((I238/K238)*L238)/200*'Calculatie schoonmaak invulblad'!$C$10</f>
        <v>#DIV/0!</v>
      </c>
      <c r="O238" s="122" t="e">
        <f>(I238/K238)*L238*'Calculatie schoonmaak invulblad'!$C$10</f>
        <v>#DIV/0!</v>
      </c>
    </row>
    <row r="239" spans="1:15" hidden="1" x14ac:dyDescent="0.3">
      <c r="A239" s="22" t="s">
        <v>152</v>
      </c>
      <c r="B239" s="13" t="s">
        <v>704</v>
      </c>
      <c r="C239" s="13" t="s">
        <v>32</v>
      </c>
      <c r="D239" s="13" t="s">
        <v>32</v>
      </c>
      <c r="E239" s="13" t="s">
        <v>239</v>
      </c>
      <c r="F239" s="13" t="s">
        <v>10</v>
      </c>
      <c r="G239" s="13" t="s">
        <v>25</v>
      </c>
      <c r="H239" s="78">
        <v>48</v>
      </c>
      <c r="I239" s="78">
        <v>48</v>
      </c>
      <c r="J239" s="79"/>
      <c r="K239" s="69">
        <f>'Calculatie schoonmaak invulblad'!E62</f>
        <v>0</v>
      </c>
      <c r="L239" s="27">
        <v>100</v>
      </c>
      <c r="M239" s="67">
        <f t="shared" si="3"/>
        <v>4800</v>
      </c>
      <c r="N239" s="122" t="e">
        <f>((I239/K239)*L239)/200*'Calculatie schoonmaak invulblad'!$C$10</f>
        <v>#DIV/0!</v>
      </c>
      <c r="O239" s="122" t="e">
        <f>(I239/K239)*L239*'Calculatie schoonmaak invulblad'!$C$10</f>
        <v>#DIV/0!</v>
      </c>
    </row>
    <row r="240" spans="1:15" hidden="1" x14ac:dyDescent="0.3">
      <c r="A240" s="22" t="s">
        <v>152</v>
      </c>
      <c r="B240" s="13" t="s">
        <v>705</v>
      </c>
      <c r="C240" s="13" t="s">
        <v>32</v>
      </c>
      <c r="D240" s="13" t="s">
        <v>32</v>
      </c>
      <c r="E240" s="13" t="s">
        <v>239</v>
      </c>
      <c r="F240" s="13" t="s">
        <v>10</v>
      </c>
      <c r="G240" s="13" t="s">
        <v>25</v>
      </c>
      <c r="H240" s="78">
        <v>126</v>
      </c>
      <c r="I240" s="78">
        <v>126</v>
      </c>
      <c r="J240" s="79"/>
      <c r="K240" s="69">
        <f>'Calculatie schoonmaak invulblad'!E62</f>
        <v>0</v>
      </c>
      <c r="L240" s="27">
        <v>100</v>
      </c>
      <c r="M240" s="67">
        <f t="shared" si="3"/>
        <v>12600</v>
      </c>
      <c r="N240" s="122" t="e">
        <f>((I240/K240)*L240)/200*'Calculatie schoonmaak invulblad'!$C$10</f>
        <v>#DIV/0!</v>
      </c>
      <c r="O240" s="122" t="e">
        <f>(I240/K240)*L240*'Calculatie schoonmaak invulblad'!$C$10</f>
        <v>#DIV/0!</v>
      </c>
    </row>
    <row r="241" spans="1:15" hidden="1" x14ac:dyDescent="0.3">
      <c r="A241" s="22" t="s">
        <v>152</v>
      </c>
      <c r="B241" s="13" t="s">
        <v>706</v>
      </c>
      <c r="C241" s="13" t="s">
        <v>393</v>
      </c>
      <c r="D241" s="13" t="s">
        <v>39</v>
      </c>
      <c r="E241" s="13" t="s">
        <v>8</v>
      </c>
      <c r="F241" s="13" t="s">
        <v>8</v>
      </c>
      <c r="G241" s="13" t="s">
        <v>23</v>
      </c>
      <c r="H241" s="78">
        <v>0</v>
      </c>
      <c r="I241" s="78">
        <v>0</v>
      </c>
      <c r="J241" s="79">
        <v>0</v>
      </c>
      <c r="K241" s="69">
        <f>'Calculatie schoonmaak invulblad'!E76</f>
        <v>0</v>
      </c>
      <c r="L241" s="27">
        <v>10</v>
      </c>
      <c r="M241" s="67">
        <f t="shared" si="3"/>
        <v>0</v>
      </c>
      <c r="N241" s="122" t="e">
        <f>((I241/K241)*L241)/200*'Calculatie schoonmaak invulblad'!$C$10</f>
        <v>#DIV/0!</v>
      </c>
      <c r="O241" s="122" t="e">
        <f>(I241/K241)*L241*'Calculatie schoonmaak invulblad'!$C$10</f>
        <v>#DIV/0!</v>
      </c>
    </row>
    <row r="242" spans="1:15" hidden="1" x14ac:dyDescent="0.3">
      <c r="A242" s="22" t="s">
        <v>152</v>
      </c>
      <c r="B242" s="13" t="s">
        <v>707</v>
      </c>
      <c r="C242" s="13" t="s">
        <v>84</v>
      </c>
      <c r="D242" s="13" t="s">
        <v>0</v>
      </c>
      <c r="E242" s="13" t="s">
        <v>239</v>
      </c>
      <c r="F242" s="13" t="s">
        <v>10</v>
      </c>
      <c r="G242" s="13" t="s">
        <v>3</v>
      </c>
      <c r="H242" s="78">
        <v>33</v>
      </c>
      <c r="I242" s="78">
        <v>0</v>
      </c>
      <c r="J242" s="79">
        <v>33</v>
      </c>
      <c r="K242" s="69">
        <f>'Calculatie schoonmaak invulblad'!E23</f>
        <v>0</v>
      </c>
      <c r="L242" s="27">
        <v>40</v>
      </c>
      <c r="M242" s="67">
        <f t="shared" si="3"/>
        <v>0</v>
      </c>
      <c r="N242" s="122" t="e">
        <f>((I242/K242)*L242)/200*'Calculatie schoonmaak invulblad'!$C$10</f>
        <v>#DIV/0!</v>
      </c>
      <c r="O242" s="122" t="e">
        <f>(I242/K242)*L242*'Calculatie schoonmaak invulblad'!$C$10</f>
        <v>#DIV/0!</v>
      </c>
    </row>
    <row r="243" spans="1:15" hidden="1" x14ac:dyDescent="0.3">
      <c r="A243" s="22" t="s">
        <v>152</v>
      </c>
      <c r="B243" s="13" t="s">
        <v>708</v>
      </c>
      <c r="C243" s="13" t="s">
        <v>373</v>
      </c>
      <c r="D243" s="13" t="s">
        <v>0</v>
      </c>
      <c r="E243" s="13" t="s">
        <v>8</v>
      </c>
      <c r="F243" s="13" t="s">
        <v>8</v>
      </c>
      <c r="G243" s="13" t="s">
        <v>3</v>
      </c>
      <c r="H243" s="78">
        <v>8</v>
      </c>
      <c r="I243" s="78">
        <v>0</v>
      </c>
      <c r="J243" s="79">
        <v>8</v>
      </c>
      <c r="K243" s="69">
        <f>'Calculatie schoonmaak invulblad'!E22</f>
        <v>0</v>
      </c>
      <c r="L243" s="27">
        <v>40</v>
      </c>
      <c r="M243" s="67">
        <f t="shared" si="3"/>
        <v>0</v>
      </c>
      <c r="N243" s="122" t="e">
        <f>((I243/K243)*L243)/200*'Calculatie schoonmaak invulblad'!$C$10</f>
        <v>#DIV/0!</v>
      </c>
      <c r="O243" s="122" t="e">
        <f>(I243/K243)*L243*'Calculatie schoonmaak invulblad'!$C$10</f>
        <v>#DIV/0!</v>
      </c>
    </row>
    <row r="244" spans="1:15" hidden="1" x14ac:dyDescent="0.3">
      <c r="A244" s="22" t="s">
        <v>152</v>
      </c>
      <c r="B244" s="13" t="s">
        <v>709</v>
      </c>
      <c r="C244" s="13" t="s">
        <v>373</v>
      </c>
      <c r="D244" s="13" t="s">
        <v>0</v>
      </c>
      <c r="E244" s="13" t="s">
        <v>8</v>
      </c>
      <c r="F244" s="13" t="s">
        <v>8</v>
      </c>
      <c r="G244" s="13" t="s">
        <v>3</v>
      </c>
      <c r="H244" s="78">
        <v>10</v>
      </c>
      <c r="I244" s="78">
        <v>0</v>
      </c>
      <c r="J244" s="79">
        <v>10</v>
      </c>
      <c r="K244" s="69">
        <f>'Calculatie schoonmaak invulblad'!E22</f>
        <v>0</v>
      </c>
      <c r="L244" s="27">
        <v>40</v>
      </c>
      <c r="M244" s="67">
        <f t="shared" si="3"/>
        <v>0</v>
      </c>
      <c r="N244" s="122" t="e">
        <f>((I244/K244)*L244)/200*'Calculatie schoonmaak invulblad'!$C$10</f>
        <v>#DIV/0!</v>
      </c>
      <c r="O244" s="122" t="e">
        <f>(I244/K244)*L244*'Calculatie schoonmaak invulblad'!$C$10</f>
        <v>#DIV/0!</v>
      </c>
    </row>
    <row r="245" spans="1:15" hidden="1" x14ac:dyDescent="0.3">
      <c r="A245" s="22" t="s">
        <v>152</v>
      </c>
      <c r="B245" s="13" t="s">
        <v>710</v>
      </c>
      <c r="C245" s="13" t="s">
        <v>32</v>
      </c>
      <c r="D245" s="13" t="s">
        <v>32</v>
      </c>
      <c r="E245" s="13" t="s">
        <v>8</v>
      </c>
      <c r="F245" s="13" t="s">
        <v>8</v>
      </c>
      <c r="G245" s="13" t="s">
        <v>25</v>
      </c>
      <c r="H245" s="78">
        <v>49</v>
      </c>
      <c r="I245" s="78">
        <v>49</v>
      </c>
      <c r="J245" s="79"/>
      <c r="K245" s="69">
        <f>'Calculatie schoonmaak invulblad'!E61</f>
        <v>0</v>
      </c>
      <c r="L245" s="27">
        <v>100</v>
      </c>
      <c r="M245" s="67">
        <f t="shared" si="3"/>
        <v>4900</v>
      </c>
      <c r="N245" s="122" t="e">
        <f>((I245/K245)*L245)/200*'Calculatie schoonmaak invulblad'!$C$10</f>
        <v>#DIV/0!</v>
      </c>
      <c r="O245" s="122" t="e">
        <f>(I245/K245)*L245*'Calculatie schoonmaak invulblad'!$C$10</f>
        <v>#DIV/0!</v>
      </c>
    </row>
    <row r="246" spans="1:15" hidden="1" x14ac:dyDescent="0.3">
      <c r="A246" s="22" t="s">
        <v>152</v>
      </c>
      <c r="B246" s="13" t="s">
        <v>711</v>
      </c>
      <c r="C246" s="13" t="s">
        <v>32</v>
      </c>
      <c r="D246" s="13" t="s">
        <v>32</v>
      </c>
      <c r="E246" s="13" t="s">
        <v>8</v>
      </c>
      <c r="F246" s="13" t="s">
        <v>8</v>
      </c>
      <c r="G246" s="13" t="s">
        <v>25</v>
      </c>
      <c r="H246" s="78">
        <v>49</v>
      </c>
      <c r="I246" s="78">
        <v>49</v>
      </c>
      <c r="J246" s="79"/>
      <c r="K246" s="69">
        <f>'Calculatie schoonmaak invulblad'!E61</f>
        <v>0</v>
      </c>
      <c r="L246" s="27">
        <v>100</v>
      </c>
      <c r="M246" s="67">
        <f t="shared" si="3"/>
        <v>4900</v>
      </c>
      <c r="N246" s="122" t="e">
        <f>((I246/K246)*L246)/200*'Calculatie schoonmaak invulblad'!$C$10</f>
        <v>#DIV/0!</v>
      </c>
      <c r="O246" s="122" t="e">
        <f>(I246/K246)*L246*'Calculatie schoonmaak invulblad'!$C$10</f>
        <v>#DIV/0!</v>
      </c>
    </row>
    <row r="247" spans="1:15" x14ac:dyDescent="0.3">
      <c r="A247" s="22" t="s">
        <v>152</v>
      </c>
      <c r="B247" s="13" t="s">
        <v>712</v>
      </c>
      <c r="C247" s="13" t="s">
        <v>593</v>
      </c>
      <c r="D247" s="13" t="s">
        <v>46</v>
      </c>
      <c r="E247" s="13" t="s">
        <v>279</v>
      </c>
      <c r="F247" s="13" t="s">
        <v>5</v>
      </c>
      <c r="G247" s="13" t="s">
        <v>47</v>
      </c>
      <c r="H247" s="78">
        <v>11</v>
      </c>
      <c r="I247" s="78">
        <v>11</v>
      </c>
      <c r="J247" s="79"/>
      <c r="K247" s="69">
        <f>'Calculatie schoonmaak invulblad'!K37</f>
        <v>0</v>
      </c>
      <c r="L247" s="27">
        <v>200</v>
      </c>
      <c r="M247" s="67">
        <f t="shared" si="3"/>
        <v>2200</v>
      </c>
      <c r="N247" s="122" t="e">
        <f>((I247/K247)*L247)/200*'Calculatie schoonmaak invulblad'!$C$10</f>
        <v>#DIV/0!</v>
      </c>
      <c r="O247" s="122" t="e">
        <f>(I247/K247)*L247*'Calculatie schoonmaak invulblad'!$C$10</f>
        <v>#DIV/0!</v>
      </c>
    </row>
    <row r="248" spans="1:15" x14ac:dyDescent="0.3">
      <c r="A248" s="22" t="s">
        <v>152</v>
      </c>
      <c r="B248" s="13" t="s">
        <v>713</v>
      </c>
      <c r="C248" s="13" t="s">
        <v>595</v>
      </c>
      <c r="D248" s="13" t="s">
        <v>46</v>
      </c>
      <c r="E248" s="13" t="s">
        <v>279</v>
      </c>
      <c r="F248" s="13" t="s">
        <v>5</v>
      </c>
      <c r="G248" s="13" t="s">
        <v>47</v>
      </c>
      <c r="H248" s="78">
        <v>14</v>
      </c>
      <c r="I248" s="78">
        <v>14</v>
      </c>
      <c r="J248" s="79"/>
      <c r="K248" s="69">
        <f>'Calculatie schoonmaak invulblad'!K37</f>
        <v>0</v>
      </c>
      <c r="L248" s="27">
        <v>200</v>
      </c>
      <c r="M248" s="67">
        <f t="shared" si="3"/>
        <v>2800</v>
      </c>
      <c r="N248" s="122" t="e">
        <f>((I248/K248)*L248)/200*'Calculatie schoonmaak invulblad'!$C$10</f>
        <v>#DIV/0!</v>
      </c>
      <c r="O248" s="122" t="e">
        <f>(I248/K248)*L248*'Calculatie schoonmaak invulblad'!$C$10</f>
        <v>#DIV/0!</v>
      </c>
    </row>
    <row r="249" spans="1:15" hidden="1" x14ac:dyDescent="0.3">
      <c r="A249" s="22" t="s">
        <v>152</v>
      </c>
      <c r="B249" s="13" t="s">
        <v>714</v>
      </c>
      <c r="C249" s="13" t="s">
        <v>714</v>
      </c>
      <c r="D249" s="13" t="s">
        <v>56</v>
      </c>
      <c r="E249" s="13" t="s">
        <v>8</v>
      </c>
      <c r="F249" s="13" t="s">
        <v>8</v>
      </c>
      <c r="G249" s="13" t="s">
        <v>35</v>
      </c>
      <c r="H249" s="78">
        <v>110</v>
      </c>
      <c r="I249" s="78">
        <v>110</v>
      </c>
      <c r="J249" s="79"/>
      <c r="K249" s="69">
        <f>'Calculatie schoonmaak invulblad'!K59</f>
        <v>0</v>
      </c>
      <c r="L249" s="27">
        <v>200</v>
      </c>
      <c r="M249" s="67">
        <f t="shared" si="3"/>
        <v>22000</v>
      </c>
      <c r="N249" s="122" t="e">
        <f>((I249/K249)*L249)/200*'Calculatie schoonmaak invulblad'!$C$10</f>
        <v>#DIV/0!</v>
      </c>
      <c r="O249" s="122" t="e">
        <f>(I249/K249)*L249*'Calculatie schoonmaak invulblad'!$C$10</f>
        <v>#DIV/0!</v>
      </c>
    </row>
    <row r="250" spans="1:15" hidden="1" x14ac:dyDescent="0.3">
      <c r="A250" s="22" t="s">
        <v>152</v>
      </c>
      <c r="B250" s="13" t="s">
        <v>715</v>
      </c>
      <c r="C250" s="13" t="s">
        <v>32</v>
      </c>
      <c r="D250" s="13" t="s">
        <v>32</v>
      </c>
      <c r="E250" s="13" t="s">
        <v>239</v>
      </c>
      <c r="F250" s="13" t="s">
        <v>10</v>
      </c>
      <c r="G250" s="13" t="s">
        <v>25</v>
      </c>
      <c r="H250" s="78">
        <v>104</v>
      </c>
      <c r="I250" s="78">
        <v>104</v>
      </c>
      <c r="J250" s="79"/>
      <c r="K250" s="69">
        <f>'Calculatie schoonmaak invulblad'!E62</f>
        <v>0</v>
      </c>
      <c r="L250" s="27">
        <v>100</v>
      </c>
      <c r="M250" s="67">
        <f t="shared" si="3"/>
        <v>10400</v>
      </c>
      <c r="N250" s="122" t="e">
        <f>((I250/K250)*L250)/200*'Calculatie schoonmaak invulblad'!$C$10</f>
        <v>#DIV/0!</v>
      </c>
      <c r="O250" s="122" t="e">
        <f>(I250/K250)*L250*'Calculatie schoonmaak invulblad'!$C$10</f>
        <v>#DIV/0!</v>
      </c>
    </row>
    <row r="251" spans="1:15" hidden="1" x14ac:dyDescent="0.3">
      <c r="A251" s="22" t="s">
        <v>152</v>
      </c>
      <c r="B251" s="13" t="s">
        <v>716</v>
      </c>
      <c r="C251" s="13" t="s">
        <v>32</v>
      </c>
      <c r="D251" s="13" t="s">
        <v>32</v>
      </c>
      <c r="E251" s="13" t="s">
        <v>239</v>
      </c>
      <c r="F251" s="13" t="s">
        <v>10</v>
      </c>
      <c r="G251" s="13" t="s">
        <v>25</v>
      </c>
      <c r="H251" s="78">
        <v>49</v>
      </c>
      <c r="I251" s="78">
        <v>49</v>
      </c>
      <c r="J251" s="79"/>
      <c r="K251" s="69">
        <f>'Calculatie schoonmaak invulblad'!E62</f>
        <v>0</v>
      </c>
      <c r="L251" s="27">
        <v>100</v>
      </c>
      <c r="M251" s="67">
        <f t="shared" si="3"/>
        <v>4900</v>
      </c>
      <c r="N251" s="122" t="e">
        <f>((I251/K251)*L251)/200*'Calculatie schoonmaak invulblad'!$C$10</f>
        <v>#DIV/0!</v>
      </c>
      <c r="O251" s="122" t="e">
        <f>(I251/K251)*L251*'Calculatie schoonmaak invulblad'!$C$10</f>
        <v>#DIV/0!</v>
      </c>
    </row>
    <row r="252" spans="1:15" hidden="1" x14ac:dyDescent="0.3">
      <c r="A252" s="22" t="s">
        <v>152</v>
      </c>
      <c r="B252" s="13" t="s">
        <v>717</v>
      </c>
      <c r="C252" s="13" t="s">
        <v>1494</v>
      </c>
      <c r="D252" s="13" t="s">
        <v>0</v>
      </c>
      <c r="E252" s="13" t="s">
        <v>8</v>
      </c>
      <c r="F252" s="13" t="s">
        <v>8</v>
      </c>
      <c r="G252" s="13" t="s">
        <v>3</v>
      </c>
      <c r="H252" s="78">
        <v>49</v>
      </c>
      <c r="I252" s="78">
        <v>0</v>
      </c>
      <c r="J252" s="79">
        <v>49</v>
      </c>
      <c r="K252" s="69">
        <f>'Calculatie schoonmaak invulblad'!E22</f>
        <v>0</v>
      </c>
      <c r="L252" s="27">
        <v>40</v>
      </c>
      <c r="M252" s="67">
        <f t="shared" si="3"/>
        <v>0</v>
      </c>
      <c r="N252" s="122" t="e">
        <f>((I252/K252)*L252)/200*'Calculatie schoonmaak invulblad'!$C$10</f>
        <v>#DIV/0!</v>
      </c>
      <c r="O252" s="122" t="e">
        <f>(I252/K252)*L252*'Calculatie schoonmaak invulblad'!$C$10</f>
        <v>#DIV/0!</v>
      </c>
    </row>
    <row r="253" spans="1:15" hidden="1" x14ac:dyDescent="0.3">
      <c r="A253" s="22" t="s">
        <v>152</v>
      </c>
      <c r="B253" s="13" t="s">
        <v>718</v>
      </c>
      <c r="C253" s="13" t="s">
        <v>90</v>
      </c>
      <c r="D253" s="13" t="s">
        <v>39</v>
      </c>
      <c r="E253" s="13" t="s">
        <v>8</v>
      </c>
      <c r="F253" s="13" t="s">
        <v>8</v>
      </c>
      <c r="G253" s="13" t="s">
        <v>23</v>
      </c>
      <c r="H253" s="78">
        <v>25</v>
      </c>
      <c r="I253" s="78">
        <v>0</v>
      </c>
      <c r="J253" s="79">
        <v>25</v>
      </c>
      <c r="K253" s="69">
        <f>'Calculatie schoonmaak invulblad'!E76</f>
        <v>0</v>
      </c>
      <c r="L253" s="27">
        <v>10</v>
      </c>
      <c r="M253" s="67">
        <f t="shared" si="3"/>
        <v>0</v>
      </c>
      <c r="N253" s="122" t="e">
        <f>((I253/K253)*L253)/200*'Calculatie schoonmaak invulblad'!$C$10</f>
        <v>#DIV/0!</v>
      </c>
      <c r="O253" s="122" t="e">
        <f>(I253/K253)*L253*'Calculatie schoonmaak invulblad'!$C$10</f>
        <v>#DIV/0!</v>
      </c>
    </row>
    <row r="254" spans="1:15" hidden="1" x14ac:dyDescent="0.3">
      <c r="A254" s="22" t="s">
        <v>152</v>
      </c>
      <c r="B254" s="13" t="s">
        <v>719</v>
      </c>
      <c r="C254" s="13" t="s">
        <v>720</v>
      </c>
      <c r="D254" s="13" t="s">
        <v>0</v>
      </c>
      <c r="E254" s="13" t="s">
        <v>8</v>
      </c>
      <c r="F254" s="13" t="s">
        <v>8</v>
      </c>
      <c r="G254" s="13" t="s">
        <v>3</v>
      </c>
      <c r="H254" s="78">
        <v>22</v>
      </c>
      <c r="I254" s="78">
        <v>0</v>
      </c>
      <c r="J254" s="79">
        <v>22</v>
      </c>
      <c r="K254" s="69">
        <f>'Calculatie schoonmaak invulblad'!E22</f>
        <v>0</v>
      </c>
      <c r="L254" s="27">
        <v>40</v>
      </c>
      <c r="M254" s="67">
        <f t="shared" si="3"/>
        <v>0</v>
      </c>
      <c r="N254" s="122" t="e">
        <f>((I254/K254)*L254)/200*'Calculatie schoonmaak invulblad'!$C$10</f>
        <v>#DIV/0!</v>
      </c>
      <c r="O254" s="122" t="e">
        <f>(I254/K254)*L254*'Calculatie schoonmaak invulblad'!$C$10</f>
        <v>#DIV/0!</v>
      </c>
    </row>
    <row r="255" spans="1:15" hidden="1" x14ac:dyDescent="0.3">
      <c r="A255" s="22" t="s">
        <v>152</v>
      </c>
      <c r="B255" s="13" t="s">
        <v>721</v>
      </c>
      <c r="C255" s="13" t="s">
        <v>722</v>
      </c>
      <c r="D255" s="13" t="s">
        <v>0</v>
      </c>
      <c r="E255" s="13" t="s">
        <v>239</v>
      </c>
      <c r="F255" s="13" t="s">
        <v>10</v>
      </c>
      <c r="G255" s="13" t="s">
        <v>3</v>
      </c>
      <c r="H255" s="78">
        <v>22</v>
      </c>
      <c r="I255" s="78">
        <v>0</v>
      </c>
      <c r="J255" s="79">
        <v>22</v>
      </c>
      <c r="K255" s="69">
        <f>'Calculatie schoonmaak invulblad'!E23</f>
        <v>0</v>
      </c>
      <c r="L255" s="27">
        <v>40</v>
      </c>
      <c r="M255" s="67">
        <f t="shared" si="3"/>
        <v>0</v>
      </c>
      <c r="N255" s="122" t="e">
        <f>((I255/K255)*L255)/200*'Calculatie schoonmaak invulblad'!$C$10</f>
        <v>#DIV/0!</v>
      </c>
      <c r="O255" s="122" t="e">
        <f>(I255/K255)*L255*'Calculatie schoonmaak invulblad'!$C$10</f>
        <v>#DIV/0!</v>
      </c>
    </row>
    <row r="256" spans="1:15" hidden="1" x14ac:dyDescent="0.3">
      <c r="A256" s="22" t="s">
        <v>152</v>
      </c>
      <c r="B256" s="13"/>
      <c r="C256" s="13" t="s">
        <v>723</v>
      </c>
      <c r="D256" s="13" t="s">
        <v>54</v>
      </c>
      <c r="E256" s="13" t="s">
        <v>55</v>
      </c>
      <c r="F256" s="13" t="s">
        <v>55</v>
      </c>
      <c r="G256" s="13" t="s">
        <v>35</v>
      </c>
      <c r="H256" s="78">
        <v>24</v>
      </c>
      <c r="I256" s="78">
        <v>24</v>
      </c>
      <c r="J256" s="79"/>
      <c r="K256" s="69">
        <f>'Calculatie schoonmaak invulblad'!K54</f>
        <v>0</v>
      </c>
      <c r="L256" s="27">
        <v>200</v>
      </c>
      <c r="M256" s="67">
        <f t="shared" si="3"/>
        <v>4800</v>
      </c>
      <c r="N256" s="122" t="e">
        <f>((I256/K256)*L256)/200*'Calculatie schoonmaak invulblad'!$C$10</f>
        <v>#DIV/0!</v>
      </c>
      <c r="O256" s="122" t="e">
        <f>(I256/K256)*L256*'Calculatie schoonmaak invulblad'!$C$10</f>
        <v>#DIV/0!</v>
      </c>
    </row>
    <row r="257" spans="1:15" hidden="1" x14ac:dyDescent="0.3">
      <c r="A257" s="22" t="s">
        <v>152</v>
      </c>
      <c r="B257" s="13"/>
      <c r="C257" s="13" t="s">
        <v>723</v>
      </c>
      <c r="D257" s="13" t="s">
        <v>54</v>
      </c>
      <c r="E257" s="13" t="s">
        <v>8</v>
      </c>
      <c r="F257" s="13" t="s">
        <v>8</v>
      </c>
      <c r="G257" s="13" t="s">
        <v>35</v>
      </c>
      <c r="H257" s="78">
        <v>4</v>
      </c>
      <c r="I257" s="78">
        <v>4</v>
      </c>
      <c r="J257" s="79"/>
      <c r="K257" s="69">
        <f>'Calculatie schoonmaak invulblad'!K55</f>
        <v>0</v>
      </c>
      <c r="L257" s="27">
        <v>200</v>
      </c>
      <c r="M257" s="67">
        <f t="shared" si="3"/>
        <v>800</v>
      </c>
      <c r="N257" s="122" t="e">
        <f>((I257/K257)*L257)/200*'Calculatie schoonmaak invulblad'!$C$10</f>
        <v>#DIV/0!</v>
      </c>
      <c r="O257" s="122" t="e">
        <f>(I257/K257)*L257*'Calculatie schoonmaak invulblad'!$C$10</f>
        <v>#DIV/0!</v>
      </c>
    </row>
    <row r="258" spans="1:15" hidden="1" x14ac:dyDescent="0.3">
      <c r="A258" s="22" t="s">
        <v>152</v>
      </c>
      <c r="B258" s="13" t="s">
        <v>724</v>
      </c>
      <c r="C258" s="13" t="s">
        <v>32</v>
      </c>
      <c r="D258" s="13" t="s">
        <v>32</v>
      </c>
      <c r="E258" s="13" t="s">
        <v>239</v>
      </c>
      <c r="F258" s="13" t="s">
        <v>10</v>
      </c>
      <c r="G258" s="13" t="s">
        <v>25</v>
      </c>
      <c r="H258" s="78">
        <v>115</v>
      </c>
      <c r="I258" s="78">
        <v>115</v>
      </c>
      <c r="J258" s="79"/>
      <c r="K258" s="69">
        <f>'Calculatie schoonmaak invulblad'!E62</f>
        <v>0</v>
      </c>
      <c r="L258" s="27">
        <v>100</v>
      </c>
      <c r="M258" s="67">
        <f t="shared" si="3"/>
        <v>11500</v>
      </c>
      <c r="N258" s="122" t="e">
        <f>((I258/K258)*L258)/200*'Calculatie schoonmaak invulblad'!$C$10</f>
        <v>#DIV/0!</v>
      </c>
      <c r="O258" s="122" t="e">
        <f>(I258/K258)*L258*'Calculatie schoonmaak invulblad'!$C$10</f>
        <v>#DIV/0!</v>
      </c>
    </row>
    <row r="259" spans="1:15" hidden="1" x14ac:dyDescent="0.3">
      <c r="A259" s="22" t="s">
        <v>152</v>
      </c>
      <c r="B259" s="13" t="s">
        <v>725</v>
      </c>
      <c r="C259" s="13" t="s">
        <v>32</v>
      </c>
      <c r="D259" s="13" t="s">
        <v>32</v>
      </c>
      <c r="E259" s="13" t="s">
        <v>239</v>
      </c>
      <c r="F259" s="13" t="s">
        <v>10</v>
      </c>
      <c r="G259" s="13" t="s">
        <v>25</v>
      </c>
      <c r="H259" s="78">
        <v>49</v>
      </c>
      <c r="I259" s="78">
        <v>49</v>
      </c>
      <c r="J259" s="79"/>
      <c r="K259" s="69">
        <f>'Calculatie schoonmaak invulblad'!E62</f>
        <v>0</v>
      </c>
      <c r="L259" s="27">
        <v>100</v>
      </c>
      <c r="M259" s="67">
        <f t="shared" si="3"/>
        <v>4900</v>
      </c>
      <c r="N259" s="122" t="e">
        <f>((I259/K259)*L259)/200*'Calculatie schoonmaak invulblad'!$C$10</f>
        <v>#DIV/0!</v>
      </c>
      <c r="O259" s="122" t="e">
        <f>(I259/K259)*L259*'Calculatie schoonmaak invulblad'!$C$10</f>
        <v>#DIV/0!</v>
      </c>
    </row>
    <row r="260" spans="1:15" hidden="1" x14ac:dyDescent="0.3">
      <c r="A260" s="22" t="s">
        <v>152</v>
      </c>
      <c r="B260" s="13" t="s">
        <v>726</v>
      </c>
      <c r="C260" s="13" t="s">
        <v>32</v>
      </c>
      <c r="D260" s="13" t="s">
        <v>32</v>
      </c>
      <c r="E260" s="13" t="s">
        <v>239</v>
      </c>
      <c r="F260" s="13" t="s">
        <v>10</v>
      </c>
      <c r="G260" s="13" t="s">
        <v>25</v>
      </c>
      <c r="H260" s="78">
        <v>66.5</v>
      </c>
      <c r="I260" s="78">
        <v>66.5</v>
      </c>
      <c r="J260" s="79"/>
      <c r="K260" s="69">
        <f>'Calculatie schoonmaak invulblad'!E62</f>
        <v>0</v>
      </c>
      <c r="L260" s="27">
        <v>100</v>
      </c>
      <c r="M260" s="67">
        <f t="shared" si="3"/>
        <v>6650</v>
      </c>
      <c r="N260" s="122" t="e">
        <f>((I260/K260)*L260)/200*'Calculatie schoonmaak invulblad'!$C$10</f>
        <v>#DIV/0!</v>
      </c>
      <c r="O260" s="122" t="e">
        <f>(I260/K260)*L260*'Calculatie schoonmaak invulblad'!$C$10</f>
        <v>#DIV/0!</v>
      </c>
    </row>
    <row r="263" spans="1:15" ht="15" thickBot="1" x14ac:dyDescent="0.35"/>
    <row r="264" spans="1:15" ht="15" thickBot="1" x14ac:dyDescent="0.35">
      <c r="B264" s="2"/>
      <c r="H264" s="15" t="s">
        <v>70</v>
      </c>
      <c r="I264" s="15" t="s">
        <v>71</v>
      </c>
      <c r="J264" s="18" t="s">
        <v>72</v>
      </c>
      <c r="M264" s="15" t="s">
        <v>203</v>
      </c>
      <c r="N264" s="15" t="s">
        <v>204</v>
      </c>
      <c r="O264" s="15" t="s">
        <v>205</v>
      </c>
    </row>
    <row r="265" spans="1:15" ht="15" thickBot="1" x14ac:dyDescent="0.35">
      <c r="B265" s="2"/>
      <c r="G265" s="15" t="s">
        <v>221</v>
      </c>
      <c r="H265" s="80">
        <f>SUM(H11:H260)</f>
        <v>14655.749999999998</v>
      </c>
      <c r="I265" s="80">
        <f>SUM(I11:I260)</f>
        <v>8939.6500000000015</v>
      </c>
      <c r="J265" s="81">
        <f>SUM(J11:J260)</f>
        <v>5715.7999999999993</v>
      </c>
      <c r="K265" s="82"/>
      <c r="L265" s="82"/>
      <c r="M265" s="80">
        <f>SUM(M11:M260)</f>
        <v>1197158</v>
      </c>
      <c r="N265" s="80" t="e">
        <f>SUM(N11:N260)</f>
        <v>#DIV/0!</v>
      </c>
      <c r="O265" s="80" t="e">
        <f>SUM(O11:O260)</f>
        <v>#DIV/0!</v>
      </c>
    </row>
  </sheetData>
  <sheetProtection algorithmName="SHA-512" hashValue="OvXjNH1xrQjb163xceinXDEE3wOSYjK66Vp82GgILZgFGIcLtGfAWx2mYL3vr6FBDSwhd1VpV3aJoFd5NU0LsQ==" saltValue="NmN9ApcQY40pi2QDOYgDTQ==" spinCount="100000" sheet="1" objects="1" scenarios="1" selectLockedCells="1"/>
  <autoFilter ref="A10:O260">
    <filterColumn colId="5">
      <filters>
        <filter val="Steen"/>
      </filters>
    </filterColumn>
  </autoFilter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ignoredErrors>
    <ignoredError sqref="K175 K12 K68 K94 K112 K137 K147 K182:K185 K197 K224 K253 K155 K164 K51 K4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showGridLines="0" zoomScale="60" zoomScaleNormal="60" workbookViewId="0">
      <selection activeCell="H36" sqref="H36"/>
    </sheetView>
  </sheetViews>
  <sheetFormatPr defaultRowHeight="14.4" x14ac:dyDescent="0.3"/>
  <cols>
    <col min="1" max="1" width="17.88671875" bestFit="1" customWidth="1"/>
    <col min="2" max="2" width="24.5546875" customWidth="1"/>
    <col min="3" max="3" width="45.6640625" bestFit="1" customWidth="1"/>
    <col min="4" max="4" width="39.88671875" customWidth="1"/>
    <col min="5" max="5" width="17.109375" bestFit="1" customWidth="1"/>
    <col min="6" max="6" width="17.8867187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9" customWidth="1"/>
    <col min="14" max="15" width="20.33203125" bestFit="1" customWidth="1"/>
  </cols>
  <sheetData>
    <row r="1" spans="1:15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I122</f>
        <v>1082.4900000000002</v>
      </c>
      <c r="F2" s="4"/>
      <c r="G2" s="168" t="s">
        <v>211</v>
      </c>
      <c r="H2" s="182"/>
      <c r="I2" s="169"/>
      <c r="J2" s="73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1442</v>
      </c>
      <c r="C3" s="4"/>
      <c r="D3" s="15" t="s">
        <v>1448</v>
      </c>
      <c r="E3" s="71">
        <f>M122</f>
        <v>162322</v>
      </c>
      <c r="F3" s="4"/>
      <c r="G3" s="168" t="s">
        <v>212</v>
      </c>
      <c r="H3" s="182"/>
      <c r="I3" s="169"/>
      <c r="J3" s="73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1443</v>
      </c>
      <c r="C4" s="4"/>
      <c r="D4" s="15" t="s">
        <v>215</v>
      </c>
      <c r="E4" s="71" t="e">
        <f>N122</f>
        <v>#DIV/0!</v>
      </c>
      <c r="F4" s="4"/>
      <c r="G4" s="168" t="s">
        <v>214</v>
      </c>
      <c r="H4" s="182"/>
      <c r="I4" s="169"/>
      <c r="J4" s="73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O122</f>
        <v>#DIV/0!</v>
      </c>
      <c r="F5" s="4"/>
      <c r="G5" s="168" t="s">
        <v>213</v>
      </c>
      <c r="H5" s="182"/>
      <c r="I5" s="169"/>
      <c r="J5" s="73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invulblad'!C6*'Grescollege Reuver'!E4)/100</f>
        <v>#DIV/0!</v>
      </c>
      <c r="F6" s="4"/>
      <c r="G6" s="168" t="s">
        <v>220</v>
      </c>
      <c r="H6" s="182"/>
      <c r="I6" s="169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invulblad'!C6*'Grescollege Reuver'!E5)/100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36" t="s">
        <v>65</v>
      </c>
      <c r="B10" s="83" t="s">
        <v>66</v>
      </c>
      <c r="C10" s="36" t="s">
        <v>67</v>
      </c>
      <c r="D10" s="36" t="s">
        <v>68</v>
      </c>
      <c r="E10" s="36" t="s">
        <v>59</v>
      </c>
      <c r="F10" s="36" t="s">
        <v>69</v>
      </c>
      <c r="G10" s="36" t="s">
        <v>60</v>
      </c>
      <c r="H10" s="36" t="s">
        <v>70</v>
      </c>
      <c r="I10" s="36" t="s">
        <v>71</v>
      </c>
      <c r="J10" s="37" t="s">
        <v>72</v>
      </c>
      <c r="K10" s="36" t="s">
        <v>61</v>
      </c>
      <c r="L10" s="36" t="s">
        <v>202</v>
      </c>
      <c r="M10" s="36" t="s">
        <v>203</v>
      </c>
      <c r="N10" s="36" t="s">
        <v>204</v>
      </c>
      <c r="O10" s="36" t="s">
        <v>205</v>
      </c>
    </row>
    <row r="11" spans="1:15" x14ac:dyDescent="0.3">
      <c r="A11" s="38" t="s">
        <v>120</v>
      </c>
      <c r="B11" s="39" t="s">
        <v>1266</v>
      </c>
      <c r="C11" s="39" t="s">
        <v>1267</v>
      </c>
      <c r="D11" s="39" t="s">
        <v>32</v>
      </c>
      <c r="E11" s="39" t="s">
        <v>20</v>
      </c>
      <c r="F11" s="39" t="s">
        <v>5</v>
      </c>
      <c r="G11" s="39" t="s">
        <v>25</v>
      </c>
      <c r="H11" s="53">
        <v>89.04</v>
      </c>
      <c r="I11" s="53">
        <v>0</v>
      </c>
      <c r="J11" s="54">
        <v>89.04</v>
      </c>
      <c r="K11" s="99">
        <f>'Calculatie schoonmaak invulblad'!E64</f>
        <v>0</v>
      </c>
      <c r="L11" s="52">
        <v>100</v>
      </c>
      <c r="M11" s="90">
        <f>I11*L11</f>
        <v>0</v>
      </c>
      <c r="N11" s="91" t="e">
        <f>((I11/K11)*L11)/200*'Calculatie schoonmaak invulblad'!$C$11</f>
        <v>#DIV/0!</v>
      </c>
      <c r="O11" s="92" t="e">
        <f>I11/K11*L11*'Calculatie schoonmaak invulblad'!$C$11</f>
        <v>#DIV/0!</v>
      </c>
    </row>
    <row r="12" spans="1:15" x14ac:dyDescent="0.3">
      <c r="A12" s="21" t="s">
        <v>120</v>
      </c>
      <c r="B12" s="13" t="s">
        <v>1268</v>
      </c>
      <c r="C12" s="13" t="s">
        <v>288</v>
      </c>
      <c r="D12" s="13" t="s">
        <v>0</v>
      </c>
      <c r="E12" s="13" t="s">
        <v>20</v>
      </c>
      <c r="F12" s="13" t="s">
        <v>5</v>
      </c>
      <c r="G12" s="13" t="s">
        <v>3</v>
      </c>
      <c r="H12" s="55">
        <v>51.18</v>
      </c>
      <c r="I12" s="55">
        <v>0</v>
      </c>
      <c r="J12" s="56">
        <v>51.18</v>
      </c>
      <c r="K12" s="69">
        <f>'Calculatie schoonmaak invulblad'!E21</f>
        <v>0</v>
      </c>
      <c r="L12" s="27">
        <v>40</v>
      </c>
      <c r="M12" s="93">
        <f t="shared" ref="M12:M75" si="0">I12*L12</f>
        <v>0</v>
      </c>
      <c r="N12" s="94" t="e">
        <f>((I12/K12)*L12)/200*'Calculatie schoonmaak invulblad'!$C$11</f>
        <v>#DIV/0!</v>
      </c>
      <c r="O12" s="95" t="e">
        <f>I12/K12*L12*'Calculatie schoonmaak invulblad'!$C$11</f>
        <v>#DIV/0!</v>
      </c>
    </row>
    <row r="13" spans="1:15" x14ac:dyDescent="0.3">
      <c r="A13" s="21" t="s">
        <v>120</v>
      </c>
      <c r="B13" s="13" t="s">
        <v>1269</v>
      </c>
      <c r="C13" s="13" t="s">
        <v>18</v>
      </c>
      <c r="D13" s="13" t="s">
        <v>18</v>
      </c>
      <c r="E13" s="13" t="s">
        <v>20</v>
      </c>
      <c r="F13" s="13" t="s">
        <v>5</v>
      </c>
      <c r="G13" s="13" t="s">
        <v>3</v>
      </c>
      <c r="H13" s="55">
        <v>8.4600000000000009</v>
      </c>
      <c r="I13" s="55">
        <v>0</v>
      </c>
      <c r="J13" s="56">
        <v>8.4600000000000009</v>
      </c>
      <c r="K13" s="69">
        <f>'Calculatie schoonmaak invulblad'!E38</f>
        <v>0</v>
      </c>
      <c r="L13" s="27">
        <v>40</v>
      </c>
      <c r="M13" s="93">
        <f t="shared" si="0"/>
        <v>0</v>
      </c>
      <c r="N13" s="94" t="e">
        <f>((I13/K13)*L13)/200*'Calculatie schoonmaak invulblad'!$C$11</f>
        <v>#DIV/0!</v>
      </c>
      <c r="O13" s="95" t="e">
        <f>I13/K13*L13*'Calculatie schoonmaak invulblad'!$C$11</f>
        <v>#DIV/0!</v>
      </c>
    </row>
    <row r="14" spans="1:15" x14ac:dyDescent="0.3">
      <c r="A14" s="21" t="s">
        <v>120</v>
      </c>
      <c r="B14" s="13" t="s">
        <v>1270</v>
      </c>
      <c r="C14" s="13" t="s">
        <v>1271</v>
      </c>
      <c r="D14" s="13" t="s">
        <v>40</v>
      </c>
      <c r="E14" s="13" t="s">
        <v>20</v>
      </c>
      <c r="F14" s="13" t="s">
        <v>5</v>
      </c>
      <c r="G14" s="13" t="s">
        <v>41</v>
      </c>
      <c r="H14" s="55">
        <v>378.25</v>
      </c>
      <c r="I14" s="55">
        <v>0</v>
      </c>
      <c r="J14" s="56">
        <v>378.25</v>
      </c>
      <c r="K14" s="69">
        <f>'Calculatie schoonmaak invulblad'!K21</f>
        <v>0</v>
      </c>
      <c r="L14" s="27">
        <v>200</v>
      </c>
      <c r="M14" s="93">
        <f t="shared" si="0"/>
        <v>0</v>
      </c>
      <c r="N14" s="94" t="e">
        <f>((I14/K14)*L14)/200*'Calculatie schoonmaak invulblad'!$C$11</f>
        <v>#DIV/0!</v>
      </c>
      <c r="O14" s="95" t="e">
        <f>I14/K14*L14*'Calculatie schoonmaak invulblad'!$C$11</f>
        <v>#DIV/0!</v>
      </c>
    </row>
    <row r="15" spans="1:15" x14ac:dyDescent="0.3">
      <c r="A15" s="21" t="s">
        <v>120</v>
      </c>
      <c r="B15" s="13"/>
      <c r="C15" s="13" t="s">
        <v>1272</v>
      </c>
      <c r="D15" s="13" t="s">
        <v>0</v>
      </c>
      <c r="E15" s="13" t="s">
        <v>11</v>
      </c>
      <c r="F15" s="13" t="s">
        <v>12</v>
      </c>
      <c r="G15" s="13" t="s">
        <v>3</v>
      </c>
      <c r="H15" s="55">
        <v>23.65</v>
      </c>
      <c r="I15" s="55">
        <v>0</v>
      </c>
      <c r="J15" s="56">
        <v>23.65</v>
      </c>
      <c r="K15" s="69">
        <f>'Calculatie schoonmaak invulblad'!E24</f>
        <v>0</v>
      </c>
      <c r="L15" s="27">
        <v>40</v>
      </c>
      <c r="M15" s="93">
        <f t="shared" si="0"/>
        <v>0</v>
      </c>
      <c r="N15" s="94" t="e">
        <f>((I15/K15)*L15)/200*'Calculatie schoonmaak invulblad'!$C$11</f>
        <v>#DIV/0!</v>
      </c>
      <c r="O15" s="95" t="e">
        <f>I15/K15*L15*'Calculatie schoonmaak invulblad'!$C$11</f>
        <v>#DIV/0!</v>
      </c>
    </row>
    <row r="16" spans="1:15" x14ac:dyDescent="0.3">
      <c r="A16" s="21" t="s">
        <v>120</v>
      </c>
      <c r="B16" s="13"/>
      <c r="C16" s="13" t="s">
        <v>1273</v>
      </c>
      <c r="D16" s="13" t="s">
        <v>40</v>
      </c>
      <c r="E16" s="13" t="s">
        <v>13</v>
      </c>
      <c r="F16" s="13" t="s">
        <v>13</v>
      </c>
      <c r="G16" s="13" t="s">
        <v>41</v>
      </c>
      <c r="H16" s="55">
        <v>26.48</v>
      </c>
      <c r="I16" s="55">
        <v>0</v>
      </c>
      <c r="J16" s="56">
        <v>26.48</v>
      </c>
      <c r="K16" s="69">
        <f>'Calculatie schoonmaak invulblad'!K26</f>
        <v>0</v>
      </c>
      <c r="L16" s="27">
        <v>200</v>
      </c>
      <c r="M16" s="93">
        <f t="shared" si="0"/>
        <v>0</v>
      </c>
      <c r="N16" s="94" t="e">
        <f>((I16/K16)*L16)/200*'Calculatie schoonmaak invulblad'!$C$11</f>
        <v>#DIV/0!</v>
      </c>
      <c r="O16" s="95" t="e">
        <f>I16/K16*L16*'Calculatie schoonmaak invulblad'!$C$11</f>
        <v>#DIV/0!</v>
      </c>
    </row>
    <row r="17" spans="1:15" x14ac:dyDescent="0.3">
      <c r="A17" s="21" t="s">
        <v>120</v>
      </c>
      <c r="B17" s="13"/>
      <c r="C17" s="13" t="s">
        <v>1274</v>
      </c>
      <c r="D17" s="13" t="s">
        <v>54</v>
      </c>
      <c r="E17" s="13" t="s">
        <v>55</v>
      </c>
      <c r="F17" s="13" t="s">
        <v>55</v>
      </c>
      <c r="G17" s="13" t="s">
        <v>35</v>
      </c>
      <c r="H17" s="55">
        <v>1.01</v>
      </c>
      <c r="I17" s="55">
        <v>0</v>
      </c>
      <c r="J17" s="56">
        <v>1.01</v>
      </c>
      <c r="K17" s="69">
        <f>'Calculatie schoonmaak invulblad'!K54</f>
        <v>0</v>
      </c>
      <c r="L17" s="27">
        <v>200</v>
      </c>
      <c r="M17" s="93">
        <f t="shared" si="0"/>
        <v>0</v>
      </c>
      <c r="N17" s="94" t="e">
        <f>((I17/K17)*L17)/200*'Calculatie schoonmaak invulblad'!$C$11</f>
        <v>#DIV/0!</v>
      </c>
      <c r="O17" s="95" t="e">
        <f>I17/K17*L17*'Calculatie schoonmaak invulblad'!$C$11</f>
        <v>#DIV/0!</v>
      </c>
    </row>
    <row r="18" spans="1:15" x14ac:dyDescent="0.3">
      <c r="A18" s="21" t="s">
        <v>120</v>
      </c>
      <c r="B18" s="13"/>
      <c r="C18" s="13" t="s">
        <v>1275</v>
      </c>
      <c r="D18" s="13" t="s">
        <v>40</v>
      </c>
      <c r="E18" s="13" t="s">
        <v>20</v>
      </c>
      <c r="F18" s="13" t="s">
        <v>5</v>
      </c>
      <c r="G18" s="13" t="s">
        <v>41</v>
      </c>
      <c r="H18" s="55">
        <v>76.03</v>
      </c>
      <c r="I18" s="55">
        <v>0</v>
      </c>
      <c r="J18" s="56">
        <v>76.03</v>
      </c>
      <c r="K18" s="69">
        <f>'Calculatie schoonmaak invulblad'!K21</f>
        <v>0</v>
      </c>
      <c r="L18" s="27">
        <v>200</v>
      </c>
      <c r="M18" s="93">
        <f t="shared" si="0"/>
        <v>0</v>
      </c>
      <c r="N18" s="94" t="e">
        <f>((I18/K18)*L18)/200*'Calculatie schoonmaak invulblad'!$C$11</f>
        <v>#DIV/0!</v>
      </c>
      <c r="O18" s="95" t="e">
        <f>I18/K18*L18*'Calculatie schoonmaak invulblad'!$C$11</f>
        <v>#DIV/0!</v>
      </c>
    </row>
    <row r="19" spans="1:15" x14ac:dyDescent="0.3">
      <c r="A19" s="21" t="s">
        <v>120</v>
      </c>
      <c r="B19" s="13" t="s">
        <v>1276</v>
      </c>
      <c r="C19" s="13" t="s">
        <v>1277</v>
      </c>
      <c r="D19" s="13" t="s">
        <v>39</v>
      </c>
      <c r="E19" s="13" t="s">
        <v>20</v>
      </c>
      <c r="F19" s="13" t="s">
        <v>5</v>
      </c>
      <c r="G19" s="13" t="s">
        <v>23</v>
      </c>
      <c r="H19" s="55">
        <v>62.03</v>
      </c>
      <c r="I19" s="55">
        <v>0</v>
      </c>
      <c r="J19" s="56">
        <v>62.03</v>
      </c>
      <c r="K19" s="69">
        <f>'Calculatie schoonmaak invulblad'!E74</f>
        <v>0</v>
      </c>
      <c r="L19" s="27">
        <v>10</v>
      </c>
      <c r="M19" s="93">
        <f t="shared" si="0"/>
        <v>0</v>
      </c>
      <c r="N19" s="94" t="e">
        <f>((I19/K19)*L19)/200*'Calculatie schoonmaak invulblad'!$C$11</f>
        <v>#DIV/0!</v>
      </c>
      <c r="O19" s="95" t="e">
        <f>I19/K19*L19*'Calculatie schoonmaak invulblad'!$C$11</f>
        <v>#DIV/0!</v>
      </c>
    </row>
    <row r="20" spans="1:15" x14ac:dyDescent="0.3">
      <c r="A20" s="21" t="s">
        <v>120</v>
      </c>
      <c r="B20" s="13" t="s">
        <v>1278</v>
      </c>
      <c r="C20" s="13" t="s">
        <v>1279</v>
      </c>
      <c r="D20" s="13" t="s">
        <v>39</v>
      </c>
      <c r="E20" s="13" t="s">
        <v>20</v>
      </c>
      <c r="F20" s="13" t="s">
        <v>5</v>
      </c>
      <c r="G20" s="13" t="s">
        <v>23</v>
      </c>
      <c r="H20" s="55">
        <v>20.62</v>
      </c>
      <c r="I20" s="55">
        <v>0</v>
      </c>
      <c r="J20" s="56">
        <v>20.62</v>
      </c>
      <c r="K20" s="69">
        <f>'Calculatie schoonmaak invulblad'!E74</f>
        <v>0</v>
      </c>
      <c r="L20" s="27">
        <v>10</v>
      </c>
      <c r="M20" s="93">
        <f t="shared" si="0"/>
        <v>0</v>
      </c>
      <c r="N20" s="94" t="e">
        <f>((I20/K20)*L20)/200*'Calculatie schoonmaak invulblad'!$C$11</f>
        <v>#DIV/0!</v>
      </c>
      <c r="O20" s="95" t="e">
        <f>I20/K20*L20*'Calculatie schoonmaak invulblad'!$C$11</f>
        <v>#DIV/0!</v>
      </c>
    </row>
    <row r="21" spans="1:15" x14ac:dyDescent="0.3">
      <c r="A21" s="21" t="s">
        <v>120</v>
      </c>
      <c r="B21" s="13" t="s">
        <v>1280</v>
      </c>
      <c r="C21" s="13" t="s">
        <v>100</v>
      </c>
      <c r="D21" s="13" t="s">
        <v>56</v>
      </c>
      <c r="E21" s="13" t="s">
        <v>8</v>
      </c>
      <c r="F21" s="13" t="s">
        <v>8</v>
      </c>
      <c r="G21" s="13" t="s">
        <v>35</v>
      </c>
      <c r="H21" s="55">
        <v>14.23</v>
      </c>
      <c r="I21" s="55">
        <v>14.23</v>
      </c>
      <c r="J21" s="56"/>
      <c r="K21" s="69">
        <f>'Calculatie schoonmaak invulblad'!K59</f>
        <v>0</v>
      </c>
      <c r="L21" s="27">
        <v>200</v>
      </c>
      <c r="M21" s="93">
        <f t="shared" si="0"/>
        <v>2846</v>
      </c>
      <c r="N21" s="94" t="e">
        <f>((I21/K21)*L21)/200*'Calculatie schoonmaak invulblad'!$C$11</f>
        <v>#DIV/0!</v>
      </c>
      <c r="O21" s="95" t="e">
        <f>I21/K21*L21*'Calculatie schoonmaak invulblad'!$C$11</f>
        <v>#DIV/0!</v>
      </c>
    </row>
    <row r="22" spans="1:15" x14ac:dyDescent="0.3">
      <c r="A22" s="21" t="s">
        <v>120</v>
      </c>
      <c r="B22" s="13"/>
      <c r="C22" s="13" t="s">
        <v>1281</v>
      </c>
      <c r="D22" s="13" t="s">
        <v>56</v>
      </c>
      <c r="E22" s="13" t="s">
        <v>20</v>
      </c>
      <c r="F22" s="13" t="s">
        <v>5</v>
      </c>
      <c r="G22" s="13" t="s">
        <v>35</v>
      </c>
      <c r="H22" s="55">
        <v>61.92</v>
      </c>
      <c r="I22" s="55">
        <v>61.92</v>
      </c>
      <c r="J22" s="56"/>
      <c r="K22" s="69">
        <f>'Calculatie schoonmaak invulblad'!K58</f>
        <v>0</v>
      </c>
      <c r="L22" s="27">
        <v>200</v>
      </c>
      <c r="M22" s="93">
        <f t="shared" si="0"/>
        <v>12384</v>
      </c>
      <c r="N22" s="94" t="e">
        <f>((I22/K22)*L22)/200*'Calculatie schoonmaak invulblad'!$C$11</f>
        <v>#DIV/0!</v>
      </c>
      <c r="O22" s="95" t="e">
        <f>I22/K22*L22*'Calculatie schoonmaak invulblad'!$C$11</f>
        <v>#DIV/0!</v>
      </c>
    </row>
    <row r="23" spans="1:15" x14ac:dyDescent="0.3">
      <c r="A23" s="21" t="s">
        <v>120</v>
      </c>
      <c r="B23" s="13" t="s">
        <v>1282</v>
      </c>
      <c r="C23" s="13" t="s">
        <v>1283</v>
      </c>
      <c r="D23" s="13" t="s">
        <v>39</v>
      </c>
      <c r="E23" s="13" t="s">
        <v>20</v>
      </c>
      <c r="F23" s="13" t="s">
        <v>5</v>
      </c>
      <c r="G23" s="13" t="s">
        <v>23</v>
      </c>
      <c r="H23" s="55">
        <v>1.17</v>
      </c>
      <c r="I23" s="55">
        <v>0</v>
      </c>
      <c r="J23" s="56">
        <v>1.17</v>
      </c>
      <c r="K23" s="69">
        <f>'Calculatie schoonmaak invulblad'!E74</f>
        <v>0</v>
      </c>
      <c r="L23" s="27">
        <v>10</v>
      </c>
      <c r="M23" s="93">
        <f t="shared" si="0"/>
        <v>0</v>
      </c>
      <c r="N23" s="94" t="e">
        <f>((I23/K23)*L23)/200*'Calculatie schoonmaak invulblad'!$C$11</f>
        <v>#DIV/0!</v>
      </c>
      <c r="O23" s="95" t="e">
        <f>I23/K23*L23*'Calculatie schoonmaak invulblad'!$C$11</f>
        <v>#DIV/0!</v>
      </c>
    </row>
    <row r="24" spans="1:15" x14ac:dyDescent="0.3">
      <c r="A24" s="21" t="s">
        <v>120</v>
      </c>
      <c r="B24" s="13" t="s">
        <v>1284</v>
      </c>
      <c r="C24" s="13" t="s">
        <v>1285</v>
      </c>
      <c r="D24" s="13" t="s">
        <v>39</v>
      </c>
      <c r="E24" s="13" t="s">
        <v>20</v>
      </c>
      <c r="F24" s="13" t="s">
        <v>5</v>
      </c>
      <c r="G24" s="13" t="s">
        <v>23</v>
      </c>
      <c r="H24" s="55">
        <v>0.8</v>
      </c>
      <c r="I24" s="55">
        <v>0</v>
      </c>
      <c r="J24" s="56">
        <v>0.8</v>
      </c>
      <c r="K24" s="69">
        <f>'Calculatie schoonmaak invulblad'!E74</f>
        <v>0</v>
      </c>
      <c r="L24" s="27">
        <v>10</v>
      </c>
      <c r="M24" s="93">
        <f t="shared" si="0"/>
        <v>0</v>
      </c>
      <c r="N24" s="94" t="e">
        <f>((I24/K24)*L24)/200*'Calculatie schoonmaak invulblad'!$C$11</f>
        <v>#DIV/0!</v>
      </c>
      <c r="O24" s="95" t="e">
        <f>I24/K24*L24*'Calculatie schoonmaak invulblad'!$C$11</f>
        <v>#DIV/0!</v>
      </c>
    </row>
    <row r="25" spans="1:15" x14ac:dyDescent="0.3">
      <c r="A25" s="21" t="s">
        <v>120</v>
      </c>
      <c r="B25" s="13" t="s">
        <v>1286</v>
      </c>
      <c r="C25" s="13" t="s">
        <v>1287</v>
      </c>
      <c r="D25" s="13" t="s">
        <v>39</v>
      </c>
      <c r="E25" s="13" t="s">
        <v>13</v>
      </c>
      <c r="F25" s="13" t="s">
        <v>13</v>
      </c>
      <c r="G25" s="13" t="s">
        <v>23</v>
      </c>
      <c r="H25" s="55">
        <v>24.61</v>
      </c>
      <c r="I25" s="55">
        <v>0</v>
      </c>
      <c r="J25" s="56">
        <v>24.61</v>
      </c>
      <c r="K25" s="69">
        <f>'Calculatie schoonmaak invulblad'!E78</f>
        <v>0</v>
      </c>
      <c r="L25" s="27">
        <v>10</v>
      </c>
      <c r="M25" s="93">
        <f t="shared" si="0"/>
        <v>0</v>
      </c>
      <c r="N25" s="94" t="e">
        <f>((I25/K25)*L25)/200*'Calculatie schoonmaak invulblad'!$C$11</f>
        <v>#DIV/0!</v>
      </c>
      <c r="O25" s="95" t="e">
        <f>I25/K25*L25*'Calculatie schoonmaak invulblad'!$C$11</f>
        <v>#DIV/0!</v>
      </c>
    </row>
    <row r="26" spans="1:15" x14ac:dyDescent="0.3">
      <c r="A26" s="21" t="s">
        <v>120</v>
      </c>
      <c r="B26" s="13" t="s">
        <v>1288</v>
      </c>
      <c r="C26" s="13" t="s">
        <v>1289</v>
      </c>
      <c r="D26" s="13" t="s">
        <v>39</v>
      </c>
      <c r="E26" s="13" t="s">
        <v>20</v>
      </c>
      <c r="F26" s="13" t="s">
        <v>5</v>
      </c>
      <c r="G26" s="13" t="s">
        <v>23</v>
      </c>
      <c r="H26" s="55">
        <v>21.18</v>
      </c>
      <c r="I26" s="55">
        <v>0</v>
      </c>
      <c r="J26" s="56">
        <v>21.18</v>
      </c>
      <c r="K26" s="69">
        <f>'Calculatie schoonmaak invulblad'!E74</f>
        <v>0</v>
      </c>
      <c r="L26" s="27">
        <v>10</v>
      </c>
      <c r="M26" s="93">
        <f t="shared" si="0"/>
        <v>0</v>
      </c>
      <c r="N26" s="94" t="e">
        <f>((I26/K26)*L26)/200*'Calculatie schoonmaak invulblad'!$C$11</f>
        <v>#DIV/0!</v>
      </c>
      <c r="O26" s="95" t="e">
        <f>I26/K26*L26*'Calculatie schoonmaak invulblad'!$C$11</f>
        <v>#DIV/0!</v>
      </c>
    </row>
    <row r="27" spans="1:15" x14ac:dyDescent="0.3">
      <c r="A27" s="21" t="s">
        <v>120</v>
      </c>
      <c r="B27" s="13" t="s">
        <v>1290</v>
      </c>
      <c r="C27" s="13" t="s">
        <v>1291</v>
      </c>
      <c r="D27" s="13" t="s">
        <v>39</v>
      </c>
      <c r="E27" s="13" t="s">
        <v>20</v>
      </c>
      <c r="F27" s="13" t="s">
        <v>5</v>
      </c>
      <c r="G27" s="13" t="s">
        <v>23</v>
      </c>
      <c r="H27" s="55">
        <v>3.87</v>
      </c>
      <c r="I27" s="55">
        <v>0</v>
      </c>
      <c r="J27" s="56">
        <v>3.87</v>
      </c>
      <c r="K27" s="69">
        <f>'Calculatie schoonmaak invulblad'!E74</f>
        <v>0</v>
      </c>
      <c r="L27" s="27">
        <v>10</v>
      </c>
      <c r="M27" s="93">
        <f t="shared" si="0"/>
        <v>0</v>
      </c>
      <c r="N27" s="94" t="e">
        <f>((I27/K27)*L27)/200*'Calculatie schoonmaak invulblad'!$C$11</f>
        <v>#DIV/0!</v>
      </c>
      <c r="O27" s="95" t="e">
        <f>I27/K27*L27*'Calculatie schoonmaak invulblad'!$C$11</f>
        <v>#DIV/0!</v>
      </c>
    </row>
    <row r="28" spans="1:15" x14ac:dyDescent="0.3">
      <c r="A28" s="21" t="s">
        <v>120</v>
      </c>
      <c r="B28" s="13"/>
      <c r="C28" s="13" t="s">
        <v>1292</v>
      </c>
      <c r="D28" s="13" t="s">
        <v>56</v>
      </c>
      <c r="E28" s="13" t="s">
        <v>20</v>
      </c>
      <c r="F28" s="13" t="s">
        <v>5</v>
      </c>
      <c r="G28" s="13" t="s">
        <v>35</v>
      </c>
      <c r="H28" s="55">
        <v>105</v>
      </c>
      <c r="I28" s="55">
        <v>105</v>
      </c>
      <c r="J28" s="56"/>
      <c r="K28" s="69">
        <f>'Calculatie schoonmaak invulblad'!K58</f>
        <v>0</v>
      </c>
      <c r="L28" s="27">
        <v>200</v>
      </c>
      <c r="M28" s="93">
        <f t="shared" si="0"/>
        <v>21000</v>
      </c>
      <c r="N28" s="94" t="e">
        <f>((I28/K28)*L28)/200*'Calculatie schoonmaak invulblad'!$C$11</f>
        <v>#DIV/0!</v>
      </c>
      <c r="O28" s="95" t="e">
        <f>I28/K28*L28*'Calculatie schoonmaak invulblad'!$C$11</f>
        <v>#DIV/0!</v>
      </c>
    </row>
    <row r="29" spans="1:15" x14ac:dyDescent="0.3">
      <c r="A29" s="21" t="s">
        <v>120</v>
      </c>
      <c r="B29" s="13"/>
      <c r="C29" s="13" t="s">
        <v>1293</v>
      </c>
      <c r="D29" s="13" t="s">
        <v>56</v>
      </c>
      <c r="E29" s="13" t="s">
        <v>20</v>
      </c>
      <c r="F29" s="13" t="s">
        <v>5</v>
      </c>
      <c r="G29" s="13" t="s">
        <v>35</v>
      </c>
      <c r="H29" s="55">
        <v>84.35</v>
      </c>
      <c r="I29" s="55">
        <v>84.35</v>
      </c>
      <c r="J29" s="56"/>
      <c r="K29" s="69">
        <f>'Calculatie schoonmaak invulblad'!K58</f>
        <v>0</v>
      </c>
      <c r="L29" s="27">
        <v>200</v>
      </c>
      <c r="M29" s="93">
        <f t="shared" si="0"/>
        <v>16870</v>
      </c>
      <c r="N29" s="94" t="e">
        <f>((I29/K29)*L29)/200*'Calculatie schoonmaak invulblad'!$C$11</f>
        <v>#DIV/0!</v>
      </c>
      <c r="O29" s="95" t="e">
        <f>I29/K29*L29*'Calculatie schoonmaak invulblad'!$C$11</f>
        <v>#DIV/0!</v>
      </c>
    </row>
    <row r="30" spans="1:15" x14ac:dyDescent="0.3">
      <c r="A30" s="21" t="s">
        <v>120</v>
      </c>
      <c r="B30" s="13"/>
      <c r="C30" s="13" t="s">
        <v>1294</v>
      </c>
      <c r="D30" s="13" t="s">
        <v>54</v>
      </c>
      <c r="E30" s="13" t="s">
        <v>20</v>
      </c>
      <c r="F30" s="13" t="s">
        <v>5</v>
      </c>
      <c r="G30" s="13" t="s">
        <v>35</v>
      </c>
      <c r="H30" s="55">
        <v>51.09</v>
      </c>
      <c r="I30" s="55">
        <v>51.09</v>
      </c>
      <c r="J30" s="56"/>
      <c r="K30" s="69">
        <f>'Calculatie schoonmaak invulblad'!K49</f>
        <v>0</v>
      </c>
      <c r="L30" s="27">
        <v>200</v>
      </c>
      <c r="M30" s="93">
        <f t="shared" si="0"/>
        <v>10218</v>
      </c>
      <c r="N30" s="94" t="e">
        <f>((I30/K30)*L30)/200*'Calculatie schoonmaak invulblad'!$C$11</f>
        <v>#DIV/0!</v>
      </c>
      <c r="O30" s="95" t="e">
        <f>I30/K30*L30*'Calculatie schoonmaak invulblad'!$C$11</f>
        <v>#DIV/0!</v>
      </c>
    </row>
    <row r="31" spans="1:15" x14ac:dyDescent="0.3">
      <c r="A31" s="21" t="s">
        <v>120</v>
      </c>
      <c r="B31" s="13"/>
      <c r="C31" s="13" t="s">
        <v>1295</v>
      </c>
      <c r="D31" s="13" t="s">
        <v>54</v>
      </c>
      <c r="E31" s="13" t="s">
        <v>20</v>
      </c>
      <c r="F31" s="13" t="s">
        <v>5</v>
      </c>
      <c r="G31" s="13" t="s">
        <v>35</v>
      </c>
      <c r="H31" s="55">
        <v>52.1</v>
      </c>
      <c r="I31" s="55">
        <v>52.1</v>
      </c>
      <c r="J31" s="56"/>
      <c r="K31" s="69">
        <f>'Calculatie schoonmaak invulblad'!K49</f>
        <v>0</v>
      </c>
      <c r="L31" s="27">
        <v>200</v>
      </c>
      <c r="M31" s="93">
        <f t="shared" si="0"/>
        <v>10420</v>
      </c>
      <c r="N31" s="94" t="e">
        <f>((I31/K31)*L31)/200*'Calculatie schoonmaak invulblad'!$C$11</f>
        <v>#DIV/0!</v>
      </c>
      <c r="O31" s="95" t="e">
        <f>I31/K31*L31*'Calculatie schoonmaak invulblad'!$C$11</f>
        <v>#DIV/0!</v>
      </c>
    </row>
    <row r="32" spans="1:15" x14ac:dyDescent="0.3">
      <c r="A32" s="21" t="s">
        <v>120</v>
      </c>
      <c r="B32" s="13"/>
      <c r="C32" s="13" t="s">
        <v>1296</v>
      </c>
      <c r="D32" s="13" t="s">
        <v>54</v>
      </c>
      <c r="E32" s="13" t="s">
        <v>13</v>
      </c>
      <c r="F32" s="13" t="s">
        <v>13</v>
      </c>
      <c r="G32" s="13" t="s">
        <v>35</v>
      </c>
      <c r="H32" s="55">
        <v>4.34</v>
      </c>
      <c r="I32" s="55">
        <v>0</v>
      </c>
      <c r="J32" s="56">
        <v>4.34</v>
      </c>
      <c r="K32" s="69">
        <f>'Calculatie schoonmaak invulblad'!K57</f>
        <v>0</v>
      </c>
      <c r="L32" s="27">
        <v>200</v>
      </c>
      <c r="M32" s="93">
        <f t="shared" si="0"/>
        <v>0</v>
      </c>
      <c r="N32" s="94" t="e">
        <f>((I32/K32)*L32)/200*'Calculatie schoonmaak invulblad'!$C$11</f>
        <v>#DIV/0!</v>
      </c>
      <c r="O32" s="95" t="e">
        <f>I32/K32*L32*'Calculatie schoonmaak invulblad'!$C$11</f>
        <v>#DIV/0!</v>
      </c>
    </row>
    <row r="33" spans="1:15" x14ac:dyDescent="0.3">
      <c r="A33" s="21" t="s">
        <v>120</v>
      </c>
      <c r="B33" s="13" t="s">
        <v>1297</v>
      </c>
      <c r="C33" s="13" t="s">
        <v>1298</v>
      </c>
      <c r="D33" s="13" t="s">
        <v>40</v>
      </c>
      <c r="E33" s="13" t="s">
        <v>20</v>
      </c>
      <c r="F33" s="13" t="s">
        <v>5</v>
      </c>
      <c r="G33" s="13" t="s">
        <v>41</v>
      </c>
      <c r="H33" s="55">
        <v>126.11</v>
      </c>
      <c r="I33" s="55">
        <v>0</v>
      </c>
      <c r="J33" s="56">
        <v>126.11</v>
      </c>
      <c r="K33" s="69">
        <f>'Calculatie schoonmaak invulblad'!K21</f>
        <v>0</v>
      </c>
      <c r="L33" s="27">
        <v>200</v>
      </c>
      <c r="M33" s="93">
        <f t="shared" si="0"/>
        <v>0</v>
      </c>
      <c r="N33" s="94" t="e">
        <f>((I33/K33)*L33)/200*'Calculatie schoonmaak invulblad'!$C$11</f>
        <v>#DIV/0!</v>
      </c>
      <c r="O33" s="95" t="e">
        <f>I33/K33*L33*'Calculatie schoonmaak invulblad'!$C$11</f>
        <v>#DIV/0!</v>
      </c>
    </row>
    <row r="34" spans="1:15" x14ac:dyDescent="0.3">
      <c r="A34" s="21" t="s">
        <v>120</v>
      </c>
      <c r="B34" s="13" t="s">
        <v>334</v>
      </c>
      <c r="C34" s="13" t="s">
        <v>1299</v>
      </c>
      <c r="D34" s="13" t="s">
        <v>43</v>
      </c>
      <c r="E34" s="13" t="s">
        <v>20</v>
      </c>
      <c r="F34" s="13" t="s">
        <v>5</v>
      </c>
      <c r="G34" s="13" t="s">
        <v>44</v>
      </c>
      <c r="H34" s="55">
        <v>89.16</v>
      </c>
      <c r="I34" s="55">
        <v>0</v>
      </c>
      <c r="J34" s="56">
        <v>89.16</v>
      </c>
      <c r="K34" s="69">
        <f>'Calculatie schoonmaak invulblad'!K30</f>
        <v>0</v>
      </c>
      <c r="L34" s="27">
        <v>200</v>
      </c>
      <c r="M34" s="93">
        <f t="shared" si="0"/>
        <v>0</v>
      </c>
      <c r="N34" s="94" t="e">
        <f>((I34/K34)*L34)/200*'Calculatie schoonmaak invulblad'!$C$11</f>
        <v>#DIV/0!</v>
      </c>
      <c r="O34" s="95" t="e">
        <f>I34/K34*L34*'Calculatie schoonmaak invulblad'!$C$11</f>
        <v>#DIV/0!</v>
      </c>
    </row>
    <row r="35" spans="1:15" x14ac:dyDescent="0.3">
      <c r="A35" s="21" t="s">
        <v>120</v>
      </c>
      <c r="B35" s="13" t="s">
        <v>335</v>
      </c>
      <c r="C35" s="13" t="s">
        <v>1300</v>
      </c>
      <c r="D35" s="13" t="s">
        <v>26</v>
      </c>
      <c r="E35" s="13" t="s">
        <v>20</v>
      </c>
      <c r="F35" s="13" t="s">
        <v>5</v>
      </c>
      <c r="G35" s="13" t="s">
        <v>27</v>
      </c>
      <c r="H35" s="55">
        <v>183.25</v>
      </c>
      <c r="I35" s="55">
        <v>0</v>
      </c>
      <c r="J35" s="56">
        <v>183.25</v>
      </c>
      <c r="K35" s="69">
        <f>'Calculatie schoonmaak invulblad'!E42</f>
        <v>0</v>
      </c>
      <c r="L35" s="27">
        <v>200</v>
      </c>
      <c r="M35" s="93">
        <f t="shared" si="0"/>
        <v>0</v>
      </c>
      <c r="N35" s="94" t="e">
        <f>((I35/K35)*L35)/200*'Calculatie schoonmaak invulblad'!$C$11</f>
        <v>#DIV/0!</v>
      </c>
      <c r="O35" s="95" t="e">
        <f>I35/K35*L35*'Calculatie schoonmaak invulblad'!$C$11</f>
        <v>#DIV/0!</v>
      </c>
    </row>
    <row r="36" spans="1:15" x14ac:dyDescent="0.3">
      <c r="A36" s="21" t="s">
        <v>120</v>
      </c>
      <c r="B36" s="13" t="s">
        <v>1301</v>
      </c>
      <c r="C36" s="13" t="s">
        <v>1302</v>
      </c>
      <c r="D36" s="13" t="s">
        <v>28</v>
      </c>
      <c r="E36" s="13" t="s">
        <v>20</v>
      </c>
      <c r="F36" s="13" t="s">
        <v>5</v>
      </c>
      <c r="G36" s="13" t="s">
        <v>44</v>
      </c>
      <c r="H36" s="55">
        <v>62.1</v>
      </c>
      <c r="I36" s="55">
        <v>0</v>
      </c>
      <c r="J36" s="56">
        <v>62.1</v>
      </c>
      <c r="K36" s="69">
        <f>'Calculatie schoonmaak invulblad'!K30</f>
        <v>0</v>
      </c>
      <c r="L36" s="27">
        <v>200</v>
      </c>
      <c r="M36" s="93">
        <f t="shared" si="0"/>
        <v>0</v>
      </c>
      <c r="N36" s="94" t="e">
        <f>((I36/K36)*L36)/200*'Calculatie schoonmaak invulblad'!$C$11</f>
        <v>#DIV/0!</v>
      </c>
      <c r="O36" s="95" t="e">
        <f>I36/K36*L36*'Calculatie schoonmaak invulblad'!$C$11</f>
        <v>#DIV/0!</v>
      </c>
    </row>
    <row r="37" spans="1:15" x14ac:dyDescent="0.3">
      <c r="A37" s="21" t="s">
        <v>120</v>
      </c>
      <c r="B37" s="13" t="s">
        <v>1303</v>
      </c>
      <c r="C37" s="13" t="s">
        <v>1304</v>
      </c>
      <c r="D37" s="13" t="s">
        <v>46</v>
      </c>
      <c r="E37" s="13" t="s">
        <v>20</v>
      </c>
      <c r="F37" s="13" t="s">
        <v>5</v>
      </c>
      <c r="G37" s="13" t="s">
        <v>47</v>
      </c>
      <c r="H37" s="55">
        <v>7.87</v>
      </c>
      <c r="I37" s="55">
        <v>0</v>
      </c>
      <c r="J37" s="56">
        <v>7.87</v>
      </c>
      <c r="K37" s="69">
        <f>'Calculatie schoonmaak invulblad'!K37</f>
        <v>0</v>
      </c>
      <c r="L37" s="27">
        <v>400</v>
      </c>
      <c r="M37" s="93">
        <f t="shared" si="0"/>
        <v>0</v>
      </c>
      <c r="N37" s="94" t="e">
        <f>((I37/K37)*L37)/200*'Calculatie schoonmaak invulblad'!$C$11</f>
        <v>#DIV/0!</v>
      </c>
      <c r="O37" s="95" t="e">
        <f>I37/K37*L37*'Calculatie schoonmaak invulblad'!$C$11</f>
        <v>#DIV/0!</v>
      </c>
    </row>
    <row r="38" spans="1:15" x14ac:dyDescent="0.3">
      <c r="A38" s="21" t="s">
        <v>120</v>
      </c>
      <c r="B38" s="13" t="s">
        <v>1305</v>
      </c>
      <c r="C38" s="13" t="s">
        <v>1306</v>
      </c>
      <c r="D38" s="13" t="s">
        <v>46</v>
      </c>
      <c r="E38" s="13" t="s">
        <v>20</v>
      </c>
      <c r="F38" s="13" t="s">
        <v>5</v>
      </c>
      <c r="G38" s="13" t="s">
        <v>47</v>
      </c>
      <c r="H38" s="55">
        <v>6.41</v>
      </c>
      <c r="I38" s="55">
        <v>0</v>
      </c>
      <c r="J38" s="56">
        <v>6.41</v>
      </c>
      <c r="K38" s="69">
        <f>'Calculatie schoonmaak invulblad'!K37</f>
        <v>0</v>
      </c>
      <c r="L38" s="27">
        <v>400</v>
      </c>
      <c r="M38" s="93">
        <f t="shared" si="0"/>
        <v>0</v>
      </c>
      <c r="N38" s="94" t="e">
        <f>((I38/K38)*L38)/200*'Calculatie schoonmaak invulblad'!$C$11</f>
        <v>#DIV/0!</v>
      </c>
      <c r="O38" s="95" t="e">
        <f>I38/K38*L38*'Calculatie schoonmaak invulblad'!$C$11</f>
        <v>#DIV/0!</v>
      </c>
    </row>
    <row r="39" spans="1:15" x14ac:dyDescent="0.3">
      <c r="A39" s="21" t="s">
        <v>120</v>
      </c>
      <c r="B39" s="13" t="s">
        <v>1307</v>
      </c>
      <c r="C39" s="13" t="s">
        <v>34</v>
      </c>
      <c r="D39" s="13" t="s">
        <v>34</v>
      </c>
      <c r="E39" s="13" t="s">
        <v>37</v>
      </c>
      <c r="F39" s="13" t="s">
        <v>5</v>
      </c>
      <c r="G39" s="13" t="s">
        <v>35</v>
      </c>
      <c r="H39" s="55">
        <v>1.56</v>
      </c>
      <c r="I39" s="55">
        <v>0</v>
      </c>
      <c r="J39" s="56">
        <v>1.56</v>
      </c>
      <c r="K39" s="69">
        <f>'Calculatie schoonmaak invulblad'!E71</f>
        <v>0</v>
      </c>
      <c r="L39" s="27">
        <v>200</v>
      </c>
      <c r="M39" s="93">
        <f t="shared" si="0"/>
        <v>0</v>
      </c>
      <c r="N39" s="94" t="e">
        <f>((I39/K39)*L39)/200*'Calculatie schoonmaak invulblad'!$C$11</f>
        <v>#DIV/0!</v>
      </c>
      <c r="O39" s="95" t="e">
        <f>I39/K39*L39*'Calculatie schoonmaak invulblad'!$C$11</f>
        <v>#DIV/0!</v>
      </c>
    </row>
    <row r="40" spans="1:15" x14ac:dyDescent="0.3">
      <c r="A40" s="21" t="s">
        <v>120</v>
      </c>
      <c r="B40" s="13" t="s">
        <v>1308</v>
      </c>
      <c r="C40" s="13" t="s">
        <v>1309</v>
      </c>
      <c r="D40" s="13" t="s">
        <v>46</v>
      </c>
      <c r="E40" s="13" t="s">
        <v>20</v>
      </c>
      <c r="F40" s="13" t="s">
        <v>5</v>
      </c>
      <c r="G40" s="13" t="s">
        <v>47</v>
      </c>
      <c r="H40" s="55">
        <v>11.83</v>
      </c>
      <c r="I40" s="55">
        <v>0</v>
      </c>
      <c r="J40" s="56">
        <v>11.83</v>
      </c>
      <c r="K40" s="69">
        <f>'Calculatie schoonmaak invulblad'!K37</f>
        <v>0</v>
      </c>
      <c r="L40" s="27">
        <v>400</v>
      </c>
      <c r="M40" s="93">
        <f t="shared" si="0"/>
        <v>0</v>
      </c>
      <c r="N40" s="94" t="e">
        <f>((I40/K40)*L40)/200*'Calculatie schoonmaak invulblad'!$C$11</f>
        <v>#DIV/0!</v>
      </c>
      <c r="O40" s="95" t="e">
        <f>I40/K40*L40*'Calculatie schoonmaak invulblad'!$C$11</f>
        <v>#DIV/0!</v>
      </c>
    </row>
    <row r="41" spans="1:15" x14ac:dyDescent="0.3">
      <c r="A41" s="21" t="s">
        <v>120</v>
      </c>
      <c r="B41" s="13" t="s">
        <v>1310</v>
      </c>
      <c r="C41" s="13" t="s">
        <v>1311</v>
      </c>
      <c r="D41" s="13" t="s">
        <v>39</v>
      </c>
      <c r="E41" s="13" t="s">
        <v>20</v>
      </c>
      <c r="F41" s="13" t="s">
        <v>5</v>
      </c>
      <c r="G41" s="13" t="s">
        <v>23</v>
      </c>
      <c r="H41" s="55">
        <v>2.2400000000000002</v>
      </c>
      <c r="I41" s="55">
        <v>0</v>
      </c>
      <c r="J41" s="56">
        <v>2.2400000000000002</v>
      </c>
      <c r="K41" s="69">
        <f>'Calculatie schoonmaak invulblad'!E74</f>
        <v>0</v>
      </c>
      <c r="L41" s="27">
        <v>10</v>
      </c>
      <c r="M41" s="93">
        <f t="shared" si="0"/>
        <v>0</v>
      </c>
      <c r="N41" s="94" t="e">
        <f>((I41/K41)*L41)/200*'Calculatie schoonmaak invulblad'!$C$11</f>
        <v>#DIV/0!</v>
      </c>
      <c r="O41" s="95" t="e">
        <f>I41/K41*L41*'Calculatie schoonmaak invulblad'!$C$11</f>
        <v>#DIV/0!</v>
      </c>
    </row>
    <row r="42" spans="1:15" x14ac:dyDescent="0.3">
      <c r="A42" s="21" t="s">
        <v>120</v>
      </c>
      <c r="B42" s="13" t="s">
        <v>1312</v>
      </c>
      <c r="C42" s="13" t="s">
        <v>1313</v>
      </c>
      <c r="D42" s="13" t="s">
        <v>39</v>
      </c>
      <c r="E42" s="13" t="s">
        <v>20</v>
      </c>
      <c r="F42" s="13" t="s">
        <v>5</v>
      </c>
      <c r="G42" s="13" t="s">
        <v>23</v>
      </c>
      <c r="H42" s="55">
        <v>9.42</v>
      </c>
      <c r="I42" s="55">
        <v>0</v>
      </c>
      <c r="J42" s="56">
        <v>9.42</v>
      </c>
      <c r="K42" s="69">
        <f>'Calculatie schoonmaak invulblad'!E74</f>
        <v>0</v>
      </c>
      <c r="L42" s="27">
        <v>10</v>
      </c>
      <c r="M42" s="93">
        <f t="shared" si="0"/>
        <v>0</v>
      </c>
      <c r="N42" s="94" t="e">
        <f>((I42/K42)*L42)/200*'Calculatie schoonmaak invulblad'!$C$11</f>
        <v>#DIV/0!</v>
      </c>
      <c r="O42" s="95" t="e">
        <f>I42/K42*L42*'Calculatie schoonmaak invulblad'!$C$11</f>
        <v>#DIV/0!</v>
      </c>
    </row>
    <row r="43" spans="1:15" x14ac:dyDescent="0.3">
      <c r="A43" s="21" t="s">
        <v>120</v>
      </c>
      <c r="B43" s="13" t="s">
        <v>1314</v>
      </c>
      <c r="C43" s="13" t="s">
        <v>1315</v>
      </c>
      <c r="D43" s="13" t="s">
        <v>39</v>
      </c>
      <c r="E43" s="13" t="s">
        <v>20</v>
      </c>
      <c r="F43" s="13" t="s">
        <v>5</v>
      </c>
      <c r="G43" s="13" t="s">
        <v>23</v>
      </c>
      <c r="H43" s="55">
        <v>18.329999999999998</v>
      </c>
      <c r="I43" s="55">
        <v>0</v>
      </c>
      <c r="J43" s="56">
        <v>18.329999999999998</v>
      </c>
      <c r="K43" s="69">
        <f>'Calculatie schoonmaak invulblad'!E74</f>
        <v>0</v>
      </c>
      <c r="L43" s="27">
        <v>10</v>
      </c>
      <c r="M43" s="93">
        <f t="shared" si="0"/>
        <v>0</v>
      </c>
      <c r="N43" s="94" t="e">
        <f>((I43/K43)*L43)/200*'Calculatie schoonmaak invulblad'!$C$11</f>
        <v>#DIV/0!</v>
      </c>
      <c r="O43" s="95" t="e">
        <f>I43/K43*L43*'Calculatie schoonmaak invulblad'!$C$11</f>
        <v>#DIV/0!</v>
      </c>
    </row>
    <row r="44" spans="1:15" x14ac:dyDescent="0.3">
      <c r="A44" s="21" t="s">
        <v>120</v>
      </c>
      <c r="B44" s="13" t="s">
        <v>1316</v>
      </c>
      <c r="C44" s="13" t="s">
        <v>1317</v>
      </c>
      <c r="D44" s="13" t="s">
        <v>39</v>
      </c>
      <c r="E44" s="13" t="s">
        <v>20</v>
      </c>
      <c r="F44" s="13" t="s">
        <v>5</v>
      </c>
      <c r="G44" s="13" t="s">
        <v>23</v>
      </c>
      <c r="H44" s="55">
        <v>1.53</v>
      </c>
      <c r="I44" s="55">
        <v>0</v>
      </c>
      <c r="J44" s="56">
        <v>1.53</v>
      </c>
      <c r="K44" s="69">
        <f>'Calculatie schoonmaak invulblad'!E74</f>
        <v>0</v>
      </c>
      <c r="L44" s="27">
        <v>10</v>
      </c>
      <c r="M44" s="93">
        <f t="shared" si="0"/>
        <v>0</v>
      </c>
      <c r="N44" s="94" t="e">
        <f>((I44/K44)*L44)/200*'Calculatie schoonmaak invulblad'!$C$11</f>
        <v>#DIV/0!</v>
      </c>
      <c r="O44" s="95" t="e">
        <f>I44/K44*L44*'Calculatie schoonmaak invulblad'!$C$11</f>
        <v>#DIV/0!</v>
      </c>
    </row>
    <row r="45" spans="1:15" x14ac:dyDescent="0.3">
      <c r="A45" s="21" t="s">
        <v>120</v>
      </c>
      <c r="B45" s="13" t="s">
        <v>1318</v>
      </c>
      <c r="C45" s="13" t="s">
        <v>1319</v>
      </c>
      <c r="D45" s="13" t="s">
        <v>26</v>
      </c>
      <c r="E45" s="13" t="s">
        <v>20</v>
      </c>
      <c r="F45" s="13" t="s">
        <v>5</v>
      </c>
      <c r="G45" s="13" t="s">
        <v>27</v>
      </c>
      <c r="H45" s="55">
        <v>271.01</v>
      </c>
      <c r="I45" s="55">
        <v>0</v>
      </c>
      <c r="J45" s="56">
        <v>271.01</v>
      </c>
      <c r="K45" s="69">
        <f>'Calculatie schoonmaak invulblad'!E42</f>
        <v>0</v>
      </c>
      <c r="L45" s="27">
        <v>200</v>
      </c>
      <c r="M45" s="93">
        <f t="shared" si="0"/>
        <v>0</v>
      </c>
      <c r="N45" s="94" t="e">
        <f>((I45/K45)*L45)/200*'Calculatie schoonmaak invulblad'!$C$11</f>
        <v>#DIV/0!</v>
      </c>
      <c r="O45" s="95" t="e">
        <f>I45/K45*L45*'Calculatie schoonmaak invulblad'!$C$11</f>
        <v>#DIV/0!</v>
      </c>
    </row>
    <row r="46" spans="1:15" x14ac:dyDescent="0.3">
      <c r="A46" s="21" t="s">
        <v>120</v>
      </c>
      <c r="B46" s="13" t="s">
        <v>1320</v>
      </c>
      <c r="C46" s="13" t="s">
        <v>1321</v>
      </c>
      <c r="D46" s="13" t="s">
        <v>26</v>
      </c>
      <c r="E46" s="13" t="s">
        <v>20</v>
      </c>
      <c r="F46" s="13" t="s">
        <v>5</v>
      </c>
      <c r="G46" s="13" t="s">
        <v>27</v>
      </c>
      <c r="H46" s="55">
        <v>310.82</v>
      </c>
      <c r="I46" s="55">
        <v>0</v>
      </c>
      <c r="J46" s="56">
        <v>310.82</v>
      </c>
      <c r="K46" s="69">
        <f>'Calculatie schoonmaak invulblad'!E42</f>
        <v>0</v>
      </c>
      <c r="L46" s="27">
        <v>400</v>
      </c>
      <c r="M46" s="93">
        <f t="shared" si="0"/>
        <v>0</v>
      </c>
      <c r="N46" s="94" t="e">
        <f>((I46/K46)*L46)/200*'Calculatie schoonmaak invulblad'!$C$11</f>
        <v>#DIV/0!</v>
      </c>
      <c r="O46" s="95" t="e">
        <f>I46/K46*L46*'Calculatie schoonmaak invulblad'!$C$11</f>
        <v>#DIV/0!</v>
      </c>
    </row>
    <row r="47" spans="1:15" x14ac:dyDescent="0.3">
      <c r="A47" s="21" t="s">
        <v>120</v>
      </c>
      <c r="B47" s="13" t="s">
        <v>1322</v>
      </c>
      <c r="C47" s="13" t="s">
        <v>1323</v>
      </c>
      <c r="D47" s="13" t="s">
        <v>28</v>
      </c>
      <c r="E47" s="13" t="s">
        <v>20</v>
      </c>
      <c r="F47" s="13" t="s">
        <v>5</v>
      </c>
      <c r="G47" s="13" t="s">
        <v>27</v>
      </c>
      <c r="H47" s="55">
        <v>32.17</v>
      </c>
      <c r="I47" s="55">
        <v>0</v>
      </c>
      <c r="J47" s="56">
        <v>32.17</v>
      </c>
      <c r="K47" s="69">
        <f>'Calculatie schoonmaak invulblad'!E51</f>
        <v>0</v>
      </c>
      <c r="L47" s="27">
        <v>200</v>
      </c>
      <c r="M47" s="93">
        <f t="shared" si="0"/>
        <v>0</v>
      </c>
      <c r="N47" s="94" t="e">
        <f>((I47/K47)*L47)/200*'Calculatie schoonmaak invulblad'!$C$11</f>
        <v>#DIV/0!</v>
      </c>
      <c r="O47" s="95" t="e">
        <f>I47/K47*L47*'Calculatie schoonmaak invulblad'!$C$11</f>
        <v>#DIV/0!</v>
      </c>
    </row>
    <row r="48" spans="1:15" x14ac:dyDescent="0.3">
      <c r="A48" s="21" t="s">
        <v>152</v>
      </c>
      <c r="B48" s="13" t="s">
        <v>1324</v>
      </c>
      <c r="C48" s="13" t="s">
        <v>145</v>
      </c>
      <c r="D48" s="13" t="s">
        <v>0</v>
      </c>
      <c r="E48" s="13" t="s">
        <v>8</v>
      </c>
      <c r="F48" s="13" t="s">
        <v>8</v>
      </c>
      <c r="G48" s="13" t="s">
        <v>3</v>
      </c>
      <c r="H48" s="55">
        <v>18.63</v>
      </c>
      <c r="I48" s="55">
        <v>0</v>
      </c>
      <c r="J48" s="56">
        <v>18.63</v>
      </c>
      <c r="K48" s="69">
        <f>'Calculatie schoonmaak invulblad'!E22</f>
        <v>0</v>
      </c>
      <c r="L48" s="27">
        <v>40</v>
      </c>
      <c r="M48" s="93">
        <f t="shared" si="0"/>
        <v>0</v>
      </c>
      <c r="N48" s="94" t="e">
        <f>((I48/K48)*L48)/200*'Calculatie schoonmaak invulblad'!$C$11</f>
        <v>#DIV/0!</v>
      </c>
      <c r="O48" s="95" t="e">
        <f>I48/K48*L48*'Calculatie schoonmaak invulblad'!$C$11</f>
        <v>#DIV/0!</v>
      </c>
    </row>
    <row r="49" spans="1:15" x14ac:dyDescent="0.3">
      <c r="A49" s="21" t="s">
        <v>152</v>
      </c>
      <c r="B49" s="13" t="s">
        <v>1325</v>
      </c>
      <c r="C49" s="13" t="s">
        <v>131</v>
      </c>
      <c r="D49" s="13" t="s">
        <v>0</v>
      </c>
      <c r="E49" s="13" t="s">
        <v>8</v>
      </c>
      <c r="F49" s="13" t="s">
        <v>8</v>
      </c>
      <c r="G49" s="13" t="s">
        <v>3</v>
      </c>
      <c r="H49" s="55">
        <v>33.49</v>
      </c>
      <c r="I49" s="55">
        <v>0</v>
      </c>
      <c r="J49" s="56">
        <v>33.49</v>
      </c>
      <c r="K49" s="69">
        <f>'Calculatie schoonmaak invulblad'!E22</f>
        <v>0</v>
      </c>
      <c r="L49" s="27">
        <v>40</v>
      </c>
      <c r="M49" s="93">
        <f t="shared" si="0"/>
        <v>0</v>
      </c>
      <c r="N49" s="94" t="e">
        <f>((I49/K49)*L49)/200*'Calculatie schoonmaak invulblad'!$C$11</f>
        <v>#DIV/0!</v>
      </c>
      <c r="O49" s="95" t="e">
        <f>I49/K49*L49*'Calculatie schoonmaak invulblad'!$C$11</f>
        <v>#DIV/0!</v>
      </c>
    </row>
    <row r="50" spans="1:15" x14ac:dyDescent="0.3">
      <c r="A50" s="21" t="s">
        <v>152</v>
      </c>
      <c r="B50" s="13" t="s">
        <v>889</v>
      </c>
      <c r="C50" s="13" t="s">
        <v>1326</v>
      </c>
      <c r="D50" s="13" t="s">
        <v>0</v>
      </c>
      <c r="E50" s="13" t="s">
        <v>8</v>
      </c>
      <c r="F50" s="13" t="s">
        <v>8</v>
      </c>
      <c r="G50" s="13" t="s">
        <v>3</v>
      </c>
      <c r="H50" s="55">
        <v>11.46</v>
      </c>
      <c r="I50" s="55">
        <v>0</v>
      </c>
      <c r="J50" s="56">
        <v>11.46</v>
      </c>
      <c r="K50" s="69">
        <f>'Calculatie schoonmaak invulblad'!E22</f>
        <v>0</v>
      </c>
      <c r="L50" s="27">
        <v>40</v>
      </c>
      <c r="M50" s="93">
        <f t="shared" si="0"/>
        <v>0</v>
      </c>
      <c r="N50" s="94" t="e">
        <f>((I50/K50)*L50)/200*'Calculatie schoonmaak invulblad'!$C$11</f>
        <v>#DIV/0!</v>
      </c>
      <c r="O50" s="95" t="e">
        <f>I50/K50*L50*'Calculatie schoonmaak invulblad'!$C$11</f>
        <v>#DIV/0!</v>
      </c>
    </row>
    <row r="51" spans="1:15" x14ac:dyDescent="0.3">
      <c r="A51" s="21" t="s">
        <v>152</v>
      </c>
      <c r="B51" s="13" t="s">
        <v>888</v>
      </c>
      <c r="C51" s="13" t="s">
        <v>1327</v>
      </c>
      <c r="D51" s="13" t="s">
        <v>0</v>
      </c>
      <c r="E51" s="13" t="s">
        <v>8</v>
      </c>
      <c r="F51" s="13" t="s">
        <v>8</v>
      </c>
      <c r="G51" s="13" t="s">
        <v>3</v>
      </c>
      <c r="H51" s="55">
        <v>15.46</v>
      </c>
      <c r="I51" s="55">
        <v>0</v>
      </c>
      <c r="J51" s="56">
        <v>15.46</v>
      </c>
      <c r="K51" s="69">
        <f>'Calculatie schoonmaak invulblad'!E22</f>
        <v>0</v>
      </c>
      <c r="L51" s="27">
        <v>40</v>
      </c>
      <c r="M51" s="93">
        <f t="shared" si="0"/>
        <v>0</v>
      </c>
      <c r="N51" s="94" t="e">
        <f>((I51/K51)*L51)/200*'Calculatie schoonmaak invulblad'!$C$11</f>
        <v>#DIV/0!</v>
      </c>
      <c r="O51" s="95" t="e">
        <f>I51/K51*L51*'Calculatie schoonmaak invulblad'!$C$11</f>
        <v>#DIV/0!</v>
      </c>
    </row>
    <row r="52" spans="1:15" x14ac:dyDescent="0.3">
      <c r="A52" s="21" t="s">
        <v>152</v>
      </c>
      <c r="B52" s="13" t="s">
        <v>887</v>
      </c>
      <c r="C52" s="13" t="s">
        <v>1328</v>
      </c>
      <c r="D52" s="13" t="s">
        <v>0</v>
      </c>
      <c r="E52" s="13" t="s">
        <v>8</v>
      </c>
      <c r="F52" s="13" t="s">
        <v>8</v>
      </c>
      <c r="G52" s="13" t="s">
        <v>3</v>
      </c>
      <c r="H52" s="55">
        <v>19.88</v>
      </c>
      <c r="I52" s="55">
        <v>0</v>
      </c>
      <c r="J52" s="56">
        <v>19.88</v>
      </c>
      <c r="K52" s="69">
        <f>'Calculatie schoonmaak invulblad'!E22</f>
        <v>0</v>
      </c>
      <c r="L52" s="27">
        <v>40</v>
      </c>
      <c r="M52" s="93">
        <f t="shared" si="0"/>
        <v>0</v>
      </c>
      <c r="N52" s="94" t="e">
        <f>((I52/K52)*L52)/200*'Calculatie schoonmaak invulblad'!$C$11</f>
        <v>#DIV/0!</v>
      </c>
      <c r="O52" s="95" t="e">
        <f>I52/K52*L52*'Calculatie schoonmaak invulblad'!$C$11</f>
        <v>#DIV/0!</v>
      </c>
    </row>
    <row r="53" spans="1:15" x14ac:dyDescent="0.3">
      <c r="A53" s="21" t="s">
        <v>152</v>
      </c>
      <c r="B53" s="13" t="s">
        <v>886</v>
      </c>
      <c r="C53" s="13" t="s">
        <v>1329</v>
      </c>
      <c r="D53" s="13" t="s">
        <v>0</v>
      </c>
      <c r="E53" s="13" t="s">
        <v>8</v>
      </c>
      <c r="F53" s="13" t="s">
        <v>8</v>
      </c>
      <c r="G53" s="13" t="s">
        <v>3</v>
      </c>
      <c r="H53" s="55">
        <v>25.9</v>
      </c>
      <c r="I53" s="55">
        <v>0</v>
      </c>
      <c r="J53" s="56">
        <v>25.9</v>
      </c>
      <c r="K53" s="69">
        <f>'Calculatie schoonmaak invulblad'!E22</f>
        <v>0</v>
      </c>
      <c r="L53" s="27">
        <v>40</v>
      </c>
      <c r="M53" s="93">
        <f t="shared" si="0"/>
        <v>0</v>
      </c>
      <c r="N53" s="94" t="e">
        <f>((I53/K53)*L53)/200*'Calculatie schoonmaak invulblad'!$C$11</f>
        <v>#DIV/0!</v>
      </c>
      <c r="O53" s="95" t="e">
        <f>I53/K53*L53*'Calculatie schoonmaak invulblad'!$C$11</f>
        <v>#DIV/0!</v>
      </c>
    </row>
    <row r="54" spans="1:15" x14ac:dyDescent="0.3">
      <c r="A54" s="21" t="s">
        <v>152</v>
      </c>
      <c r="B54" s="13" t="s">
        <v>1330</v>
      </c>
      <c r="C54" s="13" t="s">
        <v>1331</v>
      </c>
      <c r="D54" s="13" t="s">
        <v>0</v>
      </c>
      <c r="E54" s="13" t="s">
        <v>11</v>
      </c>
      <c r="F54" s="13" t="s">
        <v>12</v>
      </c>
      <c r="G54" s="13" t="s">
        <v>3</v>
      </c>
      <c r="H54" s="55">
        <v>85.48</v>
      </c>
      <c r="I54" s="55">
        <v>0</v>
      </c>
      <c r="J54" s="56">
        <v>85.48</v>
      </c>
      <c r="K54" s="69">
        <f>'Calculatie schoonmaak invulblad'!E24</f>
        <v>0</v>
      </c>
      <c r="L54" s="27">
        <v>40</v>
      </c>
      <c r="M54" s="93">
        <f t="shared" si="0"/>
        <v>0</v>
      </c>
      <c r="N54" s="94" t="e">
        <f>((I54/K54)*L54)/200*'Calculatie schoonmaak invulblad'!$C$11</f>
        <v>#DIV/0!</v>
      </c>
      <c r="O54" s="95" t="e">
        <f>I54/K54*L54*'Calculatie schoonmaak invulblad'!$C$11</f>
        <v>#DIV/0!</v>
      </c>
    </row>
    <row r="55" spans="1:15" x14ac:dyDescent="0.3">
      <c r="A55" s="21" t="s">
        <v>152</v>
      </c>
      <c r="B55" s="13" t="s">
        <v>885</v>
      </c>
      <c r="C55" s="13" t="s">
        <v>1332</v>
      </c>
      <c r="D55" s="13" t="s">
        <v>0</v>
      </c>
      <c r="E55" s="13" t="s">
        <v>8</v>
      </c>
      <c r="F55" s="13" t="s">
        <v>8</v>
      </c>
      <c r="G55" s="13" t="s">
        <v>3</v>
      </c>
      <c r="H55" s="55">
        <v>211.88</v>
      </c>
      <c r="I55" s="55">
        <v>0</v>
      </c>
      <c r="J55" s="56">
        <v>211.88</v>
      </c>
      <c r="K55" s="69">
        <f>'Calculatie schoonmaak invulblad'!E22</f>
        <v>0</v>
      </c>
      <c r="L55" s="27">
        <v>40</v>
      </c>
      <c r="M55" s="93">
        <f t="shared" si="0"/>
        <v>0</v>
      </c>
      <c r="N55" s="94" t="e">
        <f>((I55/K55)*L55)/200*'Calculatie schoonmaak invulblad'!$C$11</f>
        <v>#DIV/0!</v>
      </c>
      <c r="O55" s="95" t="e">
        <f>I55/K55*L55*'Calculatie schoonmaak invulblad'!$C$11</f>
        <v>#DIV/0!</v>
      </c>
    </row>
    <row r="56" spans="1:15" x14ac:dyDescent="0.3">
      <c r="A56" s="21" t="s">
        <v>152</v>
      </c>
      <c r="B56" s="13" t="s">
        <v>885</v>
      </c>
      <c r="C56" s="13" t="s">
        <v>1332</v>
      </c>
      <c r="D56" s="13" t="s">
        <v>0</v>
      </c>
      <c r="E56" s="13" t="s">
        <v>11</v>
      </c>
      <c r="F56" s="13" t="s">
        <v>12</v>
      </c>
      <c r="G56" s="13" t="s">
        <v>3</v>
      </c>
      <c r="H56" s="55">
        <v>16</v>
      </c>
      <c r="I56" s="55">
        <v>0</v>
      </c>
      <c r="J56" s="56">
        <v>16</v>
      </c>
      <c r="K56" s="69">
        <f>'Calculatie schoonmaak invulblad'!E24</f>
        <v>0</v>
      </c>
      <c r="L56" s="27">
        <v>40</v>
      </c>
      <c r="M56" s="93">
        <f t="shared" si="0"/>
        <v>0</v>
      </c>
      <c r="N56" s="94" t="e">
        <f>((I56/K56)*L56)/200*'Calculatie schoonmaak invulblad'!$C$11</f>
        <v>#DIV/0!</v>
      </c>
      <c r="O56" s="95" t="e">
        <f>I56/K56*L56*'Calculatie schoonmaak invulblad'!$C$11</f>
        <v>#DIV/0!</v>
      </c>
    </row>
    <row r="57" spans="1:15" x14ac:dyDescent="0.3">
      <c r="A57" s="21" t="s">
        <v>152</v>
      </c>
      <c r="B57" s="13" t="s">
        <v>883</v>
      </c>
      <c r="C57" s="13" t="s">
        <v>1333</v>
      </c>
      <c r="D57" s="13" t="s">
        <v>0</v>
      </c>
      <c r="E57" s="13" t="s">
        <v>1334</v>
      </c>
      <c r="F57" s="13" t="s">
        <v>1334</v>
      </c>
      <c r="G57" s="13" t="s">
        <v>3</v>
      </c>
      <c r="H57" s="55">
        <v>38.090000000000003</v>
      </c>
      <c r="I57" s="55">
        <v>38.090000000000003</v>
      </c>
      <c r="J57" s="56"/>
      <c r="K57" s="69">
        <f>'Calculatie schoonmaak invulblad'!E25</f>
        <v>0</v>
      </c>
      <c r="L57" s="27">
        <v>40</v>
      </c>
      <c r="M57" s="93">
        <f t="shared" si="0"/>
        <v>1523.6000000000001</v>
      </c>
      <c r="N57" s="94" t="e">
        <f>((I57/K57)*L57)/200*'Calculatie schoonmaak invulblad'!$C$11</f>
        <v>#DIV/0!</v>
      </c>
      <c r="O57" s="95" t="e">
        <f>I57/K57*L57*'Calculatie schoonmaak invulblad'!$C$11</f>
        <v>#DIV/0!</v>
      </c>
    </row>
    <row r="58" spans="1:15" x14ac:dyDescent="0.3">
      <c r="A58" s="21" t="s">
        <v>152</v>
      </c>
      <c r="B58" s="13" t="s">
        <v>1335</v>
      </c>
      <c r="C58" s="13" t="s">
        <v>1336</v>
      </c>
      <c r="D58" s="13" t="s">
        <v>0</v>
      </c>
      <c r="E58" s="13" t="s">
        <v>13</v>
      </c>
      <c r="F58" s="13" t="s">
        <v>13</v>
      </c>
      <c r="G58" s="13" t="s">
        <v>3</v>
      </c>
      <c r="H58" s="55">
        <v>44.37</v>
      </c>
      <c r="I58" s="55">
        <v>44.37</v>
      </c>
      <c r="J58" s="56"/>
      <c r="K58" s="69">
        <f>'Calculatie schoonmaak invulblad'!E25</f>
        <v>0</v>
      </c>
      <c r="L58" s="27">
        <v>40</v>
      </c>
      <c r="M58" s="93">
        <f t="shared" si="0"/>
        <v>1774.8</v>
      </c>
      <c r="N58" s="94" t="e">
        <f>((I58/K58)*L58)/200*'Calculatie schoonmaak invulblad'!$C$11</f>
        <v>#DIV/0!</v>
      </c>
      <c r="O58" s="95" t="e">
        <f>I58/K58*L58*'Calculatie schoonmaak invulblad'!$C$11</f>
        <v>#DIV/0!</v>
      </c>
    </row>
    <row r="59" spans="1:15" x14ac:dyDescent="0.3">
      <c r="A59" s="21" t="s">
        <v>152</v>
      </c>
      <c r="B59" s="13" t="s">
        <v>1337</v>
      </c>
      <c r="C59" s="13" t="s">
        <v>1338</v>
      </c>
      <c r="D59" s="13" t="s">
        <v>0</v>
      </c>
      <c r="E59" s="13" t="s">
        <v>13</v>
      </c>
      <c r="F59" s="13" t="s">
        <v>13</v>
      </c>
      <c r="G59" s="13" t="s">
        <v>3</v>
      </c>
      <c r="H59" s="55">
        <v>10.85</v>
      </c>
      <c r="I59" s="55">
        <v>10.85</v>
      </c>
      <c r="J59" s="56"/>
      <c r="K59" s="69">
        <f>'Calculatie schoonmaak invulblad'!E25</f>
        <v>0</v>
      </c>
      <c r="L59" s="27">
        <v>40</v>
      </c>
      <c r="M59" s="93">
        <f t="shared" si="0"/>
        <v>434</v>
      </c>
      <c r="N59" s="94" t="e">
        <f>((I59/K59)*L59)/200*'Calculatie schoonmaak invulblad'!$C$11</f>
        <v>#DIV/0!</v>
      </c>
      <c r="O59" s="95" t="e">
        <f>I59/K59*L59*'Calculatie schoonmaak invulblad'!$C$11</f>
        <v>#DIV/0!</v>
      </c>
    </row>
    <row r="60" spans="1:15" x14ac:dyDescent="0.3">
      <c r="A60" s="21" t="s">
        <v>152</v>
      </c>
      <c r="B60" s="13" t="s">
        <v>1339</v>
      </c>
      <c r="C60" s="13" t="s">
        <v>1338</v>
      </c>
      <c r="D60" s="13" t="s">
        <v>0</v>
      </c>
      <c r="E60" s="13" t="s">
        <v>13</v>
      </c>
      <c r="F60" s="13" t="s">
        <v>13</v>
      </c>
      <c r="G60" s="13" t="s">
        <v>3</v>
      </c>
      <c r="H60" s="55">
        <v>22.41</v>
      </c>
      <c r="I60" s="55">
        <v>22.41</v>
      </c>
      <c r="J60" s="56"/>
      <c r="K60" s="69">
        <f>'Calculatie schoonmaak invulblad'!E25</f>
        <v>0</v>
      </c>
      <c r="L60" s="27">
        <v>40</v>
      </c>
      <c r="M60" s="93">
        <f t="shared" si="0"/>
        <v>896.4</v>
      </c>
      <c r="N60" s="94" t="e">
        <f>((I60/K60)*L60)/200*'Calculatie schoonmaak invulblad'!$C$11</f>
        <v>#DIV/0!</v>
      </c>
      <c r="O60" s="95" t="e">
        <f>I60/K60*L60*'Calculatie schoonmaak invulblad'!$C$11</f>
        <v>#DIV/0!</v>
      </c>
    </row>
    <row r="61" spans="1:15" x14ac:dyDescent="0.3">
      <c r="A61" s="21" t="s">
        <v>152</v>
      </c>
      <c r="B61" s="13" t="s">
        <v>1340</v>
      </c>
      <c r="C61" s="13" t="s">
        <v>1341</v>
      </c>
      <c r="D61" s="13" t="s">
        <v>0</v>
      </c>
      <c r="E61" s="13" t="s">
        <v>13</v>
      </c>
      <c r="F61" s="13" t="s">
        <v>13</v>
      </c>
      <c r="G61" s="13" t="s">
        <v>3</v>
      </c>
      <c r="H61" s="55">
        <v>17.8</v>
      </c>
      <c r="I61" s="55">
        <v>17.8</v>
      </c>
      <c r="J61" s="56"/>
      <c r="K61" s="69">
        <f>'Calculatie schoonmaak invulblad'!E25</f>
        <v>0</v>
      </c>
      <c r="L61" s="27">
        <v>40</v>
      </c>
      <c r="M61" s="93">
        <f t="shared" si="0"/>
        <v>712</v>
      </c>
      <c r="N61" s="94" t="e">
        <f>((I61/K61)*L61)/200*'Calculatie schoonmaak invulblad'!$C$11</f>
        <v>#DIV/0!</v>
      </c>
      <c r="O61" s="95" t="e">
        <f>I61/K61*L61*'Calculatie schoonmaak invulblad'!$C$11</f>
        <v>#DIV/0!</v>
      </c>
    </row>
    <row r="62" spans="1:15" x14ac:dyDescent="0.3">
      <c r="A62" s="21" t="s">
        <v>152</v>
      </c>
      <c r="B62" s="13" t="s">
        <v>1342</v>
      </c>
      <c r="C62" s="13" t="s">
        <v>1341</v>
      </c>
      <c r="D62" s="13" t="s">
        <v>0</v>
      </c>
      <c r="E62" s="13" t="s">
        <v>13</v>
      </c>
      <c r="F62" s="13" t="s">
        <v>13</v>
      </c>
      <c r="G62" s="13" t="s">
        <v>3</v>
      </c>
      <c r="H62" s="55">
        <v>10.96</v>
      </c>
      <c r="I62" s="55">
        <v>10.96</v>
      </c>
      <c r="J62" s="56"/>
      <c r="K62" s="69">
        <f>'Calculatie schoonmaak invulblad'!E25</f>
        <v>0</v>
      </c>
      <c r="L62" s="27">
        <v>40</v>
      </c>
      <c r="M62" s="93">
        <f t="shared" si="0"/>
        <v>438.40000000000003</v>
      </c>
      <c r="N62" s="94" t="e">
        <f>((I62/K62)*L62)/200*'Calculatie schoonmaak invulblad'!$C$11</f>
        <v>#DIV/0!</v>
      </c>
      <c r="O62" s="95" t="e">
        <f>I62/K62*L62*'Calculatie schoonmaak invulblad'!$C$11</f>
        <v>#DIV/0!</v>
      </c>
    </row>
    <row r="63" spans="1:15" x14ac:dyDescent="0.3">
      <c r="A63" s="21" t="s">
        <v>152</v>
      </c>
      <c r="B63" s="13" t="s">
        <v>1343</v>
      </c>
      <c r="C63" s="13" t="s">
        <v>1344</v>
      </c>
      <c r="D63" s="13" t="s">
        <v>0</v>
      </c>
      <c r="E63" s="13" t="s">
        <v>11</v>
      </c>
      <c r="F63" s="13" t="s">
        <v>12</v>
      </c>
      <c r="G63" s="13" t="s">
        <v>3</v>
      </c>
      <c r="H63" s="55">
        <v>194.12</v>
      </c>
      <c r="I63" s="55">
        <v>194.12</v>
      </c>
      <c r="J63" s="56"/>
      <c r="K63" s="69">
        <f>'Calculatie schoonmaak invulblad'!E24</f>
        <v>0</v>
      </c>
      <c r="L63" s="27">
        <v>40</v>
      </c>
      <c r="M63" s="93">
        <f t="shared" si="0"/>
        <v>7764.8</v>
      </c>
      <c r="N63" s="94" t="e">
        <f>((I63/K63)*L63)/200*'Calculatie schoonmaak invulblad'!$C$11</f>
        <v>#DIV/0!</v>
      </c>
      <c r="O63" s="95" t="e">
        <f>I63/K63*L63*'Calculatie schoonmaak invulblad'!$C$11</f>
        <v>#DIV/0!</v>
      </c>
    </row>
    <row r="64" spans="1:15" x14ac:dyDescent="0.3">
      <c r="A64" s="21" t="s">
        <v>152</v>
      </c>
      <c r="B64" s="13"/>
      <c r="C64" s="13" t="s">
        <v>1345</v>
      </c>
      <c r="D64" s="13" t="s">
        <v>46</v>
      </c>
      <c r="E64" s="13" t="s">
        <v>1346</v>
      </c>
      <c r="F64" s="13" t="s">
        <v>5</v>
      </c>
      <c r="G64" s="13" t="s">
        <v>47</v>
      </c>
      <c r="H64" s="55">
        <v>14.26</v>
      </c>
      <c r="I64" s="55">
        <v>0</v>
      </c>
      <c r="J64" s="56">
        <v>14.26</v>
      </c>
      <c r="K64" s="69">
        <f>'Calculatie schoonmaak invulblad'!K37</f>
        <v>0</v>
      </c>
      <c r="L64" s="27">
        <v>200</v>
      </c>
      <c r="M64" s="93">
        <f t="shared" si="0"/>
        <v>0</v>
      </c>
      <c r="N64" s="94" t="e">
        <f>((I64/K64)*L64)/200*'Calculatie schoonmaak invulblad'!$C$11</f>
        <v>#DIV/0!</v>
      </c>
      <c r="O64" s="95" t="e">
        <f>I64/K64*L64*'Calculatie schoonmaak invulblad'!$C$11</f>
        <v>#DIV/0!</v>
      </c>
    </row>
    <row r="65" spans="1:15" x14ac:dyDescent="0.3">
      <c r="A65" s="21" t="s">
        <v>152</v>
      </c>
      <c r="B65" s="13"/>
      <c r="C65" s="13" t="s">
        <v>1347</v>
      </c>
      <c r="D65" s="13" t="s">
        <v>56</v>
      </c>
      <c r="E65" s="13" t="s">
        <v>11</v>
      </c>
      <c r="F65" s="13" t="s">
        <v>12</v>
      </c>
      <c r="G65" s="13" t="s">
        <v>35</v>
      </c>
      <c r="H65" s="55">
        <v>74.650000000000006</v>
      </c>
      <c r="I65" s="55">
        <v>74.650000000000006</v>
      </c>
      <c r="J65" s="56"/>
      <c r="K65" s="69">
        <f>'Calculatie schoonmaak invulblad'!K63</f>
        <v>0</v>
      </c>
      <c r="L65" s="27">
        <v>200</v>
      </c>
      <c r="M65" s="93">
        <f t="shared" si="0"/>
        <v>14930.000000000002</v>
      </c>
      <c r="N65" s="94" t="e">
        <f>((I65/K65)*L65)/200*'Calculatie schoonmaak invulblad'!$C$11</f>
        <v>#DIV/0!</v>
      </c>
      <c r="O65" s="95" t="e">
        <f>I65/K65*L65*'Calculatie schoonmaak invulblad'!$C$11</f>
        <v>#DIV/0!</v>
      </c>
    </row>
    <row r="66" spans="1:15" x14ac:dyDescent="0.3">
      <c r="A66" s="21" t="s">
        <v>152</v>
      </c>
      <c r="B66" s="13"/>
      <c r="C66" s="13" t="s">
        <v>1348</v>
      </c>
      <c r="D66" s="13" t="s">
        <v>56</v>
      </c>
      <c r="E66" s="13" t="s">
        <v>11</v>
      </c>
      <c r="F66" s="13" t="s">
        <v>12</v>
      </c>
      <c r="G66" s="13" t="s">
        <v>35</v>
      </c>
      <c r="H66" s="55">
        <v>87.17</v>
      </c>
      <c r="I66" s="55">
        <v>87.17</v>
      </c>
      <c r="J66" s="56"/>
      <c r="K66" s="69">
        <f>'Calculatie schoonmaak invulblad'!K63</f>
        <v>0</v>
      </c>
      <c r="L66" s="27">
        <v>200</v>
      </c>
      <c r="M66" s="93">
        <f t="shared" si="0"/>
        <v>17434</v>
      </c>
      <c r="N66" s="94" t="e">
        <f>((I66/K66)*L66)/200*'Calculatie schoonmaak invulblad'!$C$11</f>
        <v>#DIV/0!</v>
      </c>
      <c r="O66" s="95" t="e">
        <f>I66/K66*L66*'Calculatie schoonmaak invulblad'!$C$11</f>
        <v>#DIV/0!</v>
      </c>
    </row>
    <row r="67" spans="1:15" x14ac:dyDescent="0.3">
      <c r="A67" s="21" t="s">
        <v>152</v>
      </c>
      <c r="B67" s="13"/>
      <c r="C67" s="13" t="s">
        <v>1349</v>
      </c>
      <c r="D67" s="13" t="s">
        <v>56</v>
      </c>
      <c r="E67" s="13" t="s">
        <v>11</v>
      </c>
      <c r="F67" s="13" t="s">
        <v>12</v>
      </c>
      <c r="G67" s="13" t="s">
        <v>35</v>
      </c>
      <c r="H67" s="55">
        <v>67.16</v>
      </c>
      <c r="I67" s="55">
        <v>67.16</v>
      </c>
      <c r="J67" s="56"/>
      <c r="K67" s="69">
        <f>'Calculatie schoonmaak invulblad'!K63</f>
        <v>0</v>
      </c>
      <c r="L67" s="27">
        <v>200</v>
      </c>
      <c r="M67" s="93">
        <f t="shared" si="0"/>
        <v>13432</v>
      </c>
      <c r="N67" s="94" t="e">
        <f>((I67/K67)*L67)/200*'Calculatie schoonmaak invulblad'!$C$11</f>
        <v>#DIV/0!</v>
      </c>
      <c r="O67" s="95" t="e">
        <f>I67/K67*L67*'Calculatie schoonmaak invulblad'!$C$11</f>
        <v>#DIV/0!</v>
      </c>
    </row>
    <row r="68" spans="1:15" x14ac:dyDescent="0.3">
      <c r="A68" s="21" t="s">
        <v>152</v>
      </c>
      <c r="B68" s="13" t="s">
        <v>1350</v>
      </c>
      <c r="C68" s="13" t="s">
        <v>1351</v>
      </c>
      <c r="D68" s="13" t="s">
        <v>39</v>
      </c>
      <c r="E68" s="13" t="s">
        <v>8</v>
      </c>
      <c r="F68" s="13" t="s">
        <v>8</v>
      </c>
      <c r="G68" s="13" t="s">
        <v>23</v>
      </c>
      <c r="H68" s="55">
        <v>5.87</v>
      </c>
      <c r="I68" s="55">
        <v>0</v>
      </c>
      <c r="J68" s="56">
        <v>5.87</v>
      </c>
      <c r="K68" s="69">
        <f>'Calculatie schoonmaak invulblad'!E76</f>
        <v>0</v>
      </c>
      <c r="L68" s="27">
        <v>10</v>
      </c>
      <c r="M68" s="93">
        <f t="shared" si="0"/>
        <v>0</v>
      </c>
      <c r="N68" s="94" t="e">
        <f>((I68/K68)*L68)/200*'Calculatie schoonmaak invulblad'!$C$11</f>
        <v>#DIV/0!</v>
      </c>
      <c r="O68" s="95" t="e">
        <f>I68/K68*L68*'Calculatie schoonmaak invulblad'!$C$11</f>
        <v>#DIV/0!</v>
      </c>
    </row>
    <row r="69" spans="1:15" x14ac:dyDescent="0.3">
      <c r="A69" s="21" t="s">
        <v>152</v>
      </c>
      <c r="B69" s="13" t="s">
        <v>1352</v>
      </c>
      <c r="C69" s="13" t="s">
        <v>1353</v>
      </c>
      <c r="D69" s="13" t="s">
        <v>39</v>
      </c>
      <c r="E69" s="13" t="s">
        <v>20</v>
      </c>
      <c r="F69" s="13" t="s">
        <v>5</v>
      </c>
      <c r="G69" s="13" t="s">
        <v>23</v>
      </c>
      <c r="H69" s="55">
        <v>0.8</v>
      </c>
      <c r="I69" s="55">
        <v>0</v>
      </c>
      <c r="J69" s="56">
        <v>0.8</v>
      </c>
      <c r="K69" s="69">
        <f>'Calculatie schoonmaak invulblad'!E74</f>
        <v>0</v>
      </c>
      <c r="L69" s="27">
        <v>10</v>
      </c>
      <c r="M69" s="93">
        <f t="shared" si="0"/>
        <v>0</v>
      </c>
      <c r="N69" s="94" t="e">
        <f>((I69/K69)*L69)/200*'Calculatie schoonmaak invulblad'!$C$11</f>
        <v>#DIV/0!</v>
      </c>
      <c r="O69" s="95" t="e">
        <f>I69/K69*L69*'Calculatie schoonmaak invulblad'!$C$11</f>
        <v>#DIV/0!</v>
      </c>
    </row>
    <row r="70" spans="1:15" x14ac:dyDescent="0.3">
      <c r="A70" s="21" t="s">
        <v>152</v>
      </c>
      <c r="B70" s="13" t="s">
        <v>1354</v>
      </c>
      <c r="C70" s="13" t="s">
        <v>1355</v>
      </c>
      <c r="D70" s="13" t="s">
        <v>39</v>
      </c>
      <c r="E70" s="13" t="s">
        <v>8</v>
      </c>
      <c r="F70" s="13" t="s">
        <v>8</v>
      </c>
      <c r="G70" s="13" t="s">
        <v>23</v>
      </c>
      <c r="H70" s="55">
        <v>5</v>
      </c>
      <c r="I70" s="55">
        <v>0</v>
      </c>
      <c r="J70" s="56">
        <v>5</v>
      </c>
      <c r="K70" s="69">
        <f>'Calculatie schoonmaak invulblad'!E76</f>
        <v>0</v>
      </c>
      <c r="L70" s="27">
        <v>10</v>
      </c>
      <c r="M70" s="93">
        <f t="shared" si="0"/>
        <v>0</v>
      </c>
      <c r="N70" s="94" t="e">
        <f>((I70/K70)*L70)/200*'Calculatie schoonmaak invulblad'!$C$11</f>
        <v>#DIV/0!</v>
      </c>
      <c r="O70" s="95" t="e">
        <f>I70/K70*L70*'Calculatie schoonmaak invulblad'!$C$11</f>
        <v>#DIV/0!</v>
      </c>
    </row>
    <row r="71" spans="1:15" x14ac:dyDescent="0.3">
      <c r="A71" s="21" t="s">
        <v>152</v>
      </c>
      <c r="B71" s="13" t="s">
        <v>894</v>
      </c>
      <c r="C71" s="13" t="s">
        <v>1356</v>
      </c>
      <c r="D71" s="13" t="s">
        <v>32</v>
      </c>
      <c r="E71" s="13" t="s">
        <v>11</v>
      </c>
      <c r="F71" s="13" t="s">
        <v>12</v>
      </c>
      <c r="G71" s="13" t="s">
        <v>25</v>
      </c>
      <c r="H71" s="55">
        <v>63.78</v>
      </c>
      <c r="I71" s="55">
        <v>0</v>
      </c>
      <c r="J71" s="56">
        <v>63.78</v>
      </c>
      <c r="K71" s="69">
        <f>'Calculatie schoonmaak invulblad'!E65</f>
        <v>0</v>
      </c>
      <c r="L71" s="27">
        <v>100</v>
      </c>
      <c r="M71" s="93">
        <f t="shared" si="0"/>
        <v>0</v>
      </c>
      <c r="N71" s="94" t="e">
        <f>((I71/K71)*L71)/200*'Calculatie schoonmaak invulblad'!$C$11</f>
        <v>#DIV/0!</v>
      </c>
      <c r="O71" s="95" t="e">
        <f>I71/K71*L71*'Calculatie schoonmaak invulblad'!$C$11</f>
        <v>#DIV/0!</v>
      </c>
    </row>
    <row r="72" spans="1:15" x14ac:dyDescent="0.3">
      <c r="A72" s="21" t="s">
        <v>152</v>
      </c>
      <c r="B72" s="13" t="s">
        <v>903</v>
      </c>
      <c r="C72" s="13" t="s">
        <v>1356</v>
      </c>
      <c r="D72" s="13" t="s">
        <v>32</v>
      </c>
      <c r="E72" s="13" t="s">
        <v>11</v>
      </c>
      <c r="F72" s="13" t="s">
        <v>12</v>
      </c>
      <c r="G72" s="13" t="s">
        <v>25</v>
      </c>
      <c r="H72" s="55">
        <v>61.18</v>
      </c>
      <c r="I72" s="55">
        <v>0</v>
      </c>
      <c r="J72" s="56">
        <v>61.18</v>
      </c>
      <c r="K72" s="69">
        <f>'Calculatie schoonmaak invulblad'!E65</f>
        <v>0</v>
      </c>
      <c r="L72" s="27">
        <v>100</v>
      </c>
      <c r="M72" s="93">
        <f t="shared" si="0"/>
        <v>0</v>
      </c>
      <c r="N72" s="94" t="e">
        <f>((I72/K72)*L72)/200*'Calculatie schoonmaak invulblad'!$C$11</f>
        <v>#DIV/0!</v>
      </c>
      <c r="O72" s="95" t="e">
        <f>I72/K72*L72*'Calculatie schoonmaak invulblad'!$C$11</f>
        <v>#DIV/0!</v>
      </c>
    </row>
    <row r="73" spans="1:15" x14ac:dyDescent="0.3">
      <c r="A73" s="21" t="s">
        <v>152</v>
      </c>
      <c r="B73" s="13" t="s">
        <v>902</v>
      </c>
      <c r="C73" s="13" t="s">
        <v>1357</v>
      </c>
      <c r="D73" s="13" t="s">
        <v>0</v>
      </c>
      <c r="E73" s="13" t="s">
        <v>11</v>
      </c>
      <c r="F73" s="13" t="s">
        <v>12</v>
      </c>
      <c r="G73" s="13" t="s">
        <v>3</v>
      </c>
      <c r="H73" s="55">
        <v>45.54</v>
      </c>
      <c r="I73" s="55">
        <v>0</v>
      </c>
      <c r="J73" s="56">
        <v>45.54</v>
      </c>
      <c r="K73" s="69">
        <f>'Calculatie schoonmaak invulblad'!E24</f>
        <v>0</v>
      </c>
      <c r="L73" s="27">
        <v>40</v>
      </c>
      <c r="M73" s="93">
        <f t="shared" si="0"/>
        <v>0</v>
      </c>
      <c r="N73" s="94" t="e">
        <f>((I73/K73)*L73)/200*'Calculatie schoonmaak invulblad'!$C$11</f>
        <v>#DIV/0!</v>
      </c>
      <c r="O73" s="95" t="e">
        <f>I73/K73*L73*'Calculatie schoonmaak invulblad'!$C$11</f>
        <v>#DIV/0!</v>
      </c>
    </row>
    <row r="74" spans="1:15" x14ac:dyDescent="0.3">
      <c r="A74" s="21" t="s">
        <v>152</v>
      </c>
      <c r="B74" s="13" t="s">
        <v>901</v>
      </c>
      <c r="C74" s="13" t="s">
        <v>1358</v>
      </c>
      <c r="D74" s="13" t="s">
        <v>26</v>
      </c>
      <c r="E74" s="13" t="s">
        <v>11</v>
      </c>
      <c r="F74" s="13" t="s">
        <v>12</v>
      </c>
      <c r="G74" s="13" t="s">
        <v>27</v>
      </c>
      <c r="H74" s="55">
        <v>68.81</v>
      </c>
      <c r="I74" s="55">
        <v>0</v>
      </c>
      <c r="J74" s="56">
        <v>68.81</v>
      </c>
      <c r="K74" s="69">
        <f>'Calculatie schoonmaak invulblad'!E46</f>
        <v>0</v>
      </c>
      <c r="L74" s="27">
        <v>200</v>
      </c>
      <c r="M74" s="93">
        <f t="shared" si="0"/>
        <v>0</v>
      </c>
      <c r="N74" s="94" t="e">
        <f>((I74/K74)*L74)/200*'Calculatie schoonmaak invulblad'!$C$11</f>
        <v>#DIV/0!</v>
      </c>
      <c r="O74" s="95" t="e">
        <f>I74/K74*L74*'Calculatie schoonmaak invulblad'!$C$11</f>
        <v>#DIV/0!</v>
      </c>
    </row>
    <row r="75" spans="1:15" x14ac:dyDescent="0.3">
      <c r="A75" s="21" t="s">
        <v>152</v>
      </c>
      <c r="B75" s="13" t="s">
        <v>1359</v>
      </c>
      <c r="C75" s="13" t="s">
        <v>1304</v>
      </c>
      <c r="D75" s="13" t="s">
        <v>46</v>
      </c>
      <c r="E75" s="13" t="s">
        <v>1346</v>
      </c>
      <c r="F75" s="13" t="s">
        <v>5</v>
      </c>
      <c r="G75" s="13" t="s">
        <v>47</v>
      </c>
      <c r="H75" s="55">
        <v>10.23</v>
      </c>
      <c r="I75" s="55">
        <v>0</v>
      </c>
      <c r="J75" s="56">
        <v>10.23</v>
      </c>
      <c r="K75" s="69">
        <f>'Calculatie schoonmaak invulblad'!K37</f>
        <v>0</v>
      </c>
      <c r="L75" s="27">
        <v>200</v>
      </c>
      <c r="M75" s="93">
        <f t="shared" si="0"/>
        <v>0</v>
      </c>
      <c r="N75" s="94" t="e">
        <f>((I75/K75)*L75)/200*'Calculatie schoonmaak invulblad'!$C$11</f>
        <v>#DIV/0!</v>
      </c>
      <c r="O75" s="95" t="e">
        <f>I75/K75*L75*'Calculatie schoonmaak invulblad'!$C$11</f>
        <v>#DIV/0!</v>
      </c>
    </row>
    <row r="76" spans="1:15" x14ac:dyDescent="0.3">
      <c r="A76" s="21" t="s">
        <v>152</v>
      </c>
      <c r="B76" s="13" t="s">
        <v>1360</v>
      </c>
      <c r="C76" s="13" t="s">
        <v>1306</v>
      </c>
      <c r="D76" s="13" t="s">
        <v>46</v>
      </c>
      <c r="E76" s="13" t="s">
        <v>1346</v>
      </c>
      <c r="F76" s="13" t="s">
        <v>5</v>
      </c>
      <c r="G76" s="13" t="s">
        <v>47</v>
      </c>
      <c r="H76" s="55">
        <v>5.18</v>
      </c>
      <c r="I76" s="55">
        <v>0</v>
      </c>
      <c r="J76" s="56">
        <v>5.18</v>
      </c>
      <c r="K76" s="69">
        <f>'Calculatie schoonmaak invulblad'!K37</f>
        <v>0</v>
      </c>
      <c r="L76" s="27">
        <v>200</v>
      </c>
      <c r="M76" s="93">
        <f t="shared" ref="M76:M117" si="1">I76*L76</f>
        <v>0</v>
      </c>
      <c r="N76" s="94" t="e">
        <f>((I76/K76)*L76)/200*'Calculatie schoonmaak invulblad'!$C$11</f>
        <v>#DIV/0!</v>
      </c>
      <c r="O76" s="95" t="e">
        <f>I76/K76*L76*'Calculatie schoonmaak invulblad'!$C$11</f>
        <v>#DIV/0!</v>
      </c>
    </row>
    <row r="77" spans="1:15" x14ac:dyDescent="0.3">
      <c r="A77" s="21" t="s">
        <v>152</v>
      </c>
      <c r="B77" s="13" t="s">
        <v>1361</v>
      </c>
      <c r="C77" s="13" t="s">
        <v>1309</v>
      </c>
      <c r="D77" s="13" t="s">
        <v>46</v>
      </c>
      <c r="E77" s="13" t="s">
        <v>1346</v>
      </c>
      <c r="F77" s="13" t="s">
        <v>5</v>
      </c>
      <c r="G77" s="13" t="s">
        <v>47</v>
      </c>
      <c r="H77" s="55">
        <v>12.28</v>
      </c>
      <c r="I77" s="55">
        <v>0</v>
      </c>
      <c r="J77" s="56">
        <v>12.28</v>
      </c>
      <c r="K77" s="69">
        <f>'Calculatie schoonmaak invulblad'!K37</f>
        <v>0</v>
      </c>
      <c r="L77" s="27">
        <v>200</v>
      </c>
      <c r="M77" s="93">
        <f t="shared" si="1"/>
        <v>0</v>
      </c>
      <c r="N77" s="94" t="e">
        <f>((I77/K77)*L77)/200*'Calculatie schoonmaak invulblad'!$C$11</f>
        <v>#DIV/0!</v>
      </c>
      <c r="O77" s="95" t="e">
        <f>I77/K77*L77*'Calculatie schoonmaak invulblad'!$C$11</f>
        <v>#DIV/0!</v>
      </c>
    </row>
    <row r="78" spans="1:15" x14ac:dyDescent="0.3">
      <c r="A78" s="21" t="s">
        <v>152</v>
      </c>
      <c r="B78" s="13" t="s">
        <v>1362</v>
      </c>
      <c r="C78" s="13" t="s">
        <v>1363</v>
      </c>
      <c r="D78" s="13" t="s">
        <v>39</v>
      </c>
      <c r="E78" s="13" t="s">
        <v>1346</v>
      </c>
      <c r="F78" s="13" t="s">
        <v>5</v>
      </c>
      <c r="G78" s="13" t="s">
        <v>23</v>
      </c>
      <c r="H78" s="55">
        <v>9.25</v>
      </c>
      <c r="I78" s="55">
        <v>0</v>
      </c>
      <c r="J78" s="56">
        <v>9.25</v>
      </c>
      <c r="K78" s="69">
        <f>'Calculatie schoonmaak invulblad'!E74</f>
        <v>0</v>
      </c>
      <c r="L78" s="27">
        <v>10</v>
      </c>
      <c r="M78" s="93">
        <f t="shared" si="1"/>
        <v>0</v>
      </c>
      <c r="N78" s="94" t="e">
        <f>((I78/K78)*L78)/200*'Calculatie schoonmaak invulblad'!$C$11</f>
        <v>#DIV/0!</v>
      </c>
      <c r="O78" s="95" t="e">
        <f>I78/K78*L78*'Calculatie schoonmaak invulblad'!$C$11</f>
        <v>#DIV/0!</v>
      </c>
    </row>
    <row r="79" spans="1:15" x14ac:dyDescent="0.3">
      <c r="A79" s="21" t="s">
        <v>152</v>
      </c>
      <c r="B79" s="13" t="s">
        <v>1364</v>
      </c>
      <c r="C79" s="13" t="s">
        <v>1365</v>
      </c>
      <c r="D79" s="13" t="s">
        <v>39</v>
      </c>
      <c r="E79" s="13" t="s">
        <v>20</v>
      </c>
      <c r="F79" s="13" t="s">
        <v>5</v>
      </c>
      <c r="G79" s="13" t="s">
        <v>23</v>
      </c>
      <c r="H79" s="55">
        <v>115.89</v>
      </c>
      <c r="I79" s="55">
        <v>0</v>
      </c>
      <c r="J79" s="56">
        <v>115.89</v>
      </c>
      <c r="K79" s="69">
        <f>'Calculatie schoonmaak invulblad'!E74</f>
        <v>0</v>
      </c>
      <c r="L79" s="27">
        <v>10</v>
      </c>
      <c r="M79" s="93">
        <f t="shared" si="1"/>
        <v>0</v>
      </c>
      <c r="N79" s="94" t="e">
        <f>((I79/K79)*L79)/200*'Calculatie schoonmaak invulblad'!$C$11</f>
        <v>#DIV/0!</v>
      </c>
      <c r="O79" s="95" t="e">
        <f>I79/K79*L79*'Calculatie schoonmaak invulblad'!$C$11</f>
        <v>#DIV/0!</v>
      </c>
    </row>
    <row r="80" spans="1:15" x14ac:dyDescent="0.3">
      <c r="A80" s="21" t="s">
        <v>152</v>
      </c>
      <c r="B80" s="13" t="s">
        <v>1366</v>
      </c>
      <c r="C80" s="13" t="s">
        <v>1367</v>
      </c>
      <c r="D80" s="13" t="s">
        <v>39</v>
      </c>
      <c r="E80" s="13" t="s">
        <v>20</v>
      </c>
      <c r="F80" s="13" t="s">
        <v>5</v>
      </c>
      <c r="G80" s="13" t="s">
        <v>23</v>
      </c>
      <c r="H80" s="55">
        <v>1.39</v>
      </c>
      <c r="I80" s="55">
        <v>0</v>
      </c>
      <c r="J80" s="56">
        <v>1.39</v>
      </c>
      <c r="K80" s="69">
        <f>'Calculatie schoonmaak invulblad'!E74</f>
        <v>0</v>
      </c>
      <c r="L80" s="27">
        <v>10</v>
      </c>
      <c r="M80" s="93">
        <f t="shared" si="1"/>
        <v>0</v>
      </c>
      <c r="N80" s="94" t="e">
        <f>((I80/K80)*L80)/200*'Calculatie schoonmaak invulblad'!$C$11</f>
        <v>#DIV/0!</v>
      </c>
      <c r="O80" s="95" t="e">
        <f>I80/K80*L80*'Calculatie schoonmaak invulblad'!$C$11</f>
        <v>#DIV/0!</v>
      </c>
    </row>
    <row r="81" spans="1:15" x14ac:dyDescent="0.3">
      <c r="A81" s="21" t="s">
        <v>152</v>
      </c>
      <c r="B81" s="13" t="s">
        <v>1368</v>
      </c>
      <c r="C81" s="13" t="s">
        <v>162</v>
      </c>
      <c r="D81" s="13" t="s">
        <v>39</v>
      </c>
      <c r="E81" s="13" t="s">
        <v>11</v>
      </c>
      <c r="F81" s="13" t="s">
        <v>12</v>
      </c>
      <c r="G81" s="13" t="s">
        <v>23</v>
      </c>
      <c r="H81" s="55">
        <v>6.35</v>
      </c>
      <c r="I81" s="55">
        <v>0</v>
      </c>
      <c r="J81" s="56">
        <v>6.35</v>
      </c>
      <c r="K81" s="69">
        <f>'Calculatie schoonmaak invulblad'!E77</f>
        <v>0</v>
      </c>
      <c r="L81" s="27">
        <v>10</v>
      </c>
      <c r="M81" s="93">
        <f t="shared" si="1"/>
        <v>0</v>
      </c>
      <c r="N81" s="94" t="e">
        <f>((I81/K81)*L81)/200*'Calculatie schoonmaak invulblad'!$C$11</f>
        <v>#DIV/0!</v>
      </c>
      <c r="O81" s="95" t="e">
        <f>I81/K81*L81*'Calculatie schoonmaak invulblad'!$C$11</f>
        <v>#DIV/0!</v>
      </c>
    </row>
    <row r="82" spans="1:15" x14ac:dyDescent="0.3">
      <c r="A82" s="21" t="s">
        <v>152</v>
      </c>
      <c r="B82" s="13" t="s">
        <v>910</v>
      </c>
      <c r="C82" s="13" t="s">
        <v>1369</v>
      </c>
      <c r="D82" s="13" t="s">
        <v>32</v>
      </c>
      <c r="E82" s="13" t="s">
        <v>11</v>
      </c>
      <c r="F82" s="13" t="s">
        <v>12</v>
      </c>
      <c r="G82" s="13" t="s">
        <v>25</v>
      </c>
      <c r="H82" s="55">
        <v>26.25</v>
      </c>
      <c r="I82" s="55">
        <v>0</v>
      </c>
      <c r="J82" s="56">
        <v>26.25</v>
      </c>
      <c r="K82" s="69">
        <f>'Calculatie schoonmaak invulblad'!E65</f>
        <v>0</v>
      </c>
      <c r="L82" s="27">
        <v>100</v>
      </c>
      <c r="M82" s="93">
        <f t="shared" si="1"/>
        <v>0</v>
      </c>
      <c r="N82" s="94" t="e">
        <f>((I82/K82)*L82)/200*'Calculatie schoonmaak invulblad'!$C$11</f>
        <v>#DIV/0!</v>
      </c>
      <c r="O82" s="95" t="e">
        <f>I82/K82*L82*'Calculatie schoonmaak invulblad'!$C$11</f>
        <v>#DIV/0!</v>
      </c>
    </row>
    <row r="83" spans="1:15" x14ac:dyDescent="0.3">
      <c r="A83" s="21" t="s">
        <v>152</v>
      </c>
      <c r="B83" s="13" t="s">
        <v>913</v>
      </c>
      <c r="C83" s="13" t="s">
        <v>1370</v>
      </c>
      <c r="D83" s="13" t="s">
        <v>32</v>
      </c>
      <c r="E83" s="13" t="s">
        <v>11</v>
      </c>
      <c r="F83" s="13" t="s">
        <v>12</v>
      </c>
      <c r="G83" s="13" t="s">
        <v>25</v>
      </c>
      <c r="H83" s="55">
        <v>233.27</v>
      </c>
      <c r="I83" s="55">
        <v>0</v>
      </c>
      <c r="J83" s="56">
        <v>233.27</v>
      </c>
      <c r="K83" s="69">
        <f>'Calculatie schoonmaak invulblad'!E65</f>
        <v>0</v>
      </c>
      <c r="L83" s="27">
        <v>100</v>
      </c>
      <c r="M83" s="93">
        <f t="shared" si="1"/>
        <v>0</v>
      </c>
      <c r="N83" s="94" t="e">
        <f>((I83/K83)*L83)/200*'Calculatie schoonmaak invulblad'!$C$11</f>
        <v>#DIV/0!</v>
      </c>
      <c r="O83" s="95" t="e">
        <f>I83/K83*L83*'Calculatie schoonmaak invulblad'!$C$11</f>
        <v>#DIV/0!</v>
      </c>
    </row>
    <row r="84" spans="1:15" x14ac:dyDescent="0.3">
      <c r="A84" s="21" t="s">
        <v>152</v>
      </c>
      <c r="B84" s="13" t="s">
        <v>915</v>
      </c>
      <c r="C84" s="13" t="s">
        <v>1369</v>
      </c>
      <c r="D84" s="13" t="s">
        <v>32</v>
      </c>
      <c r="E84" s="13" t="s">
        <v>11</v>
      </c>
      <c r="F84" s="13" t="s">
        <v>12</v>
      </c>
      <c r="G84" s="13" t="s">
        <v>25</v>
      </c>
      <c r="H84" s="55">
        <v>52.88</v>
      </c>
      <c r="I84" s="55">
        <v>0</v>
      </c>
      <c r="J84" s="56">
        <v>52.88</v>
      </c>
      <c r="K84" s="69">
        <f>'Calculatie schoonmaak invulblad'!E65</f>
        <v>0</v>
      </c>
      <c r="L84" s="27">
        <v>100</v>
      </c>
      <c r="M84" s="93">
        <f t="shared" si="1"/>
        <v>0</v>
      </c>
      <c r="N84" s="94" t="e">
        <f>((I84/K84)*L84)/200*'Calculatie schoonmaak invulblad'!$C$11</f>
        <v>#DIV/0!</v>
      </c>
      <c r="O84" s="95" t="e">
        <f>I84/K84*L84*'Calculatie schoonmaak invulblad'!$C$11</f>
        <v>#DIV/0!</v>
      </c>
    </row>
    <row r="85" spans="1:15" x14ac:dyDescent="0.3">
      <c r="A85" s="21" t="s">
        <v>152</v>
      </c>
      <c r="B85" s="13" t="s">
        <v>917</v>
      </c>
      <c r="C85" s="13" t="s">
        <v>1371</v>
      </c>
      <c r="D85" s="13" t="s">
        <v>32</v>
      </c>
      <c r="E85" s="13" t="s">
        <v>11</v>
      </c>
      <c r="F85" s="13" t="s">
        <v>12</v>
      </c>
      <c r="G85" s="13" t="s">
        <v>25</v>
      </c>
      <c r="H85" s="55">
        <v>52.88</v>
      </c>
      <c r="I85" s="55">
        <v>0</v>
      </c>
      <c r="J85" s="56">
        <v>52.88</v>
      </c>
      <c r="K85" s="69">
        <f>'Calculatie schoonmaak invulblad'!E65</f>
        <v>0</v>
      </c>
      <c r="L85" s="27">
        <v>100</v>
      </c>
      <c r="M85" s="93">
        <f t="shared" si="1"/>
        <v>0</v>
      </c>
      <c r="N85" s="94" t="e">
        <f>((I85/K85)*L85)/200*'Calculatie schoonmaak invulblad'!$C$11</f>
        <v>#DIV/0!</v>
      </c>
      <c r="O85" s="95" t="e">
        <f>I85/K85*L85*'Calculatie schoonmaak invulblad'!$C$11</f>
        <v>#DIV/0!</v>
      </c>
    </row>
    <row r="86" spans="1:15" x14ac:dyDescent="0.3">
      <c r="A86" s="21" t="s">
        <v>152</v>
      </c>
      <c r="B86" s="13" t="s">
        <v>918</v>
      </c>
      <c r="C86" s="13" t="s">
        <v>1372</v>
      </c>
      <c r="D86" s="13" t="s">
        <v>32</v>
      </c>
      <c r="E86" s="13" t="s">
        <v>11</v>
      </c>
      <c r="F86" s="13" t="s">
        <v>12</v>
      </c>
      <c r="G86" s="13" t="s">
        <v>25</v>
      </c>
      <c r="H86" s="55">
        <v>172.65</v>
      </c>
      <c r="I86" s="55">
        <v>0</v>
      </c>
      <c r="J86" s="56">
        <v>172.65</v>
      </c>
      <c r="K86" s="69">
        <f>'Calculatie schoonmaak invulblad'!E65</f>
        <v>0</v>
      </c>
      <c r="L86" s="27">
        <v>100</v>
      </c>
      <c r="M86" s="93">
        <f t="shared" si="1"/>
        <v>0</v>
      </c>
      <c r="N86" s="94" t="e">
        <f>((I86/K86)*L86)/200*'Calculatie schoonmaak invulblad'!$C$11</f>
        <v>#DIV/0!</v>
      </c>
      <c r="O86" s="95" t="e">
        <f>I86/K86*L86*'Calculatie schoonmaak invulblad'!$C$11</f>
        <v>#DIV/0!</v>
      </c>
    </row>
    <row r="87" spans="1:15" x14ac:dyDescent="0.3">
      <c r="A87" s="21" t="s">
        <v>152</v>
      </c>
      <c r="B87" s="13" t="s">
        <v>909</v>
      </c>
      <c r="C87" s="13" t="s">
        <v>1371</v>
      </c>
      <c r="D87" s="13" t="s">
        <v>32</v>
      </c>
      <c r="E87" s="13" t="s">
        <v>11</v>
      </c>
      <c r="F87" s="13" t="s">
        <v>12</v>
      </c>
      <c r="G87" s="13" t="s">
        <v>25</v>
      </c>
      <c r="H87" s="55">
        <v>25</v>
      </c>
      <c r="I87" s="55">
        <v>0</v>
      </c>
      <c r="J87" s="56">
        <v>25</v>
      </c>
      <c r="K87" s="69">
        <f>'Calculatie schoonmaak invulblad'!E65</f>
        <v>0</v>
      </c>
      <c r="L87" s="27">
        <v>100</v>
      </c>
      <c r="M87" s="93">
        <f t="shared" si="1"/>
        <v>0</v>
      </c>
      <c r="N87" s="94" t="e">
        <f>((I87/K87)*L87)/200*'Calculatie schoonmaak invulblad'!$C$11</f>
        <v>#DIV/0!</v>
      </c>
      <c r="O87" s="95" t="e">
        <f>I87/K87*L87*'Calculatie schoonmaak invulblad'!$C$11</f>
        <v>#DIV/0!</v>
      </c>
    </row>
    <row r="88" spans="1:15" x14ac:dyDescent="0.3">
      <c r="A88" s="21" t="s">
        <v>152</v>
      </c>
      <c r="B88" s="13"/>
      <c r="C88" s="13" t="s">
        <v>1373</v>
      </c>
      <c r="D88" s="13" t="s">
        <v>54</v>
      </c>
      <c r="E88" s="13" t="s">
        <v>55</v>
      </c>
      <c r="F88" s="13" t="s">
        <v>55</v>
      </c>
      <c r="G88" s="13" t="s">
        <v>35</v>
      </c>
      <c r="H88" s="55">
        <v>11.69</v>
      </c>
      <c r="I88" s="55">
        <v>11.69</v>
      </c>
      <c r="J88" s="56"/>
      <c r="K88" s="69">
        <f>'Calculatie schoonmaak invulblad'!K54</f>
        <v>0</v>
      </c>
      <c r="L88" s="27">
        <v>200</v>
      </c>
      <c r="M88" s="93">
        <f t="shared" si="1"/>
        <v>2338</v>
      </c>
      <c r="N88" s="94" t="e">
        <f>((I88/K88)*L88)/200*'Calculatie schoonmaak invulblad'!$C$11</f>
        <v>#DIV/0!</v>
      </c>
      <c r="O88" s="95" t="e">
        <f>I88/K88*L88*'Calculatie schoonmaak invulblad'!$C$11</f>
        <v>#DIV/0!</v>
      </c>
    </row>
    <row r="89" spans="1:15" x14ac:dyDescent="0.3">
      <c r="A89" s="21" t="s">
        <v>152</v>
      </c>
      <c r="B89" s="13"/>
      <c r="C89" s="13" t="s">
        <v>1374</v>
      </c>
      <c r="D89" s="13" t="s">
        <v>54</v>
      </c>
      <c r="E89" s="13" t="s">
        <v>55</v>
      </c>
      <c r="F89" s="13" t="s">
        <v>55</v>
      </c>
      <c r="G89" s="13" t="s">
        <v>35</v>
      </c>
      <c r="H89" s="55">
        <v>11.71</v>
      </c>
      <c r="I89" s="55">
        <v>11.71</v>
      </c>
      <c r="J89" s="56"/>
      <c r="K89" s="69">
        <f>'Calculatie schoonmaak invulblad'!K54</f>
        <v>0</v>
      </c>
      <c r="L89" s="27">
        <v>200</v>
      </c>
      <c r="M89" s="93">
        <f t="shared" si="1"/>
        <v>2342</v>
      </c>
      <c r="N89" s="94" t="e">
        <f>((I89/K89)*L89)/200*'Calculatie schoonmaak invulblad'!$C$11</f>
        <v>#DIV/0!</v>
      </c>
      <c r="O89" s="95" t="e">
        <f>I89/K89*L89*'Calculatie schoonmaak invulblad'!$C$11</f>
        <v>#DIV/0!</v>
      </c>
    </row>
    <row r="90" spans="1:15" x14ac:dyDescent="0.3">
      <c r="A90" s="21" t="s">
        <v>152</v>
      </c>
      <c r="B90" s="13"/>
      <c r="C90" s="13" t="s">
        <v>1375</v>
      </c>
      <c r="D90" s="13" t="s">
        <v>54</v>
      </c>
      <c r="E90" s="13" t="s">
        <v>8</v>
      </c>
      <c r="F90" s="13" t="s">
        <v>8</v>
      </c>
      <c r="G90" s="13" t="s">
        <v>35</v>
      </c>
      <c r="H90" s="55">
        <v>11.5</v>
      </c>
      <c r="I90" s="55">
        <v>0</v>
      </c>
      <c r="J90" s="56">
        <v>11.5</v>
      </c>
      <c r="K90" s="69">
        <f>'Calculatie schoonmaak invulblad'!K55</f>
        <v>0</v>
      </c>
      <c r="L90" s="27">
        <v>200</v>
      </c>
      <c r="M90" s="93">
        <f t="shared" si="1"/>
        <v>0</v>
      </c>
      <c r="N90" s="94" t="e">
        <f>((I90/K90)*L90)/200*'Calculatie schoonmaak invulblad'!$C$11</f>
        <v>#DIV/0!</v>
      </c>
      <c r="O90" s="95" t="e">
        <f>I90/K90*L90*'Calculatie schoonmaak invulblad'!$C$11</f>
        <v>#DIV/0!</v>
      </c>
    </row>
    <row r="91" spans="1:15" x14ac:dyDescent="0.3">
      <c r="A91" s="21" t="s">
        <v>152</v>
      </c>
      <c r="B91" s="13"/>
      <c r="C91" s="13" t="s">
        <v>1376</v>
      </c>
      <c r="D91" s="13" t="s">
        <v>54</v>
      </c>
      <c r="E91" s="13" t="s">
        <v>8</v>
      </c>
      <c r="F91" s="13" t="s">
        <v>8</v>
      </c>
      <c r="G91" s="13" t="s">
        <v>35</v>
      </c>
      <c r="H91" s="55">
        <v>8.5299999999999994</v>
      </c>
      <c r="I91" s="55">
        <v>0</v>
      </c>
      <c r="J91" s="56">
        <v>8.5299999999999994</v>
      </c>
      <c r="K91" s="69">
        <f>'Calculatie schoonmaak invulblad'!K55</f>
        <v>0</v>
      </c>
      <c r="L91" s="27">
        <v>200</v>
      </c>
      <c r="M91" s="93">
        <f t="shared" si="1"/>
        <v>0</v>
      </c>
      <c r="N91" s="94" t="e">
        <f>((I91/K91)*L91)/200*'Calculatie schoonmaak invulblad'!$C$11</f>
        <v>#DIV/0!</v>
      </c>
      <c r="O91" s="95" t="e">
        <f>I91/K91*L91*'Calculatie schoonmaak invulblad'!$C$11</f>
        <v>#DIV/0!</v>
      </c>
    </row>
    <row r="92" spans="1:15" x14ac:dyDescent="0.3">
      <c r="A92" s="21" t="s">
        <v>196</v>
      </c>
      <c r="B92" s="13"/>
      <c r="C92" s="13" t="s">
        <v>1377</v>
      </c>
      <c r="D92" s="13" t="s">
        <v>56</v>
      </c>
      <c r="E92" s="13" t="s">
        <v>11</v>
      </c>
      <c r="F92" s="13" t="s">
        <v>12</v>
      </c>
      <c r="G92" s="13" t="s">
        <v>35</v>
      </c>
      <c r="H92" s="55">
        <v>63.55</v>
      </c>
      <c r="I92" s="55">
        <v>63.55</v>
      </c>
      <c r="J92" s="56"/>
      <c r="K92" s="69">
        <f>'Calculatie schoonmaak invulblad'!K63</f>
        <v>0</v>
      </c>
      <c r="L92" s="27">
        <v>200</v>
      </c>
      <c r="M92" s="93">
        <f t="shared" si="1"/>
        <v>12710</v>
      </c>
      <c r="N92" s="94" t="e">
        <f>((I92/K92)*L92)/200*'Calculatie schoonmaak invulblad'!$C$11</f>
        <v>#DIV/0!</v>
      </c>
      <c r="O92" s="95" t="e">
        <f>I92/K92*L92*'Calculatie schoonmaak invulblad'!$C$11</f>
        <v>#DIV/0!</v>
      </c>
    </row>
    <row r="93" spans="1:15" x14ac:dyDescent="0.3">
      <c r="A93" s="21" t="s">
        <v>196</v>
      </c>
      <c r="B93" s="13"/>
      <c r="C93" s="13" t="s">
        <v>1378</v>
      </c>
      <c r="D93" s="13" t="s">
        <v>56</v>
      </c>
      <c r="E93" s="13" t="s">
        <v>11</v>
      </c>
      <c r="F93" s="13" t="s">
        <v>12</v>
      </c>
      <c r="G93" s="13" t="s">
        <v>35</v>
      </c>
      <c r="H93" s="55">
        <v>59.27</v>
      </c>
      <c r="I93" s="55">
        <v>59.27</v>
      </c>
      <c r="J93" s="56"/>
      <c r="K93" s="69">
        <f>'Calculatie schoonmaak invulblad'!K63</f>
        <v>0</v>
      </c>
      <c r="L93" s="27">
        <v>200</v>
      </c>
      <c r="M93" s="93">
        <f t="shared" si="1"/>
        <v>11854</v>
      </c>
      <c r="N93" s="94" t="e">
        <f>((I93/K93)*L93)/200*'Calculatie schoonmaak invulblad'!$C$11</f>
        <v>#DIV/0!</v>
      </c>
      <c r="O93" s="95" t="e">
        <f>I93/K93*L93*'Calculatie schoonmaak invulblad'!$C$11</f>
        <v>#DIV/0!</v>
      </c>
    </row>
    <row r="94" spans="1:15" x14ac:dyDescent="0.3">
      <c r="A94" s="21" t="s">
        <v>196</v>
      </c>
      <c r="B94" s="13" t="s">
        <v>1379</v>
      </c>
      <c r="C94" s="13" t="s">
        <v>1380</v>
      </c>
      <c r="D94" s="13" t="s">
        <v>0</v>
      </c>
      <c r="E94" s="13" t="s">
        <v>8</v>
      </c>
      <c r="F94" s="13" t="s">
        <v>8</v>
      </c>
      <c r="G94" s="13" t="s">
        <v>3</v>
      </c>
      <c r="H94" s="55">
        <v>10</v>
      </c>
      <c r="I94" s="55">
        <v>0</v>
      </c>
      <c r="J94" s="56">
        <v>10</v>
      </c>
      <c r="K94" s="69">
        <f>'Calculatie schoonmaak invulblad'!E22</f>
        <v>0</v>
      </c>
      <c r="L94" s="27">
        <v>40</v>
      </c>
      <c r="M94" s="93">
        <f t="shared" si="1"/>
        <v>0</v>
      </c>
      <c r="N94" s="94" t="e">
        <f>((I94/K94)*L94)/200*'Calculatie schoonmaak invulblad'!$C$11</f>
        <v>#DIV/0!</v>
      </c>
      <c r="O94" s="95" t="e">
        <f>I94/K94*L94*'Calculatie schoonmaak invulblad'!$C$11</f>
        <v>#DIV/0!</v>
      </c>
    </row>
    <row r="95" spans="1:15" x14ac:dyDescent="0.3">
      <c r="A95" s="21" t="s">
        <v>196</v>
      </c>
      <c r="B95" s="13" t="s">
        <v>1381</v>
      </c>
      <c r="C95" s="13" t="s">
        <v>454</v>
      </c>
      <c r="D95" s="13" t="s">
        <v>26</v>
      </c>
      <c r="E95" s="13" t="s">
        <v>8</v>
      </c>
      <c r="F95" s="13" t="s">
        <v>8</v>
      </c>
      <c r="G95" s="13" t="s">
        <v>27</v>
      </c>
      <c r="H95" s="55">
        <v>129.6</v>
      </c>
      <c r="I95" s="55">
        <v>0</v>
      </c>
      <c r="J95" s="56">
        <v>129.6</v>
      </c>
      <c r="K95" s="69">
        <f>'Calculatie schoonmaak invulblad'!E44</f>
        <v>0</v>
      </c>
      <c r="L95" s="27">
        <v>200</v>
      </c>
      <c r="M95" s="93">
        <f t="shared" si="1"/>
        <v>0</v>
      </c>
      <c r="N95" s="94" t="e">
        <f>((I95/K95)*L95)/200*'Calculatie schoonmaak invulblad'!$C$11</f>
        <v>#DIV/0!</v>
      </c>
      <c r="O95" s="95" t="e">
        <f>I95/K95*L95*'Calculatie schoonmaak invulblad'!$C$11</f>
        <v>#DIV/0!</v>
      </c>
    </row>
    <row r="96" spans="1:15" x14ac:dyDescent="0.3">
      <c r="A96" s="21" t="s">
        <v>196</v>
      </c>
      <c r="B96" s="13" t="s">
        <v>1382</v>
      </c>
      <c r="C96" s="13" t="s">
        <v>1383</v>
      </c>
      <c r="D96" s="13" t="s">
        <v>0</v>
      </c>
      <c r="E96" s="13" t="s">
        <v>8</v>
      </c>
      <c r="F96" s="13" t="s">
        <v>8</v>
      </c>
      <c r="G96" s="13" t="s">
        <v>3</v>
      </c>
      <c r="H96" s="55">
        <v>16.149999999999999</v>
      </c>
      <c r="I96" s="55">
        <v>0</v>
      </c>
      <c r="J96" s="56">
        <v>16.149999999999999</v>
      </c>
      <c r="K96" s="69">
        <f>'Calculatie schoonmaak invulblad'!E22</f>
        <v>0</v>
      </c>
      <c r="L96" s="27">
        <v>40</v>
      </c>
      <c r="M96" s="93">
        <f t="shared" si="1"/>
        <v>0</v>
      </c>
      <c r="N96" s="94" t="e">
        <f>((I96/K96)*L96)/200*'Calculatie schoonmaak invulblad'!$C$11</f>
        <v>#DIV/0!</v>
      </c>
      <c r="O96" s="95" t="e">
        <f>I96/K96*L96*'Calculatie schoonmaak invulblad'!$C$11</f>
        <v>#DIV/0!</v>
      </c>
    </row>
    <row r="97" spans="1:15" x14ac:dyDescent="0.3">
      <c r="A97" s="21" t="s">
        <v>196</v>
      </c>
      <c r="B97" s="13" t="s">
        <v>1384</v>
      </c>
      <c r="C97" s="13" t="s">
        <v>1385</v>
      </c>
      <c r="D97" s="13" t="s">
        <v>39</v>
      </c>
      <c r="E97" s="13" t="s">
        <v>11</v>
      </c>
      <c r="F97" s="13" t="s">
        <v>12</v>
      </c>
      <c r="G97" s="13" t="s">
        <v>23</v>
      </c>
      <c r="H97" s="55">
        <v>126.52</v>
      </c>
      <c r="I97" s="55">
        <v>0</v>
      </c>
      <c r="J97" s="56">
        <v>126.52</v>
      </c>
      <c r="K97" s="69">
        <f>'Calculatie schoonmaak invulblad'!E77</f>
        <v>0</v>
      </c>
      <c r="L97" s="27">
        <v>10</v>
      </c>
      <c r="M97" s="93">
        <f t="shared" si="1"/>
        <v>0</v>
      </c>
      <c r="N97" s="94" t="e">
        <f>((I97/K97)*L97)/200*'Calculatie schoonmaak invulblad'!$C$11</f>
        <v>#DIV/0!</v>
      </c>
      <c r="O97" s="95" t="e">
        <f>I97/K97*L97*'Calculatie schoonmaak invulblad'!$C$11</f>
        <v>#DIV/0!</v>
      </c>
    </row>
    <row r="98" spans="1:15" x14ac:dyDescent="0.3">
      <c r="A98" s="21" t="s">
        <v>196</v>
      </c>
      <c r="B98" s="13" t="s">
        <v>1386</v>
      </c>
      <c r="C98" s="13" t="s">
        <v>1363</v>
      </c>
      <c r="D98" s="13" t="s">
        <v>39</v>
      </c>
      <c r="E98" s="13" t="s">
        <v>11</v>
      </c>
      <c r="F98" s="13" t="s">
        <v>12</v>
      </c>
      <c r="G98" s="13" t="s">
        <v>23</v>
      </c>
      <c r="H98" s="55">
        <v>10.11</v>
      </c>
      <c r="I98" s="55">
        <v>0</v>
      </c>
      <c r="J98" s="56">
        <v>10.11</v>
      </c>
      <c r="K98" s="69">
        <f>'Calculatie schoonmaak invulblad'!E77</f>
        <v>0</v>
      </c>
      <c r="L98" s="27">
        <v>10</v>
      </c>
      <c r="M98" s="93">
        <f t="shared" si="1"/>
        <v>0</v>
      </c>
      <c r="N98" s="94" t="e">
        <f>((I98/K98)*L98)/200*'Calculatie schoonmaak invulblad'!$C$11</f>
        <v>#DIV/0!</v>
      </c>
      <c r="O98" s="95" t="e">
        <f>I98/K98*L98*'Calculatie schoonmaak invulblad'!$C$11</f>
        <v>#DIV/0!</v>
      </c>
    </row>
    <row r="99" spans="1:15" x14ac:dyDescent="0.3">
      <c r="A99" s="21" t="s">
        <v>196</v>
      </c>
      <c r="B99" s="13" t="s">
        <v>1387</v>
      </c>
      <c r="C99" s="13" t="s">
        <v>1388</v>
      </c>
      <c r="D99" s="13" t="s">
        <v>39</v>
      </c>
      <c r="E99" s="13" t="s">
        <v>13</v>
      </c>
      <c r="F99" s="13" t="s">
        <v>13</v>
      </c>
      <c r="G99" s="13" t="s">
        <v>23</v>
      </c>
      <c r="H99" s="55">
        <v>38.659999999999997</v>
      </c>
      <c r="I99" s="55">
        <v>0</v>
      </c>
      <c r="J99" s="56">
        <v>38.659999999999997</v>
      </c>
      <c r="K99" s="69">
        <f>'Calculatie schoonmaak invulblad'!E78</f>
        <v>0</v>
      </c>
      <c r="L99" s="27">
        <v>10</v>
      </c>
      <c r="M99" s="93">
        <f t="shared" si="1"/>
        <v>0</v>
      </c>
      <c r="N99" s="94" t="e">
        <f>((I99/K99)*L99)/200*'Calculatie schoonmaak invulblad'!$C$11</f>
        <v>#DIV/0!</v>
      </c>
      <c r="O99" s="95" t="e">
        <f>I99/K99*L99*'Calculatie schoonmaak invulblad'!$C$11</f>
        <v>#DIV/0!</v>
      </c>
    </row>
    <row r="100" spans="1:15" x14ac:dyDescent="0.3">
      <c r="A100" s="21" t="s">
        <v>196</v>
      </c>
      <c r="B100" s="13" t="s">
        <v>1389</v>
      </c>
      <c r="C100" s="13" t="s">
        <v>1304</v>
      </c>
      <c r="D100" s="13" t="s">
        <v>46</v>
      </c>
      <c r="E100" s="13" t="s">
        <v>11</v>
      </c>
      <c r="F100" s="13" t="s">
        <v>12</v>
      </c>
      <c r="G100" s="13" t="s">
        <v>47</v>
      </c>
      <c r="H100" s="55">
        <v>8.08</v>
      </c>
      <c r="I100" s="55">
        <v>0</v>
      </c>
      <c r="J100" s="56">
        <v>8.08</v>
      </c>
      <c r="K100" s="69">
        <f>'Calculatie schoonmaak invulblad'!K36</f>
        <v>0</v>
      </c>
      <c r="L100" s="27">
        <v>200</v>
      </c>
      <c r="M100" s="93">
        <f t="shared" si="1"/>
        <v>0</v>
      </c>
      <c r="N100" s="94" t="e">
        <f>((I100/K100)*L100)/200*'Calculatie schoonmaak invulblad'!$C$11</f>
        <v>#DIV/0!</v>
      </c>
      <c r="O100" s="95" t="e">
        <f>I100/K100*L100*'Calculatie schoonmaak invulblad'!$C$11</f>
        <v>#DIV/0!</v>
      </c>
    </row>
    <row r="101" spans="1:15" x14ac:dyDescent="0.3">
      <c r="A101" s="21" t="s">
        <v>196</v>
      </c>
      <c r="B101" s="13" t="s">
        <v>1390</v>
      </c>
      <c r="C101" s="13" t="s">
        <v>1309</v>
      </c>
      <c r="D101" s="13" t="s">
        <v>46</v>
      </c>
      <c r="E101" s="13" t="s">
        <v>11</v>
      </c>
      <c r="F101" s="13" t="s">
        <v>12</v>
      </c>
      <c r="G101" s="13" t="s">
        <v>47</v>
      </c>
      <c r="H101" s="55">
        <v>8.8699999999999992</v>
      </c>
      <c r="I101" s="55">
        <v>0</v>
      </c>
      <c r="J101" s="56">
        <v>8.8699999999999992</v>
      </c>
      <c r="K101" s="69">
        <f>'Calculatie schoonmaak invulblad'!K36</f>
        <v>0</v>
      </c>
      <c r="L101" s="27">
        <v>200</v>
      </c>
      <c r="M101" s="93">
        <f t="shared" si="1"/>
        <v>0</v>
      </c>
      <c r="N101" s="94" t="e">
        <f>((I101/K101)*L101)/200*'Calculatie schoonmaak invulblad'!$C$11</f>
        <v>#DIV/0!</v>
      </c>
      <c r="O101" s="95" t="e">
        <f>I101/K101*L101*'Calculatie schoonmaak invulblad'!$C$11</f>
        <v>#DIV/0!</v>
      </c>
    </row>
    <row r="102" spans="1:15" x14ac:dyDescent="0.3">
      <c r="A102" s="21" t="s">
        <v>196</v>
      </c>
      <c r="B102" s="13" t="s">
        <v>1391</v>
      </c>
      <c r="C102" s="13" t="s">
        <v>1392</v>
      </c>
      <c r="D102" s="13" t="s">
        <v>39</v>
      </c>
      <c r="E102" s="13" t="s">
        <v>13</v>
      </c>
      <c r="F102" s="13" t="s">
        <v>13</v>
      </c>
      <c r="G102" s="13" t="s">
        <v>23</v>
      </c>
      <c r="H102" s="55">
        <v>124.16</v>
      </c>
      <c r="I102" s="55">
        <v>0</v>
      </c>
      <c r="J102" s="56">
        <v>124.16</v>
      </c>
      <c r="K102" s="69">
        <f>'Calculatie schoonmaak invulblad'!E78</f>
        <v>0</v>
      </c>
      <c r="L102" s="27">
        <v>10</v>
      </c>
      <c r="M102" s="93">
        <f t="shared" si="1"/>
        <v>0</v>
      </c>
      <c r="N102" s="94" t="e">
        <f>((I102/K102)*L102)/200*'Calculatie schoonmaak invulblad'!$C$11</f>
        <v>#DIV/0!</v>
      </c>
      <c r="O102" s="95" t="e">
        <f>I102/K102*L102*'Calculatie schoonmaak invulblad'!$C$11</f>
        <v>#DIV/0!</v>
      </c>
    </row>
    <row r="103" spans="1:15" x14ac:dyDescent="0.3">
      <c r="A103" s="21" t="s">
        <v>196</v>
      </c>
      <c r="B103" s="13" t="s">
        <v>1393</v>
      </c>
      <c r="C103" s="13" t="s">
        <v>1394</v>
      </c>
      <c r="D103" s="13" t="s">
        <v>39</v>
      </c>
      <c r="E103" s="13" t="s">
        <v>13</v>
      </c>
      <c r="F103" s="13" t="s">
        <v>13</v>
      </c>
      <c r="G103" s="13" t="s">
        <v>23</v>
      </c>
      <c r="H103" s="55">
        <v>23.48</v>
      </c>
      <c r="I103" s="55">
        <v>0</v>
      </c>
      <c r="J103" s="56">
        <v>23.48</v>
      </c>
      <c r="K103" s="69">
        <f>'Calculatie schoonmaak invulblad'!E78</f>
        <v>0</v>
      </c>
      <c r="L103" s="27">
        <v>10</v>
      </c>
      <c r="M103" s="93">
        <f t="shared" si="1"/>
        <v>0</v>
      </c>
      <c r="N103" s="94" t="e">
        <f>((I103/K103)*L103)/200*'Calculatie schoonmaak invulblad'!$C$11</f>
        <v>#DIV/0!</v>
      </c>
      <c r="O103" s="95" t="e">
        <f>I103/K103*L103*'Calculatie schoonmaak invulblad'!$C$11</f>
        <v>#DIV/0!</v>
      </c>
    </row>
    <row r="104" spans="1:15" x14ac:dyDescent="0.3">
      <c r="A104" s="21" t="s">
        <v>196</v>
      </c>
      <c r="B104" s="13" t="s">
        <v>1395</v>
      </c>
      <c r="C104" s="13" t="s">
        <v>1396</v>
      </c>
      <c r="D104" s="13" t="s">
        <v>39</v>
      </c>
      <c r="E104" s="13" t="s">
        <v>11</v>
      </c>
      <c r="F104" s="13" t="s">
        <v>12</v>
      </c>
      <c r="G104" s="13" t="s">
        <v>23</v>
      </c>
      <c r="H104" s="55">
        <v>114.02</v>
      </c>
      <c r="I104" s="55">
        <v>0</v>
      </c>
      <c r="J104" s="56">
        <v>114.02</v>
      </c>
      <c r="K104" s="69">
        <f>'Calculatie schoonmaak invulblad'!E77</f>
        <v>0</v>
      </c>
      <c r="L104" s="27">
        <v>10</v>
      </c>
      <c r="M104" s="93">
        <f t="shared" si="1"/>
        <v>0</v>
      </c>
      <c r="N104" s="94" t="e">
        <f>((I104/K104)*L104)/200*'Calculatie schoonmaak invulblad'!$C$11</f>
        <v>#DIV/0!</v>
      </c>
      <c r="O104" s="95" t="e">
        <f>I104/K104*L104*'Calculatie schoonmaak invulblad'!$C$11</f>
        <v>#DIV/0!</v>
      </c>
    </row>
    <row r="105" spans="1:15" x14ac:dyDescent="0.3">
      <c r="A105" s="21" t="s">
        <v>196</v>
      </c>
      <c r="B105" s="13" t="s">
        <v>1397</v>
      </c>
      <c r="C105" s="13" t="s">
        <v>1398</v>
      </c>
      <c r="D105" s="13" t="s">
        <v>39</v>
      </c>
      <c r="E105" s="13" t="s">
        <v>20</v>
      </c>
      <c r="F105" s="13" t="s">
        <v>5</v>
      </c>
      <c r="G105" s="13" t="s">
        <v>23</v>
      </c>
      <c r="H105" s="55">
        <v>2.5</v>
      </c>
      <c r="I105" s="55">
        <v>0</v>
      </c>
      <c r="J105" s="56">
        <v>2.5</v>
      </c>
      <c r="K105" s="69">
        <f>'Calculatie schoonmaak invulblad'!E74</f>
        <v>0</v>
      </c>
      <c r="L105" s="27">
        <v>10</v>
      </c>
      <c r="M105" s="93">
        <f t="shared" si="1"/>
        <v>0</v>
      </c>
      <c r="N105" s="94" t="e">
        <f>((I105/K105)*L105)/200*'Calculatie schoonmaak invulblad'!$C$11</f>
        <v>#DIV/0!</v>
      </c>
      <c r="O105" s="95" t="e">
        <f>I105/K105*L105*'Calculatie schoonmaak invulblad'!$C$11</f>
        <v>#DIV/0!</v>
      </c>
    </row>
    <row r="106" spans="1:15" x14ac:dyDescent="0.3">
      <c r="A106" s="21" t="s">
        <v>196</v>
      </c>
      <c r="B106" s="13" t="s">
        <v>1399</v>
      </c>
      <c r="C106" s="13" t="s">
        <v>1400</v>
      </c>
      <c r="D106" s="13" t="s">
        <v>39</v>
      </c>
      <c r="E106" s="13" t="s">
        <v>13</v>
      </c>
      <c r="F106" s="13" t="s">
        <v>13</v>
      </c>
      <c r="G106" s="13" t="s">
        <v>23</v>
      </c>
      <c r="H106" s="55">
        <v>14.87</v>
      </c>
      <c r="I106" s="55">
        <v>0</v>
      </c>
      <c r="J106" s="56">
        <v>14.87</v>
      </c>
      <c r="K106" s="69">
        <f>'Calculatie schoonmaak invulblad'!E78</f>
        <v>0</v>
      </c>
      <c r="L106" s="27">
        <v>10</v>
      </c>
      <c r="M106" s="93">
        <f t="shared" si="1"/>
        <v>0</v>
      </c>
      <c r="N106" s="94" t="e">
        <f>((I106/K106)*L106)/200*'Calculatie schoonmaak invulblad'!$C$11</f>
        <v>#DIV/0!</v>
      </c>
      <c r="O106" s="95" t="e">
        <f>I106/K106*L106*'Calculatie schoonmaak invulblad'!$C$11</f>
        <v>#DIV/0!</v>
      </c>
    </row>
    <row r="107" spans="1:15" x14ac:dyDescent="0.3">
      <c r="A107" s="21" t="s">
        <v>196</v>
      </c>
      <c r="B107" s="13" t="s">
        <v>1401</v>
      </c>
      <c r="C107" s="13" t="s">
        <v>1402</v>
      </c>
      <c r="D107" s="13" t="s">
        <v>39</v>
      </c>
      <c r="E107" s="13" t="s">
        <v>11</v>
      </c>
      <c r="F107" s="13" t="s">
        <v>12</v>
      </c>
      <c r="G107" s="13" t="s">
        <v>23</v>
      </c>
      <c r="H107" s="55">
        <v>8.4</v>
      </c>
      <c r="I107" s="55">
        <v>0</v>
      </c>
      <c r="J107" s="56">
        <v>8.4</v>
      </c>
      <c r="K107" s="69">
        <f>'Calculatie schoonmaak invulblad'!E77</f>
        <v>0</v>
      </c>
      <c r="L107" s="27">
        <v>10</v>
      </c>
      <c r="M107" s="93">
        <f t="shared" si="1"/>
        <v>0</v>
      </c>
      <c r="N107" s="94" t="e">
        <f>((I107/K107)*L107)/200*'Calculatie schoonmaak invulblad'!$C$11</f>
        <v>#DIV/0!</v>
      </c>
      <c r="O107" s="95" t="e">
        <f>I107/K107*L107*'Calculatie schoonmaak invulblad'!$C$11</f>
        <v>#DIV/0!</v>
      </c>
    </row>
    <row r="108" spans="1:15" x14ac:dyDescent="0.3">
      <c r="A108" s="21" t="s">
        <v>196</v>
      </c>
      <c r="B108" s="13" t="s">
        <v>1403</v>
      </c>
      <c r="C108" s="13" t="s">
        <v>1404</v>
      </c>
      <c r="D108" s="13" t="s">
        <v>40</v>
      </c>
      <c r="E108" s="13" t="s">
        <v>11</v>
      </c>
      <c r="F108" s="13" t="s">
        <v>12</v>
      </c>
      <c r="G108" s="13" t="s">
        <v>41</v>
      </c>
      <c r="H108" s="55">
        <v>191.78</v>
      </c>
      <c r="I108" s="55">
        <v>0</v>
      </c>
      <c r="J108" s="56">
        <v>191.78</v>
      </c>
      <c r="K108" s="69">
        <f>'Calculatie schoonmaak invulblad'!K23</f>
        <v>0</v>
      </c>
      <c r="L108" s="27">
        <v>200</v>
      </c>
      <c r="M108" s="93">
        <f t="shared" si="1"/>
        <v>0</v>
      </c>
      <c r="N108" s="94" t="e">
        <f>((I108/K108)*L108)/200*'Calculatie schoonmaak invulblad'!$C$11</f>
        <v>#DIV/0!</v>
      </c>
      <c r="O108" s="95" t="e">
        <f>I108/K108*L108*'Calculatie schoonmaak invulblad'!$C$11</f>
        <v>#DIV/0!</v>
      </c>
    </row>
    <row r="109" spans="1:15" x14ac:dyDescent="0.3">
      <c r="A109" s="21" t="s">
        <v>196</v>
      </c>
      <c r="B109" s="13" t="s">
        <v>1405</v>
      </c>
      <c r="C109" s="13" t="s">
        <v>1402</v>
      </c>
      <c r="D109" s="13" t="s">
        <v>39</v>
      </c>
      <c r="E109" s="13" t="s">
        <v>11</v>
      </c>
      <c r="F109" s="13" t="s">
        <v>12</v>
      </c>
      <c r="G109" s="13" t="s">
        <v>23</v>
      </c>
      <c r="H109" s="55">
        <v>4.6900000000000004</v>
      </c>
      <c r="I109" s="55">
        <v>0</v>
      </c>
      <c r="J109" s="56">
        <v>4.6900000000000004</v>
      </c>
      <c r="K109" s="69">
        <f>'Calculatie schoonmaak invulblad'!E77</f>
        <v>0</v>
      </c>
      <c r="L109" s="27">
        <v>10</v>
      </c>
      <c r="M109" s="93">
        <f t="shared" si="1"/>
        <v>0</v>
      </c>
      <c r="N109" s="94" t="e">
        <f>((I109/K109)*L109)/200*'Calculatie schoonmaak invulblad'!$C$11</f>
        <v>#DIV/0!</v>
      </c>
      <c r="O109" s="95" t="e">
        <f>I109/K109*L109*'Calculatie schoonmaak invulblad'!$C$11</f>
        <v>#DIV/0!</v>
      </c>
    </row>
    <row r="110" spans="1:15" x14ac:dyDescent="0.3">
      <c r="A110" s="21" t="s">
        <v>196</v>
      </c>
      <c r="B110" s="13" t="s">
        <v>1406</v>
      </c>
      <c r="C110" s="13" t="s">
        <v>1407</v>
      </c>
      <c r="D110" s="13" t="s">
        <v>32</v>
      </c>
      <c r="E110" s="13" t="s">
        <v>11</v>
      </c>
      <c r="F110" s="13" t="s">
        <v>12</v>
      </c>
      <c r="G110" s="13" t="s">
        <v>25</v>
      </c>
      <c r="H110" s="55">
        <v>59.05</v>
      </c>
      <c r="I110" s="55">
        <v>0</v>
      </c>
      <c r="J110" s="56">
        <v>59.05</v>
      </c>
      <c r="K110" s="69">
        <f>'Calculatie schoonmaak invulblad'!E65</f>
        <v>0</v>
      </c>
      <c r="L110" s="27">
        <v>100</v>
      </c>
      <c r="M110" s="93">
        <f t="shared" si="1"/>
        <v>0</v>
      </c>
      <c r="N110" s="94" t="e">
        <f>((I110/K110)*L110)/200*'Calculatie schoonmaak invulblad'!$C$11</f>
        <v>#DIV/0!</v>
      </c>
      <c r="O110" s="95" t="e">
        <f>I110/K110*L110*'Calculatie schoonmaak invulblad'!$C$11</f>
        <v>#DIV/0!</v>
      </c>
    </row>
    <row r="111" spans="1:15" x14ac:dyDescent="0.3">
      <c r="A111" s="21" t="s">
        <v>196</v>
      </c>
      <c r="B111" s="13" t="s">
        <v>1408</v>
      </c>
      <c r="C111" s="13" t="s">
        <v>1402</v>
      </c>
      <c r="D111" s="13" t="s">
        <v>39</v>
      </c>
      <c r="E111" s="13" t="s">
        <v>11</v>
      </c>
      <c r="F111" s="13" t="s">
        <v>12</v>
      </c>
      <c r="G111" s="13" t="s">
        <v>23</v>
      </c>
      <c r="H111" s="55">
        <v>8.3000000000000007</v>
      </c>
      <c r="I111" s="55">
        <v>0</v>
      </c>
      <c r="J111" s="56">
        <v>8.3000000000000007</v>
      </c>
      <c r="K111" s="69">
        <f>'Calculatie schoonmaak invulblad'!E77</f>
        <v>0</v>
      </c>
      <c r="L111" s="27">
        <v>10</v>
      </c>
      <c r="M111" s="93">
        <f t="shared" si="1"/>
        <v>0</v>
      </c>
      <c r="N111" s="94" t="e">
        <f>((I111/K111)*L111)/200*'Calculatie schoonmaak invulblad'!$C$11</f>
        <v>#DIV/0!</v>
      </c>
      <c r="O111" s="95" t="e">
        <f>I111/K111*L111*'Calculatie schoonmaak invulblad'!$C$11</f>
        <v>#DIV/0!</v>
      </c>
    </row>
    <row r="112" spans="1:15" x14ac:dyDescent="0.3">
      <c r="A112" s="21" t="s">
        <v>196</v>
      </c>
      <c r="B112" s="13" t="s">
        <v>1409</v>
      </c>
      <c r="C112" s="13" t="s">
        <v>1410</v>
      </c>
      <c r="D112" s="13" t="s">
        <v>40</v>
      </c>
      <c r="E112" s="13" t="s">
        <v>11</v>
      </c>
      <c r="F112" s="13" t="s">
        <v>12</v>
      </c>
      <c r="G112" s="13" t="s">
        <v>41</v>
      </c>
      <c r="H112" s="55">
        <v>7.8</v>
      </c>
      <c r="I112" s="55">
        <v>0</v>
      </c>
      <c r="J112" s="56">
        <v>7.8</v>
      </c>
      <c r="K112" s="69">
        <f>'Calculatie schoonmaak invulblad'!K23</f>
        <v>0</v>
      </c>
      <c r="L112" s="27">
        <v>200</v>
      </c>
      <c r="M112" s="93">
        <f t="shared" si="1"/>
        <v>0</v>
      </c>
      <c r="N112" s="94" t="e">
        <f>((I112/K112)*L112)/200*'Calculatie schoonmaak invulblad'!$C$11</f>
        <v>#DIV/0!</v>
      </c>
      <c r="O112" s="95" t="e">
        <f>I112/K112*L112*'Calculatie schoonmaak invulblad'!$C$11</f>
        <v>#DIV/0!</v>
      </c>
    </row>
    <row r="113" spans="1:15" x14ac:dyDescent="0.3">
      <c r="A113" s="21" t="s">
        <v>196</v>
      </c>
      <c r="B113" s="13" t="s">
        <v>1411</v>
      </c>
      <c r="C113" s="13" t="s">
        <v>1412</v>
      </c>
      <c r="D113" s="13" t="s">
        <v>32</v>
      </c>
      <c r="E113" s="13" t="s">
        <v>11</v>
      </c>
      <c r="F113" s="13" t="s">
        <v>12</v>
      </c>
      <c r="G113" s="13" t="s">
        <v>25</v>
      </c>
      <c r="H113" s="55">
        <v>92.35</v>
      </c>
      <c r="I113" s="55">
        <v>0</v>
      </c>
      <c r="J113" s="56">
        <v>92.35</v>
      </c>
      <c r="K113" s="69">
        <f>'Calculatie schoonmaak invulblad'!E65</f>
        <v>0</v>
      </c>
      <c r="L113" s="27">
        <v>100</v>
      </c>
      <c r="M113" s="93">
        <f t="shared" si="1"/>
        <v>0</v>
      </c>
      <c r="N113" s="94" t="e">
        <f>((I113/K113)*L113)/200*'Calculatie schoonmaak invulblad'!$C$11</f>
        <v>#DIV/0!</v>
      </c>
      <c r="O113" s="95" t="e">
        <f>I113/K113*L113*'Calculatie schoonmaak invulblad'!$C$11</f>
        <v>#DIV/0!</v>
      </c>
    </row>
    <row r="114" spans="1:15" x14ac:dyDescent="0.3">
      <c r="A114" s="21" t="s">
        <v>196</v>
      </c>
      <c r="B114" s="13" t="s">
        <v>1413</v>
      </c>
      <c r="C114" s="13" t="s">
        <v>1414</v>
      </c>
      <c r="D114" s="13" t="s">
        <v>39</v>
      </c>
      <c r="E114" s="13" t="s">
        <v>11</v>
      </c>
      <c r="F114" s="13" t="s">
        <v>12</v>
      </c>
      <c r="G114" s="13" t="s">
        <v>23</v>
      </c>
      <c r="H114" s="55">
        <v>8.24</v>
      </c>
      <c r="I114" s="55">
        <v>0</v>
      </c>
      <c r="J114" s="56">
        <v>8.24</v>
      </c>
      <c r="K114" s="69">
        <f>'Calculatie schoonmaak invulblad'!E77</f>
        <v>0</v>
      </c>
      <c r="L114" s="27">
        <v>10</v>
      </c>
      <c r="M114" s="93">
        <f t="shared" si="1"/>
        <v>0</v>
      </c>
      <c r="N114" s="94" t="e">
        <f>((I114/K114)*L114)/200*'Calculatie schoonmaak invulblad'!$C$11</f>
        <v>#DIV/0!</v>
      </c>
      <c r="O114" s="95" t="e">
        <f>I114/K114*L114*'Calculatie schoonmaak invulblad'!$C$11</f>
        <v>#DIV/0!</v>
      </c>
    </row>
    <row r="115" spans="1:15" x14ac:dyDescent="0.3">
      <c r="A115" s="21" t="s">
        <v>196</v>
      </c>
      <c r="B115" s="13" t="s">
        <v>1415</v>
      </c>
      <c r="C115" s="13" t="s">
        <v>1416</v>
      </c>
      <c r="D115" s="13" t="s">
        <v>40</v>
      </c>
      <c r="E115" s="13" t="s">
        <v>11</v>
      </c>
      <c r="F115" s="13" t="s">
        <v>12</v>
      </c>
      <c r="G115" s="13" t="s">
        <v>41</v>
      </c>
      <c r="H115" s="55">
        <v>166.87</v>
      </c>
      <c r="I115" s="55">
        <v>0</v>
      </c>
      <c r="J115" s="56">
        <v>166.87</v>
      </c>
      <c r="K115" s="69">
        <f>'Calculatie schoonmaak invulblad'!K23</f>
        <v>0</v>
      </c>
      <c r="L115" s="27">
        <v>200</v>
      </c>
      <c r="M115" s="93">
        <f t="shared" si="1"/>
        <v>0</v>
      </c>
      <c r="N115" s="94" t="e">
        <f>((I115/K115)*L115)/200*'Calculatie schoonmaak invulblad'!$C$11</f>
        <v>#DIV/0!</v>
      </c>
      <c r="O115" s="95" t="e">
        <f>I115/K115*L115*'Calculatie schoonmaak invulblad'!$C$11</f>
        <v>#DIV/0!</v>
      </c>
    </row>
    <row r="116" spans="1:15" x14ac:dyDescent="0.3">
      <c r="A116" s="21" t="s">
        <v>196</v>
      </c>
      <c r="B116" s="13" t="s">
        <v>1417</v>
      </c>
      <c r="C116" s="13" t="s">
        <v>1412</v>
      </c>
      <c r="D116" s="13" t="s">
        <v>32</v>
      </c>
      <c r="E116" s="13" t="s">
        <v>11</v>
      </c>
      <c r="F116" s="13" t="s">
        <v>12</v>
      </c>
      <c r="G116" s="13" t="s">
        <v>25</v>
      </c>
      <c r="H116" s="55">
        <v>22.32</v>
      </c>
      <c r="I116" s="55">
        <v>0</v>
      </c>
      <c r="J116" s="56">
        <v>22.32</v>
      </c>
      <c r="K116" s="69">
        <f>'Calculatie schoonmaak invulblad'!E65</f>
        <v>0</v>
      </c>
      <c r="L116" s="27">
        <v>100</v>
      </c>
      <c r="M116" s="93">
        <f t="shared" si="1"/>
        <v>0</v>
      </c>
      <c r="N116" s="94" t="e">
        <f>((I116/K116)*L116)/200*'Calculatie schoonmaak invulblad'!$C$11</f>
        <v>#DIV/0!</v>
      </c>
      <c r="O116" s="95" t="e">
        <f>I116/K116*L116*'Calculatie schoonmaak invulblad'!$C$11</f>
        <v>#DIV/0!</v>
      </c>
    </row>
    <row r="117" spans="1:15" ht="15" thickBot="1" x14ac:dyDescent="0.35">
      <c r="A117" s="23" t="s">
        <v>196</v>
      </c>
      <c r="B117" s="25" t="s">
        <v>1418</v>
      </c>
      <c r="C117" s="25" t="s">
        <v>1419</v>
      </c>
      <c r="D117" s="25" t="s">
        <v>177</v>
      </c>
      <c r="E117" s="25" t="s">
        <v>11</v>
      </c>
      <c r="F117" s="25" t="s">
        <v>12</v>
      </c>
      <c r="G117" s="25" t="s">
        <v>1461</v>
      </c>
      <c r="H117" s="57">
        <v>16.18</v>
      </c>
      <c r="I117" s="57">
        <v>0</v>
      </c>
      <c r="J117" s="58">
        <v>16.18</v>
      </c>
      <c r="K117" s="70">
        <f>'Calculatie schoonmaak invulblad'!E48</f>
        <v>0</v>
      </c>
      <c r="L117" s="28">
        <v>40</v>
      </c>
      <c r="M117" s="96">
        <f t="shared" si="1"/>
        <v>0</v>
      </c>
      <c r="N117" s="97" t="e">
        <f>((I117/K117)*L117)/200*'Calculatie schoonmaak invulblad'!$C$11</f>
        <v>#DIV/0!</v>
      </c>
      <c r="O117" s="98" t="e">
        <f>I117/K117*L117*'Calculatie schoonmaak invulblad'!$C$11</f>
        <v>#DIV/0!</v>
      </c>
    </row>
    <row r="118" spans="1:1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 ht="15" thickBot="1" x14ac:dyDescent="0.35">
      <c r="A121" s="4"/>
      <c r="B121" s="5"/>
      <c r="C121" s="4"/>
      <c r="D121" s="4"/>
      <c r="E121" s="4"/>
      <c r="F121" s="4"/>
      <c r="G121" s="4"/>
      <c r="H121" s="15" t="s">
        <v>70</v>
      </c>
      <c r="I121" s="15" t="s">
        <v>71</v>
      </c>
      <c r="J121" s="18" t="s">
        <v>72</v>
      </c>
      <c r="K121" s="4"/>
      <c r="L121" s="4"/>
      <c r="M121" s="15" t="s">
        <v>203</v>
      </c>
      <c r="N121" s="15" t="s">
        <v>204</v>
      </c>
      <c r="O121" s="15" t="s">
        <v>205</v>
      </c>
    </row>
    <row r="122" spans="1:15" ht="15" thickBot="1" x14ac:dyDescent="0.35">
      <c r="A122" s="4"/>
      <c r="B122" s="5"/>
      <c r="C122" s="4"/>
      <c r="D122" s="4"/>
      <c r="E122" s="4"/>
      <c r="F122" s="4"/>
      <c r="G122" s="15" t="s">
        <v>221</v>
      </c>
      <c r="H122" s="109">
        <f>SUM(H11:H117)</f>
        <v>5668.9699999999984</v>
      </c>
      <c r="I122" s="109">
        <f>SUM(I11:I117)</f>
        <v>1082.4900000000002</v>
      </c>
      <c r="J122" s="110">
        <f>SUM(J11:J117)</f>
        <v>4586.4800000000005</v>
      </c>
      <c r="K122" s="111"/>
      <c r="L122" s="111"/>
      <c r="M122" s="109">
        <f>SUM(M11:M117)</f>
        <v>162322</v>
      </c>
      <c r="N122" s="109" t="e">
        <f>SUM(N11:N117)</f>
        <v>#DIV/0!</v>
      </c>
      <c r="O122" s="109" t="e">
        <f>SUM(O11:O117)</f>
        <v>#DIV/0!</v>
      </c>
    </row>
    <row r="123" spans="1:1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</sheetData>
  <sheetProtection algorithmName="SHA-512" hashValue="nq1Vwomd5r04WgpOh1bqjfpCx1iG4QUPvv4Czg0mCp56IGIgF1AWGH7D0c1h5jV8IW0U//uZVfgHRIuPZzCXOw==" saltValue="IcdGZNV4Tw8SRLu5bvmgYg==" spinCount="100000" sheet="1" objects="1" scenarios="1" selectLockedCells="1"/>
  <autoFilter ref="A10:O117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25 K35 K39 K54:K55 K69 K95 K108 K110 K1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showGridLines="0" zoomScale="60" zoomScaleNormal="60" workbookViewId="0">
      <selection activeCell="A11" sqref="A11"/>
    </sheetView>
  </sheetViews>
  <sheetFormatPr defaultRowHeight="14.4" x14ac:dyDescent="0.3"/>
  <cols>
    <col min="1" max="1" width="17.88671875" bestFit="1" customWidth="1"/>
    <col min="2" max="2" width="20.109375" style="32" customWidth="1"/>
    <col min="3" max="3" width="21.44140625" bestFit="1" customWidth="1"/>
    <col min="4" max="4" width="39.88671875" bestFit="1" customWidth="1"/>
    <col min="5" max="5" width="17.5546875" bestFit="1" customWidth="1"/>
    <col min="6" max="6" width="17.8867187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7.8867187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I146</f>
        <v>6896</v>
      </c>
      <c r="F2" s="4"/>
      <c r="G2" s="168" t="s">
        <v>211</v>
      </c>
      <c r="H2" s="182"/>
      <c r="I2" s="169"/>
      <c r="J2" s="75" t="e">
        <f>'Calculatie schoonmaak invulblad'!C2*'Niekée Roermond'!E6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808</v>
      </c>
      <c r="C3" s="4"/>
      <c r="D3" s="15" t="s">
        <v>1448</v>
      </c>
      <c r="E3" s="71">
        <f>M146</f>
        <v>1107180</v>
      </c>
      <c r="F3" s="4"/>
      <c r="G3" s="168" t="s">
        <v>212</v>
      </c>
      <c r="H3" s="182"/>
      <c r="I3" s="169"/>
      <c r="J3" s="75" t="e">
        <f>'Calculatie schoonmaak invulblad'!C4*'Niekée Roermond'!E4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807</v>
      </c>
      <c r="C4" s="4"/>
      <c r="D4" s="15" t="s">
        <v>215</v>
      </c>
      <c r="E4" s="71" t="e">
        <f>N146</f>
        <v>#DIV/0!</v>
      </c>
      <c r="F4" s="4"/>
      <c r="G4" s="168" t="s">
        <v>214</v>
      </c>
      <c r="H4" s="182"/>
      <c r="I4" s="169"/>
      <c r="J4" s="75" t="e">
        <f>'Calculatie schoonmaak invulblad'!C2*'Niekée Roermond'!E7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O146</f>
        <v>#DIV/0!</v>
      </c>
      <c r="F5" s="4"/>
      <c r="G5" s="168" t="s">
        <v>213</v>
      </c>
      <c r="H5" s="182"/>
      <c r="I5" s="169"/>
      <c r="J5" s="75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2" t="e">
        <f>('Calculatie schoonmaak invulblad'!C6*'Niekée Roermond'!E4)/100</f>
        <v>#DIV/0!</v>
      </c>
      <c r="F6" s="4"/>
      <c r="G6" s="168" t="s">
        <v>220</v>
      </c>
      <c r="H6" s="182"/>
      <c r="I6" s="169"/>
      <c r="J6" s="75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2" t="e">
        <f>('Calculatie schoonmaak invulblad'!C6*'Niekée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30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11" t="s">
        <v>120</v>
      </c>
      <c r="B11" s="33" t="s">
        <v>727</v>
      </c>
      <c r="C11" s="11" t="s">
        <v>728</v>
      </c>
      <c r="D11" s="11" t="s">
        <v>56</v>
      </c>
      <c r="E11" s="11" t="s">
        <v>278</v>
      </c>
      <c r="F11" s="11" t="s">
        <v>8</v>
      </c>
      <c r="G11" s="11" t="s">
        <v>35</v>
      </c>
      <c r="H11" s="65">
        <v>5</v>
      </c>
      <c r="I11" s="65">
        <v>5</v>
      </c>
      <c r="J11" s="66"/>
      <c r="K11" s="68">
        <f>'Calculatie schoonmaak invulblad'!K59</f>
        <v>0</v>
      </c>
      <c r="L11" s="26">
        <v>200</v>
      </c>
      <c r="M11" s="67">
        <f>I11*L11</f>
        <v>1000</v>
      </c>
      <c r="N11" s="112" t="e">
        <f>((I11/K11)*L11)/200*'Calculatie schoonmaak invulblad'!$C$12</f>
        <v>#DIV/0!</v>
      </c>
      <c r="O11" s="112" t="e">
        <f>(I11/K11)*L11*'Calculatie schoonmaak invulblad'!$C$12</f>
        <v>#DIV/0!</v>
      </c>
    </row>
    <row r="12" spans="1:15" x14ac:dyDescent="0.3">
      <c r="A12" s="13" t="s">
        <v>120</v>
      </c>
      <c r="B12" s="34" t="s">
        <v>729</v>
      </c>
      <c r="C12" s="13" t="s">
        <v>728</v>
      </c>
      <c r="D12" s="13" t="s">
        <v>56</v>
      </c>
      <c r="E12" s="13" t="s">
        <v>278</v>
      </c>
      <c r="F12" s="13" t="s">
        <v>8</v>
      </c>
      <c r="G12" s="13" t="s">
        <v>35</v>
      </c>
      <c r="H12" s="55">
        <v>5</v>
      </c>
      <c r="I12" s="55">
        <v>5</v>
      </c>
      <c r="J12" s="56"/>
      <c r="K12" s="69">
        <f>'Calculatie schoonmaak invulblad'!K59</f>
        <v>0</v>
      </c>
      <c r="L12" s="27">
        <v>200</v>
      </c>
      <c r="M12" s="67">
        <f t="shared" ref="M12:M75" si="0">I12*L12</f>
        <v>1000</v>
      </c>
      <c r="N12" s="112" t="e">
        <f>((I12/K12)*L12)/200*'Calculatie schoonmaak invulblad'!$C$12</f>
        <v>#DIV/0!</v>
      </c>
      <c r="O12" s="112" t="e">
        <f>(I12/K12)*L12*'Calculatie schoonmaak invulblad'!$C$12</f>
        <v>#DIV/0!</v>
      </c>
    </row>
    <row r="13" spans="1:15" x14ac:dyDescent="0.3">
      <c r="A13" s="13" t="s">
        <v>120</v>
      </c>
      <c r="B13" s="34" t="s">
        <v>730</v>
      </c>
      <c r="C13" s="13" t="s">
        <v>81</v>
      </c>
      <c r="D13" s="13" t="s">
        <v>56</v>
      </c>
      <c r="E13" s="13" t="s">
        <v>511</v>
      </c>
      <c r="F13" s="13" t="s">
        <v>5</v>
      </c>
      <c r="G13" s="13" t="s">
        <v>35</v>
      </c>
      <c r="H13" s="55">
        <v>50</v>
      </c>
      <c r="I13" s="55">
        <v>50</v>
      </c>
      <c r="J13" s="56"/>
      <c r="K13" s="69">
        <f>'Calculatie schoonmaak invulblad'!K58</f>
        <v>0</v>
      </c>
      <c r="L13" s="27">
        <v>200</v>
      </c>
      <c r="M13" s="67">
        <f t="shared" si="0"/>
        <v>10000</v>
      </c>
      <c r="N13" s="112" t="e">
        <f>((I13/K13)*L13)/200*'Calculatie schoonmaak invulblad'!$C$12</f>
        <v>#DIV/0!</v>
      </c>
      <c r="O13" s="112" t="e">
        <f>(I13/K13)*L13*'Calculatie schoonmaak invulblad'!$C$12</f>
        <v>#DIV/0!</v>
      </c>
    </row>
    <row r="14" spans="1:15" x14ac:dyDescent="0.3">
      <c r="A14" s="13" t="s">
        <v>120</v>
      </c>
      <c r="B14" s="34" t="s">
        <v>731</v>
      </c>
      <c r="C14" s="13" t="s">
        <v>732</v>
      </c>
      <c r="D14" s="13" t="s">
        <v>56</v>
      </c>
      <c r="E14" s="13" t="s">
        <v>511</v>
      </c>
      <c r="F14" s="13" t="s">
        <v>5</v>
      </c>
      <c r="G14" s="13" t="s">
        <v>35</v>
      </c>
      <c r="H14" s="55">
        <v>18</v>
      </c>
      <c r="I14" s="55">
        <v>18</v>
      </c>
      <c r="J14" s="56"/>
      <c r="K14" s="69">
        <f>'Calculatie schoonmaak invulblad'!K58</f>
        <v>0</v>
      </c>
      <c r="L14" s="27">
        <v>200</v>
      </c>
      <c r="M14" s="67">
        <f t="shared" si="0"/>
        <v>3600</v>
      </c>
      <c r="N14" s="112" t="e">
        <f>((I14/K14)*L14)/200*'Calculatie schoonmaak invulblad'!$C$12</f>
        <v>#DIV/0!</v>
      </c>
      <c r="O14" s="112" t="e">
        <f>(I14/K14)*L14*'Calculatie schoonmaak invulblad'!$C$12</f>
        <v>#DIV/0!</v>
      </c>
    </row>
    <row r="15" spans="1:15" x14ac:dyDescent="0.3">
      <c r="A15" s="13" t="s">
        <v>120</v>
      </c>
      <c r="B15" s="34" t="s">
        <v>733</v>
      </c>
      <c r="C15" s="13" t="s">
        <v>732</v>
      </c>
      <c r="D15" s="13" t="s">
        <v>56</v>
      </c>
      <c r="E15" s="13" t="s">
        <v>511</v>
      </c>
      <c r="F15" s="13" t="s">
        <v>5</v>
      </c>
      <c r="G15" s="13" t="s">
        <v>35</v>
      </c>
      <c r="H15" s="55">
        <v>54</v>
      </c>
      <c r="I15" s="55">
        <v>54</v>
      </c>
      <c r="J15" s="56"/>
      <c r="K15" s="69">
        <f>'Calculatie schoonmaak invulblad'!K58</f>
        <v>0</v>
      </c>
      <c r="L15" s="27">
        <v>200</v>
      </c>
      <c r="M15" s="67">
        <f t="shared" si="0"/>
        <v>10800</v>
      </c>
      <c r="N15" s="112" t="e">
        <f>((I15/K15)*L15)/200*'Calculatie schoonmaak invulblad'!$C$12</f>
        <v>#DIV/0!</v>
      </c>
      <c r="O15" s="112" t="e">
        <f>(I15/K15)*L15*'Calculatie schoonmaak invulblad'!$C$12</f>
        <v>#DIV/0!</v>
      </c>
    </row>
    <row r="16" spans="1:15" x14ac:dyDescent="0.3">
      <c r="A16" s="13" t="s">
        <v>120</v>
      </c>
      <c r="B16" s="34">
        <v>1</v>
      </c>
      <c r="C16" s="13" t="s">
        <v>734</v>
      </c>
      <c r="D16" s="13" t="s">
        <v>26</v>
      </c>
      <c r="E16" s="13" t="s">
        <v>511</v>
      </c>
      <c r="F16" s="13" t="s">
        <v>5</v>
      </c>
      <c r="G16" s="13" t="s">
        <v>27</v>
      </c>
      <c r="H16" s="55">
        <v>607</v>
      </c>
      <c r="I16" s="55">
        <v>607</v>
      </c>
      <c r="J16" s="56"/>
      <c r="K16" s="69">
        <f>'Calculatie schoonmaak invulblad'!E42</f>
        <v>0</v>
      </c>
      <c r="L16" s="27">
        <v>200</v>
      </c>
      <c r="M16" s="67">
        <f t="shared" si="0"/>
        <v>121400</v>
      </c>
      <c r="N16" s="112" t="e">
        <f>((I16/K16)*L16)/200*'Calculatie schoonmaak invulblad'!$C$12</f>
        <v>#DIV/0!</v>
      </c>
      <c r="O16" s="112" t="e">
        <f>(I16/K16)*L16*'Calculatie schoonmaak invulblad'!$C$12</f>
        <v>#DIV/0!</v>
      </c>
    </row>
    <row r="17" spans="1:15" x14ac:dyDescent="0.3">
      <c r="A17" s="13" t="s">
        <v>120</v>
      </c>
      <c r="B17" s="34" t="s">
        <v>735</v>
      </c>
      <c r="C17" s="13" t="s">
        <v>736</v>
      </c>
      <c r="D17" s="13" t="s">
        <v>0</v>
      </c>
      <c r="E17" s="13" t="s">
        <v>511</v>
      </c>
      <c r="F17" s="13" t="s">
        <v>5</v>
      </c>
      <c r="G17" s="13" t="s">
        <v>3</v>
      </c>
      <c r="H17" s="55">
        <v>95</v>
      </c>
      <c r="I17" s="55">
        <v>95</v>
      </c>
      <c r="J17" s="56"/>
      <c r="K17" s="69">
        <f>'Calculatie schoonmaak invulblad'!E21</f>
        <v>0</v>
      </c>
      <c r="L17" s="27">
        <v>40</v>
      </c>
      <c r="M17" s="67">
        <f t="shared" si="0"/>
        <v>3800</v>
      </c>
      <c r="N17" s="112" t="e">
        <f>((I17/K17)*L17)/200*'Calculatie schoonmaak invulblad'!$C$12</f>
        <v>#DIV/0!</v>
      </c>
      <c r="O17" s="112" t="e">
        <f>(I17/K17)*L17*'Calculatie schoonmaak invulblad'!$C$12</f>
        <v>#DIV/0!</v>
      </c>
    </row>
    <row r="18" spans="1:15" x14ac:dyDescent="0.3">
      <c r="A18" s="13" t="s">
        <v>120</v>
      </c>
      <c r="B18" s="34" t="s">
        <v>737</v>
      </c>
      <c r="C18" s="13" t="s">
        <v>54</v>
      </c>
      <c r="D18" s="13" t="s">
        <v>54</v>
      </c>
      <c r="E18" s="13" t="s">
        <v>20</v>
      </c>
      <c r="F18" s="13" t="s">
        <v>5</v>
      </c>
      <c r="G18" s="13" t="s">
        <v>35</v>
      </c>
      <c r="H18" s="55">
        <v>72</v>
      </c>
      <c r="I18" s="55">
        <v>72</v>
      </c>
      <c r="J18" s="56"/>
      <c r="K18" s="69">
        <f>'Calculatie schoonmaak invulblad'!K49</f>
        <v>0</v>
      </c>
      <c r="L18" s="27">
        <v>200</v>
      </c>
      <c r="M18" s="67">
        <f t="shared" si="0"/>
        <v>14400</v>
      </c>
      <c r="N18" s="112" t="e">
        <f>((I18/K18)*L18)/200*'Calculatie schoonmaak invulblad'!$C$12</f>
        <v>#DIV/0!</v>
      </c>
      <c r="O18" s="112" t="e">
        <f>(I18/K18)*L18*'Calculatie schoonmaak invulblad'!$C$12</f>
        <v>#DIV/0!</v>
      </c>
    </row>
    <row r="19" spans="1:15" x14ac:dyDescent="0.3">
      <c r="A19" s="13" t="s">
        <v>120</v>
      </c>
      <c r="B19" s="34">
        <v>2</v>
      </c>
      <c r="C19" s="13" t="s">
        <v>32</v>
      </c>
      <c r="D19" s="13" t="s">
        <v>32</v>
      </c>
      <c r="E19" s="13" t="s">
        <v>8</v>
      </c>
      <c r="F19" s="13" t="s">
        <v>8</v>
      </c>
      <c r="G19" s="13" t="s">
        <v>25</v>
      </c>
      <c r="H19" s="55">
        <v>284</v>
      </c>
      <c r="I19" s="55">
        <v>284</v>
      </c>
      <c r="J19" s="56"/>
      <c r="K19" s="69">
        <f>'Calculatie schoonmaak invulblad'!E61</f>
        <v>0</v>
      </c>
      <c r="L19" s="27">
        <v>100</v>
      </c>
      <c r="M19" s="67">
        <f t="shared" si="0"/>
        <v>28400</v>
      </c>
      <c r="N19" s="112" t="e">
        <f>((I19/K19)*L19)/200*'Calculatie schoonmaak invulblad'!$C$12</f>
        <v>#DIV/0!</v>
      </c>
      <c r="O19" s="112" t="e">
        <f>(I19/K19)*L19*'Calculatie schoonmaak invulblad'!$C$12</f>
        <v>#DIV/0!</v>
      </c>
    </row>
    <row r="20" spans="1:15" x14ac:dyDescent="0.3">
      <c r="A20" s="13" t="s">
        <v>120</v>
      </c>
      <c r="B20" s="34" t="s">
        <v>738</v>
      </c>
      <c r="C20" s="13" t="s">
        <v>56</v>
      </c>
      <c r="D20" s="13" t="s">
        <v>56</v>
      </c>
      <c r="E20" s="13" t="s">
        <v>31</v>
      </c>
      <c r="F20" s="13" t="s">
        <v>31</v>
      </c>
      <c r="G20" s="13" t="s">
        <v>35</v>
      </c>
      <c r="H20" s="55">
        <v>38</v>
      </c>
      <c r="I20" s="55">
        <v>38</v>
      </c>
      <c r="J20" s="56"/>
      <c r="K20" s="69">
        <f>'Calculatie schoonmaak invulblad'!K65</f>
        <v>0</v>
      </c>
      <c r="L20" s="27">
        <v>200</v>
      </c>
      <c r="M20" s="67">
        <f t="shared" si="0"/>
        <v>7600</v>
      </c>
      <c r="N20" s="112" t="e">
        <f>((I20/K20)*L20)/200*'Calculatie schoonmaak invulblad'!$C$12</f>
        <v>#DIV/0!</v>
      </c>
      <c r="O20" s="112" t="e">
        <f>(I20/K20)*L20*'Calculatie schoonmaak invulblad'!$C$12</f>
        <v>#DIV/0!</v>
      </c>
    </row>
    <row r="21" spans="1:15" x14ac:dyDescent="0.3">
      <c r="A21" s="13" t="s">
        <v>120</v>
      </c>
      <c r="B21" s="34" t="s">
        <v>739</v>
      </c>
      <c r="C21" s="13" t="s">
        <v>54</v>
      </c>
      <c r="D21" s="13" t="s">
        <v>54</v>
      </c>
      <c r="E21" s="13" t="s">
        <v>20</v>
      </c>
      <c r="F21" s="13" t="s">
        <v>5</v>
      </c>
      <c r="G21" s="13" t="s">
        <v>35</v>
      </c>
      <c r="H21" s="55">
        <v>12.5</v>
      </c>
      <c r="I21" s="55">
        <v>12.5</v>
      </c>
      <c r="J21" s="56"/>
      <c r="K21" s="69">
        <f>'Calculatie schoonmaak invulblad'!K49</f>
        <v>0</v>
      </c>
      <c r="L21" s="27">
        <v>200</v>
      </c>
      <c r="M21" s="67">
        <f t="shared" si="0"/>
        <v>2500</v>
      </c>
      <c r="N21" s="112" t="e">
        <f>((I21/K21)*L21)/200*'Calculatie schoonmaak invulblad'!$C$12</f>
        <v>#DIV/0!</v>
      </c>
      <c r="O21" s="112" t="e">
        <f>(I21/K21)*L21*'Calculatie schoonmaak invulblad'!$C$12</f>
        <v>#DIV/0!</v>
      </c>
    </row>
    <row r="22" spans="1:15" x14ac:dyDescent="0.3">
      <c r="A22" s="13" t="s">
        <v>120</v>
      </c>
      <c r="B22" s="34">
        <v>3</v>
      </c>
      <c r="C22" s="13" t="s">
        <v>40</v>
      </c>
      <c r="D22" s="13" t="s">
        <v>40</v>
      </c>
      <c r="E22" s="13" t="s">
        <v>31</v>
      </c>
      <c r="F22" s="13" t="s">
        <v>31</v>
      </c>
      <c r="G22" s="13" t="s">
        <v>41</v>
      </c>
      <c r="H22" s="55">
        <v>335</v>
      </c>
      <c r="I22" s="55">
        <v>335</v>
      </c>
      <c r="J22" s="56"/>
      <c r="K22" s="69">
        <f>'Calculatie schoonmaak invulblad'!K25</f>
        <v>0</v>
      </c>
      <c r="L22" s="27">
        <v>200</v>
      </c>
      <c r="M22" s="67">
        <f t="shared" si="0"/>
        <v>67000</v>
      </c>
      <c r="N22" s="112" t="e">
        <f>((I22/K22)*L22)/200*'Calculatie schoonmaak invulblad'!$C$12</f>
        <v>#DIV/0!</v>
      </c>
      <c r="O22" s="112" t="e">
        <f>(I22/K22)*L22*'Calculatie schoonmaak invulblad'!$C$12</f>
        <v>#DIV/0!</v>
      </c>
    </row>
    <row r="23" spans="1:15" x14ac:dyDescent="0.3">
      <c r="A23" s="13" t="s">
        <v>120</v>
      </c>
      <c r="B23" s="34" t="s">
        <v>740</v>
      </c>
      <c r="C23" s="13" t="s">
        <v>118</v>
      </c>
      <c r="D23" s="13" t="s">
        <v>54</v>
      </c>
      <c r="E23" s="13" t="s">
        <v>741</v>
      </c>
      <c r="F23" s="13" t="s">
        <v>5</v>
      </c>
      <c r="G23" s="13" t="s">
        <v>35</v>
      </c>
      <c r="H23" s="55">
        <v>5</v>
      </c>
      <c r="I23" s="55">
        <v>5</v>
      </c>
      <c r="J23" s="56"/>
      <c r="K23" s="69">
        <f>'Calculatie schoonmaak invulblad'!K49</f>
        <v>0</v>
      </c>
      <c r="L23" s="27">
        <v>200</v>
      </c>
      <c r="M23" s="67">
        <f t="shared" si="0"/>
        <v>1000</v>
      </c>
      <c r="N23" s="112" t="e">
        <f>((I23/K23)*L23)/200*'Calculatie schoonmaak invulblad'!$C$12</f>
        <v>#DIV/0!</v>
      </c>
      <c r="O23" s="112" t="e">
        <f>(I23/K23)*L23*'Calculatie schoonmaak invulblad'!$C$12</f>
        <v>#DIV/0!</v>
      </c>
    </row>
    <row r="24" spans="1:15" x14ac:dyDescent="0.3">
      <c r="A24" s="13" t="s">
        <v>120</v>
      </c>
      <c r="B24" s="34" t="s">
        <v>742</v>
      </c>
      <c r="C24" s="13" t="s">
        <v>56</v>
      </c>
      <c r="D24" s="13" t="s">
        <v>26</v>
      </c>
      <c r="E24" s="13" t="s">
        <v>511</v>
      </c>
      <c r="F24" s="13" t="s">
        <v>5</v>
      </c>
      <c r="G24" s="13" t="s">
        <v>27</v>
      </c>
      <c r="H24" s="55">
        <v>64</v>
      </c>
      <c r="I24" s="55">
        <v>64</v>
      </c>
      <c r="J24" s="56"/>
      <c r="K24" s="69">
        <f>'Calculatie schoonmaak invulblad'!E42</f>
        <v>0</v>
      </c>
      <c r="L24" s="27">
        <v>200</v>
      </c>
      <c r="M24" s="67">
        <f t="shared" si="0"/>
        <v>12800</v>
      </c>
      <c r="N24" s="112" t="e">
        <f>((I24/K24)*L24)/200*'Calculatie schoonmaak invulblad'!$C$12</f>
        <v>#DIV/0!</v>
      </c>
      <c r="O24" s="112" t="e">
        <f>(I24/K24)*L24*'Calculatie schoonmaak invulblad'!$C$12</f>
        <v>#DIV/0!</v>
      </c>
    </row>
    <row r="25" spans="1:15" x14ac:dyDescent="0.3">
      <c r="A25" s="13" t="s">
        <v>120</v>
      </c>
      <c r="B25" s="34" t="s">
        <v>743</v>
      </c>
      <c r="C25" s="13" t="s">
        <v>56</v>
      </c>
      <c r="D25" s="13" t="s">
        <v>26</v>
      </c>
      <c r="E25" s="13" t="s">
        <v>511</v>
      </c>
      <c r="F25" s="13" t="s">
        <v>5</v>
      </c>
      <c r="G25" s="13" t="s">
        <v>27</v>
      </c>
      <c r="H25" s="55">
        <v>64</v>
      </c>
      <c r="I25" s="55">
        <v>64</v>
      </c>
      <c r="J25" s="56"/>
      <c r="K25" s="69">
        <f>'Calculatie schoonmaak invulblad'!E42</f>
        <v>0</v>
      </c>
      <c r="L25" s="27">
        <v>200</v>
      </c>
      <c r="M25" s="67">
        <f t="shared" si="0"/>
        <v>12800</v>
      </c>
      <c r="N25" s="112" t="e">
        <f>((I25/K25)*L25)/200*'Calculatie schoonmaak invulblad'!$C$12</f>
        <v>#DIV/0!</v>
      </c>
      <c r="O25" s="112" t="e">
        <f>(I25/K25)*L25*'Calculatie schoonmaak invulblad'!$C$12</f>
        <v>#DIV/0!</v>
      </c>
    </row>
    <row r="26" spans="1:15" x14ac:dyDescent="0.3">
      <c r="A26" s="13" t="s">
        <v>120</v>
      </c>
      <c r="B26" s="34">
        <v>11</v>
      </c>
      <c r="C26" s="13" t="s">
        <v>744</v>
      </c>
      <c r="D26" s="13" t="s">
        <v>32</v>
      </c>
      <c r="E26" s="13" t="s">
        <v>511</v>
      </c>
      <c r="F26" s="13" t="s">
        <v>5</v>
      </c>
      <c r="G26" s="13" t="s">
        <v>25</v>
      </c>
      <c r="H26" s="55">
        <v>64</v>
      </c>
      <c r="I26" s="55">
        <v>64</v>
      </c>
      <c r="J26" s="56"/>
      <c r="K26" s="69">
        <f>'Calculatie schoonmaak invulblad'!E64</f>
        <v>0</v>
      </c>
      <c r="L26" s="27">
        <v>100</v>
      </c>
      <c r="M26" s="67">
        <f t="shared" si="0"/>
        <v>6400</v>
      </c>
      <c r="N26" s="112" t="e">
        <f>((I26/K26)*L26)/200*'Calculatie schoonmaak invulblad'!$C$12</f>
        <v>#DIV/0!</v>
      </c>
      <c r="O26" s="112" t="e">
        <f>(I26/K26)*L26*'Calculatie schoonmaak invulblad'!$C$12</f>
        <v>#DIV/0!</v>
      </c>
    </row>
    <row r="27" spans="1:15" x14ac:dyDescent="0.3">
      <c r="A27" s="13" t="s">
        <v>120</v>
      </c>
      <c r="B27" s="34">
        <v>12</v>
      </c>
      <c r="C27" s="13" t="s">
        <v>745</v>
      </c>
      <c r="D27" s="13" t="s">
        <v>32</v>
      </c>
      <c r="E27" s="13" t="s">
        <v>511</v>
      </c>
      <c r="F27" s="13" t="s">
        <v>5</v>
      </c>
      <c r="G27" s="13" t="s">
        <v>25</v>
      </c>
      <c r="H27" s="55">
        <v>64</v>
      </c>
      <c r="I27" s="55">
        <v>64</v>
      </c>
      <c r="J27" s="56"/>
      <c r="K27" s="69">
        <f>'Calculatie schoonmaak invulblad'!E64</f>
        <v>0</v>
      </c>
      <c r="L27" s="27">
        <v>100</v>
      </c>
      <c r="M27" s="67">
        <f t="shared" si="0"/>
        <v>6400</v>
      </c>
      <c r="N27" s="112" t="e">
        <f>((I27/K27)*L27)/200*'Calculatie schoonmaak invulblad'!$C$12</f>
        <v>#DIV/0!</v>
      </c>
      <c r="O27" s="112" t="e">
        <f>(I27/K27)*L27*'Calculatie schoonmaak invulblad'!$C$12</f>
        <v>#DIV/0!</v>
      </c>
    </row>
    <row r="28" spans="1:15" x14ac:dyDescent="0.3">
      <c r="A28" s="13" t="s">
        <v>120</v>
      </c>
      <c r="B28" s="34" t="s">
        <v>746</v>
      </c>
      <c r="C28" s="13" t="s">
        <v>56</v>
      </c>
      <c r="D28" s="13" t="s">
        <v>56</v>
      </c>
      <c r="E28" s="13" t="s">
        <v>511</v>
      </c>
      <c r="F28" s="13" t="s">
        <v>5</v>
      </c>
      <c r="G28" s="13" t="s">
        <v>35</v>
      </c>
      <c r="H28" s="55">
        <v>35</v>
      </c>
      <c r="I28" s="55">
        <v>35</v>
      </c>
      <c r="J28" s="56"/>
      <c r="K28" s="69">
        <f>'Calculatie schoonmaak invulblad'!K58</f>
        <v>0</v>
      </c>
      <c r="L28" s="27">
        <v>200</v>
      </c>
      <c r="M28" s="67">
        <f t="shared" si="0"/>
        <v>7000</v>
      </c>
      <c r="N28" s="112" t="e">
        <f>((I28/K28)*L28)/200*'Calculatie schoonmaak invulblad'!$C$12</f>
        <v>#DIV/0!</v>
      </c>
      <c r="O28" s="112" t="e">
        <f>(I28/K28)*L28*'Calculatie schoonmaak invulblad'!$C$12</f>
        <v>#DIV/0!</v>
      </c>
    </row>
    <row r="29" spans="1:15" x14ac:dyDescent="0.3">
      <c r="A29" s="13" t="s">
        <v>120</v>
      </c>
      <c r="B29" s="34" t="s">
        <v>747</v>
      </c>
      <c r="C29" s="13" t="s">
        <v>87</v>
      </c>
      <c r="D29" s="13" t="s">
        <v>46</v>
      </c>
      <c r="E29" s="13" t="s">
        <v>15</v>
      </c>
      <c r="F29" s="13" t="s">
        <v>5</v>
      </c>
      <c r="G29" s="13" t="s">
        <v>47</v>
      </c>
      <c r="H29" s="55">
        <v>14</v>
      </c>
      <c r="I29" s="55">
        <v>14</v>
      </c>
      <c r="J29" s="56"/>
      <c r="K29" s="69">
        <f>'Calculatie schoonmaak invulblad'!K38</f>
        <v>0</v>
      </c>
      <c r="L29" s="27">
        <v>200</v>
      </c>
      <c r="M29" s="67">
        <f t="shared" si="0"/>
        <v>2800</v>
      </c>
      <c r="N29" s="112" t="e">
        <f>((I29/K29)*L29)/200*'Calculatie schoonmaak invulblad'!$C$12</f>
        <v>#DIV/0!</v>
      </c>
      <c r="O29" s="112" t="e">
        <f>(I29/K29)*L29*'Calculatie schoonmaak invulblad'!$C$12</f>
        <v>#DIV/0!</v>
      </c>
    </row>
    <row r="30" spans="1:15" x14ac:dyDescent="0.3">
      <c r="A30" s="13" t="s">
        <v>120</v>
      </c>
      <c r="B30" s="34" t="s">
        <v>748</v>
      </c>
      <c r="C30" s="13" t="s">
        <v>87</v>
      </c>
      <c r="D30" s="13" t="s">
        <v>46</v>
      </c>
      <c r="E30" s="13" t="s">
        <v>15</v>
      </c>
      <c r="F30" s="13" t="s">
        <v>5</v>
      </c>
      <c r="G30" s="13" t="s">
        <v>47</v>
      </c>
      <c r="H30" s="55">
        <v>14</v>
      </c>
      <c r="I30" s="55">
        <v>14</v>
      </c>
      <c r="J30" s="56"/>
      <c r="K30" s="69">
        <f>'Calculatie schoonmaak invulblad'!K38</f>
        <v>0</v>
      </c>
      <c r="L30" s="27">
        <v>200</v>
      </c>
      <c r="M30" s="67">
        <f t="shared" si="0"/>
        <v>2800</v>
      </c>
      <c r="N30" s="112" t="e">
        <f>((I30/K30)*L30)/200*'Calculatie schoonmaak invulblad'!$C$12</f>
        <v>#DIV/0!</v>
      </c>
      <c r="O30" s="112" t="e">
        <f>(I30/K30)*L30*'Calculatie schoonmaak invulblad'!$C$12</f>
        <v>#DIV/0!</v>
      </c>
    </row>
    <row r="31" spans="1:15" x14ac:dyDescent="0.3">
      <c r="A31" s="13" t="s">
        <v>120</v>
      </c>
      <c r="B31" s="34">
        <v>5</v>
      </c>
      <c r="C31" s="13" t="s">
        <v>40</v>
      </c>
      <c r="D31" s="13" t="s">
        <v>40</v>
      </c>
      <c r="E31" s="13" t="s">
        <v>13</v>
      </c>
      <c r="F31" s="13" t="s">
        <v>13</v>
      </c>
      <c r="G31" s="13" t="s">
        <v>41</v>
      </c>
      <c r="H31" s="55">
        <v>204</v>
      </c>
      <c r="I31" s="55">
        <v>204</v>
      </c>
      <c r="J31" s="56"/>
      <c r="K31" s="69">
        <f>'Calculatie schoonmaak invulblad'!K26</f>
        <v>0</v>
      </c>
      <c r="L31" s="27">
        <v>200</v>
      </c>
      <c r="M31" s="67">
        <f t="shared" si="0"/>
        <v>40800</v>
      </c>
      <c r="N31" s="112" t="e">
        <f>((I31/K31)*L31)/200*'Calculatie schoonmaak invulblad'!$C$12</f>
        <v>#DIV/0!</v>
      </c>
      <c r="O31" s="112" t="e">
        <f>(I31/K31)*L31*'Calculatie schoonmaak invulblad'!$C$12</f>
        <v>#DIV/0!</v>
      </c>
    </row>
    <row r="32" spans="1:15" x14ac:dyDescent="0.3">
      <c r="A32" s="13" t="s">
        <v>120</v>
      </c>
      <c r="B32" s="34" t="s">
        <v>749</v>
      </c>
      <c r="C32" s="13" t="s">
        <v>197</v>
      </c>
      <c r="D32" s="13" t="s">
        <v>54</v>
      </c>
      <c r="E32" s="13" t="s">
        <v>511</v>
      </c>
      <c r="F32" s="13" t="s">
        <v>5</v>
      </c>
      <c r="G32" s="13" t="s">
        <v>35</v>
      </c>
      <c r="H32" s="55">
        <v>10</v>
      </c>
      <c r="I32" s="55">
        <v>10</v>
      </c>
      <c r="J32" s="56"/>
      <c r="K32" s="69">
        <f>'Calculatie schoonmaak invulblad'!K49</f>
        <v>0</v>
      </c>
      <c r="L32" s="27">
        <v>200</v>
      </c>
      <c r="M32" s="67">
        <f t="shared" si="0"/>
        <v>2000</v>
      </c>
      <c r="N32" s="112" t="e">
        <f>((I32/K32)*L32)/200*'Calculatie schoonmaak invulblad'!$C$12</f>
        <v>#DIV/0!</v>
      </c>
      <c r="O32" s="112" t="e">
        <f>(I32/K32)*L32*'Calculatie schoonmaak invulblad'!$C$12</f>
        <v>#DIV/0!</v>
      </c>
    </row>
    <row r="33" spans="1:15" x14ac:dyDescent="0.3">
      <c r="A33" s="13" t="s">
        <v>120</v>
      </c>
      <c r="B33" s="34" t="s">
        <v>750</v>
      </c>
      <c r="C33" s="13" t="s">
        <v>54</v>
      </c>
      <c r="D33" s="13" t="s">
        <v>54</v>
      </c>
      <c r="E33" s="13" t="s">
        <v>20</v>
      </c>
      <c r="F33" s="13" t="s">
        <v>5</v>
      </c>
      <c r="G33" s="13" t="s">
        <v>35</v>
      </c>
      <c r="H33" s="55">
        <v>10</v>
      </c>
      <c r="I33" s="55">
        <v>10</v>
      </c>
      <c r="J33" s="56"/>
      <c r="K33" s="69">
        <f>'Calculatie schoonmaak invulblad'!K49</f>
        <v>0</v>
      </c>
      <c r="L33" s="27">
        <v>200</v>
      </c>
      <c r="M33" s="67">
        <f t="shared" si="0"/>
        <v>2000</v>
      </c>
      <c r="N33" s="112" t="e">
        <f>((I33/K33)*L33)/200*'Calculatie schoonmaak invulblad'!$C$12</f>
        <v>#DIV/0!</v>
      </c>
      <c r="O33" s="112" t="e">
        <f>(I33/K33)*L33*'Calculatie schoonmaak invulblad'!$C$12</f>
        <v>#DIV/0!</v>
      </c>
    </row>
    <row r="34" spans="1:15" x14ac:dyDescent="0.3">
      <c r="A34" s="13" t="s">
        <v>120</v>
      </c>
      <c r="B34" s="34">
        <v>6</v>
      </c>
      <c r="C34" s="13" t="s">
        <v>40</v>
      </c>
      <c r="D34" s="13" t="s">
        <v>40</v>
      </c>
      <c r="E34" s="13" t="s">
        <v>511</v>
      </c>
      <c r="F34" s="13" t="s">
        <v>5</v>
      </c>
      <c r="G34" s="13" t="s">
        <v>41</v>
      </c>
      <c r="H34" s="55">
        <v>85</v>
      </c>
      <c r="I34" s="55">
        <v>85</v>
      </c>
      <c r="J34" s="56"/>
      <c r="K34" s="69">
        <f>'Calculatie schoonmaak invulblad'!K21</f>
        <v>0</v>
      </c>
      <c r="L34" s="27">
        <v>200</v>
      </c>
      <c r="M34" s="67">
        <f t="shared" si="0"/>
        <v>17000</v>
      </c>
      <c r="N34" s="112" t="e">
        <f>((I34/K34)*L34)/200*'Calculatie schoonmaak invulblad'!$C$12</f>
        <v>#DIV/0!</v>
      </c>
      <c r="O34" s="112" t="e">
        <f>(I34/K34)*L34*'Calculatie schoonmaak invulblad'!$C$12</f>
        <v>#DIV/0!</v>
      </c>
    </row>
    <row r="35" spans="1:15" x14ac:dyDescent="0.3">
      <c r="A35" s="13" t="s">
        <v>120</v>
      </c>
      <c r="B35" s="34">
        <v>6</v>
      </c>
      <c r="C35" s="13" t="s">
        <v>40</v>
      </c>
      <c r="D35" s="13" t="s">
        <v>40</v>
      </c>
      <c r="E35" s="13" t="s">
        <v>772</v>
      </c>
      <c r="F35" s="13" t="s">
        <v>8</v>
      </c>
      <c r="G35" s="13" t="s">
        <v>41</v>
      </c>
      <c r="H35" s="55">
        <v>175</v>
      </c>
      <c r="I35" s="55">
        <v>175</v>
      </c>
      <c r="J35" s="56"/>
      <c r="K35" s="69">
        <f>'Calculatie schoonmaak invulblad'!K27</f>
        <v>0</v>
      </c>
      <c r="L35" s="27">
        <v>200</v>
      </c>
      <c r="M35" s="67">
        <f t="shared" si="0"/>
        <v>35000</v>
      </c>
      <c r="N35" s="112" t="e">
        <f>((I35/K35)*L35)/200*'Calculatie schoonmaak invulblad'!$C$12</f>
        <v>#DIV/0!</v>
      </c>
      <c r="O35" s="112" t="e">
        <f>(I35/K35)*L35*'Calculatie schoonmaak invulblad'!$C$12</f>
        <v>#DIV/0!</v>
      </c>
    </row>
    <row r="36" spans="1:15" x14ac:dyDescent="0.3">
      <c r="A36" s="13" t="s">
        <v>120</v>
      </c>
      <c r="B36" s="34">
        <v>7</v>
      </c>
      <c r="C36" s="13" t="s">
        <v>40</v>
      </c>
      <c r="D36" s="13" t="s">
        <v>40</v>
      </c>
      <c r="E36" s="13" t="s">
        <v>511</v>
      </c>
      <c r="F36" s="13" t="s">
        <v>5</v>
      </c>
      <c r="G36" s="13" t="s">
        <v>41</v>
      </c>
      <c r="H36" s="55">
        <v>160</v>
      </c>
      <c r="I36" s="55">
        <v>160</v>
      </c>
      <c r="J36" s="56"/>
      <c r="K36" s="69">
        <f>'Calculatie schoonmaak invulblad'!K21</f>
        <v>0</v>
      </c>
      <c r="L36" s="27">
        <v>200</v>
      </c>
      <c r="M36" s="67">
        <f t="shared" si="0"/>
        <v>32000</v>
      </c>
      <c r="N36" s="112" t="e">
        <f>((I36/K36)*L36)/200*'Calculatie schoonmaak invulblad'!$C$12</f>
        <v>#DIV/0!</v>
      </c>
      <c r="O36" s="112" t="e">
        <f>(I36/K36)*L36*'Calculatie schoonmaak invulblad'!$C$12</f>
        <v>#DIV/0!</v>
      </c>
    </row>
    <row r="37" spans="1:15" x14ac:dyDescent="0.3">
      <c r="A37" s="13" t="s">
        <v>120</v>
      </c>
      <c r="B37" s="34" t="s">
        <v>751</v>
      </c>
      <c r="C37" s="13" t="s">
        <v>56</v>
      </c>
      <c r="D37" s="13" t="s">
        <v>56</v>
      </c>
      <c r="E37" s="13" t="s">
        <v>511</v>
      </c>
      <c r="F37" s="13" t="s">
        <v>5</v>
      </c>
      <c r="G37" s="13" t="s">
        <v>35</v>
      </c>
      <c r="H37" s="55">
        <v>63</v>
      </c>
      <c r="I37" s="55">
        <v>63</v>
      </c>
      <c r="J37" s="56"/>
      <c r="K37" s="69">
        <f>'Calculatie schoonmaak invulblad'!K58</f>
        <v>0</v>
      </c>
      <c r="L37" s="27">
        <v>200</v>
      </c>
      <c r="M37" s="67">
        <f t="shared" si="0"/>
        <v>12600</v>
      </c>
      <c r="N37" s="112" t="e">
        <f>((I37/K37)*L37)/200*'Calculatie schoonmaak invulblad'!$C$12</f>
        <v>#DIV/0!</v>
      </c>
      <c r="O37" s="112" t="e">
        <f>(I37/K37)*L37*'Calculatie schoonmaak invulblad'!$C$12</f>
        <v>#DIV/0!</v>
      </c>
    </row>
    <row r="38" spans="1:15" x14ac:dyDescent="0.3">
      <c r="A38" s="13" t="s">
        <v>120</v>
      </c>
      <c r="B38" s="34" t="s">
        <v>752</v>
      </c>
      <c r="C38" s="13" t="s">
        <v>87</v>
      </c>
      <c r="D38" s="13" t="s">
        <v>46</v>
      </c>
      <c r="E38" s="13" t="s">
        <v>15</v>
      </c>
      <c r="F38" s="13" t="s">
        <v>5</v>
      </c>
      <c r="G38" s="13" t="s">
        <v>47</v>
      </c>
      <c r="H38" s="55">
        <v>14</v>
      </c>
      <c r="I38" s="55">
        <v>14</v>
      </c>
      <c r="J38" s="56"/>
      <c r="K38" s="69">
        <f>'Calculatie schoonmaak invulblad'!K38</f>
        <v>0</v>
      </c>
      <c r="L38" s="27">
        <v>200</v>
      </c>
      <c r="M38" s="67">
        <f t="shared" si="0"/>
        <v>2800</v>
      </c>
      <c r="N38" s="112" t="e">
        <f>((I38/K38)*L38)/200*'Calculatie schoonmaak invulblad'!$C$12</f>
        <v>#DIV/0!</v>
      </c>
      <c r="O38" s="112" t="e">
        <f>(I38/K38)*L38*'Calculatie schoonmaak invulblad'!$C$12</f>
        <v>#DIV/0!</v>
      </c>
    </row>
    <row r="39" spans="1:15" x14ac:dyDescent="0.3">
      <c r="A39" s="13" t="s">
        <v>120</v>
      </c>
      <c r="B39" s="34" t="s">
        <v>753</v>
      </c>
      <c r="C39" s="13" t="s">
        <v>87</v>
      </c>
      <c r="D39" s="13" t="s">
        <v>46</v>
      </c>
      <c r="E39" s="13" t="s">
        <v>15</v>
      </c>
      <c r="F39" s="13" t="s">
        <v>5</v>
      </c>
      <c r="G39" s="13" t="s">
        <v>47</v>
      </c>
      <c r="H39" s="55">
        <v>14</v>
      </c>
      <c r="I39" s="55">
        <v>14</v>
      </c>
      <c r="J39" s="56"/>
      <c r="K39" s="69">
        <f>'Calculatie schoonmaak invulblad'!K38</f>
        <v>0</v>
      </c>
      <c r="L39" s="27">
        <v>200</v>
      </c>
      <c r="M39" s="67">
        <f t="shared" si="0"/>
        <v>2800</v>
      </c>
      <c r="N39" s="112" t="e">
        <f>((I39/K39)*L39)/200*'Calculatie schoonmaak invulblad'!$C$12</f>
        <v>#DIV/0!</v>
      </c>
      <c r="O39" s="112" t="e">
        <f>(I39/K39)*L39*'Calculatie schoonmaak invulblad'!$C$12</f>
        <v>#DIV/0!</v>
      </c>
    </row>
    <row r="40" spans="1:15" x14ac:dyDescent="0.3">
      <c r="A40" s="13" t="s">
        <v>120</v>
      </c>
      <c r="B40" s="34">
        <v>13</v>
      </c>
      <c r="C40" s="13" t="s">
        <v>34</v>
      </c>
      <c r="D40" s="13" t="s">
        <v>34</v>
      </c>
      <c r="E40" s="13" t="s">
        <v>239</v>
      </c>
      <c r="F40" s="13" t="s">
        <v>10</v>
      </c>
      <c r="G40" s="13" t="s">
        <v>35</v>
      </c>
      <c r="H40" s="55">
        <v>1</v>
      </c>
      <c r="I40" s="55">
        <v>1</v>
      </c>
      <c r="J40" s="56"/>
      <c r="K40" s="69">
        <f>'Calculatie schoonmaak invulblad'!E67</f>
        <v>0</v>
      </c>
      <c r="L40" s="27">
        <v>200</v>
      </c>
      <c r="M40" s="67">
        <f t="shared" si="0"/>
        <v>200</v>
      </c>
      <c r="N40" s="112" t="e">
        <f>((I40/K40)*L40)/200*'Calculatie schoonmaak invulblad'!$C$12</f>
        <v>#DIV/0!</v>
      </c>
      <c r="O40" s="112" t="e">
        <f>(I40/K40)*L40*'Calculatie schoonmaak invulblad'!$C$12</f>
        <v>#DIV/0!</v>
      </c>
    </row>
    <row r="41" spans="1:15" x14ac:dyDescent="0.3">
      <c r="A41" s="13" t="s">
        <v>120</v>
      </c>
      <c r="B41" s="34" t="s">
        <v>754</v>
      </c>
      <c r="C41" s="13" t="s">
        <v>197</v>
      </c>
      <c r="D41" s="13" t="s">
        <v>54</v>
      </c>
      <c r="E41" s="13" t="s">
        <v>20</v>
      </c>
      <c r="F41" s="13" t="s">
        <v>5</v>
      </c>
      <c r="G41" s="13" t="s">
        <v>35</v>
      </c>
      <c r="H41" s="55">
        <v>20</v>
      </c>
      <c r="I41" s="55">
        <v>20</v>
      </c>
      <c r="J41" s="56"/>
      <c r="K41" s="69">
        <f>'Calculatie schoonmaak invulblad'!K49</f>
        <v>0</v>
      </c>
      <c r="L41" s="27">
        <v>200</v>
      </c>
      <c r="M41" s="67">
        <f t="shared" si="0"/>
        <v>4000</v>
      </c>
      <c r="N41" s="112" t="e">
        <f>((I41/K41)*L41)/200*'Calculatie schoonmaak invulblad'!$C$12</f>
        <v>#DIV/0!</v>
      </c>
      <c r="O41" s="112" t="e">
        <f>(I41/K41)*L41*'Calculatie schoonmaak invulblad'!$C$12</f>
        <v>#DIV/0!</v>
      </c>
    </row>
    <row r="42" spans="1:15" x14ac:dyDescent="0.3">
      <c r="A42" s="13" t="s">
        <v>120</v>
      </c>
      <c r="B42" s="34" t="s">
        <v>754</v>
      </c>
      <c r="C42" s="13" t="s">
        <v>197</v>
      </c>
      <c r="D42" s="13" t="s">
        <v>54</v>
      </c>
      <c r="E42" s="13" t="s">
        <v>239</v>
      </c>
      <c r="F42" s="13" t="s">
        <v>10</v>
      </c>
      <c r="G42" s="13" t="s">
        <v>35</v>
      </c>
      <c r="H42" s="55">
        <v>10</v>
      </c>
      <c r="I42" s="55">
        <v>10</v>
      </c>
      <c r="J42" s="56"/>
      <c r="K42" s="69">
        <f>'Calculatie schoonmaak invulblad'!K52</f>
        <v>0</v>
      </c>
      <c r="L42" s="27">
        <v>200</v>
      </c>
      <c r="M42" s="67">
        <f t="shared" si="0"/>
        <v>2000</v>
      </c>
      <c r="N42" s="112" t="e">
        <f>((I42/K42)*L42)/200*'Calculatie schoonmaak invulblad'!$C$12</f>
        <v>#DIV/0!</v>
      </c>
      <c r="O42" s="112" t="e">
        <f>(I42/K42)*L42*'Calculatie schoonmaak invulblad'!$C$12</f>
        <v>#DIV/0!</v>
      </c>
    </row>
    <row r="43" spans="1:15" x14ac:dyDescent="0.3">
      <c r="A43" s="13" t="s">
        <v>120</v>
      </c>
      <c r="B43" s="34" t="s">
        <v>755</v>
      </c>
      <c r="C43" s="13" t="s">
        <v>87</v>
      </c>
      <c r="D43" s="13" t="s">
        <v>46</v>
      </c>
      <c r="E43" s="13" t="s">
        <v>15</v>
      </c>
      <c r="F43" s="13" t="s">
        <v>5</v>
      </c>
      <c r="G43" s="13" t="s">
        <v>47</v>
      </c>
      <c r="H43" s="55">
        <v>4</v>
      </c>
      <c r="I43" s="55">
        <v>4</v>
      </c>
      <c r="J43" s="56"/>
      <c r="K43" s="69">
        <f>'Calculatie schoonmaak invulblad'!K38</f>
        <v>0</v>
      </c>
      <c r="L43" s="27">
        <v>200</v>
      </c>
      <c r="M43" s="67">
        <f t="shared" si="0"/>
        <v>800</v>
      </c>
      <c r="N43" s="112" t="e">
        <f>((I43/K43)*L43)/200*'Calculatie schoonmaak invulblad'!$C$12</f>
        <v>#DIV/0!</v>
      </c>
      <c r="O43" s="112" t="e">
        <f>(I43/K43)*L43*'Calculatie schoonmaak invulblad'!$C$12</f>
        <v>#DIV/0!</v>
      </c>
    </row>
    <row r="44" spans="1:15" x14ac:dyDescent="0.3">
      <c r="A44" s="13" t="s">
        <v>120</v>
      </c>
      <c r="B44" s="34" t="s">
        <v>756</v>
      </c>
      <c r="C44" s="13" t="s">
        <v>87</v>
      </c>
      <c r="D44" s="13" t="s">
        <v>46</v>
      </c>
      <c r="E44" s="13" t="s">
        <v>15</v>
      </c>
      <c r="F44" s="13" t="s">
        <v>5</v>
      </c>
      <c r="G44" s="13" t="s">
        <v>47</v>
      </c>
      <c r="H44" s="55">
        <v>4</v>
      </c>
      <c r="I44" s="55">
        <v>4</v>
      </c>
      <c r="J44" s="56"/>
      <c r="K44" s="69">
        <f>'Calculatie schoonmaak invulblad'!K38</f>
        <v>0</v>
      </c>
      <c r="L44" s="27">
        <v>200</v>
      </c>
      <c r="M44" s="67">
        <f t="shared" si="0"/>
        <v>800</v>
      </c>
      <c r="N44" s="112" t="e">
        <f>((I44/K44)*L44)/200*'Calculatie schoonmaak invulblad'!$C$12</f>
        <v>#DIV/0!</v>
      </c>
      <c r="O44" s="112" t="e">
        <f>(I44/K44)*L44*'Calculatie schoonmaak invulblad'!$C$12</f>
        <v>#DIV/0!</v>
      </c>
    </row>
    <row r="45" spans="1:15" x14ac:dyDescent="0.3">
      <c r="A45" s="13" t="s">
        <v>120</v>
      </c>
      <c r="B45" s="34">
        <v>8</v>
      </c>
      <c r="C45" s="13" t="s">
        <v>90</v>
      </c>
      <c r="D45" s="13" t="s">
        <v>39</v>
      </c>
      <c r="E45" s="13" t="s">
        <v>511</v>
      </c>
      <c r="F45" s="13" t="s">
        <v>5</v>
      </c>
      <c r="G45" s="13" t="s">
        <v>23</v>
      </c>
      <c r="H45" s="55">
        <v>34</v>
      </c>
      <c r="I45" s="55">
        <v>0</v>
      </c>
      <c r="J45" s="56">
        <v>34</v>
      </c>
      <c r="K45" s="69">
        <f>'Calculatie schoonmaak invulblad'!E74</f>
        <v>0</v>
      </c>
      <c r="L45" s="27">
        <v>10</v>
      </c>
      <c r="M45" s="67">
        <f t="shared" si="0"/>
        <v>0</v>
      </c>
      <c r="N45" s="112" t="e">
        <f>((I45/K45)*L45)/200*'Calculatie schoonmaak invulblad'!$C$12</f>
        <v>#DIV/0!</v>
      </c>
      <c r="O45" s="112" t="e">
        <f>(I45/K45)*L45*'Calculatie schoonmaak invulblad'!$C$12</f>
        <v>#DIV/0!</v>
      </c>
    </row>
    <row r="46" spans="1:15" x14ac:dyDescent="0.3">
      <c r="A46" s="13" t="s">
        <v>120</v>
      </c>
      <c r="B46" s="34" t="s">
        <v>757</v>
      </c>
      <c r="C46" s="13" t="s">
        <v>133</v>
      </c>
      <c r="D46" s="13" t="s">
        <v>39</v>
      </c>
      <c r="E46" s="13" t="s">
        <v>511</v>
      </c>
      <c r="F46" s="13" t="s">
        <v>5</v>
      </c>
      <c r="G46" s="13" t="s">
        <v>23</v>
      </c>
      <c r="H46" s="55">
        <v>18</v>
      </c>
      <c r="I46" s="55">
        <v>0</v>
      </c>
      <c r="J46" s="56">
        <v>18</v>
      </c>
      <c r="K46" s="69">
        <f>'Calculatie schoonmaak invulblad'!E74</f>
        <v>0</v>
      </c>
      <c r="L46" s="27">
        <v>10</v>
      </c>
      <c r="M46" s="67">
        <f t="shared" si="0"/>
        <v>0</v>
      </c>
      <c r="N46" s="112" t="e">
        <f>((I46/K46)*L46)/200*'Calculatie schoonmaak invulblad'!$C$12</f>
        <v>#DIV/0!</v>
      </c>
      <c r="O46" s="112" t="e">
        <f>(I46/K46)*L46*'Calculatie schoonmaak invulblad'!$C$12</f>
        <v>#DIV/0!</v>
      </c>
    </row>
    <row r="47" spans="1:15" x14ac:dyDescent="0.3">
      <c r="A47" s="13" t="s">
        <v>120</v>
      </c>
      <c r="B47" s="34">
        <v>9</v>
      </c>
      <c r="C47" s="13" t="s">
        <v>84</v>
      </c>
      <c r="D47" s="13" t="s">
        <v>0</v>
      </c>
      <c r="E47" s="13" t="s">
        <v>511</v>
      </c>
      <c r="F47" s="13" t="s">
        <v>5</v>
      </c>
      <c r="G47" s="13" t="s">
        <v>3</v>
      </c>
      <c r="H47" s="55">
        <v>14</v>
      </c>
      <c r="I47" s="55">
        <v>14</v>
      </c>
      <c r="J47" s="56"/>
      <c r="K47" s="69">
        <f>'Calculatie schoonmaak invulblad'!E21</f>
        <v>0</v>
      </c>
      <c r="L47" s="27">
        <v>40</v>
      </c>
      <c r="M47" s="67">
        <f t="shared" si="0"/>
        <v>560</v>
      </c>
      <c r="N47" s="112" t="e">
        <f>((I47/K47)*L47)/200*'Calculatie schoonmaak invulblad'!$C$12</f>
        <v>#DIV/0!</v>
      </c>
      <c r="O47" s="112" t="e">
        <f>(I47/K47)*L47*'Calculatie schoonmaak invulblad'!$C$12</f>
        <v>#DIV/0!</v>
      </c>
    </row>
    <row r="48" spans="1:15" x14ac:dyDescent="0.3">
      <c r="A48" s="13" t="s">
        <v>120</v>
      </c>
      <c r="B48" s="34">
        <v>10</v>
      </c>
      <c r="C48" s="13" t="s">
        <v>133</v>
      </c>
      <c r="D48" s="13" t="s">
        <v>0</v>
      </c>
      <c r="E48" s="13" t="s">
        <v>511</v>
      </c>
      <c r="F48" s="13" t="s">
        <v>5</v>
      </c>
      <c r="G48" s="13" t="s">
        <v>3</v>
      </c>
      <c r="H48" s="55">
        <v>29</v>
      </c>
      <c r="I48" s="55">
        <v>29</v>
      </c>
      <c r="J48" s="56"/>
      <c r="K48" s="69">
        <f>'Calculatie schoonmaak invulblad'!E21</f>
        <v>0</v>
      </c>
      <c r="L48" s="27">
        <v>40</v>
      </c>
      <c r="M48" s="67">
        <f t="shared" si="0"/>
        <v>1160</v>
      </c>
      <c r="N48" s="112" t="e">
        <f>((I48/K48)*L48)/200*'Calculatie schoonmaak invulblad'!$C$12</f>
        <v>#DIV/0!</v>
      </c>
      <c r="O48" s="112" t="e">
        <f>(I48/K48)*L48*'Calculatie schoonmaak invulblad'!$C$12</f>
        <v>#DIV/0!</v>
      </c>
    </row>
    <row r="49" spans="1:15" x14ac:dyDescent="0.3">
      <c r="A49" s="13" t="s">
        <v>152</v>
      </c>
      <c r="B49" s="34">
        <v>101</v>
      </c>
      <c r="C49" s="13" t="s">
        <v>758</v>
      </c>
      <c r="D49" s="13" t="s">
        <v>26</v>
      </c>
      <c r="E49" s="13" t="s">
        <v>511</v>
      </c>
      <c r="F49" s="13" t="s">
        <v>5</v>
      </c>
      <c r="G49" s="13" t="s">
        <v>27</v>
      </c>
      <c r="H49" s="55">
        <v>272</v>
      </c>
      <c r="I49" s="55">
        <v>272</v>
      </c>
      <c r="J49" s="56"/>
      <c r="K49" s="69">
        <f>'Calculatie schoonmaak invulblad'!E42</f>
        <v>0</v>
      </c>
      <c r="L49" s="27">
        <v>200</v>
      </c>
      <c r="M49" s="67">
        <f t="shared" si="0"/>
        <v>54400</v>
      </c>
      <c r="N49" s="112" t="e">
        <f>((I49/K49)*L49)/200*'Calculatie schoonmaak invulblad'!$C$12</f>
        <v>#DIV/0!</v>
      </c>
      <c r="O49" s="112" t="e">
        <f>(I49/K49)*L49*'Calculatie schoonmaak invulblad'!$C$12</f>
        <v>#DIV/0!</v>
      </c>
    </row>
    <row r="50" spans="1:15" x14ac:dyDescent="0.3">
      <c r="A50" s="13" t="s">
        <v>152</v>
      </c>
      <c r="B50" s="34">
        <v>122</v>
      </c>
      <c r="C50" s="13" t="s">
        <v>759</v>
      </c>
      <c r="D50" s="13" t="s">
        <v>28</v>
      </c>
      <c r="E50" s="13" t="s">
        <v>511</v>
      </c>
      <c r="F50" s="13" t="s">
        <v>5</v>
      </c>
      <c r="G50" s="13" t="s">
        <v>27</v>
      </c>
      <c r="H50" s="55">
        <v>32</v>
      </c>
      <c r="I50" s="55">
        <v>32</v>
      </c>
      <c r="J50" s="56"/>
      <c r="K50" s="69">
        <f>'Calculatie schoonmaak invulblad'!E51</f>
        <v>0</v>
      </c>
      <c r="L50" s="27">
        <v>200</v>
      </c>
      <c r="M50" s="67">
        <f t="shared" si="0"/>
        <v>6400</v>
      </c>
      <c r="N50" s="112" t="e">
        <f>((I50/K50)*L50)/200*'Calculatie schoonmaak invulblad'!$C$12</f>
        <v>#DIV/0!</v>
      </c>
      <c r="O50" s="112" t="e">
        <f>(I50/K50)*L50*'Calculatie schoonmaak invulblad'!$C$12</f>
        <v>#DIV/0!</v>
      </c>
    </row>
    <row r="51" spans="1:15" x14ac:dyDescent="0.3">
      <c r="A51" s="13" t="s">
        <v>152</v>
      </c>
      <c r="B51" s="34">
        <v>102</v>
      </c>
      <c r="C51" s="13" t="s">
        <v>497</v>
      </c>
      <c r="D51" s="13" t="s">
        <v>26</v>
      </c>
      <c r="E51" s="13" t="s">
        <v>511</v>
      </c>
      <c r="F51" s="13" t="s">
        <v>5</v>
      </c>
      <c r="G51" s="13" t="s">
        <v>27</v>
      </c>
      <c r="H51" s="55">
        <v>74</v>
      </c>
      <c r="I51" s="55">
        <v>74</v>
      </c>
      <c r="J51" s="56"/>
      <c r="K51" s="69">
        <f>'Calculatie schoonmaak invulblad'!E42</f>
        <v>0</v>
      </c>
      <c r="L51" s="27">
        <v>200</v>
      </c>
      <c r="M51" s="67">
        <f t="shared" si="0"/>
        <v>14800</v>
      </c>
      <c r="N51" s="112" t="e">
        <f>((I51/K51)*L51)/200*'Calculatie schoonmaak invulblad'!$C$12</f>
        <v>#DIV/0!</v>
      </c>
      <c r="O51" s="112" t="e">
        <f>(I51/K51)*L51*'Calculatie schoonmaak invulblad'!$C$12</f>
        <v>#DIV/0!</v>
      </c>
    </row>
    <row r="52" spans="1:15" x14ac:dyDescent="0.3">
      <c r="A52" s="13" t="s">
        <v>152</v>
      </c>
      <c r="B52" s="34" t="s">
        <v>308</v>
      </c>
      <c r="C52" s="13" t="s">
        <v>83</v>
      </c>
      <c r="D52" s="13" t="s">
        <v>56</v>
      </c>
      <c r="E52" s="13" t="s">
        <v>511</v>
      </c>
      <c r="F52" s="13" t="s">
        <v>5</v>
      </c>
      <c r="G52" s="13" t="s">
        <v>35</v>
      </c>
      <c r="H52" s="55">
        <v>8</v>
      </c>
      <c r="I52" s="55">
        <v>8</v>
      </c>
      <c r="J52" s="56"/>
      <c r="K52" s="69">
        <f>'Calculatie schoonmaak invulblad'!K58</f>
        <v>0</v>
      </c>
      <c r="L52" s="27">
        <v>200</v>
      </c>
      <c r="M52" s="67">
        <f t="shared" si="0"/>
        <v>1600</v>
      </c>
      <c r="N52" s="112" t="e">
        <f>((I52/K52)*L52)/200*'Calculatie schoonmaak invulblad'!$C$12</f>
        <v>#DIV/0!</v>
      </c>
      <c r="O52" s="112" t="e">
        <f>(I52/K52)*L52*'Calculatie schoonmaak invulblad'!$C$12</f>
        <v>#DIV/0!</v>
      </c>
    </row>
    <row r="53" spans="1:15" x14ac:dyDescent="0.3">
      <c r="A53" s="13" t="s">
        <v>152</v>
      </c>
      <c r="B53" s="34" t="s">
        <v>760</v>
      </c>
      <c r="C53" s="13" t="s">
        <v>87</v>
      </c>
      <c r="D53" s="13" t="s">
        <v>46</v>
      </c>
      <c r="E53" s="13" t="s">
        <v>15</v>
      </c>
      <c r="F53" s="13" t="s">
        <v>5</v>
      </c>
      <c r="G53" s="13" t="s">
        <v>47</v>
      </c>
      <c r="H53" s="55">
        <v>3</v>
      </c>
      <c r="I53" s="55">
        <v>3</v>
      </c>
      <c r="J53" s="56"/>
      <c r="K53" s="69">
        <f>'Calculatie schoonmaak invulblad'!K38</f>
        <v>0</v>
      </c>
      <c r="L53" s="27">
        <v>200</v>
      </c>
      <c r="M53" s="67">
        <f t="shared" si="0"/>
        <v>600</v>
      </c>
      <c r="N53" s="112" t="e">
        <f>((I53/K53)*L53)/200*'Calculatie schoonmaak invulblad'!$C$12</f>
        <v>#DIV/0!</v>
      </c>
      <c r="O53" s="112" t="e">
        <f>(I53/K53)*L53*'Calculatie schoonmaak invulblad'!$C$12</f>
        <v>#DIV/0!</v>
      </c>
    </row>
    <row r="54" spans="1:15" x14ac:dyDescent="0.3">
      <c r="A54" s="13" t="s">
        <v>152</v>
      </c>
      <c r="B54" s="34" t="s">
        <v>761</v>
      </c>
      <c r="C54" s="13" t="s">
        <v>87</v>
      </c>
      <c r="D54" s="13" t="s">
        <v>46</v>
      </c>
      <c r="E54" s="13" t="s">
        <v>15</v>
      </c>
      <c r="F54" s="13" t="s">
        <v>5</v>
      </c>
      <c r="G54" s="13" t="s">
        <v>47</v>
      </c>
      <c r="H54" s="55">
        <v>3</v>
      </c>
      <c r="I54" s="55">
        <v>3</v>
      </c>
      <c r="J54" s="56"/>
      <c r="K54" s="69">
        <f>'Calculatie schoonmaak invulblad'!K38</f>
        <v>0</v>
      </c>
      <c r="L54" s="27">
        <v>200</v>
      </c>
      <c r="M54" s="67">
        <f t="shared" si="0"/>
        <v>600</v>
      </c>
      <c r="N54" s="112" t="e">
        <f>((I54/K54)*L54)/200*'Calculatie schoonmaak invulblad'!$C$12</f>
        <v>#DIV/0!</v>
      </c>
      <c r="O54" s="112" t="e">
        <f>(I54/K54)*L54*'Calculatie schoonmaak invulblad'!$C$12</f>
        <v>#DIV/0!</v>
      </c>
    </row>
    <row r="55" spans="1:15" x14ac:dyDescent="0.3">
      <c r="A55" s="13" t="s">
        <v>152</v>
      </c>
      <c r="B55" s="34">
        <v>103</v>
      </c>
      <c r="C55" s="13" t="s">
        <v>762</v>
      </c>
      <c r="D55" s="13" t="s">
        <v>43</v>
      </c>
      <c r="E55" s="13" t="s">
        <v>15</v>
      </c>
      <c r="F55" s="13" t="s">
        <v>5</v>
      </c>
      <c r="G55" s="13" t="s">
        <v>44</v>
      </c>
      <c r="H55" s="55">
        <v>25</v>
      </c>
      <c r="I55" s="55">
        <v>25</v>
      </c>
      <c r="J55" s="56"/>
      <c r="K55" s="69">
        <f>'Calculatie schoonmaak invulblad'!K30</f>
        <v>0</v>
      </c>
      <c r="L55" s="27">
        <v>200</v>
      </c>
      <c r="M55" s="67">
        <f t="shared" si="0"/>
        <v>5000</v>
      </c>
      <c r="N55" s="112" t="e">
        <f>((I55/K55)*L55)/200*'Calculatie schoonmaak invulblad'!$C$12</f>
        <v>#DIV/0!</v>
      </c>
      <c r="O55" s="112" t="e">
        <f>(I55/K55)*L55*'Calculatie schoonmaak invulblad'!$C$12</f>
        <v>#DIV/0!</v>
      </c>
    </row>
    <row r="56" spans="1:15" x14ac:dyDescent="0.3">
      <c r="A56" s="13" t="s">
        <v>152</v>
      </c>
      <c r="B56" s="34">
        <v>104</v>
      </c>
      <c r="C56" s="13" t="s">
        <v>763</v>
      </c>
      <c r="D56" s="13" t="s">
        <v>43</v>
      </c>
      <c r="E56" s="13" t="s">
        <v>15</v>
      </c>
      <c r="F56" s="13" t="s">
        <v>5</v>
      </c>
      <c r="G56" s="13" t="s">
        <v>44</v>
      </c>
      <c r="H56" s="55">
        <v>164</v>
      </c>
      <c r="I56" s="55">
        <v>164</v>
      </c>
      <c r="J56" s="56"/>
      <c r="K56" s="69">
        <f>'Calculatie schoonmaak invulblad'!K30</f>
        <v>0</v>
      </c>
      <c r="L56" s="27">
        <v>200</v>
      </c>
      <c r="M56" s="67">
        <f t="shared" si="0"/>
        <v>32800</v>
      </c>
      <c r="N56" s="112" t="e">
        <f>((I56/K56)*L56)/200*'Calculatie schoonmaak invulblad'!$C$12</f>
        <v>#DIV/0!</v>
      </c>
      <c r="O56" s="112" t="e">
        <f>(I56/K56)*L56*'Calculatie schoonmaak invulblad'!$C$12</f>
        <v>#DIV/0!</v>
      </c>
    </row>
    <row r="57" spans="1:15" x14ac:dyDescent="0.3">
      <c r="A57" s="13" t="s">
        <v>152</v>
      </c>
      <c r="B57" s="34">
        <v>105</v>
      </c>
      <c r="C57" s="13" t="s">
        <v>92</v>
      </c>
      <c r="D57" s="13" t="s">
        <v>56</v>
      </c>
      <c r="E57" s="13" t="s">
        <v>15</v>
      </c>
      <c r="F57" s="13" t="s">
        <v>5</v>
      </c>
      <c r="G57" s="13" t="s">
        <v>35</v>
      </c>
      <c r="H57" s="55">
        <v>6</v>
      </c>
      <c r="I57" s="55">
        <v>6</v>
      </c>
      <c r="J57" s="56"/>
      <c r="K57" s="69">
        <f>'Calculatie schoonmaak invulblad'!K58</f>
        <v>0</v>
      </c>
      <c r="L57" s="27">
        <v>200</v>
      </c>
      <c r="M57" s="67">
        <f t="shared" si="0"/>
        <v>1200</v>
      </c>
      <c r="N57" s="112" t="e">
        <f>((I57/K57)*L57)/200*'Calculatie schoonmaak invulblad'!$C$12</f>
        <v>#DIV/0!</v>
      </c>
      <c r="O57" s="112" t="e">
        <f>(I57/K57)*L57*'Calculatie schoonmaak invulblad'!$C$12</f>
        <v>#DIV/0!</v>
      </c>
    </row>
    <row r="58" spans="1:15" x14ac:dyDescent="0.3">
      <c r="A58" s="13" t="s">
        <v>152</v>
      </c>
      <c r="B58" s="34" t="s">
        <v>764</v>
      </c>
      <c r="C58" s="13" t="s">
        <v>90</v>
      </c>
      <c r="D58" s="13" t="s">
        <v>39</v>
      </c>
      <c r="E58" s="13" t="s">
        <v>15</v>
      </c>
      <c r="F58" s="13" t="s">
        <v>5</v>
      </c>
      <c r="G58" s="13" t="s">
        <v>23</v>
      </c>
      <c r="H58" s="55">
        <v>12</v>
      </c>
      <c r="I58" s="55">
        <v>0</v>
      </c>
      <c r="J58" s="56">
        <v>12</v>
      </c>
      <c r="K58" s="69">
        <f>'Calculatie schoonmaak invulblad'!E74</f>
        <v>0</v>
      </c>
      <c r="L58" s="27">
        <v>10</v>
      </c>
      <c r="M58" s="67">
        <f t="shared" si="0"/>
        <v>0</v>
      </c>
      <c r="N58" s="112" t="e">
        <f>((I58/K58)*L58)/200*'Calculatie schoonmaak invulblad'!$C$12</f>
        <v>#DIV/0!</v>
      </c>
      <c r="O58" s="112" t="e">
        <f>(I58/K58)*L58*'Calculatie schoonmaak invulblad'!$C$12</f>
        <v>#DIV/0!</v>
      </c>
    </row>
    <row r="59" spans="1:15" x14ac:dyDescent="0.3">
      <c r="A59" s="13" t="s">
        <v>152</v>
      </c>
      <c r="B59" s="34" t="s">
        <v>765</v>
      </c>
      <c r="C59" s="13" t="s">
        <v>90</v>
      </c>
      <c r="D59" s="13" t="s">
        <v>39</v>
      </c>
      <c r="E59" s="13" t="s">
        <v>15</v>
      </c>
      <c r="F59" s="13" t="s">
        <v>5</v>
      </c>
      <c r="G59" s="13" t="s">
        <v>23</v>
      </c>
      <c r="H59" s="55">
        <v>12</v>
      </c>
      <c r="I59" s="55">
        <v>0</v>
      </c>
      <c r="J59" s="56">
        <v>12</v>
      </c>
      <c r="K59" s="69">
        <f>'Calculatie schoonmaak invulblad'!E74</f>
        <v>0</v>
      </c>
      <c r="L59" s="27">
        <v>10</v>
      </c>
      <c r="M59" s="67">
        <f t="shared" si="0"/>
        <v>0</v>
      </c>
      <c r="N59" s="112" t="e">
        <f>((I59/K59)*L59)/200*'Calculatie schoonmaak invulblad'!$C$12</f>
        <v>#DIV/0!</v>
      </c>
      <c r="O59" s="112" t="e">
        <f>(I59/K59)*L59*'Calculatie schoonmaak invulblad'!$C$12</f>
        <v>#DIV/0!</v>
      </c>
    </row>
    <row r="60" spans="1:15" x14ac:dyDescent="0.3">
      <c r="A60" s="13" t="s">
        <v>152</v>
      </c>
      <c r="B60" s="34" t="s">
        <v>766</v>
      </c>
      <c r="C60" s="13" t="s">
        <v>56</v>
      </c>
      <c r="D60" s="13" t="s">
        <v>56</v>
      </c>
      <c r="E60" s="13" t="s">
        <v>239</v>
      </c>
      <c r="F60" s="13" t="s">
        <v>10</v>
      </c>
      <c r="G60" s="13" t="s">
        <v>35</v>
      </c>
      <c r="H60" s="55">
        <v>44</v>
      </c>
      <c r="I60" s="55">
        <v>44</v>
      </c>
      <c r="J60" s="56"/>
      <c r="K60" s="69">
        <f>'Calculatie schoonmaak invulblad'!K62</f>
        <v>0</v>
      </c>
      <c r="L60" s="27">
        <v>200</v>
      </c>
      <c r="M60" s="67">
        <f t="shared" si="0"/>
        <v>8800</v>
      </c>
      <c r="N60" s="112" t="e">
        <f>((I60/K60)*L60)/200*'Calculatie schoonmaak invulblad'!$C$12</f>
        <v>#DIV/0!</v>
      </c>
      <c r="O60" s="112" t="e">
        <f>(I60/K60)*L60*'Calculatie schoonmaak invulblad'!$C$12</f>
        <v>#DIV/0!</v>
      </c>
    </row>
    <row r="61" spans="1:15" x14ac:dyDescent="0.3">
      <c r="A61" s="13" t="s">
        <v>152</v>
      </c>
      <c r="B61" s="34" t="s">
        <v>767</v>
      </c>
      <c r="C61" s="13" t="s">
        <v>56</v>
      </c>
      <c r="D61" s="13" t="s">
        <v>56</v>
      </c>
      <c r="E61" s="13" t="s">
        <v>239</v>
      </c>
      <c r="F61" s="13" t="s">
        <v>10</v>
      </c>
      <c r="G61" s="13" t="s">
        <v>35</v>
      </c>
      <c r="H61" s="55">
        <v>16</v>
      </c>
      <c r="I61" s="55">
        <v>16</v>
      </c>
      <c r="J61" s="56"/>
      <c r="K61" s="69">
        <f>'Calculatie schoonmaak invulblad'!K62</f>
        <v>0</v>
      </c>
      <c r="L61" s="27">
        <v>200</v>
      </c>
      <c r="M61" s="67">
        <f t="shared" si="0"/>
        <v>3200</v>
      </c>
      <c r="N61" s="112" t="e">
        <f>((I61/K61)*L61)/200*'Calculatie schoonmaak invulblad'!$C$12</f>
        <v>#DIV/0!</v>
      </c>
      <c r="O61" s="112" t="e">
        <f>(I61/K61)*L61*'Calculatie schoonmaak invulblad'!$C$12</f>
        <v>#DIV/0!</v>
      </c>
    </row>
    <row r="62" spans="1:15" x14ac:dyDescent="0.3">
      <c r="A62" s="13" t="s">
        <v>152</v>
      </c>
      <c r="B62" s="34" t="s">
        <v>739</v>
      </c>
      <c r="C62" s="13" t="s">
        <v>54</v>
      </c>
      <c r="D62" s="13" t="s">
        <v>54</v>
      </c>
      <c r="E62" s="13" t="s">
        <v>20</v>
      </c>
      <c r="F62" s="13" t="s">
        <v>5</v>
      </c>
      <c r="G62" s="13" t="s">
        <v>35</v>
      </c>
      <c r="H62" s="55">
        <v>21</v>
      </c>
      <c r="I62" s="55">
        <v>21</v>
      </c>
      <c r="J62" s="56"/>
      <c r="K62" s="69">
        <f>'Calculatie schoonmaak invulblad'!K49</f>
        <v>0</v>
      </c>
      <c r="L62" s="27">
        <v>200</v>
      </c>
      <c r="M62" s="67">
        <f t="shared" si="0"/>
        <v>4200</v>
      </c>
      <c r="N62" s="112" t="e">
        <f>((I62/K62)*L62)/200*'Calculatie schoonmaak invulblad'!$C$12</f>
        <v>#DIV/0!</v>
      </c>
      <c r="O62" s="112" t="e">
        <f>(I62/K62)*L62*'Calculatie schoonmaak invulblad'!$C$12</f>
        <v>#DIV/0!</v>
      </c>
    </row>
    <row r="63" spans="1:15" x14ac:dyDescent="0.3">
      <c r="A63" s="13" t="s">
        <v>152</v>
      </c>
      <c r="B63" s="34" t="s">
        <v>768</v>
      </c>
      <c r="C63" s="13" t="s">
        <v>56</v>
      </c>
      <c r="D63" s="13" t="s">
        <v>56</v>
      </c>
      <c r="E63" s="13" t="s">
        <v>239</v>
      </c>
      <c r="F63" s="13" t="s">
        <v>10</v>
      </c>
      <c r="G63" s="13" t="s">
        <v>35</v>
      </c>
      <c r="H63" s="55">
        <v>91</v>
      </c>
      <c r="I63" s="55">
        <v>91</v>
      </c>
      <c r="J63" s="56"/>
      <c r="K63" s="69">
        <f>'Calculatie schoonmaak invulblad'!K62</f>
        <v>0</v>
      </c>
      <c r="L63" s="27">
        <v>200</v>
      </c>
      <c r="M63" s="67">
        <f t="shared" si="0"/>
        <v>18200</v>
      </c>
      <c r="N63" s="112" t="e">
        <f>((I63/K63)*L63)/200*'Calculatie schoonmaak invulblad'!$C$12</f>
        <v>#DIV/0!</v>
      </c>
      <c r="O63" s="112" t="e">
        <f>(I63/K63)*L63*'Calculatie schoonmaak invulblad'!$C$12</f>
        <v>#DIV/0!</v>
      </c>
    </row>
    <row r="64" spans="1:15" x14ac:dyDescent="0.3">
      <c r="A64" s="13" t="s">
        <v>152</v>
      </c>
      <c r="B64" s="34">
        <v>106</v>
      </c>
      <c r="C64" s="13" t="s">
        <v>769</v>
      </c>
      <c r="D64" s="13" t="s">
        <v>32</v>
      </c>
      <c r="E64" s="13" t="s">
        <v>239</v>
      </c>
      <c r="F64" s="13" t="s">
        <v>10</v>
      </c>
      <c r="G64" s="13" t="s">
        <v>25</v>
      </c>
      <c r="H64" s="55">
        <v>22</v>
      </c>
      <c r="I64" s="55">
        <v>22</v>
      </c>
      <c r="J64" s="56"/>
      <c r="K64" s="69">
        <f>'Calculatie schoonmaak invulblad'!E62</f>
        <v>0</v>
      </c>
      <c r="L64" s="27">
        <v>100</v>
      </c>
      <c r="M64" s="67">
        <f t="shared" si="0"/>
        <v>2200</v>
      </c>
      <c r="N64" s="112" t="e">
        <f>((I64/K64)*L64)/200*'Calculatie schoonmaak invulblad'!$C$12</f>
        <v>#DIV/0!</v>
      </c>
      <c r="O64" s="112" t="e">
        <f>(I64/K64)*L64*'Calculatie schoonmaak invulblad'!$C$12</f>
        <v>#DIV/0!</v>
      </c>
    </row>
    <row r="65" spans="1:15" x14ac:dyDescent="0.3">
      <c r="A65" s="13" t="s">
        <v>152</v>
      </c>
      <c r="B65" s="34" t="s">
        <v>770</v>
      </c>
      <c r="C65" s="13" t="s">
        <v>87</v>
      </c>
      <c r="D65" s="13" t="s">
        <v>46</v>
      </c>
      <c r="E65" s="13" t="s">
        <v>15</v>
      </c>
      <c r="F65" s="13" t="s">
        <v>5</v>
      </c>
      <c r="G65" s="13" t="s">
        <v>47</v>
      </c>
      <c r="H65" s="55">
        <v>7</v>
      </c>
      <c r="I65" s="55">
        <v>7</v>
      </c>
      <c r="J65" s="56"/>
      <c r="K65" s="69">
        <f>'Calculatie schoonmaak invulblad'!K38</f>
        <v>0</v>
      </c>
      <c r="L65" s="27">
        <v>200</v>
      </c>
      <c r="M65" s="67">
        <f t="shared" si="0"/>
        <v>1400</v>
      </c>
      <c r="N65" s="112" t="e">
        <f>((I65/K65)*L65)/200*'Calculatie schoonmaak invulblad'!$C$12</f>
        <v>#DIV/0!</v>
      </c>
      <c r="O65" s="112" t="e">
        <f>(I65/K65)*L65*'Calculatie schoonmaak invulblad'!$C$12</f>
        <v>#DIV/0!</v>
      </c>
    </row>
    <row r="66" spans="1:15" x14ac:dyDescent="0.3">
      <c r="A66" s="13" t="s">
        <v>152</v>
      </c>
      <c r="B66" s="34" t="s">
        <v>771</v>
      </c>
      <c r="C66" s="13" t="s">
        <v>87</v>
      </c>
      <c r="D66" s="13" t="s">
        <v>46</v>
      </c>
      <c r="E66" s="13" t="s">
        <v>15</v>
      </c>
      <c r="F66" s="13" t="s">
        <v>5</v>
      </c>
      <c r="G66" s="13" t="s">
        <v>47</v>
      </c>
      <c r="H66" s="55">
        <v>7</v>
      </c>
      <c r="I66" s="55">
        <v>7</v>
      </c>
      <c r="J66" s="56"/>
      <c r="K66" s="69">
        <f>'Calculatie schoonmaak invulblad'!K38</f>
        <v>0</v>
      </c>
      <c r="L66" s="27">
        <v>200</v>
      </c>
      <c r="M66" s="67">
        <f t="shared" si="0"/>
        <v>1400</v>
      </c>
      <c r="N66" s="112" t="e">
        <f>((I66/K66)*L66)/200*'Calculatie schoonmaak invulblad'!$C$12</f>
        <v>#DIV/0!</v>
      </c>
      <c r="O66" s="112" t="e">
        <f>(I66/K66)*L66*'Calculatie schoonmaak invulblad'!$C$12</f>
        <v>#DIV/0!</v>
      </c>
    </row>
    <row r="67" spans="1:15" x14ac:dyDescent="0.3">
      <c r="A67" s="13" t="s">
        <v>152</v>
      </c>
      <c r="B67" s="34">
        <v>107</v>
      </c>
      <c r="C67" s="13" t="s">
        <v>154</v>
      </c>
      <c r="D67" s="13" t="s">
        <v>26</v>
      </c>
      <c r="E67" s="13" t="s">
        <v>772</v>
      </c>
      <c r="F67" s="13" t="s">
        <v>8</v>
      </c>
      <c r="G67" s="13" t="s">
        <v>27</v>
      </c>
      <c r="H67" s="55">
        <v>85</v>
      </c>
      <c r="I67" s="55">
        <v>85</v>
      </c>
      <c r="J67" s="56"/>
      <c r="K67" s="69">
        <f>'Calculatie schoonmaak invulblad'!E44</f>
        <v>0</v>
      </c>
      <c r="L67" s="27">
        <v>200</v>
      </c>
      <c r="M67" s="67">
        <f t="shared" si="0"/>
        <v>17000</v>
      </c>
      <c r="N67" s="112" t="e">
        <f>((I67/K67)*L67)/200*'Calculatie schoonmaak invulblad'!$C$12</f>
        <v>#DIV/0!</v>
      </c>
      <c r="O67" s="112" t="e">
        <f>(I67/K67)*L67*'Calculatie schoonmaak invulblad'!$C$12</f>
        <v>#DIV/0!</v>
      </c>
    </row>
    <row r="68" spans="1:15" x14ac:dyDescent="0.3">
      <c r="A68" s="13" t="s">
        <v>152</v>
      </c>
      <c r="B68" s="34" t="s">
        <v>773</v>
      </c>
      <c r="C68" s="13" t="s">
        <v>774</v>
      </c>
      <c r="D68" s="13" t="s">
        <v>28</v>
      </c>
      <c r="E68" s="13" t="s">
        <v>239</v>
      </c>
      <c r="F68" s="13" t="s">
        <v>10</v>
      </c>
      <c r="G68" s="13" t="s">
        <v>27</v>
      </c>
      <c r="H68" s="55">
        <v>7</v>
      </c>
      <c r="I68" s="55">
        <v>7</v>
      </c>
      <c r="J68" s="56"/>
      <c r="K68" s="69">
        <f>'Calculatie schoonmaak invulblad'!E53</f>
        <v>0</v>
      </c>
      <c r="L68" s="27">
        <v>200</v>
      </c>
      <c r="M68" s="67">
        <f t="shared" si="0"/>
        <v>1400</v>
      </c>
      <c r="N68" s="112" t="e">
        <f>((I68/K68)*L68)/200*'Calculatie schoonmaak invulblad'!$C$12</f>
        <v>#DIV/0!</v>
      </c>
      <c r="O68" s="112" t="e">
        <f>(I68/K68)*L68*'Calculatie schoonmaak invulblad'!$C$12</f>
        <v>#DIV/0!</v>
      </c>
    </row>
    <row r="69" spans="1:15" x14ac:dyDescent="0.3">
      <c r="A69" s="13" t="s">
        <v>152</v>
      </c>
      <c r="B69" s="34" t="s">
        <v>775</v>
      </c>
      <c r="C69" s="13" t="s">
        <v>83</v>
      </c>
      <c r="D69" s="13" t="s">
        <v>56</v>
      </c>
      <c r="E69" s="13" t="s">
        <v>239</v>
      </c>
      <c r="F69" s="13" t="s">
        <v>10</v>
      </c>
      <c r="G69" s="13" t="s">
        <v>35</v>
      </c>
      <c r="H69" s="55">
        <v>7</v>
      </c>
      <c r="I69" s="55">
        <v>7</v>
      </c>
      <c r="J69" s="56"/>
      <c r="K69" s="69">
        <f>'Calculatie schoonmaak invulblad'!K62</f>
        <v>0</v>
      </c>
      <c r="L69" s="27">
        <v>200</v>
      </c>
      <c r="M69" s="67">
        <f t="shared" si="0"/>
        <v>1400</v>
      </c>
      <c r="N69" s="112" t="e">
        <f>((I69/K69)*L69)/200*'Calculatie schoonmaak invulblad'!$C$12</f>
        <v>#DIV/0!</v>
      </c>
      <c r="O69" s="112" t="e">
        <f>(I69/K69)*L69*'Calculatie schoonmaak invulblad'!$C$12</f>
        <v>#DIV/0!</v>
      </c>
    </row>
    <row r="70" spans="1:15" x14ac:dyDescent="0.3">
      <c r="A70" s="13" t="s">
        <v>152</v>
      </c>
      <c r="B70" s="34" t="s">
        <v>776</v>
      </c>
      <c r="C70" s="13" t="s">
        <v>14</v>
      </c>
      <c r="D70" s="13" t="s">
        <v>14</v>
      </c>
      <c r="E70" s="13" t="s">
        <v>15</v>
      </c>
      <c r="F70" s="13" t="s">
        <v>5</v>
      </c>
      <c r="G70" s="13" t="s">
        <v>1463</v>
      </c>
      <c r="H70" s="55">
        <v>4</v>
      </c>
      <c r="I70" s="55">
        <v>4</v>
      </c>
      <c r="J70" s="56"/>
      <c r="K70" s="69">
        <f>'Calculatie schoonmaak invulblad'!E34</f>
        <v>0</v>
      </c>
      <c r="L70" s="27">
        <v>200</v>
      </c>
      <c r="M70" s="67">
        <f t="shared" si="0"/>
        <v>800</v>
      </c>
      <c r="N70" s="112" t="e">
        <f>((I70/K70)*L70)/200*'Calculatie schoonmaak invulblad'!$C$12</f>
        <v>#DIV/0!</v>
      </c>
      <c r="O70" s="112" t="e">
        <f>(I70/K70)*L70*'Calculatie schoonmaak invulblad'!$C$12</f>
        <v>#DIV/0!</v>
      </c>
    </row>
    <row r="71" spans="1:15" x14ac:dyDescent="0.3">
      <c r="A71" s="13" t="s">
        <v>152</v>
      </c>
      <c r="B71" s="34">
        <v>14</v>
      </c>
      <c r="C71" s="13" t="s">
        <v>118</v>
      </c>
      <c r="D71" s="13" t="s">
        <v>54</v>
      </c>
      <c r="E71" s="13" t="s">
        <v>741</v>
      </c>
      <c r="F71" s="13" t="s">
        <v>5</v>
      </c>
      <c r="G71" s="13" t="s">
        <v>35</v>
      </c>
      <c r="H71" s="55">
        <v>5</v>
      </c>
      <c r="I71" s="55">
        <v>5</v>
      </c>
      <c r="J71" s="56"/>
      <c r="K71" s="69">
        <f>'Calculatie schoonmaak invulblad'!K49</f>
        <v>0</v>
      </c>
      <c r="L71" s="27">
        <v>200</v>
      </c>
      <c r="M71" s="67">
        <f t="shared" si="0"/>
        <v>1000</v>
      </c>
      <c r="N71" s="112" t="e">
        <f>((I71/K71)*L71)/200*'Calculatie schoonmaak invulblad'!$C$12</f>
        <v>#DIV/0!</v>
      </c>
      <c r="O71" s="112" t="e">
        <f>(I71/K71)*L71*'Calculatie schoonmaak invulblad'!$C$12</f>
        <v>#DIV/0!</v>
      </c>
    </row>
    <row r="72" spans="1:15" x14ac:dyDescent="0.3">
      <c r="A72" s="13" t="s">
        <v>152</v>
      </c>
      <c r="B72" s="34">
        <v>108</v>
      </c>
      <c r="C72" s="13" t="s">
        <v>32</v>
      </c>
      <c r="D72" s="13" t="s">
        <v>32</v>
      </c>
      <c r="E72" s="13" t="s">
        <v>772</v>
      </c>
      <c r="F72" s="13" t="s">
        <v>8</v>
      </c>
      <c r="G72" s="13" t="s">
        <v>25</v>
      </c>
      <c r="H72" s="55">
        <v>309</v>
      </c>
      <c r="I72" s="55">
        <v>309</v>
      </c>
      <c r="J72" s="56"/>
      <c r="K72" s="69">
        <f>'Calculatie schoonmaak invulblad'!E61</f>
        <v>0</v>
      </c>
      <c r="L72" s="27">
        <v>100</v>
      </c>
      <c r="M72" s="67">
        <f t="shared" si="0"/>
        <v>30900</v>
      </c>
      <c r="N72" s="112" t="e">
        <f>((I72/K72)*L72)/200*'Calculatie schoonmaak invulblad'!$C$12</f>
        <v>#DIV/0!</v>
      </c>
      <c r="O72" s="112" t="e">
        <f>(I72/K72)*L72*'Calculatie schoonmaak invulblad'!$C$12</f>
        <v>#DIV/0!</v>
      </c>
    </row>
    <row r="73" spans="1:15" x14ac:dyDescent="0.3">
      <c r="A73" s="13" t="s">
        <v>152</v>
      </c>
      <c r="B73" s="34">
        <v>109</v>
      </c>
      <c r="C73" s="13" t="s">
        <v>777</v>
      </c>
      <c r="D73" s="13" t="s">
        <v>56</v>
      </c>
      <c r="E73" s="13" t="s">
        <v>239</v>
      </c>
      <c r="F73" s="13" t="s">
        <v>10</v>
      </c>
      <c r="G73" s="13" t="s">
        <v>35</v>
      </c>
      <c r="H73" s="55">
        <v>62</v>
      </c>
      <c r="I73" s="55">
        <v>62</v>
      </c>
      <c r="J73" s="56"/>
      <c r="K73" s="69">
        <f>'Calculatie schoonmaak invulblad'!K62</f>
        <v>0</v>
      </c>
      <c r="L73" s="27">
        <v>200</v>
      </c>
      <c r="M73" s="67">
        <f t="shared" si="0"/>
        <v>12400</v>
      </c>
      <c r="N73" s="112" t="e">
        <f>((I73/K73)*L73)/200*'Calculatie schoonmaak invulblad'!$C$12</f>
        <v>#DIV/0!</v>
      </c>
      <c r="O73" s="112" t="e">
        <f>(I73/K73)*L73*'Calculatie schoonmaak invulblad'!$C$12</f>
        <v>#DIV/0!</v>
      </c>
    </row>
    <row r="74" spans="1:15" x14ac:dyDescent="0.3">
      <c r="A74" s="13" t="s">
        <v>152</v>
      </c>
      <c r="B74" s="34" t="s">
        <v>778</v>
      </c>
      <c r="C74" s="13" t="s">
        <v>56</v>
      </c>
      <c r="D74" s="13" t="s">
        <v>56</v>
      </c>
      <c r="E74" s="13" t="s">
        <v>239</v>
      </c>
      <c r="F74" s="13" t="s">
        <v>10</v>
      </c>
      <c r="G74" s="13" t="s">
        <v>35</v>
      </c>
      <c r="H74" s="55">
        <v>11</v>
      </c>
      <c r="I74" s="55">
        <v>11</v>
      </c>
      <c r="J74" s="56"/>
      <c r="K74" s="69">
        <f>'Calculatie schoonmaak invulblad'!K62</f>
        <v>0</v>
      </c>
      <c r="L74" s="27">
        <v>200</v>
      </c>
      <c r="M74" s="67">
        <f t="shared" si="0"/>
        <v>2200</v>
      </c>
      <c r="N74" s="112" t="e">
        <f>((I74/K74)*L74)/200*'Calculatie schoonmaak invulblad'!$C$12</f>
        <v>#DIV/0!</v>
      </c>
      <c r="O74" s="112" t="e">
        <f>(I74/K74)*L74*'Calculatie schoonmaak invulblad'!$C$12</f>
        <v>#DIV/0!</v>
      </c>
    </row>
    <row r="75" spans="1:15" x14ac:dyDescent="0.3">
      <c r="A75" s="13" t="s">
        <v>152</v>
      </c>
      <c r="B75" s="34" t="s">
        <v>776</v>
      </c>
      <c r="C75" s="13" t="s">
        <v>87</v>
      </c>
      <c r="D75" s="13" t="s">
        <v>46</v>
      </c>
      <c r="E75" s="13" t="s">
        <v>15</v>
      </c>
      <c r="F75" s="13" t="s">
        <v>5</v>
      </c>
      <c r="G75" s="13" t="s">
        <v>47</v>
      </c>
      <c r="H75" s="55">
        <v>14</v>
      </c>
      <c r="I75" s="55">
        <v>14</v>
      </c>
      <c r="J75" s="56"/>
      <c r="K75" s="69">
        <f>'Calculatie schoonmaak invulblad'!K38</f>
        <v>0</v>
      </c>
      <c r="L75" s="27">
        <v>200</v>
      </c>
      <c r="M75" s="67">
        <f t="shared" si="0"/>
        <v>2800</v>
      </c>
      <c r="N75" s="112" t="e">
        <f>((I75/K75)*L75)/200*'Calculatie schoonmaak invulblad'!$C$12</f>
        <v>#DIV/0!</v>
      </c>
      <c r="O75" s="112" t="e">
        <f>(I75/K75)*L75*'Calculatie schoonmaak invulblad'!$C$12</f>
        <v>#DIV/0!</v>
      </c>
    </row>
    <row r="76" spans="1:15" x14ac:dyDescent="0.3">
      <c r="A76" s="13" t="s">
        <v>152</v>
      </c>
      <c r="B76" s="34" t="s">
        <v>779</v>
      </c>
      <c r="C76" s="13" t="s">
        <v>87</v>
      </c>
      <c r="D76" s="13" t="s">
        <v>46</v>
      </c>
      <c r="E76" s="13" t="s">
        <v>15</v>
      </c>
      <c r="F76" s="13" t="s">
        <v>5</v>
      </c>
      <c r="G76" s="13" t="s">
        <v>47</v>
      </c>
      <c r="H76" s="55">
        <v>14</v>
      </c>
      <c r="I76" s="55">
        <v>14</v>
      </c>
      <c r="J76" s="56"/>
      <c r="K76" s="69">
        <f>'Calculatie schoonmaak invulblad'!K38</f>
        <v>0</v>
      </c>
      <c r="L76" s="27">
        <v>200</v>
      </c>
      <c r="M76" s="67">
        <f t="shared" ref="M76:M139" si="1">I76*L76</f>
        <v>2800</v>
      </c>
      <c r="N76" s="112" t="e">
        <f>((I76/K76)*L76)/200*'Calculatie schoonmaak invulblad'!$C$12</f>
        <v>#DIV/0!</v>
      </c>
      <c r="O76" s="112" t="e">
        <f>(I76/K76)*L76*'Calculatie schoonmaak invulblad'!$C$12</f>
        <v>#DIV/0!</v>
      </c>
    </row>
    <row r="77" spans="1:15" x14ac:dyDescent="0.3">
      <c r="A77" s="13" t="s">
        <v>152</v>
      </c>
      <c r="B77" s="34" t="s">
        <v>750</v>
      </c>
      <c r="C77" s="13" t="s">
        <v>54</v>
      </c>
      <c r="D77" s="13" t="s">
        <v>54</v>
      </c>
      <c r="E77" s="13" t="s">
        <v>20</v>
      </c>
      <c r="F77" s="13" t="s">
        <v>5</v>
      </c>
      <c r="G77" s="13" t="s">
        <v>35</v>
      </c>
      <c r="H77" s="55">
        <v>20</v>
      </c>
      <c r="I77" s="55">
        <v>20</v>
      </c>
      <c r="J77" s="56"/>
      <c r="K77" s="69">
        <f>'Calculatie schoonmaak invulblad'!K49</f>
        <v>0</v>
      </c>
      <c r="L77" s="27">
        <v>200</v>
      </c>
      <c r="M77" s="67">
        <f t="shared" si="1"/>
        <v>4000</v>
      </c>
      <c r="N77" s="112" t="e">
        <f>((I77/K77)*L77)/200*'Calculatie schoonmaak invulblad'!$C$12</f>
        <v>#DIV/0!</v>
      </c>
      <c r="O77" s="112" t="e">
        <f>(I77/K77)*L77*'Calculatie schoonmaak invulblad'!$C$12</f>
        <v>#DIV/0!</v>
      </c>
    </row>
    <row r="78" spans="1:15" x14ac:dyDescent="0.3">
      <c r="A78" s="13" t="s">
        <v>152</v>
      </c>
      <c r="B78" s="34" t="s">
        <v>750</v>
      </c>
      <c r="C78" s="13" t="s">
        <v>54</v>
      </c>
      <c r="D78" s="13" t="s">
        <v>54</v>
      </c>
      <c r="E78" s="13" t="s">
        <v>239</v>
      </c>
      <c r="F78" s="13" t="s">
        <v>10</v>
      </c>
      <c r="G78" s="13" t="s">
        <v>35</v>
      </c>
      <c r="H78" s="55">
        <v>10</v>
      </c>
      <c r="I78" s="55">
        <v>10</v>
      </c>
      <c r="J78" s="56"/>
      <c r="K78" s="69">
        <f>'Calculatie schoonmaak invulblad'!K52</f>
        <v>0</v>
      </c>
      <c r="L78" s="27">
        <v>200</v>
      </c>
      <c r="M78" s="67">
        <f t="shared" si="1"/>
        <v>2000</v>
      </c>
      <c r="N78" s="112" t="e">
        <f>((I78/K78)*L78)/200*'Calculatie schoonmaak invulblad'!$C$12</f>
        <v>#DIV/0!</v>
      </c>
      <c r="O78" s="112" t="e">
        <f>(I78/K78)*L78*'Calculatie schoonmaak invulblad'!$C$12</f>
        <v>#DIV/0!</v>
      </c>
    </row>
    <row r="79" spans="1:15" x14ac:dyDescent="0.3">
      <c r="A79" s="13" t="s">
        <v>152</v>
      </c>
      <c r="B79" s="34" t="s">
        <v>780</v>
      </c>
      <c r="C79" s="13" t="s">
        <v>56</v>
      </c>
      <c r="D79" s="13" t="s">
        <v>56</v>
      </c>
      <c r="E79" s="13" t="s">
        <v>239</v>
      </c>
      <c r="F79" s="13" t="s">
        <v>10</v>
      </c>
      <c r="G79" s="13" t="s">
        <v>35</v>
      </c>
      <c r="H79" s="55">
        <v>138</v>
      </c>
      <c r="I79" s="55">
        <v>138</v>
      </c>
      <c r="J79" s="56"/>
      <c r="K79" s="69">
        <f>'Calculatie schoonmaak invulblad'!K62</f>
        <v>0</v>
      </c>
      <c r="L79" s="27">
        <v>200</v>
      </c>
      <c r="M79" s="67">
        <f t="shared" si="1"/>
        <v>27600</v>
      </c>
      <c r="N79" s="112" t="e">
        <f>((I79/K79)*L79)/200*'Calculatie schoonmaak invulblad'!$C$12</f>
        <v>#DIV/0!</v>
      </c>
      <c r="O79" s="112" t="e">
        <f>(I79/K79)*L79*'Calculatie schoonmaak invulblad'!$C$12</f>
        <v>#DIV/0!</v>
      </c>
    </row>
    <row r="80" spans="1:15" x14ac:dyDescent="0.3">
      <c r="A80" s="13" t="s">
        <v>152</v>
      </c>
      <c r="B80" s="34">
        <v>110</v>
      </c>
      <c r="C80" s="13" t="s">
        <v>40</v>
      </c>
      <c r="D80" s="13" t="s">
        <v>40</v>
      </c>
      <c r="E80" s="13" t="s">
        <v>239</v>
      </c>
      <c r="F80" s="13" t="s">
        <v>10</v>
      </c>
      <c r="G80" s="13" t="s">
        <v>41</v>
      </c>
      <c r="H80" s="55">
        <v>193</v>
      </c>
      <c r="I80" s="55">
        <v>193</v>
      </c>
      <c r="J80" s="56"/>
      <c r="K80" s="69">
        <f>'Calculatie schoonmaak invulblad'!K22</f>
        <v>0</v>
      </c>
      <c r="L80" s="27">
        <v>200</v>
      </c>
      <c r="M80" s="67">
        <f t="shared" si="1"/>
        <v>38600</v>
      </c>
      <c r="N80" s="112" t="e">
        <f>((I80/K80)*L80)/200*'Calculatie schoonmaak invulblad'!$C$12</f>
        <v>#DIV/0!</v>
      </c>
      <c r="O80" s="112" t="e">
        <f>(I80/K80)*L80*'Calculatie schoonmaak invulblad'!$C$12</f>
        <v>#DIV/0!</v>
      </c>
    </row>
    <row r="81" spans="1:15" x14ac:dyDescent="0.3">
      <c r="A81" s="13" t="s">
        <v>152</v>
      </c>
      <c r="B81" s="34">
        <v>115</v>
      </c>
      <c r="C81" s="13" t="s">
        <v>40</v>
      </c>
      <c r="D81" s="13" t="s">
        <v>40</v>
      </c>
      <c r="E81" s="13" t="s">
        <v>239</v>
      </c>
      <c r="F81" s="13" t="s">
        <v>10</v>
      </c>
      <c r="G81" s="13" t="s">
        <v>41</v>
      </c>
      <c r="H81" s="55">
        <v>106</v>
      </c>
      <c r="I81" s="55">
        <v>106</v>
      </c>
      <c r="J81" s="56"/>
      <c r="K81" s="69">
        <f>'Calculatie schoonmaak invulblad'!K22</f>
        <v>0</v>
      </c>
      <c r="L81" s="27">
        <v>200</v>
      </c>
      <c r="M81" s="67">
        <f t="shared" si="1"/>
        <v>21200</v>
      </c>
      <c r="N81" s="112" t="e">
        <f>((I81/K81)*L81)/200*'Calculatie schoonmaak invulblad'!$C$12</f>
        <v>#DIV/0!</v>
      </c>
      <c r="O81" s="112" t="e">
        <f>(I81/K81)*L81*'Calculatie schoonmaak invulblad'!$C$12</f>
        <v>#DIV/0!</v>
      </c>
    </row>
    <row r="82" spans="1:15" x14ac:dyDescent="0.3">
      <c r="A82" s="13" t="s">
        <v>152</v>
      </c>
      <c r="B82" s="34">
        <v>112</v>
      </c>
      <c r="C82" s="13" t="s">
        <v>84</v>
      </c>
      <c r="D82" s="13" t="s">
        <v>0</v>
      </c>
      <c r="E82" s="13" t="s">
        <v>772</v>
      </c>
      <c r="F82" s="13" t="s">
        <v>8</v>
      </c>
      <c r="G82" s="13" t="s">
        <v>3</v>
      </c>
      <c r="H82" s="55">
        <v>16</v>
      </c>
      <c r="I82" s="55">
        <v>16</v>
      </c>
      <c r="J82" s="56"/>
      <c r="K82" s="69">
        <f>'Calculatie schoonmaak invulblad'!E22</f>
        <v>0</v>
      </c>
      <c r="L82" s="27">
        <v>40</v>
      </c>
      <c r="M82" s="67">
        <f t="shared" si="1"/>
        <v>640</v>
      </c>
      <c r="N82" s="112" t="e">
        <f>((I82/K82)*L82)/200*'Calculatie schoonmaak invulblad'!$C$12</f>
        <v>#DIV/0!</v>
      </c>
      <c r="O82" s="112" t="e">
        <f>(I82/K82)*L82*'Calculatie schoonmaak invulblad'!$C$12</f>
        <v>#DIV/0!</v>
      </c>
    </row>
    <row r="83" spans="1:15" x14ac:dyDescent="0.3">
      <c r="A83" s="13" t="s">
        <v>152</v>
      </c>
      <c r="B83" s="34">
        <v>113</v>
      </c>
      <c r="C83" s="13" t="s">
        <v>84</v>
      </c>
      <c r="D83" s="13" t="s">
        <v>0</v>
      </c>
      <c r="E83" s="13" t="s">
        <v>772</v>
      </c>
      <c r="F83" s="13" t="s">
        <v>8</v>
      </c>
      <c r="G83" s="13" t="s">
        <v>3</v>
      </c>
      <c r="H83" s="55">
        <v>11</v>
      </c>
      <c r="I83" s="55">
        <v>11</v>
      </c>
      <c r="J83" s="56"/>
      <c r="K83" s="69">
        <f>'Calculatie schoonmaak invulblad'!E22</f>
        <v>0</v>
      </c>
      <c r="L83" s="27">
        <v>40</v>
      </c>
      <c r="M83" s="67">
        <f t="shared" si="1"/>
        <v>440</v>
      </c>
      <c r="N83" s="112" t="e">
        <f>((I83/K83)*L83)/200*'Calculatie schoonmaak invulblad'!$C$12</f>
        <v>#DIV/0!</v>
      </c>
      <c r="O83" s="112" t="e">
        <f>(I83/K83)*L83*'Calculatie schoonmaak invulblad'!$C$12</f>
        <v>#DIV/0!</v>
      </c>
    </row>
    <row r="84" spans="1:15" x14ac:dyDescent="0.3">
      <c r="A84" s="13" t="s">
        <v>152</v>
      </c>
      <c r="B84" s="34">
        <v>114</v>
      </c>
      <c r="C84" s="13" t="s">
        <v>84</v>
      </c>
      <c r="D84" s="13" t="s">
        <v>0</v>
      </c>
      <c r="E84" s="13" t="s">
        <v>772</v>
      </c>
      <c r="F84" s="13" t="s">
        <v>8</v>
      </c>
      <c r="G84" s="13" t="s">
        <v>3</v>
      </c>
      <c r="H84" s="55">
        <v>18</v>
      </c>
      <c r="I84" s="55">
        <v>18</v>
      </c>
      <c r="J84" s="56"/>
      <c r="K84" s="69">
        <f>'Calculatie schoonmaak invulblad'!E22</f>
        <v>0</v>
      </c>
      <c r="L84" s="27">
        <v>40</v>
      </c>
      <c r="M84" s="67">
        <f t="shared" si="1"/>
        <v>720</v>
      </c>
      <c r="N84" s="112" t="e">
        <f>((I84/K84)*L84)/200*'Calculatie schoonmaak invulblad'!$C$12</f>
        <v>#DIV/0!</v>
      </c>
      <c r="O84" s="112" t="e">
        <f>(I84/K84)*L84*'Calculatie schoonmaak invulblad'!$C$12</f>
        <v>#DIV/0!</v>
      </c>
    </row>
    <row r="85" spans="1:15" x14ac:dyDescent="0.3">
      <c r="A85" s="13" t="s">
        <v>152</v>
      </c>
      <c r="B85" s="34">
        <v>116</v>
      </c>
      <c r="C85" s="13" t="s">
        <v>32</v>
      </c>
      <c r="D85" s="13" t="s">
        <v>32</v>
      </c>
      <c r="E85" s="13" t="s">
        <v>772</v>
      </c>
      <c r="F85" s="13" t="s">
        <v>8</v>
      </c>
      <c r="G85" s="13" t="s">
        <v>25</v>
      </c>
      <c r="H85" s="55">
        <v>24</v>
      </c>
      <c r="I85" s="55">
        <v>24</v>
      </c>
      <c r="J85" s="56"/>
      <c r="K85" s="69">
        <f>'Calculatie schoonmaak invulblad'!E61</f>
        <v>0</v>
      </c>
      <c r="L85" s="27">
        <v>100</v>
      </c>
      <c r="M85" s="67">
        <f t="shared" si="1"/>
        <v>2400</v>
      </c>
      <c r="N85" s="112" t="e">
        <f>((I85/K85)*L85)/200*'Calculatie schoonmaak invulblad'!$C$12</f>
        <v>#DIV/0!</v>
      </c>
      <c r="O85" s="112" t="e">
        <f>(I85/K85)*L85*'Calculatie schoonmaak invulblad'!$C$12</f>
        <v>#DIV/0!</v>
      </c>
    </row>
    <row r="86" spans="1:15" x14ac:dyDescent="0.3">
      <c r="A86" s="13" t="s">
        <v>152</v>
      </c>
      <c r="B86" s="34">
        <v>117</v>
      </c>
      <c r="C86" s="13" t="s">
        <v>781</v>
      </c>
      <c r="D86" s="13" t="s">
        <v>56</v>
      </c>
      <c r="E86" s="13" t="s">
        <v>239</v>
      </c>
      <c r="F86" s="13" t="s">
        <v>10</v>
      </c>
      <c r="G86" s="13" t="s">
        <v>35</v>
      </c>
      <c r="H86" s="55">
        <v>5</v>
      </c>
      <c r="I86" s="55">
        <v>5</v>
      </c>
      <c r="J86" s="56"/>
      <c r="K86" s="69">
        <f>'Calculatie schoonmaak invulblad'!K62</f>
        <v>0</v>
      </c>
      <c r="L86" s="27">
        <v>200</v>
      </c>
      <c r="M86" s="67">
        <f t="shared" si="1"/>
        <v>1000</v>
      </c>
      <c r="N86" s="112" t="e">
        <f>((I86/K86)*L86)/200*'Calculatie schoonmaak invulblad'!$C$12</f>
        <v>#DIV/0!</v>
      </c>
      <c r="O86" s="112" t="e">
        <f>(I86/K86)*L86*'Calculatie schoonmaak invulblad'!$C$12</f>
        <v>#DIV/0!</v>
      </c>
    </row>
    <row r="87" spans="1:15" x14ac:dyDescent="0.3">
      <c r="A87" s="13" t="s">
        <v>152</v>
      </c>
      <c r="B87" s="34" t="s">
        <v>782</v>
      </c>
      <c r="C87" s="13" t="s">
        <v>32</v>
      </c>
      <c r="D87" s="13" t="s">
        <v>32</v>
      </c>
      <c r="E87" s="13" t="s">
        <v>239</v>
      </c>
      <c r="F87" s="13" t="s">
        <v>10</v>
      </c>
      <c r="G87" s="13" t="s">
        <v>25</v>
      </c>
      <c r="H87" s="55">
        <v>23</v>
      </c>
      <c r="I87" s="55">
        <v>23</v>
      </c>
      <c r="J87" s="56"/>
      <c r="K87" s="69">
        <f>'Calculatie schoonmaak invulblad'!E62</f>
        <v>0</v>
      </c>
      <c r="L87" s="27">
        <v>100</v>
      </c>
      <c r="M87" s="67">
        <f t="shared" si="1"/>
        <v>2300</v>
      </c>
      <c r="N87" s="112" t="e">
        <f>((I87/K87)*L87)/200*'Calculatie schoonmaak invulblad'!$C$12</f>
        <v>#DIV/0!</v>
      </c>
      <c r="O87" s="112" t="e">
        <f>(I87/K87)*L87*'Calculatie schoonmaak invulblad'!$C$12</f>
        <v>#DIV/0!</v>
      </c>
    </row>
    <row r="88" spans="1:15" x14ac:dyDescent="0.3">
      <c r="A88" s="13" t="s">
        <v>152</v>
      </c>
      <c r="B88" s="34" t="s">
        <v>783</v>
      </c>
      <c r="C88" s="13" t="s">
        <v>87</v>
      </c>
      <c r="D88" s="13" t="s">
        <v>46</v>
      </c>
      <c r="E88" s="13" t="s">
        <v>15</v>
      </c>
      <c r="F88" s="13" t="s">
        <v>5</v>
      </c>
      <c r="G88" s="13" t="s">
        <v>47</v>
      </c>
      <c r="H88" s="55">
        <v>14</v>
      </c>
      <c r="I88" s="55">
        <v>14</v>
      </c>
      <c r="J88" s="56"/>
      <c r="K88" s="69">
        <f>'Calculatie schoonmaak invulblad'!K38</f>
        <v>0</v>
      </c>
      <c r="L88" s="27">
        <v>200</v>
      </c>
      <c r="M88" s="67">
        <f t="shared" si="1"/>
        <v>2800</v>
      </c>
      <c r="N88" s="112" t="e">
        <f>((I88/K88)*L88)/200*'Calculatie schoonmaak invulblad'!$C$12</f>
        <v>#DIV/0!</v>
      </c>
      <c r="O88" s="112" t="e">
        <f>(I88/K88)*L88*'Calculatie schoonmaak invulblad'!$C$12</f>
        <v>#DIV/0!</v>
      </c>
    </row>
    <row r="89" spans="1:15" x14ac:dyDescent="0.3">
      <c r="A89" s="13" t="s">
        <v>152</v>
      </c>
      <c r="B89" s="34" t="s">
        <v>784</v>
      </c>
      <c r="C89" s="13" t="s">
        <v>87</v>
      </c>
      <c r="D89" s="13" t="s">
        <v>46</v>
      </c>
      <c r="E89" s="13" t="s">
        <v>15</v>
      </c>
      <c r="F89" s="13" t="s">
        <v>5</v>
      </c>
      <c r="G89" s="13" t="s">
        <v>47</v>
      </c>
      <c r="H89" s="55">
        <v>14</v>
      </c>
      <c r="I89" s="55">
        <v>14</v>
      </c>
      <c r="J89" s="56"/>
      <c r="K89" s="69">
        <f>'Calculatie schoonmaak invulblad'!K38</f>
        <v>0</v>
      </c>
      <c r="L89" s="27">
        <v>200</v>
      </c>
      <c r="M89" s="67">
        <f t="shared" si="1"/>
        <v>2800</v>
      </c>
      <c r="N89" s="112" t="e">
        <f>((I89/K89)*L89)/200*'Calculatie schoonmaak invulblad'!$C$12</f>
        <v>#DIV/0!</v>
      </c>
      <c r="O89" s="112" t="e">
        <f>(I89/K89)*L89*'Calculatie schoonmaak invulblad'!$C$12</f>
        <v>#DIV/0!</v>
      </c>
    </row>
    <row r="90" spans="1:15" x14ac:dyDescent="0.3">
      <c r="A90" s="13" t="s">
        <v>152</v>
      </c>
      <c r="B90" s="34" t="s">
        <v>785</v>
      </c>
      <c r="C90" s="13" t="s">
        <v>96</v>
      </c>
      <c r="D90" s="13" t="s">
        <v>46</v>
      </c>
      <c r="E90" s="13" t="s">
        <v>15</v>
      </c>
      <c r="F90" s="13" t="s">
        <v>5</v>
      </c>
      <c r="G90" s="13" t="s">
        <v>47</v>
      </c>
      <c r="H90" s="55">
        <v>4</v>
      </c>
      <c r="I90" s="55">
        <v>4</v>
      </c>
      <c r="J90" s="56"/>
      <c r="K90" s="69">
        <f>'Calculatie schoonmaak invulblad'!K38</f>
        <v>0</v>
      </c>
      <c r="L90" s="27">
        <v>200</v>
      </c>
      <c r="M90" s="67">
        <f t="shared" si="1"/>
        <v>800</v>
      </c>
      <c r="N90" s="112" t="e">
        <f>((I90/K90)*L90)/200*'Calculatie schoonmaak invulblad'!$C$12</f>
        <v>#DIV/0!</v>
      </c>
      <c r="O90" s="112" t="e">
        <f>(I90/K90)*L90*'Calculatie schoonmaak invulblad'!$C$12</f>
        <v>#DIV/0!</v>
      </c>
    </row>
    <row r="91" spans="1:15" x14ac:dyDescent="0.3">
      <c r="A91" s="13" t="s">
        <v>152</v>
      </c>
      <c r="B91" s="34">
        <v>118</v>
      </c>
      <c r="C91" s="13" t="s">
        <v>786</v>
      </c>
      <c r="D91" s="13" t="s">
        <v>0</v>
      </c>
      <c r="E91" s="13" t="s">
        <v>239</v>
      </c>
      <c r="F91" s="13" t="s">
        <v>10</v>
      </c>
      <c r="G91" s="13" t="s">
        <v>3</v>
      </c>
      <c r="H91" s="55">
        <v>26</v>
      </c>
      <c r="I91" s="55">
        <v>26</v>
      </c>
      <c r="J91" s="56"/>
      <c r="K91" s="69">
        <f>'Calculatie schoonmaak invulblad'!E23</f>
        <v>0</v>
      </c>
      <c r="L91" s="27">
        <v>40</v>
      </c>
      <c r="M91" s="67">
        <f t="shared" si="1"/>
        <v>1040</v>
      </c>
      <c r="N91" s="112" t="e">
        <f>((I91/K91)*L91)/200*'Calculatie schoonmaak invulblad'!$C$12</f>
        <v>#DIV/0!</v>
      </c>
      <c r="O91" s="112" t="e">
        <f>(I91/K91)*L91*'Calculatie schoonmaak invulblad'!$C$12</f>
        <v>#DIV/0!</v>
      </c>
    </row>
    <row r="92" spans="1:15" x14ac:dyDescent="0.3">
      <c r="A92" s="13" t="s">
        <v>152</v>
      </c>
      <c r="B92" s="34">
        <v>119</v>
      </c>
      <c r="C92" s="13" t="s">
        <v>142</v>
      </c>
      <c r="D92" s="13" t="s">
        <v>32</v>
      </c>
      <c r="E92" s="13" t="s">
        <v>239</v>
      </c>
      <c r="F92" s="13" t="s">
        <v>10</v>
      </c>
      <c r="G92" s="13" t="s">
        <v>25</v>
      </c>
      <c r="H92" s="55">
        <v>45</v>
      </c>
      <c r="I92" s="55">
        <v>45</v>
      </c>
      <c r="J92" s="56"/>
      <c r="K92" s="69">
        <f>'Calculatie schoonmaak invulblad'!E62</f>
        <v>0</v>
      </c>
      <c r="L92" s="27">
        <v>100</v>
      </c>
      <c r="M92" s="67">
        <f t="shared" si="1"/>
        <v>4500</v>
      </c>
      <c r="N92" s="112" t="e">
        <f>((I92/K92)*L92)/200*'Calculatie schoonmaak invulblad'!$C$12</f>
        <v>#DIV/0!</v>
      </c>
      <c r="O92" s="112" t="e">
        <f>(I92/K92)*L92*'Calculatie schoonmaak invulblad'!$C$12</f>
        <v>#DIV/0!</v>
      </c>
    </row>
    <row r="93" spans="1:15" x14ac:dyDescent="0.3">
      <c r="A93" s="13" t="s">
        <v>152</v>
      </c>
      <c r="B93" s="34">
        <v>120</v>
      </c>
      <c r="C93" s="13" t="s">
        <v>142</v>
      </c>
      <c r="D93" s="13" t="s">
        <v>32</v>
      </c>
      <c r="E93" s="13" t="s">
        <v>239</v>
      </c>
      <c r="F93" s="13" t="s">
        <v>10</v>
      </c>
      <c r="G93" s="13" t="s">
        <v>25</v>
      </c>
      <c r="H93" s="55">
        <v>54</v>
      </c>
      <c r="I93" s="55">
        <v>54</v>
      </c>
      <c r="J93" s="56"/>
      <c r="K93" s="69">
        <f>'Calculatie schoonmaak invulblad'!E62</f>
        <v>0</v>
      </c>
      <c r="L93" s="27">
        <v>100</v>
      </c>
      <c r="M93" s="67">
        <f t="shared" si="1"/>
        <v>5400</v>
      </c>
      <c r="N93" s="112" t="e">
        <f>((I93/K93)*L93)/200*'Calculatie schoonmaak invulblad'!$C$12</f>
        <v>#DIV/0!</v>
      </c>
      <c r="O93" s="112" t="e">
        <f>(I93/K93)*L93*'Calculatie schoonmaak invulblad'!$C$12</f>
        <v>#DIV/0!</v>
      </c>
    </row>
    <row r="94" spans="1:15" x14ac:dyDescent="0.3">
      <c r="A94" s="13" t="s">
        <v>152</v>
      </c>
      <c r="B94" s="34">
        <v>121</v>
      </c>
      <c r="C94" s="13" t="s">
        <v>40</v>
      </c>
      <c r="D94" s="13" t="s">
        <v>40</v>
      </c>
      <c r="E94" s="13" t="s">
        <v>239</v>
      </c>
      <c r="F94" s="13" t="s">
        <v>10</v>
      </c>
      <c r="G94" s="13" t="s">
        <v>41</v>
      </c>
      <c r="H94" s="55">
        <v>72</v>
      </c>
      <c r="I94" s="55">
        <v>72</v>
      </c>
      <c r="J94" s="56"/>
      <c r="K94" s="69">
        <f>'Calculatie schoonmaak invulblad'!K22</f>
        <v>0</v>
      </c>
      <c r="L94" s="27">
        <v>200</v>
      </c>
      <c r="M94" s="67">
        <f t="shared" si="1"/>
        <v>14400</v>
      </c>
      <c r="N94" s="112" t="e">
        <f>((I94/K94)*L94)/200*'Calculatie schoonmaak invulblad'!$C$12</f>
        <v>#DIV/0!</v>
      </c>
      <c r="O94" s="112" t="e">
        <f>(I94/K94)*L94*'Calculatie schoonmaak invulblad'!$C$12</f>
        <v>#DIV/0!</v>
      </c>
    </row>
    <row r="95" spans="1:15" x14ac:dyDescent="0.3">
      <c r="A95" s="13" t="s">
        <v>152</v>
      </c>
      <c r="B95" s="34" t="s">
        <v>787</v>
      </c>
      <c r="C95" s="13" t="s">
        <v>56</v>
      </c>
      <c r="D95" s="13" t="s">
        <v>56</v>
      </c>
      <c r="E95" s="13" t="s">
        <v>239</v>
      </c>
      <c r="F95" s="13" t="s">
        <v>10</v>
      </c>
      <c r="G95" s="13" t="s">
        <v>35</v>
      </c>
      <c r="H95" s="55">
        <v>21</v>
      </c>
      <c r="I95" s="55">
        <v>21</v>
      </c>
      <c r="J95" s="56"/>
      <c r="K95" s="69">
        <f>'Calculatie schoonmaak invulblad'!K62</f>
        <v>0</v>
      </c>
      <c r="L95" s="27">
        <v>200</v>
      </c>
      <c r="M95" s="67">
        <f t="shared" si="1"/>
        <v>4200</v>
      </c>
      <c r="N95" s="112" t="e">
        <f>((I95/K95)*L95)/200*'Calculatie schoonmaak invulblad'!$C$12</f>
        <v>#DIV/0!</v>
      </c>
      <c r="O95" s="112" t="e">
        <f>(I95/K95)*L95*'Calculatie schoonmaak invulblad'!$C$12</f>
        <v>#DIV/0!</v>
      </c>
    </row>
    <row r="96" spans="1:15" x14ac:dyDescent="0.3">
      <c r="A96" s="13" t="s">
        <v>152</v>
      </c>
      <c r="B96" s="34" t="s">
        <v>754</v>
      </c>
      <c r="C96" s="13" t="s">
        <v>54</v>
      </c>
      <c r="D96" s="13" t="s">
        <v>54</v>
      </c>
      <c r="E96" s="13" t="s">
        <v>20</v>
      </c>
      <c r="F96" s="13" t="s">
        <v>5</v>
      </c>
      <c r="G96" s="13" t="s">
        <v>35</v>
      </c>
      <c r="H96" s="55">
        <v>20</v>
      </c>
      <c r="I96" s="55">
        <v>20</v>
      </c>
      <c r="J96" s="56"/>
      <c r="K96" s="69">
        <f>'Calculatie schoonmaak invulblad'!K49</f>
        <v>0</v>
      </c>
      <c r="L96" s="27">
        <v>200</v>
      </c>
      <c r="M96" s="67">
        <f t="shared" si="1"/>
        <v>4000</v>
      </c>
      <c r="N96" s="112" t="e">
        <f>((I96/K96)*L96)/200*'Calculatie schoonmaak invulblad'!$C$12</f>
        <v>#DIV/0!</v>
      </c>
      <c r="O96" s="112" t="e">
        <f>(I96/K96)*L96*'Calculatie schoonmaak invulblad'!$C$12</f>
        <v>#DIV/0!</v>
      </c>
    </row>
    <row r="97" spans="1:15" x14ac:dyDescent="0.3">
      <c r="A97" s="13" t="s">
        <v>152</v>
      </c>
      <c r="B97" s="34" t="s">
        <v>754</v>
      </c>
      <c r="C97" s="13" t="s">
        <v>54</v>
      </c>
      <c r="D97" s="13" t="s">
        <v>54</v>
      </c>
      <c r="E97" s="13" t="s">
        <v>239</v>
      </c>
      <c r="F97" s="13" t="s">
        <v>10</v>
      </c>
      <c r="G97" s="13" t="s">
        <v>35</v>
      </c>
      <c r="H97" s="55">
        <v>10</v>
      </c>
      <c r="I97" s="55">
        <v>10</v>
      </c>
      <c r="J97" s="56"/>
      <c r="K97" s="69">
        <f>'Calculatie schoonmaak invulblad'!K52</f>
        <v>0</v>
      </c>
      <c r="L97" s="27">
        <v>200</v>
      </c>
      <c r="M97" s="67">
        <f t="shared" si="1"/>
        <v>2000</v>
      </c>
      <c r="N97" s="112" t="e">
        <f>((I97/K97)*L97)/200*'Calculatie schoonmaak invulblad'!$C$12</f>
        <v>#DIV/0!</v>
      </c>
      <c r="O97" s="112" t="e">
        <f>(I97/K97)*L97*'Calculatie schoonmaak invulblad'!$C$12</f>
        <v>#DIV/0!</v>
      </c>
    </row>
    <row r="98" spans="1:15" x14ac:dyDescent="0.3">
      <c r="A98" s="13" t="s">
        <v>196</v>
      </c>
      <c r="B98" s="34" t="s">
        <v>788</v>
      </c>
      <c r="C98" s="13" t="s">
        <v>56</v>
      </c>
      <c r="D98" s="13" t="s">
        <v>56</v>
      </c>
      <c r="E98" s="13" t="s">
        <v>239</v>
      </c>
      <c r="F98" s="13" t="s">
        <v>10</v>
      </c>
      <c r="G98" s="13" t="s">
        <v>35</v>
      </c>
      <c r="H98" s="55">
        <v>110</v>
      </c>
      <c r="I98" s="55">
        <v>110</v>
      </c>
      <c r="J98" s="56"/>
      <c r="K98" s="69">
        <f>'Calculatie schoonmaak invulblad'!K62</f>
        <v>0</v>
      </c>
      <c r="L98" s="27">
        <v>200</v>
      </c>
      <c r="M98" s="67">
        <f t="shared" si="1"/>
        <v>22000</v>
      </c>
      <c r="N98" s="112" t="e">
        <f>((I98/K98)*L98)/200*'Calculatie schoonmaak invulblad'!$C$12</f>
        <v>#DIV/0!</v>
      </c>
      <c r="O98" s="112" t="e">
        <f>(I98/K98)*L98*'Calculatie schoonmaak invulblad'!$C$12</f>
        <v>#DIV/0!</v>
      </c>
    </row>
    <row r="99" spans="1:15" x14ac:dyDescent="0.3">
      <c r="A99" s="13" t="s">
        <v>196</v>
      </c>
      <c r="B99" s="34" t="s">
        <v>789</v>
      </c>
      <c r="C99" s="13" t="s">
        <v>56</v>
      </c>
      <c r="D99" s="13" t="s">
        <v>56</v>
      </c>
      <c r="E99" s="13" t="s">
        <v>239</v>
      </c>
      <c r="F99" s="13" t="s">
        <v>10</v>
      </c>
      <c r="G99" s="13" t="s">
        <v>35</v>
      </c>
      <c r="H99" s="55">
        <v>13</v>
      </c>
      <c r="I99" s="55">
        <v>13</v>
      </c>
      <c r="J99" s="56"/>
      <c r="K99" s="69">
        <f>'Calculatie schoonmaak invulblad'!K62</f>
        <v>0</v>
      </c>
      <c r="L99" s="27">
        <v>200</v>
      </c>
      <c r="M99" s="67">
        <f t="shared" si="1"/>
        <v>2600</v>
      </c>
      <c r="N99" s="112" t="e">
        <f>((I99/K99)*L99)/200*'Calculatie schoonmaak invulblad'!$C$12</f>
        <v>#DIV/0!</v>
      </c>
      <c r="O99" s="112" t="e">
        <f>(I99/K99)*L99*'Calculatie schoonmaak invulblad'!$C$12</f>
        <v>#DIV/0!</v>
      </c>
    </row>
    <row r="100" spans="1:15" x14ac:dyDescent="0.3">
      <c r="A100" s="13" t="s">
        <v>196</v>
      </c>
      <c r="B100" s="34">
        <v>226</v>
      </c>
      <c r="C100" s="13" t="s">
        <v>32</v>
      </c>
      <c r="D100" s="13" t="s">
        <v>32</v>
      </c>
      <c r="E100" s="13" t="s">
        <v>772</v>
      </c>
      <c r="F100" s="13" t="s">
        <v>8</v>
      </c>
      <c r="G100" s="13" t="s">
        <v>25</v>
      </c>
      <c r="H100" s="55">
        <v>60</v>
      </c>
      <c r="I100" s="55">
        <v>60</v>
      </c>
      <c r="J100" s="56"/>
      <c r="K100" s="69">
        <f>'Calculatie schoonmaak invulblad'!E61</f>
        <v>0</v>
      </c>
      <c r="L100" s="27">
        <v>100</v>
      </c>
      <c r="M100" s="67">
        <f t="shared" si="1"/>
        <v>6000</v>
      </c>
      <c r="N100" s="112" t="e">
        <f>((I100/K100)*L100)/200*'Calculatie schoonmaak invulblad'!$C$12</f>
        <v>#DIV/0!</v>
      </c>
      <c r="O100" s="112" t="e">
        <f>(I100/K100)*L100*'Calculatie schoonmaak invulblad'!$C$12</f>
        <v>#DIV/0!</v>
      </c>
    </row>
    <row r="101" spans="1:15" x14ac:dyDescent="0.3">
      <c r="A101" s="13" t="s">
        <v>196</v>
      </c>
      <c r="B101" s="34">
        <v>227</v>
      </c>
      <c r="C101" s="13" t="s">
        <v>84</v>
      </c>
      <c r="D101" s="13" t="s">
        <v>0</v>
      </c>
      <c r="E101" s="13" t="s">
        <v>772</v>
      </c>
      <c r="F101" s="13" t="s">
        <v>8</v>
      </c>
      <c r="G101" s="13" t="s">
        <v>3</v>
      </c>
      <c r="H101" s="55">
        <v>30</v>
      </c>
      <c r="I101" s="55">
        <v>30</v>
      </c>
      <c r="J101" s="56"/>
      <c r="K101" s="69">
        <f>'Calculatie schoonmaak invulblad'!E22</f>
        <v>0</v>
      </c>
      <c r="L101" s="27">
        <v>40</v>
      </c>
      <c r="M101" s="67">
        <f t="shared" si="1"/>
        <v>1200</v>
      </c>
      <c r="N101" s="112" t="e">
        <f>((I101/K101)*L101)/200*'Calculatie schoonmaak invulblad'!$C$12</f>
        <v>#DIV/0!</v>
      </c>
      <c r="O101" s="112" t="e">
        <f>(I101/K101)*L101*'Calculatie schoonmaak invulblad'!$C$12</f>
        <v>#DIV/0!</v>
      </c>
    </row>
    <row r="102" spans="1:15" x14ac:dyDescent="0.3">
      <c r="A102" s="13" t="s">
        <v>196</v>
      </c>
      <c r="B102" s="34">
        <v>201</v>
      </c>
      <c r="C102" s="13" t="s">
        <v>32</v>
      </c>
      <c r="D102" s="13" t="s">
        <v>32</v>
      </c>
      <c r="E102" s="13" t="s">
        <v>772</v>
      </c>
      <c r="F102" s="13" t="s">
        <v>8</v>
      </c>
      <c r="G102" s="13" t="s">
        <v>25</v>
      </c>
      <c r="H102" s="55">
        <v>58</v>
      </c>
      <c r="I102" s="55">
        <v>58</v>
      </c>
      <c r="J102" s="56"/>
      <c r="K102" s="69">
        <f>'Calculatie schoonmaak invulblad'!E61</f>
        <v>0</v>
      </c>
      <c r="L102" s="27">
        <v>100</v>
      </c>
      <c r="M102" s="67">
        <f t="shared" si="1"/>
        <v>5800</v>
      </c>
      <c r="N102" s="112" t="e">
        <f>((I102/K102)*L102)/200*'Calculatie schoonmaak invulblad'!$C$12</f>
        <v>#DIV/0!</v>
      </c>
      <c r="O102" s="112" t="e">
        <f>(I102/K102)*L102*'Calculatie schoonmaak invulblad'!$C$12</f>
        <v>#DIV/0!</v>
      </c>
    </row>
    <row r="103" spans="1:15" x14ac:dyDescent="0.3">
      <c r="A103" s="13" t="s">
        <v>196</v>
      </c>
      <c r="B103" s="34" t="s">
        <v>790</v>
      </c>
      <c r="C103" s="13" t="s">
        <v>192</v>
      </c>
      <c r="D103" s="13" t="s">
        <v>0</v>
      </c>
      <c r="E103" s="13" t="s">
        <v>772</v>
      </c>
      <c r="F103" s="13" t="s">
        <v>8</v>
      </c>
      <c r="G103" s="13" t="s">
        <v>3</v>
      </c>
      <c r="H103" s="55">
        <v>39</v>
      </c>
      <c r="I103" s="55">
        <v>39</v>
      </c>
      <c r="J103" s="56"/>
      <c r="K103" s="69">
        <f>'Calculatie schoonmaak invulblad'!E22</f>
        <v>0</v>
      </c>
      <c r="L103" s="27">
        <v>40</v>
      </c>
      <c r="M103" s="67">
        <f t="shared" si="1"/>
        <v>1560</v>
      </c>
      <c r="N103" s="112" t="e">
        <f>((I103/K103)*L103)/200*'Calculatie schoonmaak invulblad'!$C$12</f>
        <v>#DIV/0!</v>
      </c>
      <c r="O103" s="112" t="e">
        <f>(I103/K103)*L103*'Calculatie schoonmaak invulblad'!$C$12</f>
        <v>#DIV/0!</v>
      </c>
    </row>
    <row r="104" spans="1:15" x14ac:dyDescent="0.3">
      <c r="A104" s="13" t="s">
        <v>196</v>
      </c>
      <c r="B104" s="34">
        <v>202</v>
      </c>
      <c r="C104" s="13" t="s">
        <v>32</v>
      </c>
      <c r="D104" s="13" t="s">
        <v>32</v>
      </c>
      <c r="E104" s="13" t="s">
        <v>772</v>
      </c>
      <c r="F104" s="13" t="s">
        <v>8</v>
      </c>
      <c r="G104" s="13" t="s">
        <v>25</v>
      </c>
      <c r="H104" s="55">
        <v>28</v>
      </c>
      <c r="I104" s="55">
        <v>28</v>
      </c>
      <c r="J104" s="56"/>
      <c r="K104" s="69">
        <f>'Calculatie schoonmaak invulblad'!E61</f>
        <v>0</v>
      </c>
      <c r="L104" s="27">
        <v>100</v>
      </c>
      <c r="M104" s="67">
        <f t="shared" si="1"/>
        <v>2800</v>
      </c>
      <c r="N104" s="112" t="e">
        <f>((I104/K104)*L104)/200*'Calculatie schoonmaak invulblad'!$C$12</f>
        <v>#DIV/0!</v>
      </c>
      <c r="O104" s="112" t="e">
        <f>(I104/K104)*L104*'Calculatie schoonmaak invulblad'!$C$12</f>
        <v>#DIV/0!</v>
      </c>
    </row>
    <row r="105" spans="1:15" x14ac:dyDescent="0.3">
      <c r="A105" s="13" t="s">
        <v>196</v>
      </c>
      <c r="B105" s="34">
        <v>203</v>
      </c>
      <c r="C105" s="13" t="s">
        <v>84</v>
      </c>
      <c r="D105" s="13" t="s">
        <v>0</v>
      </c>
      <c r="E105" s="13" t="s">
        <v>11</v>
      </c>
      <c r="F105" s="13" t="s">
        <v>12</v>
      </c>
      <c r="G105" s="13" t="s">
        <v>3</v>
      </c>
      <c r="H105" s="55">
        <v>38</v>
      </c>
      <c r="I105" s="55">
        <v>38</v>
      </c>
      <c r="J105" s="56"/>
      <c r="K105" s="69">
        <f>'Calculatie schoonmaak invulblad'!E24</f>
        <v>0</v>
      </c>
      <c r="L105" s="27">
        <v>40</v>
      </c>
      <c r="M105" s="67">
        <f t="shared" si="1"/>
        <v>1520</v>
      </c>
      <c r="N105" s="112" t="e">
        <f>((I105/K105)*L105)/200*'Calculatie schoonmaak invulblad'!$C$12</f>
        <v>#DIV/0!</v>
      </c>
      <c r="O105" s="112" t="e">
        <f>(I105/K105)*L105*'Calculatie schoonmaak invulblad'!$C$12</f>
        <v>#DIV/0!</v>
      </c>
    </row>
    <row r="106" spans="1:15" x14ac:dyDescent="0.3">
      <c r="A106" s="13" t="s">
        <v>196</v>
      </c>
      <c r="B106" s="34">
        <v>204</v>
      </c>
      <c r="C106" s="13" t="s">
        <v>32</v>
      </c>
      <c r="D106" s="13" t="s">
        <v>32</v>
      </c>
      <c r="E106" s="13" t="s">
        <v>772</v>
      </c>
      <c r="F106" s="13" t="s">
        <v>8</v>
      </c>
      <c r="G106" s="13" t="s">
        <v>25</v>
      </c>
      <c r="H106" s="55">
        <v>27</v>
      </c>
      <c r="I106" s="55">
        <v>27</v>
      </c>
      <c r="J106" s="56"/>
      <c r="K106" s="69">
        <f>'Calculatie schoonmaak invulblad'!E61</f>
        <v>0</v>
      </c>
      <c r="L106" s="27">
        <v>100</v>
      </c>
      <c r="M106" s="67">
        <f t="shared" si="1"/>
        <v>2700</v>
      </c>
      <c r="N106" s="112" t="e">
        <f>((I106/K106)*L106)/200*'Calculatie schoonmaak invulblad'!$C$12</f>
        <v>#DIV/0!</v>
      </c>
      <c r="O106" s="112" t="e">
        <f>(I106/K106)*L106*'Calculatie schoonmaak invulblad'!$C$12</f>
        <v>#DIV/0!</v>
      </c>
    </row>
    <row r="107" spans="1:15" x14ac:dyDescent="0.3">
      <c r="A107" s="13" t="s">
        <v>196</v>
      </c>
      <c r="B107" s="34">
        <v>205</v>
      </c>
      <c r="C107" s="13" t="s">
        <v>142</v>
      </c>
      <c r="D107" s="13" t="s">
        <v>32</v>
      </c>
      <c r="E107" s="13" t="s">
        <v>239</v>
      </c>
      <c r="F107" s="13" t="s">
        <v>10</v>
      </c>
      <c r="G107" s="13" t="s">
        <v>25</v>
      </c>
      <c r="H107" s="55">
        <v>54</v>
      </c>
      <c r="I107" s="55">
        <v>54</v>
      </c>
      <c r="J107" s="56"/>
      <c r="K107" s="69">
        <f>'Calculatie schoonmaak invulblad'!E62</f>
        <v>0</v>
      </c>
      <c r="L107" s="27">
        <v>100</v>
      </c>
      <c r="M107" s="67">
        <f t="shared" si="1"/>
        <v>5400</v>
      </c>
      <c r="N107" s="112" t="e">
        <f>((I107/K107)*L107)/200*'Calculatie schoonmaak invulblad'!$C$12</f>
        <v>#DIV/0!</v>
      </c>
      <c r="O107" s="112" t="e">
        <f>(I107/K107)*L107*'Calculatie schoonmaak invulblad'!$C$12</f>
        <v>#DIV/0!</v>
      </c>
    </row>
    <row r="108" spans="1:15" x14ac:dyDescent="0.3">
      <c r="A108" s="13" t="s">
        <v>196</v>
      </c>
      <c r="B108" s="34" t="s">
        <v>791</v>
      </c>
      <c r="C108" s="13" t="s">
        <v>56</v>
      </c>
      <c r="D108" s="13" t="s">
        <v>56</v>
      </c>
      <c r="E108" s="13" t="s">
        <v>239</v>
      </c>
      <c r="F108" s="13" t="s">
        <v>10</v>
      </c>
      <c r="G108" s="13" t="s">
        <v>35</v>
      </c>
      <c r="H108" s="55">
        <v>19</v>
      </c>
      <c r="I108" s="55">
        <v>19</v>
      </c>
      <c r="J108" s="56"/>
      <c r="K108" s="69">
        <f>'Calculatie schoonmaak invulblad'!K62</f>
        <v>0</v>
      </c>
      <c r="L108" s="27">
        <v>200</v>
      </c>
      <c r="M108" s="67">
        <f t="shared" si="1"/>
        <v>3800</v>
      </c>
      <c r="N108" s="112" t="e">
        <f>((I108/K108)*L108)/200*'Calculatie schoonmaak invulblad'!$C$12</f>
        <v>#DIV/0!</v>
      </c>
      <c r="O108" s="112" t="e">
        <f>(I108/K108)*L108*'Calculatie schoonmaak invulblad'!$C$12</f>
        <v>#DIV/0!</v>
      </c>
    </row>
    <row r="109" spans="1:15" x14ac:dyDescent="0.3">
      <c r="A109" s="13" t="s">
        <v>196</v>
      </c>
      <c r="B109" s="34" t="s">
        <v>739</v>
      </c>
      <c r="C109" s="13" t="s">
        <v>197</v>
      </c>
      <c r="D109" s="13" t="s">
        <v>54</v>
      </c>
      <c r="E109" s="13" t="s">
        <v>239</v>
      </c>
      <c r="F109" s="13" t="s">
        <v>10</v>
      </c>
      <c r="G109" s="13" t="s">
        <v>35</v>
      </c>
      <c r="H109" s="55">
        <v>26.5</v>
      </c>
      <c r="I109" s="55">
        <v>26.5</v>
      </c>
      <c r="J109" s="56"/>
      <c r="K109" s="69">
        <f>'Calculatie schoonmaak invulblad'!K52</f>
        <v>0</v>
      </c>
      <c r="L109" s="27">
        <v>200</v>
      </c>
      <c r="M109" s="67">
        <f t="shared" si="1"/>
        <v>5300</v>
      </c>
      <c r="N109" s="112" t="e">
        <f>((I109/K109)*L109)/200*'Calculatie schoonmaak invulblad'!$C$12</f>
        <v>#DIV/0!</v>
      </c>
      <c r="O109" s="112" t="e">
        <f>(I109/K109)*L109*'Calculatie schoonmaak invulblad'!$C$12</f>
        <v>#DIV/0!</v>
      </c>
    </row>
    <row r="110" spans="1:15" x14ac:dyDescent="0.3">
      <c r="A110" s="13" t="s">
        <v>196</v>
      </c>
      <c r="B110" s="34">
        <v>206</v>
      </c>
      <c r="C110" s="13" t="s">
        <v>32</v>
      </c>
      <c r="D110" s="13" t="s">
        <v>32</v>
      </c>
      <c r="E110" s="13" t="s">
        <v>239</v>
      </c>
      <c r="F110" s="13" t="s">
        <v>10</v>
      </c>
      <c r="G110" s="13" t="s">
        <v>25</v>
      </c>
      <c r="H110" s="55">
        <v>26</v>
      </c>
      <c r="I110" s="55">
        <v>26</v>
      </c>
      <c r="J110" s="56"/>
      <c r="K110" s="69">
        <f>'Calculatie schoonmaak invulblad'!E62</f>
        <v>0</v>
      </c>
      <c r="L110" s="27">
        <v>100</v>
      </c>
      <c r="M110" s="67">
        <f t="shared" si="1"/>
        <v>2600</v>
      </c>
      <c r="N110" s="112" t="e">
        <f>((I110/K110)*L110)/200*'Calculatie schoonmaak invulblad'!$C$12</f>
        <v>#DIV/0!</v>
      </c>
      <c r="O110" s="112" t="e">
        <f>(I110/K110)*L110*'Calculatie schoonmaak invulblad'!$C$12</f>
        <v>#DIV/0!</v>
      </c>
    </row>
    <row r="111" spans="1:15" x14ac:dyDescent="0.3">
      <c r="A111" s="13" t="s">
        <v>196</v>
      </c>
      <c r="B111" s="34" t="s">
        <v>792</v>
      </c>
      <c r="C111" s="13" t="s">
        <v>32</v>
      </c>
      <c r="D111" s="13" t="s">
        <v>32</v>
      </c>
      <c r="E111" s="13" t="s">
        <v>239</v>
      </c>
      <c r="F111" s="13" t="s">
        <v>10</v>
      </c>
      <c r="G111" s="13" t="s">
        <v>25</v>
      </c>
      <c r="H111" s="55">
        <v>54</v>
      </c>
      <c r="I111" s="55">
        <v>54</v>
      </c>
      <c r="J111" s="56"/>
      <c r="K111" s="69">
        <f>'Calculatie schoonmaak invulblad'!E62</f>
        <v>0</v>
      </c>
      <c r="L111" s="27">
        <v>100</v>
      </c>
      <c r="M111" s="67">
        <f t="shared" si="1"/>
        <v>5400</v>
      </c>
      <c r="N111" s="112" t="e">
        <f>((I111/K111)*L111)/200*'Calculatie schoonmaak invulblad'!$C$12</f>
        <v>#DIV/0!</v>
      </c>
      <c r="O111" s="112" t="e">
        <f>(I111/K111)*L111*'Calculatie schoonmaak invulblad'!$C$12</f>
        <v>#DIV/0!</v>
      </c>
    </row>
    <row r="112" spans="1:15" x14ac:dyDescent="0.3">
      <c r="A112" s="13" t="s">
        <v>196</v>
      </c>
      <c r="B112" s="34" t="s">
        <v>793</v>
      </c>
      <c r="C112" s="13" t="s">
        <v>32</v>
      </c>
      <c r="D112" s="13" t="s">
        <v>32</v>
      </c>
      <c r="E112" s="13" t="s">
        <v>239</v>
      </c>
      <c r="F112" s="13" t="s">
        <v>10</v>
      </c>
      <c r="G112" s="13" t="s">
        <v>25</v>
      </c>
      <c r="H112" s="55">
        <v>54</v>
      </c>
      <c r="I112" s="55">
        <v>54</v>
      </c>
      <c r="J112" s="56"/>
      <c r="K112" s="69">
        <f>'Calculatie schoonmaak invulblad'!E62</f>
        <v>0</v>
      </c>
      <c r="L112" s="27">
        <v>100</v>
      </c>
      <c r="M112" s="67">
        <f t="shared" si="1"/>
        <v>5400</v>
      </c>
      <c r="N112" s="112" t="e">
        <f>((I112/K112)*L112)/200*'Calculatie schoonmaak invulblad'!$C$12</f>
        <v>#DIV/0!</v>
      </c>
      <c r="O112" s="112" t="e">
        <f>(I112/K112)*L112*'Calculatie schoonmaak invulblad'!$C$12</f>
        <v>#DIV/0!</v>
      </c>
    </row>
    <row r="113" spans="1:15" x14ac:dyDescent="0.3">
      <c r="A113" s="13" t="s">
        <v>196</v>
      </c>
      <c r="B113" s="34">
        <v>208</v>
      </c>
      <c r="C113" s="13" t="s">
        <v>32</v>
      </c>
      <c r="D113" s="13" t="s">
        <v>32</v>
      </c>
      <c r="E113" s="13" t="s">
        <v>239</v>
      </c>
      <c r="F113" s="13" t="s">
        <v>10</v>
      </c>
      <c r="G113" s="13" t="s">
        <v>25</v>
      </c>
      <c r="H113" s="55">
        <v>24</v>
      </c>
      <c r="I113" s="55">
        <v>24</v>
      </c>
      <c r="J113" s="56"/>
      <c r="K113" s="69">
        <f>'Calculatie schoonmaak invulblad'!E62</f>
        <v>0</v>
      </c>
      <c r="L113" s="27">
        <v>100</v>
      </c>
      <c r="M113" s="67">
        <f t="shared" si="1"/>
        <v>2400</v>
      </c>
      <c r="N113" s="112" t="e">
        <f>((I113/K113)*L113)/200*'Calculatie schoonmaak invulblad'!$C$12</f>
        <v>#DIV/0!</v>
      </c>
      <c r="O113" s="112" t="e">
        <f>(I113/K113)*L113*'Calculatie schoonmaak invulblad'!$C$12</f>
        <v>#DIV/0!</v>
      </c>
    </row>
    <row r="114" spans="1:15" x14ac:dyDescent="0.3">
      <c r="A114" s="13" t="s">
        <v>196</v>
      </c>
      <c r="B114" s="34">
        <v>209</v>
      </c>
      <c r="C114" s="13" t="s">
        <v>32</v>
      </c>
      <c r="D114" s="13" t="s">
        <v>32</v>
      </c>
      <c r="E114" s="13" t="s">
        <v>239</v>
      </c>
      <c r="F114" s="13" t="s">
        <v>10</v>
      </c>
      <c r="G114" s="13" t="s">
        <v>25</v>
      </c>
      <c r="H114" s="55">
        <v>52</v>
      </c>
      <c r="I114" s="55">
        <v>52</v>
      </c>
      <c r="J114" s="56"/>
      <c r="K114" s="69">
        <f>'Calculatie schoonmaak invulblad'!E62</f>
        <v>0</v>
      </c>
      <c r="L114" s="27">
        <v>100</v>
      </c>
      <c r="M114" s="67">
        <f t="shared" si="1"/>
        <v>5200</v>
      </c>
      <c r="N114" s="112" t="e">
        <f>((I114/K114)*L114)/200*'Calculatie schoonmaak invulblad'!$C$12</f>
        <v>#DIV/0!</v>
      </c>
      <c r="O114" s="112" t="e">
        <f>(I114/K114)*L114*'Calculatie schoonmaak invulblad'!$C$12</f>
        <v>#DIV/0!</v>
      </c>
    </row>
    <row r="115" spans="1:15" x14ac:dyDescent="0.3">
      <c r="A115" s="13" t="s">
        <v>196</v>
      </c>
      <c r="B115" s="34" t="s">
        <v>794</v>
      </c>
      <c r="C115" s="13" t="s">
        <v>56</v>
      </c>
      <c r="D115" s="13" t="s">
        <v>56</v>
      </c>
      <c r="E115" s="13" t="s">
        <v>239</v>
      </c>
      <c r="F115" s="13" t="s">
        <v>10</v>
      </c>
      <c r="G115" s="13" t="s">
        <v>35</v>
      </c>
      <c r="H115" s="55">
        <v>91</v>
      </c>
      <c r="I115" s="55">
        <v>91</v>
      </c>
      <c r="J115" s="56"/>
      <c r="K115" s="69">
        <f>'Calculatie schoonmaak invulblad'!K62</f>
        <v>0</v>
      </c>
      <c r="L115" s="27">
        <v>200</v>
      </c>
      <c r="M115" s="67">
        <f t="shared" si="1"/>
        <v>18200</v>
      </c>
      <c r="N115" s="112" t="e">
        <f>((I115/K115)*L115)/200*'Calculatie schoonmaak invulblad'!$C$12</f>
        <v>#DIV/0!</v>
      </c>
      <c r="O115" s="112" t="e">
        <f>(I115/K115)*L115*'Calculatie schoonmaak invulblad'!$C$12</f>
        <v>#DIV/0!</v>
      </c>
    </row>
    <row r="116" spans="1:15" x14ac:dyDescent="0.3">
      <c r="A116" s="13" t="s">
        <v>196</v>
      </c>
      <c r="B116" s="34">
        <v>210</v>
      </c>
      <c r="C116" s="13" t="s">
        <v>32</v>
      </c>
      <c r="D116" s="13" t="s">
        <v>32</v>
      </c>
      <c r="E116" s="13" t="s">
        <v>239</v>
      </c>
      <c r="F116" s="13" t="s">
        <v>10</v>
      </c>
      <c r="G116" s="13" t="s">
        <v>25</v>
      </c>
      <c r="H116" s="55">
        <v>297</v>
      </c>
      <c r="I116" s="55">
        <v>297</v>
      </c>
      <c r="J116" s="56"/>
      <c r="K116" s="69">
        <f>'Calculatie schoonmaak invulblad'!E62</f>
        <v>0</v>
      </c>
      <c r="L116" s="27">
        <v>100</v>
      </c>
      <c r="M116" s="67">
        <f t="shared" si="1"/>
        <v>29700</v>
      </c>
      <c r="N116" s="112" t="e">
        <f>((I116/K116)*L116)/200*'Calculatie schoonmaak invulblad'!$C$12</f>
        <v>#DIV/0!</v>
      </c>
      <c r="O116" s="112" t="e">
        <f>(I116/K116)*L116*'Calculatie schoonmaak invulblad'!$C$12</f>
        <v>#DIV/0!</v>
      </c>
    </row>
    <row r="117" spans="1:15" x14ac:dyDescent="0.3">
      <c r="A117" s="13" t="s">
        <v>196</v>
      </c>
      <c r="B117" s="34">
        <v>211</v>
      </c>
      <c r="C117" s="13" t="s">
        <v>32</v>
      </c>
      <c r="D117" s="13" t="s">
        <v>32</v>
      </c>
      <c r="E117" s="13" t="s">
        <v>11</v>
      </c>
      <c r="F117" s="13" t="s">
        <v>12</v>
      </c>
      <c r="G117" s="13" t="s">
        <v>25</v>
      </c>
      <c r="H117" s="55">
        <v>26</v>
      </c>
      <c r="I117" s="55">
        <v>26</v>
      </c>
      <c r="J117" s="56"/>
      <c r="K117" s="69">
        <f>'Calculatie schoonmaak invulblad'!E65</f>
        <v>0</v>
      </c>
      <c r="L117" s="27">
        <v>100</v>
      </c>
      <c r="M117" s="67">
        <f t="shared" si="1"/>
        <v>2600</v>
      </c>
      <c r="N117" s="112" t="e">
        <f>((I117/K117)*L117)/200*'Calculatie schoonmaak invulblad'!$C$12</f>
        <v>#DIV/0!</v>
      </c>
      <c r="O117" s="112" t="e">
        <f>(I117/K117)*L117*'Calculatie schoonmaak invulblad'!$C$12</f>
        <v>#DIV/0!</v>
      </c>
    </row>
    <row r="118" spans="1:15" x14ac:dyDescent="0.3">
      <c r="A118" s="13" t="s">
        <v>196</v>
      </c>
      <c r="B118" s="34" t="s">
        <v>795</v>
      </c>
      <c r="C118" s="13" t="s">
        <v>56</v>
      </c>
      <c r="D118" s="13" t="s">
        <v>56</v>
      </c>
      <c r="E118" s="13" t="s">
        <v>239</v>
      </c>
      <c r="F118" s="13" t="s">
        <v>10</v>
      </c>
      <c r="G118" s="13" t="s">
        <v>35</v>
      </c>
      <c r="H118" s="55">
        <v>11</v>
      </c>
      <c r="I118" s="55">
        <v>11</v>
      </c>
      <c r="J118" s="56"/>
      <c r="K118" s="69">
        <f>'Calculatie schoonmaak invulblad'!K62</f>
        <v>0</v>
      </c>
      <c r="L118" s="27">
        <v>200</v>
      </c>
      <c r="M118" s="67">
        <f t="shared" si="1"/>
        <v>2200</v>
      </c>
      <c r="N118" s="112" t="e">
        <f>((I118/K118)*L118)/200*'Calculatie schoonmaak invulblad'!$C$12</f>
        <v>#DIV/0!</v>
      </c>
      <c r="O118" s="112" t="e">
        <f>(I118/K118)*L118*'Calculatie schoonmaak invulblad'!$C$12</f>
        <v>#DIV/0!</v>
      </c>
    </row>
    <row r="119" spans="1:15" x14ac:dyDescent="0.3">
      <c r="A119" s="13" t="s">
        <v>196</v>
      </c>
      <c r="B119" s="34" t="s">
        <v>795</v>
      </c>
      <c r="C119" s="13" t="s">
        <v>197</v>
      </c>
      <c r="D119" s="13" t="s">
        <v>54</v>
      </c>
      <c r="E119" s="13" t="s">
        <v>239</v>
      </c>
      <c r="F119" s="13" t="s">
        <v>10</v>
      </c>
      <c r="G119" s="13" t="s">
        <v>35</v>
      </c>
      <c r="H119" s="55">
        <v>10</v>
      </c>
      <c r="I119" s="55">
        <v>10</v>
      </c>
      <c r="J119" s="56"/>
      <c r="K119" s="69">
        <f>'Calculatie schoonmaak invulblad'!K52</f>
        <v>0</v>
      </c>
      <c r="L119" s="27">
        <v>200</v>
      </c>
      <c r="M119" s="67">
        <f t="shared" si="1"/>
        <v>2000</v>
      </c>
      <c r="N119" s="112" t="e">
        <f>((I119/K119)*L119)/200*'Calculatie schoonmaak invulblad'!$C$12</f>
        <v>#DIV/0!</v>
      </c>
      <c r="O119" s="112" t="e">
        <f>(I119/K119)*L119*'Calculatie schoonmaak invulblad'!$C$12</f>
        <v>#DIV/0!</v>
      </c>
    </row>
    <row r="120" spans="1:15" x14ac:dyDescent="0.3">
      <c r="A120" s="13" t="s">
        <v>196</v>
      </c>
      <c r="B120" s="34" t="s">
        <v>796</v>
      </c>
      <c r="C120" s="13" t="s">
        <v>56</v>
      </c>
      <c r="D120" s="13" t="s">
        <v>56</v>
      </c>
      <c r="E120" s="13" t="s">
        <v>239</v>
      </c>
      <c r="F120" s="13" t="s">
        <v>10</v>
      </c>
      <c r="G120" s="13" t="s">
        <v>35</v>
      </c>
      <c r="H120" s="55">
        <v>138</v>
      </c>
      <c r="I120" s="55">
        <v>138</v>
      </c>
      <c r="J120" s="56"/>
      <c r="K120" s="69">
        <f>'Calculatie schoonmaak invulblad'!K62</f>
        <v>0</v>
      </c>
      <c r="L120" s="27">
        <v>200</v>
      </c>
      <c r="M120" s="67">
        <f t="shared" si="1"/>
        <v>27600</v>
      </c>
      <c r="N120" s="112" t="e">
        <f>((I120/K120)*L120)/200*'Calculatie schoonmaak invulblad'!$C$12</f>
        <v>#DIV/0!</v>
      </c>
      <c r="O120" s="112" t="e">
        <f>(I120/K120)*L120*'Calculatie schoonmaak invulblad'!$C$12</f>
        <v>#DIV/0!</v>
      </c>
    </row>
    <row r="121" spans="1:15" x14ac:dyDescent="0.3">
      <c r="A121" s="13" t="s">
        <v>196</v>
      </c>
      <c r="B121" s="34" t="s">
        <v>797</v>
      </c>
      <c r="C121" s="13" t="s">
        <v>87</v>
      </c>
      <c r="D121" s="13" t="s">
        <v>46</v>
      </c>
      <c r="E121" s="13" t="s">
        <v>15</v>
      </c>
      <c r="F121" s="13" t="s">
        <v>5</v>
      </c>
      <c r="G121" s="13" t="s">
        <v>47</v>
      </c>
      <c r="H121" s="55">
        <v>14</v>
      </c>
      <c r="I121" s="55">
        <v>14</v>
      </c>
      <c r="J121" s="56"/>
      <c r="K121" s="69">
        <f>'Calculatie schoonmaak invulblad'!K38</f>
        <v>0</v>
      </c>
      <c r="L121" s="27">
        <v>200</v>
      </c>
      <c r="M121" s="67">
        <f t="shared" si="1"/>
        <v>2800</v>
      </c>
      <c r="N121" s="112" t="e">
        <f>((I121/K121)*L121)/200*'Calculatie schoonmaak invulblad'!$C$12</f>
        <v>#DIV/0!</v>
      </c>
      <c r="O121" s="112" t="e">
        <f>(I121/K121)*L121*'Calculatie schoonmaak invulblad'!$C$12</f>
        <v>#DIV/0!</v>
      </c>
    </row>
    <row r="122" spans="1:15" x14ac:dyDescent="0.3">
      <c r="A122" s="13" t="s">
        <v>196</v>
      </c>
      <c r="B122" s="34" t="s">
        <v>798</v>
      </c>
      <c r="C122" s="13" t="s">
        <v>87</v>
      </c>
      <c r="D122" s="13" t="s">
        <v>46</v>
      </c>
      <c r="E122" s="13" t="s">
        <v>15</v>
      </c>
      <c r="F122" s="13" t="s">
        <v>5</v>
      </c>
      <c r="G122" s="13" t="s">
        <v>47</v>
      </c>
      <c r="H122" s="55">
        <v>14</v>
      </c>
      <c r="I122" s="55">
        <v>14</v>
      </c>
      <c r="J122" s="56"/>
      <c r="K122" s="69">
        <f>'Calculatie schoonmaak invulblad'!K38</f>
        <v>0</v>
      </c>
      <c r="L122" s="27">
        <v>200</v>
      </c>
      <c r="M122" s="67">
        <f t="shared" si="1"/>
        <v>2800</v>
      </c>
      <c r="N122" s="112" t="e">
        <f>((I122/K122)*L122)/200*'Calculatie schoonmaak invulblad'!$C$12</f>
        <v>#DIV/0!</v>
      </c>
      <c r="O122" s="112" t="e">
        <f>(I122/K122)*L122*'Calculatie schoonmaak invulblad'!$C$12</f>
        <v>#DIV/0!</v>
      </c>
    </row>
    <row r="123" spans="1:15" x14ac:dyDescent="0.3">
      <c r="A123" s="13" t="s">
        <v>196</v>
      </c>
      <c r="B123" s="34">
        <v>212</v>
      </c>
      <c r="C123" s="13" t="s">
        <v>799</v>
      </c>
      <c r="D123" s="13" t="s">
        <v>32</v>
      </c>
      <c r="E123" s="13" t="s">
        <v>772</v>
      </c>
      <c r="F123" s="13" t="s">
        <v>8</v>
      </c>
      <c r="G123" s="13" t="s">
        <v>25</v>
      </c>
      <c r="H123" s="55">
        <v>27</v>
      </c>
      <c r="I123" s="55">
        <v>27</v>
      </c>
      <c r="J123" s="56"/>
      <c r="K123" s="69">
        <f>'Calculatie schoonmaak invulblad'!E61</f>
        <v>0</v>
      </c>
      <c r="L123" s="27">
        <v>100</v>
      </c>
      <c r="M123" s="67">
        <f t="shared" si="1"/>
        <v>2700</v>
      </c>
      <c r="N123" s="112" t="e">
        <f>((I123/K123)*L123)/200*'Calculatie schoonmaak invulblad'!$C$12</f>
        <v>#DIV/0!</v>
      </c>
      <c r="O123" s="112" t="e">
        <f>(I123/K123)*L123*'Calculatie schoonmaak invulblad'!$C$12</f>
        <v>#DIV/0!</v>
      </c>
    </row>
    <row r="124" spans="1:15" x14ac:dyDescent="0.3">
      <c r="A124" s="13" t="s">
        <v>196</v>
      </c>
      <c r="B124" s="34">
        <v>213</v>
      </c>
      <c r="C124" s="13" t="s">
        <v>195</v>
      </c>
      <c r="D124" s="13" t="s">
        <v>40</v>
      </c>
      <c r="E124" s="13" t="s">
        <v>239</v>
      </c>
      <c r="F124" s="13" t="s">
        <v>10</v>
      </c>
      <c r="G124" s="13" t="s">
        <v>41</v>
      </c>
      <c r="H124" s="55">
        <v>108</v>
      </c>
      <c r="I124" s="55">
        <v>108</v>
      </c>
      <c r="J124" s="56"/>
      <c r="K124" s="69">
        <f>'Calculatie schoonmaak invulblad'!K22</f>
        <v>0</v>
      </c>
      <c r="L124" s="27">
        <v>200</v>
      </c>
      <c r="M124" s="67">
        <f t="shared" si="1"/>
        <v>21600</v>
      </c>
      <c r="N124" s="112" t="e">
        <f>((I124/K124)*L124)/200*'Calculatie schoonmaak invulblad'!$C$12</f>
        <v>#DIV/0!</v>
      </c>
      <c r="O124" s="112" t="e">
        <f>(I124/K124)*L124*'Calculatie schoonmaak invulblad'!$C$12</f>
        <v>#DIV/0!</v>
      </c>
    </row>
    <row r="125" spans="1:15" x14ac:dyDescent="0.3">
      <c r="A125" s="13" t="s">
        <v>196</v>
      </c>
      <c r="B125" s="34">
        <v>214</v>
      </c>
      <c r="C125" s="13" t="s">
        <v>116</v>
      </c>
      <c r="D125" s="13" t="s">
        <v>177</v>
      </c>
      <c r="E125" s="13" t="s">
        <v>239</v>
      </c>
      <c r="F125" s="13" t="s">
        <v>10</v>
      </c>
      <c r="G125" s="13" t="s">
        <v>1461</v>
      </c>
      <c r="H125" s="55">
        <v>27</v>
      </c>
      <c r="I125" s="55">
        <v>27</v>
      </c>
      <c r="J125" s="56"/>
      <c r="K125" s="69">
        <f>'Calculatie schoonmaak invulblad'!E50</f>
        <v>0</v>
      </c>
      <c r="L125" s="27">
        <v>40</v>
      </c>
      <c r="M125" s="67">
        <f t="shared" si="1"/>
        <v>1080</v>
      </c>
      <c r="N125" s="112" t="e">
        <f>((I125/K125)*L125)/200*'Calculatie schoonmaak invulblad'!$C$12</f>
        <v>#DIV/0!</v>
      </c>
      <c r="O125" s="112" t="e">
        <f>(I125/K125)*L125*'Calculatie schoonmaak invulblad'!$C$12</f>
        <v>#DIV/0!</v>
      </c>
    </row>
    <row r="126" spans="1:15" x14ac:dyDescent="0.3">
      <c r="A126" s="13" t="s">
        <v>196</v>
      </c>
      <c r="B126" s="34">
        <v>215</v>
      </c>
      <c r="C126" s="13" t="s">
        <v>115</v>
      </c>
      <c r="D126" s="13" t="s">
        <v>32</v>
      </c>
      <c r="E126" s="13" t="s">
        <v>239</v>
      </c>
      <c r="F126" s="13" t="s">
        <v>10</v>
      </c>
      <c r="G126" s="13" t="s">
        <v>25</v>
      </c>
      <c r="H126" s="55">
        <v>76</v>
      </c>
      <c r="I126" s="55">
        <v>76</v>
      </c>
      <c r="J126" s="56"/>
      <c r="K126" s="69">
        <f>'Calculatie schoonmaak invulblad'!E62</f>
        <v>0</v>
      </c>
      <c r="L126" s="27">
        <v>100</v>
      </c>
      <c r="M126" s="67">
        <f t="shared" si="1"/>
        <v>7600</v>
      </c>
      <c r="N126" s="112" t="e">
        <f>((I126/K126)*L126)/200*'Calculatie schoonmaak invulblad'!$C$12</f>
        <v>#DIV/0!</v>
      </c>
      <c r="O126" s="112" t="e">
        <f>(I126/K126)*L126*'Calculatie schoonmaak invulblad'!$C$12</f>
        <v>#DIV/0!</v>
      </c>
    </row>
    <row r="127" spans="1:15" x14ac:dyDescent="0.3">
      <c r="A127" s="13" t="s">
        <v>196</v>
      </c>
      <c r="B127" s="34">
        <v>219</v>
      </c>
      <c r="C127" s="13" t="s">
        <v>800</v>
      </c>
      <c r="D127" s="13" t="s">
        <v>32</v>
      </c>
      <c r="E127" s="13" t="s">
        <v>239</v>
      </c>
      <c r="F127" s="13" t="s">
        <v>10</v>
      </c>
      <c r="G127" s="13" t="s">
        <v>25</v>
      </c>
      <c r="H127" s="55">
        <v>54</v>
      </c>
      <c r="I127" s="55">
        <v>54</v>
      </c>
      <c r="J127" s="56"/>
      <c r="K127" s="69">
        <f>'Calculatie schoonmaak invulblad'!E62</f>
        <v>0</v>
      </c>
      <c r="L127" s="27">
        <v>100</v>
      </c>
      <c r="M127" s="67">
        <f t="shared" si="1"/>
        <v>5400</v>
      </c>
      <c r="N127" s="112" t="e">
        <f>((I127/K127)*L127)/200*'Calculatie schoonmaak invulblad'!$C$12</f>
        <v>#DIV/0!</v>
      </c>
      <c r="O127" s="112" t="e">
        <f>(I127/K127)*L127*'Calculatie schoonmaak invulblad'!$C$12</f>
        <v>#DIV/0!</v>
      </c>
    </row>
    <row r="128" spans="1:15" x14ac:dyDescent="0.3">
      <c r="A128" s="13" t="s">
        <v>196</v>
      </c>
      <c r="B128" s="34">
        <v>221</v>
      </c>
      <c r="C128" s="13" t="s">
        <v>142</v>
      </c>
      <c r="D128" s="13" t="s">
        <v>32</v>
      </c>
      <c r="E128" s="13" t="s">
        <v>239</v>
      </c>
      <c r="F128" s="13" t="s">
        <v>10</v>
      </c>
      <c r="G128" s="13" t="s">
        <v>25</v>
      </c>
      <c r="H128" s="55">
        <v>54</v>
      </c>
      <c r="I128" s="55">
        <v>54</v>
      </c>
      <c r="J128" s="56"/>
      <c r="K128" s="69">
        <f>'Calculatie schoonmaak invulblad'!E62</f>
        <v>0</v>
      </c>
      <c r="L128" s="27">
        <v>100</v>
      </c>
      <c r="M128" s="67">
        <f t="shared" si="1"/>
        <v>5400</v>
      </c>
      <c r="N128" s="112" t="e">
        <f>((I128/K128)*L128)/200*'Calculatie schoonmaak invulblad'!$C$12</f>
        <v>#DIV/0!</v>
      </c>
      <c r="O128" s="112" t="e">
        <f>(I128/K128)*L128*'Calculatie schoonmaak invulblad'!$C$12</f>
        <v>#DIV/0!</v>
      </c>
    </row>
    <row r="129" spans="1:15" x14ac:dyDescent="0.3">
      <c r="A129" s="13" t="s">
        <v>196</v>
      </c>
      <c r="B129" s="34">
        <v>222</v>
      </c>
      <c r="C129" s="13" t="s">
        <v>142</v>
      </c>
      <c r="D129" s="13" t="s">
        <v>32</v>
      </c>
      <c r="E129" s="13" t="s">
        <v>239</v>
      </c>
      <c r="F129" s="13" t="s">
        <v>10</v>
      </c>
      <c r="G129" s="13" t="s">
        <v>25</v>
      </c>
      <c r="H129" s="55">
        <v>54</v>
      </c>
      <c r="I129" s="55">
        <v>54</v>
      </c>
      <c r="J129" s="56"/>
      <c r="K129" s="69">
        <f>'Calculatie schoonmaak invulblad'!E62</f>
        <v>0</v>
      </c>
      <c r="L129" s="27">
        <v>100</v>
      </c>
      <c r="M129" s="67">
        <f t="shared" si="1"/>
        <v>5400</v>
      </c>
      <c r="N129" s="112" t="e">
        <f>((I129/K129)*L129)/200*'Calculatie schoonmaak invulblad'!$C$12</f>
        <v>#DIV/0!</v>
      </c>
      <c r="O129" s="112" t="e">
        <f>(I129/K129)*L129*'Calculatie schoonmaak invulblad'!$C$12</f>
        <v>#DIV/0!</v>
      </c>
    </row>
    <row r="130" spans="1:15" x14ac:dyDescent="0.3">
      <c r="A130" s="13" t="s">
        <v>196</v>
      </c>
      <c r="B130" s="34">
        <v>223</v>
      </c>
      <c r="C130" s="13" t="s">
        <v>142</v>
      </c>
      <c r="D130" s="13" t="s">
        <v>32</v>
      </c>
      <c r="E130" s="13" t="s">
        <v>239</v>
      </c>
      <c r="F130" s="13" t="s">
        <v>10</v>
      </c>
      <c r="G130" s="13" t="s">
        <v>25</v>
      </c>
      <c r="H130" s="55">
        <v>54</v>
      </c>
      <c r="I130" s="55">
        <v>54</v>
      </c>
      <c r="J130" s="56"/>
      <c r="K130" s="69">
        <f>'Calculatie schoonmaak invulblad'!E62</f>
        <v>0</v>
      </c>
      <c r="L130" s="27">
        <v>100</v>
      </c>
      <c r="M130" s="67">
        <f t="shared" si="1"/>
        <v>5400</v>
      </c>
      <c r="N130" s="112" t="e">
        <f>((I130/K130)*L130)/200*'Calculatie schoonmaak invulblad'!$C$12</f>
        <v>#DIV/0!</v>
      </c>
      <c r="O130" s="112" t="e">
        <f>(I130/K130)*L130*'Calculatie schoonmaak invulblad'!$C$12</f>
        <v>#DIV/0!</v>
      </c>
    </row>
    <row r="131" spans="1:15" x14ac:dyDescent="0.3">
      <c r="A131" s="13" t="s">
        <v>196</v>
      </c>
      <c r="B131" s="34">
        <v>224</v>
      </c>
      <c r="C131" s="13" t="s">
        <v>144</v>
      </c>
      <c r="D131" s="13" t="s">
        <v>32</v>
      </c>
      <c r="E131" s="13" t="s">
        <v>239</v>
      </c>
      <c r="F131" s="13" t="s">
        <v>10</v>
      </c>
      <c r="G131" s="13" t="s">
        <v>25</v>
      </c>
      <c r="H131" s="55">
        <v>72</v>
      </c>
      <c r="I131" s="55">
        <v>72</v>
      </c>
      <c r="J131" s="56"/>
      <c r="K131" s="69">
        <f>'Calculatie schoonmaak invulblad'!E62</f>
        <v>0</v>
      </c>
      <c r="L131" s="27">
        <v>100</v>
      </c>
      <c r="M131" s="67">
        <f t="shared" si="1"/>
        <v>7200</v>
      </c>
      <c r="N131" s="112" t="e">
        <f>((I131/K131)*L131)/200*'Calculatie schoonmaak invulblad'!$C$12</f>
        <v>#DIV/0!</v>
      </c>
      <c r="O131" s="112" t="e">
        <f>(I131/K131)*L131*'Calculatie schoonmaak invulblad'!$C$12</f>
        <v>#DIV/0!</v>
      </c>
    </row>
    <row r="132" spans="1:15" x14ac:dyDescent="0.3">
      <c r="A132" s="13" t="s">
        <v>196</v>
      </c>
      <c r="B132" s="34">
        <v>216</v>
      </c>
      <c r="C132" s="13" t="s">
        <v>150</v>
      </c>
      <c r="D132" s="13" t="s">
        <v>56</v>
      </c>
      <c r="E132" s="13" t="s">
        <v>239</v>
      </c>
      <c r="F132" s="13" t="s">
        <v>10</v>
      </c>
      <c r="G132" s="13" t="s">
        <v>35</v>
      </c>
      <c r="H132" s="55">
        <v>17</v>
      </c>
      <c r="I132" s="55">
        <v>17</v>
      </c>
      <c r="J132" s="56"/>
      <c r="K132" s="69">
        <f>'Calculatie schoonmaak invulblad'!K62</f>
        <v>0</v>
      </c>
      <c r="L132" s="27">
        <v>200</v>
      </c>
      <c r="M132" s="67">
        <f t="shared" si="1"/>
        <v>3400</v>
      </c>
      <c r="N132" s="112" t="e">
        <f>((I132/K132)*L132)/200*'Calculatie schoonmaak invulblad'!$C$12</f>
        <v>#DIV/0!</v>
      </c>
      <c r="O132" s="112" t="e">
        <f>(I132/K132)*L132*'Calculatie schoonmaak invulblad'!$C$12</f>
        <v>#DIV/0!</v>
      </c>
    </row>
    <row r="133" spans="1:15" x14ac:dyDescent="0.3">
      <c r="A133" s="13" t="s">
        <v>196</v>
      </c>
      <c r="B133" s="34">
        <v>217</v>
      </c>
      <c r="C133" s="13" t="s">
        <v>84</v>
      </c>
      <c r="D133" s="13" t="s">
        <v>0</v>
      </c>
      <c r="E133" s="13" t="s">
        <v>239</v>
      </c>
      <c r="F133" s="13" t="s">
        <v>10</v>
      </c>
      <c r="G133" s="13" t="s">
        <v>3</v>
      </c>
      <c r="H133" s="55">
        <v>17</v>
      </c>
      <c r="I133" s="55">
        <v>17</v>
      </c>
      <c r="J133" s="56"/>
      <c r="K133" s="69">
        <f>'Calculatie schoonmaak invulblad'!E23</f>
        <v>0</v>
      </c>
      <c r="L133" s="27">
        <v>40</v>
      </c>
      <c r="M133" s="67">
        <f t="shared" si="1"/>
        <v>680</v>
      </c>
      <c r="N133" s="112" t="e">
        <f>((I133/K133)*L133)/200*'Calculatie schoonmaak invulblad'!$C$12</f>
        <v>#DIV/0!</v>
      </c>
      <c r="O133" s="112" t="e">
        <f>(I133/K133)*L133*'Calculatie schoonmaak invulblad'!$C$12</f>
        <v>#DIV/0!</v>
      </c>
    </row>
    <row r="134" spans="1:15" x14ac:dyDescent="0.3">
      <c r="A134" s="13" t="s">
        <v>196</v>
      </c>
      <c r="B134" s="34">
        <v>218</v>
      </c>
      <c r="C134" s="13" t="s">
        <v>92</v>
      </c>
      <c r="D134" s="13" t="s">
        <v>56</v>
      </c>
      <c r="E134" s="13" t="s">
        <v>239</v>
      </c>
      <c r="F134" s="13" t="s">
        <v>10</v>
      </c>
      <c r="G134" s="13" t="s">
        <v>35</v>
      </c>
      <c r="H134" s="55">
        <v>9</v>
      </c>
      <c r="I134" s="55">
        <v>9</v>
      </c>
      <c r="J134" s="56"/>
      <c r="K134" s="69">
        <f>'Calculatie schoonmaak invulblad'!K62</f>
        <v>0</v>
      </c>
      <c r="L134" s="27">
        <v>200</v>
      </c>
      <c r="M134" s="67">
        <f t="shared" si="1"/>
        <v>1800</v>
      </c>
      <c r="N134" s="112" t="e">
        <f>((I134/K134)*L134)/200*'Calculatie schoonmaak invulblad'!$C$12</f>
        <v>#DIV/0!</v>
      </c>
      <c r="O134" s="112" t="e">
        <f>(I134/K134)*L134*'Calculatie schoonmaak invulblad'!$C$12</f>
        <v>#DIV/0!</v>
      </c>
    </row>
    <row r="135" spans="1:15" x14ac:dyDescent="0.3">
      <c r="A135" s="13" t="s">
        <v>196</v>
      </c>
      <c r="B135" s="34" t="s">
        <v>801</v>
      </c>
      <c r="C135" s="13" t="s">
        <v>802</v>
      </c>
      <c r="D135" s="13" t="s">
        <v>32</v>
      </c>
      <c r="E135" s="13" t="s">
        <v>15</v>
      </c>
      <c r="F135" s="13" t="s">
        <v>5</v>
      </c>
      <c r="G135" s="13" t="s">
        <v>25</v>
      </c>
      <c r="H135" s="55">
        <v>34</v>
      </c>
      <c r="I135" s="55">
        <v>34</v>
      </c>
      <c r="J135" s="56"/>
      <c r="K135" s="69">
        <f>'Calculatie schoonmaak invulblad'!E63</f>
        <v>0</v>
      </c>
      <c r="L135" s="27">
        <v>100</v>
      </c>
      <c r="M135" s="67">
        <f t="shared" si="1"/>
        <v>3400</v>
      </c>
      <c r="N135" s="112" t="e">
        <f>((I135/K135)*L135)/200*'Calculatie schoonmaak invulblad'!$C$12</f>
        <v>#DIV/0!</v>
      </c>
      <c r="O135" s="112" t="e">
        <f>(I135/K135)*L135*'Calculatie schoonmaak invulblad'!$C$12</f>
        <v>#DIV/0!</v>
      </c>
    </row>
    <row r="136" spans="1:15" x14ac:dyDescent="0.3">
      <c r="A136" s="13" t="s">
        <v>196</v>
      </c>
      <c r="B136" s="34">
        <v>220</v>
      </c>
      <c r="C136" s="13" t="s">
        <v>84</v>
      </c>
      <c r="D136" s="13" t="s">
        <v>0</v>
      </c>
      <c r="E136" s="13" t="s">
        <v>239</v>
      </c>
      <c r="F136" s="13" t="s">
        <v>10</v>
      </c>
      <c r="G136" s="13" t="s">
        <v>3</v>
      </c>
      <c r="H136" s="55">
        <v>22</v>
      </c>
      <c r="I136" s="55">
        <v>22</v>
      </c>
      <c r="J136" s="56"/>
      <c r="K136" s="69">
        <f>'Calculatie schoonmaak invulblad'!E23</f>
        <v>0</v>
      </c>
      <c r="L136" s="27">
        <v>40</v>
      </c>
      <c r="M136" s="67">
        <f t="shared" si="1"/>
        <v>880</v>
      </c>
      <c r="N136" s="112" t="e">
        <f>((I136/K136)*L136)/200*'Calculatie schoonmaak invulblad'!$C$12</f>
        <v>#DIV/0!</v>
      </c>
      <c r="O136" s="112" t="e">
        <f>(I136/K136)*L136*'Calculatie schoonmaak invulblad'!$C$12</f>
        <v>#DIV/0!</v>
      </c>
    </row>
    <row r="137" spans="1:15" x14ac:dyDescent="0.3">
      <c r="A137" s="13" t="s">
        <v>196</v>
      </c>
      <c r="B137" s="34" t="s">
        <v>803</v>
      </c>
      <c r="C137" s="13" t="s">
        <v>87</v>
      </c>
      <c r="D137" s="13" t="s">
        <v>46</v>
      </c>
      <c r="E137" s="13" t="s">
        <v>15</v>
      </c>
      <c r="F137" s="13" t="s">
        <v>5</v>
      </c>
      <c r="G137" s="13" t="s">
        <v>47</v>
      </c>
      <c r="H137" s="55">
        <v>14</v>
      </c>
      <c r="I137" s="55">
        <v>14</v>
      </c>
      <c r="J137" s="56"/>
      <c r="K137" s="69">
        <f>'Calculatie schoonmaak invulblad'!K38</f>
        <v>0</v>
      </c>
      <c r="L137" s="27">
        <v>200</v>
      </c>
      <c r="M137" s="67">
        <f t="shared" si="1"/>
        <v>2800</v>
      </c>
      <c r="N137" s="112" t="e">
        <f>((I137/K137)*L137)/200*'Calculatie schoonmaak invulblad'!$C$12</f>
        <v>#DIV/0!</v>
      </c>
      <c r="O137" s="112" t="e">
        <f>(I137/K137)*L137*'Calculatie schoonmaak invulblad'!$C$12</f>
        <v>#DIV/0!</v>
      </c>
    </row>
    <row r="138" spans="1:15" x14ac:dyDescent="0.3">
      <c r="A138" s="13" t="s">
        <v>196</v>
      </c>
      <c r="B138" s="34" t="s">
        <v>804</v>
      </c>
      <c r="C138" s="13" t="s">
        <v>87</v>
      </c>
      <c r="D138" s="13" t="s">
        <v>46</v>
      </c>
      <c r="E138" s="13" t="s">
        <v>15</v>
      </c>
      <c r="F138" s="13" t="s">
        <v>5</v>
      </c>
      <c r="G138" s="13" t="s">
        <v>47</v>
      </c>
      <c r="H138" s="55">
        <v>14</v>
      </c>
      <c r="I138" s="55">
        <v>14</v>
      </c>
      <c r="J138" s="56"/>
      <c r="K138" s="69">
        <f>'Calculatie schoonmaak invulblad'!K38</f>
        <v>0</v>
      </c>
      <c r="L138" s="27">
        <v>200</v>
      </c>
      <c r="M138" s="67">
        <f t="shared" si="1"/>
        <v>2800</v>
      </c>
      <c r="N138" s="112" t="e">
        <f>((I138/K138)*L138)/200*'Calculatie schoonmaak invulblad'!$C$12</f>
        <v>#DIV/0!</v>
      </c>
      <c r="O138" s="112" t="e">
        <f>(I138/K138)*L138*'Calculatie schoonmaak invulblad'!$C$12</f>
        <v>#DIV/0!</v>
      </c>
    </row>
    <row r="139" spans="1:15" x14ac:dyDescent="0.3">
      <c r="A139" s="13" t="s">
        <v>196</v>
      </c>
      <c r="B139" s="34" t="s">
        <v>805</v>
      </c>
      <c r="C139" s="13" t="s">
        <v>96</v>
      </c>
      <c r="D139" s="13" t="s">
        <v>46</v>
      </c>
      <c r="E139" s="13" t="s">
        <v>15</v>
      </c>
      <c r="F139" s="13" t="s">
        <v>5</v>
      </c>
      <c r="G139" s="13" t="s">
        <v>47</v>
      </c>
      <c r="H139" s="55">
        <v>4</v>
      </c>
      <c r="I139" s="55">
        <v>4</v>
      </c>
      <c r="J139" s="56"/>
      <c r="K139" s="69">
        <f>'Calculatie schoonmaak invulblad'!K38</f>
        <v>0</v>
      </c>
      <c r="L139" s="27">
        <v>200</v>
      </c>
      <c r="M139" s="67">
        <f t="shared" si="1"/>
        <v>800</v>
      </c>
      <c r="N139" s="112" t="e">
        <f>((I139/K139)*L139)/200*'Calculatie schoonmaak invulblad'!$C$12</f>
        <v>#DIV/0!</v>
      </c>
      <c r="O139" s="112" t="e">
        <f>(I139/K139)*L139*'Calculatie schoonmaak invulblad'!$C$12</f>
        <v>#DIV/0!</v>
      </c>
    </row>
    <row r="140" spans="1:15" x14ac:dyDescent="0.3">
      <c r="A140" s="13" t="s">
        <v>196</v>
      </c>
      <c r="B140" s="34" t="s">
        <v>806</v>
      </c>
      <c r="C140" s="13" t="s">
        <v>56</v>
      </c>
      <c r="D140" s="13" t="s">
        <v>56</v>
      </c>
      <c r="E140" s="13" t="s">
        <v>239</v>
      </c>
      <c r="F140" s="13" t="s">
        <v>10</v>
      </c>
      <c r="G140" s="13" t="s">
        <v>35</v>
      </c>
      <c r="H140" s="55">
        <v>17</v>
      </c>
      <c r="I140" s="55">
        <v>17</v>
      </c>
      <c r="J140" s="56"/>
      <c r="K140" s="69">
        <f>'Calculatie schoonmaak invulblad'!K62</f>
        <v>0</v>
      </c>
      <c r="L140" s="27">
        <v>200</v>
      </c>
      <c r="M140" s="67">
        <f t="shared" ref="M140:M141" si="2">I140*L140</f>
        <v>3400</v>
      </c>
      <c r="N140" s="112" t="e">
        <f>((I140/K140)*L140)/200*'Calculatie schoonmaak invulblad'!$C$12</f>
        <v>#DIV/0!</v>
      </c>
      <c r="O140" s="112" t="e">
        <f>(I140/K140)*L140*'Calculatie schoonmaak invulblad'!$C$12</f>
        <v>#DIV/0!</v>
      </c>
    </row>
    <row r="141" spans="1:15" x14ac:dyDescent="0.3">
      <c r="A141" s="13" t="s">
        <v>196</v>
      </c>
      <c r="B141" s="34">
        <v>225</v>
      </c>
      <c r="C141" s="13" t="s">
        <v>144</v>
      </c>
      <c r="D141" s="13" t="s">
        <v>32</v>
      </c>
      <c r="E141" s="13" t="s">
        <v>772</v>
      </c>
      <c r="F141" s="13" t="s">
        <v>8</v>
      </c>
      <c r="G141" s="13" t="s">
        <v>25</v>
      </c>
      <c r="H141" s="55">
        <v>35</v>
      </c>
      <c r="I141" s="55">
        <v>35</v>
      </c>
      <c r="J141" s="56"/>
      <c r="K141" s="69">
        <f>'Calculatie schoonmaak invulblad'!E61</f>
        <v>0</v>
      </c>
      <c r="L141" s="27">
        <v>100</v>
      </c>
      <c r="M141" s="67">
        <f t="shared" si="2"/>
        <v>3500</v>
      </c>
      <c r="N141" s="112" t="e">
        <f>((I141/K141)*L141)/200*'Calculatie schoonmaak invulblad'!$C$12</f>
        <v>#DIV/0!</v>
      </c>
      <c r="O141" s="112" t="e">
        <f>(I141/K141)*L141*'Calculatie schoonmaak invulblad'!$C$12</f>
        <v>#DIV/0!</v>
      </c>
    </row>
    <row r="144" spans="1:15" ht="15" thickBot="1" x14ac:dyDescent="0.35"/>
    <row r="145" spans="2:15" ht="15" thickBot="1" x14ac:dyDescent="0.35">
      <c r="B145" s="2"/>
      <c r="H145" s="15" t="s">
        <v>70</v>
      </c>
      <c r="I145" s="15" t="s">
        <v>71</v>
      </c>
      <c r="J145" s="18" t="s">
        <v>72</v>
      </c>
      <c r="M145" s="15" t="s">
        <v>203</v>
      </c>
      <c r="N145" s="15" t="s">
        <v>204</v>
      </c>
      <c r="O145" s="15" t="s">
        <v>205</v>
      </c>
    </row>
    <row r="146" spans="2:15" ht="15" thickBot="1" x14ac:dyDescent="0.35">
      <c r="B146" s="2"/>
      <c r="G146" s="15" t="s">
        <v>221</v>
      </c>
      <c r="H146" s="80">
        <f>SUM(H11:H141)</f>
        <v>6972</v>
      </c>
      <c r="I146" s="80">
        <f>SUM(I11:I141)</f>
        <v>6896</v>
      </c>
      <c r="J146" s="81">
        <f>SUM(J11:J141)</f>
        <v>76</v>
      </c>
      <c r="K146" s="82"/>
      <c r="L146" s="82"/>
      <c r="M146" s="80">
        <f>SUM(M11:M141)</f>
        <v>1107180</v>
      </c>
      <c r="N146" s="80" t="e">
        <f>SUM(N11:N141)</f>
        <v>#DIV/0!</v>
      </c>
      <c r="O146" s="80" t="e">
        <f>SUM(O11:O141)</f>
        <v>#DIV/0!</v>
      </c>
    </row>
  </sheetData>
  <sheetProtection algorithmName="SHA-512" hashValue="jCa5fHgxUm5HPg5iGPJQ8JRD1n3ag2zNFkOe0GeWemFQiybczhgEK/NysdDCfYnWpKPBXCaLG9iWFcqbC2+jNw==" saltValue="9rs7oS3g7WlDUh+s+xkQ9Q==" spinCount="100000" sheet="1" objects="1" scenarios="1" selectLockedCells="1"/>
  <autoFilter ref="A10:O141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101:K103 K35 K22 K119 K62 K115 K50 K105 K13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showGridLines="0" zoomScale="60" zoomScaleNormal="60" workbookViewId="0">
      <selection activeCell="H22" sqref="H22"/>
    </sheetView>
  </sheetViews>
  <sheetFormatPr defaultRowHeight="14.4" x14ac:dyDescent="0.3"/>
  <cols>
    <col min="1" max="1" width="17.88671875" bestFit="1" customWidth="1"/>
    <col min="2" max="2" width="23" customWidth="1"/>
    <col min="3" max="3" width="20.88671875" bestFit="1" customWidth="1"/>
    <col min="4" max="4" width="39.88671875" bestFit="1" customWidth="1"/>
    <col min="5" max="5" width="16.77734375" bestFit="1" customWidth="1"/>
    <col min="6" max="6" width="19.21875" customWidth="1"/>
    <col min="7" max="7" width="21.77734375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8.10937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I170</f>
        <v>6843.5</v>
      </c>
      <c r="F2" s="4"/>
      <c r="G2" s="168" t="s">
        <v>211</v>
      </c>
      <c r="H2" s="182"/>
      <c r="I2" s="169"/>
      <c r="J2" s="73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1495</v>
      </c>
      <c r="C3" s="4"/>
      <c r="D3" s="15" t="s">
        <v>1448</v>
      </c>
      <c r="E3" s="71">
        <f>M170</f>
        <v>930084</v>
      </c>
      <c r="F3" s="4"/>
      <c r="G3" s="168" t="s">
        <v>212</v>
      </c>
      <c r="H3" s="182"/>
      <c r="I3" s="169"/>
      <c r="J3" s="73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972</v>
      </c>
      <c r="C4" s="4"/>
      <c r="D4" s="15" t="s">
        <v>215</v>
      </c>
      <c r="E4" s="71" t="e">
        <f>N170</f>
        <v>#DIV/0!</v>
      </c>
      <c r="F4" s="4"/>
      <c r="G4" s="168" t="s">
        <v>214</v>
      </c>
      <c r="H4" s="182"/>
      <c r="I4" s="169"/>
      <c r="J4" s="73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O170</f>
        <v>#DIV/0!</v>
      </c>
      <c r="F5" s="4"/>
      <c r="G5" s="168" t="s">
        <v>213</v>
      </c>
      <c r="H5" s="182"/>
      <c r="I5" s="169"/>
      <c r="J5" s="73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invulblad'!C6*'NT 2 Roermond'!E4)/100</f>
        <v>#DIV/0!</v>
      </c>
      <c r="F6" s="4"/>
      <c r="G6" s="168" t="s">
        <v>220</v>
      </c>
      <c r="H6" s="182"/>
      <c r="I6" s="169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invulblad'!C6*'NT 2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36" t="s">
        <v>65</v>
      </c>
      <c r="B10" s="29" t="s">
        <v>66</v>
      </c>
      <c r="C10" s="36" t="s">
        <v>67</v>
      </c>
      <c r="D10" s="36" t="s">
        <v>68</v>
      </c>
      <c r="E10" s="36" t="s">
        <v>59</v>
      </c>
      <c r="F10" s="36" t="s">
        <v>69</v>
      </c>
      <c r="G10" s="36" t="s">
        <v>60</v>
      </c>
      <c r="H10" s="36" t="s">
        <v>70</v>
      </c>
      <c r="I10" s="36" t="s">
        <v>71</v>
      </c>
      <c r="J10" s="37" t="s">
        <v>72</v>
      </c>
      <c r="K10" s="36" t="s">
        <v>61</v>
      </c>
      <c r="L10" s="36" t="s">
        <v>202</v>
      </c>
      <c r="M10" s="36" t="s">
        <v>203</v>
      </c>
      <c r="N10" s="36" t="s">
        <v>204</v>
      </c>
      <c r="O10" s="36" t="s">
        <v>205</v>
      </c>
    </row>
    <row r="11" spans="1:15" x14ac:dyDescent="0.3">
      <c r="A11" s="38" t="s">
        <v>120</v>
      </c>
      <c r="B11" s="40" t="s">
        <v>811</v>
      </c>
      <c r="C11" s="39" t="s">
        <v>54</v>
      </c>
      <c r="D11" s="39" t="s">
        <v>54</v>
      </c>
      <c r="E11" s="39" t="s">
        <v>239</v>
      </c>
      <c r="F11" s="39" t="s">
        <v>10</v>
      </c>
      <c r="G11" s="39" t="s">
        <v>35</v>
      </c>
      <c r="H11" s="84">
        <v>21</v>
      </c>
      <c r="I11" s="84">
        <v>21</v>
      </c>
      <c r="J11" s="85"/>
      <c r="K11" s="99">
        <f>'Calculatie schoonmaak invulblad'!K52</f>
        <v>0</v>
      </c>
      <c r="L11" s="52">
        <v>200</v>
      </c>
      <c r="M11" s="90">
        <f>I11*L11</f>
        <v>4200</v>
      </c>
      <c r="N11" s="124" t="e">
        <f>((H11/K11)*L11)/200*'Calculatie schoonmaak invulblad'!$C$13</f>
        <v>#DIV/0!</v>
      </c>
      <c r="O11" s="125" t="e">
        <f>(I11/K11)*L11*'Calculatie schoonmaak invulblad'!$C$13</f>
        <v>#DIV/0!</v>
      </c>
    </row>
    <row r="12" spans="1:15" x14ac:dyDescent="0.3">
      <c r="A12" s="21" t="s">
        <v>120</v>
      </c>
      <c r="B12" s="41" t="s">
        <v>812</v>
      </c>
      <c r="C12" s="13" t="s">
        <v>46</v>
      </c>
      <c r="D12" s="13" t="s">
        <v>46</v>
      </c>
      <c r="E12" s="13" t="s">
        <v>5</v>
      </c>
      <c r="F12" s="13" t="s">
        <v>5</v>
      </c>
      <c r="G12" s="13" t="s">
        <v>47</v>
      </c>
      <c r="H12" s="78">
        <v>9</v>
      </c>
      <c r="I12" s="78">
        <v>9</v>
      </c>
      <c r="J12" s="79"/>
      <c r="K12" s="69">
        <f>'Calculatie schoonmaak invulblad'!K37</f>
        <v>0</v>
      </c>
      <c r="L12" s="27">
        <v>200</v>
      </c>
      <c r="M12" s="93">
        <f t="shared" ref="M12:M75" si="0">I12*L12</f>
        <v>1800</v>
      </c>
      <c r="N12" s="94" t="e">
        <f>((H12/K12)*L12)/200*'Calculatie schoonmaak invulblad'!$C$13</f>
        <v>#DIV/0!</v>
      </c>
      <c r="O12" s="95" t="e">
        <f>(I12/K12)*L12*'Calculatie schoonmaak invulblad'!$C$13</f>
        <v>#DIV/0!</v>
      </c>
    </row>
    <row r="13" spans="1:15" x14ac:dyDescent="0.3">
      <c r="A13" s="21" t="s">
        <v>120</v>
      </c>
      <c r="B13" s="41" t="s">
        <v>813</v>
      </c>
      <c r="C13" s="13" t="s">
        <v>46</v>
      </c>
      <c r="D13" s="13" t="s">
        <v>46</v>
      </c>
      <c r="E13" s="13" t="s">
        <v>5</v>
      </c>
      <c r="F13" s="13" t="s">
        <v>5</v>
      </c>
      <c r="G13" s="13" t="s">
        <v>47</v>
      </c>
      <c r="H13" s="78">
        <v>9</v>
      </c>
      <c r="I13" s="78">
        <v>9</v>
      </c>
      <c r="J13" s="79"/>
      <c r="K13" s="69">
        <f>'Calculatie schoonmaak invulblad'!K37</f>
        <v>0</v>
      </c>
      <c r="L13" s="27">
        <v>200</v>
      </c>
      <c r="M13" s="93">
        <f t="shared" si="0"/>
        <v>1800</v>
      </c>
      <c r="N13" s="94" t="e">
        <f>((H13/K13)*L13)/200*'Calculatie schoonmaak invulblad'!$C$13</f>
        <v>#DIV/0!</v>
      </c>
      <c r="O13" s="95" t="e">
        <f>(I13/K13)*L13*'Calculatie schoonmaak invulblad'!$C$13</f>
        <v>#DIV/0!</v>
      </c>
    </row>
    <row r="14" spans="1:15" x14ac:dyDescent="0.3">
      <c r="A14" s="21" t="s">
        <v>120</v>
      </c>
      <c r="B14" s="41" t="s">
        <v>814</v>
      </c>
      <c r="C14" s="13" t="s">
        <v>542</v>
      </c>
      <c r="D14" s="13" t="s">
        <v>56</v>
      </c>
      <c r="E14" s="13" t="s">
        <v>11</v>
      </c>
      <c r="F14" s="13" t="s">
        <v>12</v>
      </c>
      <c r="G14" s="13" t="s">
        <v>35</v>
      </c>
      <c r="H14" s="78">
        <v>30</v>
      </c>
      <c r="I14" s="78">
        <v>30</v>
      </c>
      <c r="J14" s="79"/>
      <c r="K14" s="69">
        <f>'Calculatie schoonmaak invulblad'!K63</f>
        <v>0</v>
      </c>
      <c r="L14" s="27">
        <v>200</v>
      </c>
      <c r="M14" s="93">
        <f t="shared" si="0"/>
        <v>6000</v>
      </c>
      <c r="N14" s="94" t="e">
        <f>((H14/K14)*L14)/200*'Calculatie schoonmaak invulblad'!$C$13</f>
        <v>#DIV/0!</v>
      </c>
      <c r="O14" s="95" t="e">
        <f>(I14/K14)*L14*'Calculatie schoonmaak invulblad'!$C$13</f>
        <v>#DIV/0!</v>
      </c>
    </row>
    <row r="15" spans="1:15" x14ac:dyDescent="0.3">
      <c r="A15" s="21" t="s">
        <v>120</v>
      </c>
      <c r="B15" s="41" t="s">
        <v>815</v>
      </c>
      <c r="C15" s="13" t="s">
        <v>92</v>
      </c>
      <c r="D15" s="13" t="s">
        <v>56</v>
      </c>
      <c r="E15" s="13" t="s">
        <v>11</v>
      </c>
      <c r="F15" s="13" t="s">
        <v>12</v>
      </c>
      <c r="G15" s="13" t="s">
        <v>35</v>
      </c>
      <c r="H15" s="78">
        <v>20</v>
      </c>
      <c r="I15" s="78">
        <v>20</v>
      </c>
      <c r="J15" s="79"/>
      <c r="K15" s="69">
        <f>'Calculatie schoonmaak invulblad'!K63</f>
        <v>0</v>
      </c>
      <c r="L15" s="27">
        <v>200</v>
      </c>
      <c r="M15" s="93">
        <f t="shared" si="0"/>
        <v>4000</v>
      </c>
      <c r="N15" s="94" t="e">
        <f>((H15/K15)*L15)/200*'Calculatie schoonmaak invulblad'!$C$13</f>
        <v>#DIV/0!</v>
      </c>
      <c r="O15" s="95" t="e">
        <f>(I15/K15)*L15*'Calculatie schoonmaak invulblad'!$C$13</f>
        <v>#DIV/0!</v>
      </c>
    </row>
    <row r="16" spans="1:15" x14ac:dyDescent="0.3">
      <c r="A16" s="21" t="s">
        <v>120</v>
      </c>
      <c r="B16" s="41" t="s">
        <v>816</v>
      </c>
      <c r="C16" s="13" t="s">
        <v>81</v>
      </c>
      <c r="D16" s="13" t="s">
        <v>56</v>
      </c>
      <c r="E16" s="13" t="s">
        <v>8</v>
      </c>
      <c r="F16" s="13" t="s">
        <v>8</v>
      </c>
      <c r="G16" s="13" t="s">
        <v>35</v>
      </c>
      <c r="H16" s="78">
        <v>84</v>
      </c>
      <c r="I16" s="78">
        <v>84</v>
      </c>
      <c r="J16" s="79"/>
      <c r="K16" s="69">
        <f>'Calculatie schoonmaak invulblad'!K59</f>
        <v>0</v>
      </c>
      <c r="L16" s="27">
        <v>200</v>
      </c>
      <c r="M16" s="93">
        <f t="shared" si="0"/>
        <v>16800</v>
      </c>
      <c r="N16" s="94" t="e">
        <f>((H16/K16)*L16)/200*'Calculatie schoonmaak invulblad'!$C$13</f>
        <v>#DIV/0!</v>
      </c>
      <c r="O16" s="95" t="e">
        <f>(I16/K16)*L16*'Calculatie schoonmaak invulblad'!$C$13</f>
        <v>#DIV/0!</v>
      </c>
    </row>
    <row r="17" spans="1:15" x14ac:dyDescent="0.3">
      <c r="A17" s="21" t="s">
        <v>120</v>
      </c>
      <c r="B17" s="41" t="s">
        <v>817</v>
      </c>
      <c r="C17" s="13" t="s">
        <v>154</v>
      </c>
      <c r="D17" s="13" t="s">
        <v>26</v>
      </c>
      <c r="E17" s="13" t="s">
        <v>8</v>
      </c>
      <c r="F17" s="13" t="s">
        <v>8</v>
      </c>
      <c r="G17" s="13" t="s">
        <v>27</v>
      </c>
      <c r="H17" s="78">
        <v>85</v>
      </c>
      <c r="I17" s="78">
        <v>85</v>
      </c>
      <c r="J17" s="79"/>
      <c r="K17" s="69">
        <f>'Calculatie schoonmaak invulblad'!E44</f>
        <v>0</v>
      </c>
      <c r="L17" s="27">
        <v>200</v>
      </c>
      <c r="M17" s="93">
        <f t="shared" si="0"/>
        <v>17000</v>
      </c>
      <c r="N17" s="94" t="e">
        <f>((H17/K17)*L17)/200*'Calculatie schoonmaak invulblad'!$C$13</f>
        <v>#DIV/0!</v>
      </c>
      <c r="O17" s="95" t="e">
        <f>(I17/K17)*L17*'Calculatie schoonmaak invulblad'!$C$13</f>
        <v>#DIV/0!</v>
      </c>
    </row>
    <row r="18" spans="1:15" x14ac:dyDescent="0.3">
      <c r="A18" s="21" t="s">
        <v>120</v>
      </c>
      <c r="B18" s="41" t="s">
        <v>818</v>
      </c>
      <c r="C18" s="13" t="s">
        <v>84</v>
      </c>
      <c r="D18" s="13" t="s">
        <v>0</v>
      </c>
      <c r="E18" s="13" t="s">
        <v>8</v>
      </c>
      <c r="F18" s="13" t="s">
        <v>8</v>
      </c>
      <c r="G18" s="13" t="s">
        <v>1462</v>
      </c>
      <c r="H18" s="78">
        <v>42</v>
      </c>
      <c r="I18" s="78">
        <v>42</v>
      </c>
      <c r="J18" s="79"/>
      <c r="K18" s="69">
        <f>'Calculatie schoonmaak invulblad'!E28</f>
        <v>0</v>
      </c>
      <c r="L18" s="27">
        <v>80</v>
      </c>
      <c r="M18" s="93">
        <f t="shared" si="0"/>
        <v>3360</v>
      </c>
      <c r="N18" s="94" t="e">
        <f>((H18/K18)*L18)/200*'Calculatie schoonmaak invulblad'!$C$13</f>
        <v>#DIV/0!</v>
      </c>
      <c r="O18" s="95" t="e">
        <f>(I18/K18)*L18*'Calculatie schoonmaak invulblad'!$C$13</f>
        <v>#DIV/0!</v>
      </c>
    </row>
    <row r="19" spans="1:15" x14ac:dyDescent="0.3">
      <c r="A19" s="21" t="s">
        <v>120</v>
      </c>
      <c r="B19" s="41" t="s">
        <v>819</v>
      </c>
      <c r="C19" s="13" t="s">
        <v>84</v>
      </c>
      <c r="D19" s="13" t="s">
        <v>0</v>
      </c>
      <c r="E19" s="13" t="s">
        <v>8</v>
      </c>
      <c r="F19" s="13" t="s">
        <v>8</v>
      </c>
      <c r="G19" s="13" t="s">
        <v>1462</v>
      </c>
      <c r="H19" s="78">
        <v>34</v>
      </c>
      <c r="I19" s="78">
        <v>34</v>
      </c>
      <c r="J19" s="79"/>
      <c r="K19" s="69">
        <f>'Calculatie schoonmaak invulblad'!E28</f>
        <v>0</v>
      </c>
      <c r="L19" s="27">
        <v>80</v>
      </c>
      <c r="M19" s="93">
        <f t="shared" si="0"/>
        <v>2720</v>
      </c>
      <c r="N19" s="94" t="e">
        <f>((H19/K19)*L19)/200*'Calculatie schoonmaak invulblad'!$C$13</f>
        <v>#DIV/0!</v>
      </c>
      <c r="O19" s="95" t="e">
        <f>(I19/K19)*L19*'Calculatie schoonmaak invulblad'!$C$13</f>
        <v>#DIV/0!</v>
      </c>
    </row>
    <row r="20" spans="1:15" x14ac:dyDescent="0.3">
      <c r="A20" s="21" t="s">
        <v>120</v>
      </c>
      <c r="B20" s="41" t="s">
        <v>820</v>
      </c>
      <c r="C20" s="13" t="s">
        <v>131</v>
      </c>
      <c r="D20" s="13" t="s">
        <v>0</v>
      </c>
      <c r="E20" s="13" t="s">
        <v>8</v>
      </c>
      <c r="F20" s="13" t="s">
        <v>8</v>
      </c>
      <c r="G20" s="13" t="s">
        <v>1462</v>
      </c>
      <c r="H20" s="78">
        <v>46</v>
      </c>
      <c r="I20" s="78">
        <v>46</v>
      </c>
      <c r="J20" s="79"/>
      <c r="K20" s="69">
        <f>'Calculatie schoonmaak invulblad'!E28</f>
        <v>0</v>
      </c>
      <c r="L20" s="27">
        <v>80</v>
      </c>
      <c r="M20" s="93">
        <f t="shared" si="0"/>
        <v>3680</v>
      </c>
      <c r="N20" s="94" t="e">
        <f>((H20/K20)*L20)/200*'Calculatie schoonmaak invulblad'!$C$13</f>
        <v>#DIV/0!</v>
      </c>
      <c r="O20" s="95" t="e">
        <f>(I20/K20)*L20*'Calculatie schoonmaak invulblad'!$C$13</f>
        <v>#DIV/0!</v>
      </c>
    </row>
    <row r="21" spans="1:15" x14ac:dyDescent="0.3">
      <c r="A21" s="21" t="s">
        <v>120</v>
      </c>
      <c r="B21" s="41" t="s">
        <v>821</v>
      </c>
      <c r="C21" s="13" t="s">
        <v>173</v>
      </c>
      <c r="D21" s="13" t="s">
        <v>39</v>
      </c>
      <c r="E21" s="13" t="s">
        <v>11</v>
      </c>
      <c r="F21" s="13" t="s">
        <v>12</v>
      </c>
      <c r="G21" s="13" t="s">
        <v>23</v>
      </c>
      <c r="H21" s="78">
        <v>14</v>
      </c>
      <c r="I21" s="78">
        <v>0</v>
      </c>
      <c r="J21" s="79">
        <v>14</v>
      </c>
      <c r="K21" s="69">
        <f>'Calculatie schoonmaak invulblad'!E77</f>
        <v>0</v>
      </c>
      <c r="L21" s="27">
        <v>10</v>
      </c>
      <c r="M21" s="93">
        <f t="shared" si="0"/>
        <v>0</v>
      </c>
      <c r="N21" s="94" t="e">
        <f>((H21/K21)*L21)/200*'Calculatie schoonmaak invulblad'!$C$13</f>
        <v>#DIV/0!</v>
      </c>
      <c r="O21" s="95" t="e">
        <f>(I21/K21)*L21*'Calculatie schoonmaak invulblad'!$C$13</f>
        <v>#DIV/0!</v>
      </c>
    </row>
    <row r="22" spans="1:15" x14ac:dyDescent="0.3">
      <c r="A22" s="21" t="s">
        <v>120</v>
      </c>
      <c r="B22" s="41" t="s">
        <v>822</v>
      </c>
      <c r="C22" s="13" t="s">
        <v>84</v>
      </c>
      <c r="D22" s="13" t="s">
        <v>0</v>
      </c>
      <c r="E22" s="13" t="s">
        <v>8</v>
      </c>
      <c r="F22" s="13" t="s">
        <v>8</v>
      </c>
      <c r="G22" s="13" t="s">
        <v>1462</v>
      </c>
      <c r="H22" s="78">
        <v>20</v>
      </c>
      <c r="I22" s="78">
        <v>20</v>
      </c>
      <c r="J22" s="79"/>
      <c r="K22" s="69">
        <f>'Calculatie schoonmaak invulblad'!E28</f>
        <v>0</v>
      </c>
      <c r="L22" s="27">
        <v>80</v>
      </c>
      <c r="M22" s="93">
        <f t="shared" si="0"/>
        <v>1600</v>
      </c>
      <c r="N22" s="94" t="e">
        <f>((H22/K22)*L22)/200*'Calculatie schoonmaak invulblad'!$C$13</f>
        <v>#DIV/0!</v>
      </c>
      <c r="O22" s="95" t="e">
        <f>(I22/K22)*L22*'Calculatie schoonmaak invulblad'!$C$13</f>
        <v>#DIV/0!</v>
      </c>
    </row>
    <row r="23" spans="1:15" x14ac:dyDescent="0.3">
      <c r="A23" s="21" t="s">
        <v>120</v>
      </c>
      <c r="B23" s="41" t="s">
        <v>823</v>
      </c>
      <c r="C23" s="13" t="s">
        <v>54</v>
      </c>
      <c r="D23" s="13" t="s">
        <v>54</v>
      </c>
      <c r="E23" s="13" t="s">
        <v>239</v>
      </c>
      <c r="F23" s="13" t="s">
        <v>10</v>
      </c>
      <c r="G23" s="13" t="s">
        <v>35</v>
      </c>
      <c r="H23" s="78">
        <v>21</v>
      </c>
      <c r="I23" s="78">
        <v>21</v>
      </c>
      <c r="J23" s="79"/>
      <c r="K23" s="68">
        <f>'Calculatie schoonmaak invulblad'!K52</f>
        <v>0</v>
      </c>
      <c r="L23" s="27">
        <v>200</v>
      </c>
      <c r="M23" s="93">
        <f t="shared" si="0"/>
        <v>4200</v>
      </c>
      <c r="N23" s="94" t="e">
        <f>((H23/K23)*L23)/200*'Calculatie schoonmaak invulblad'!$C$13</f>
        <v>#DIV/0!</v>
      </c>
      <c r="O23" s="95" t="e">
        <f>(I23/K23)*L23*'Calculatie schoonmaak invulblad'!$C$13</f>
        <v>#DIV/0!</v>
      </c>
    </row>
    <row r="24" spans="1:15" x14ac:dyDescent="0.3">
      <c r="A24" s="21" t="s">
        <v>120</v>
      </c>
      <c r="B24" s="41" t="s">
        <v>824</v>
      </c>
      <c r="C24" s="13" t="s">
        <v>96</v>
      </c>
      <c r="D24" s="13" t="s">
        <v>46</v>
      </c>
      <c r="E24" s="13" t="s">
        <v>5</v>
      </c>
      <c r="F24" s="13" t="s">
        <v>5</v>
      </c>
      <c r="G24" s="13" t="s">
        <v>47</v>
      </c>
      <c r="H24" s="78">
        <v>5</v>
      </c>
      <c r="I24" s="78">
        <v>5</v>
      </c>
      <c r="J24" s="79"/>
      <c r="K24" s="69">
        <f>'Calculatie schoonmaak invulblad'!K37</f>
        <v>0</v>
      </c>
      <c r="L24" s="27">
        <v>200</v>
      </c>
      <c r="M24" s="93">
        <f t="shared" si="0"/>
        <v>1000</v>
      </c>
      <c r="N24" s="94" t="e">
        <f>((H24/K24)*L24)/200*'Calculatie schoonmaak invulblad'!$C$13</f>
        <v>#DIV/0!</v>
      </c>
      <c r="O24" s="95" t="e">
        <f>(I24/K24)*L24*'Calculatie schoonmaak invulblad'!$C$13</f>
        <v>#DIV/0!</v>
      </c>
    </row>
    <row r="25" spans="1:15" x14ac:dyDescent="0.3">
      <c r="A25" s="21" t="s">
        <v>120</v>
      </c>
      <c r="B25" s="41" t="s">
        <v>825</v>
      </c>
      <c r="C25" s="13" t="s">
        <v>46</v>
      </c>
      <c r="D25" s="13" t="s">
        <v>46</v>
      </c>
      <c r="E25" s="13" t="s">
        <v>5</v>
      </c>
      <c r="F25" s="13" t="s">
        <v>5</v>
      </c>
      <c r="G25" s="13" t="s">
        <v>47</v>
      </c>
      <c r="H25" s="78">
        <v>9</v>
      </c>
      <c r="I25" s="78">
        <v>9</v>
      </c>
      <c r="J25" s="79"/>
      <c r="K25" s="69">
        <f>'Calculatie schoonmaak invulblad'!K37</f>
        <v>0</v>
      </c>
      <c r="L25" s="27">
        <v>200</v>
      </c>
      <c r="M25" s="93">
        <f t="shared" si="0"/>
        <v>1800</v>
      </c>
      <c r="N25" s="94" t="e">
        <f>((H25/K25)*L25)/200*'Calculatie schoonmaak invulblad'!$C$13</f>
        <v>#DIV/0!</v>
      </c>
      <c r="O25" s="95" t="e">
        <f>(I25/K25)*L25*'Calculatie schoonmaak invulblad'!$C$13</f>
        <v>#DIV/0!</v>
      </c>
    </row>
    <row r="26" spans="1:15" x14ac:dyDescent="0.3">
      <c r="A26" s="21" t="s">
        <v>120</v>
      </c>
      <c r="B26" s="41" t="s">
        <v>826</v>
      </c>
      <c r="C26" s="13" t="s">
        <v>81</v>
      </c>
      <c r="D26" s="13" t="s">
        <v>56</v>
      </c>
      <c r="E26" s="13" t="s">
        <v>239</v>
      </c>
      <c r="F26" s="13" t="s">
        <v>10</v>
      </c>
      <c r="G26" s="13" t="s">
        <v>35</v>
      </c>
      <c r="H26" s="78">
        <v>55</v>
      </c>
      <c r="I26" s="78">
        <v>55</v>
      </c>
      <c r="J26" s="79"/>
      <c r="K26" s="69">
        <f>'Calculatie schoonmaak invulblad'!K62</f>
        <v>0</v>
      </c>
      <c r="L26" s="27">
        <v>200</v>
      </c>
      <c r="M26" s="93">
        <f t="shared" si="0"/>
        <v>11000</v>
      </c>
      <c r="N26" s="94" t="e">
        <f>((H26/K26)*L26)/200*'Calculatie schoonmaak invulblad'!$C$13</f>
        <v>#DIV/0!</v>
      </c>
      <c r="O26" s="95" t="e">
        <f>(I26/K26)*L26*'Calculatie schoonmaak invulblad'!$C$13</f>
        <v>#DIV/0!</v>
      </c>
    </row>
    <row r="27" spans="1:15" x14ac:dyDescent="0.3">
      <c r="A27" s="21" t="s">
        <v>120</v>
      </c>
      <c r="B27" s="41" t="s">
        <v>827</v>
      </c>
      <c r="C27" s="13" t="s">
        <v>81</v>
      </c>
      <c r="D27" s="13" t="s">
        <v>56</v>
      </c>
      <c r="E27" s="13" t="s">
        <v>239</v>
      </c>
      <c r="F27" s="13" t="s">
        <v>10</v>
      </c>
      <c r="G27" s="13" t="s">
        <v>35</v>
      </c>
      <c r="H27" s="78">
        <v>72</v>
      </c>
      <c r="I27" s="78">
        <v>72</v>
      </c>
      <c r="J27" s="79"/>
      <c r="K27" s="69">
        <f>'Calculatie schoonmaak invulblad'!K62</f>
        <v>0</v>
      </c>
      <c r="L27" s="27">
        <v>200</v>
      </c>
      <c r="M27" s="93">
        <f t="shared" si="0"/>
        <v>14400</v>
      </c>
      <c r="N27" s="94" t="e">
        <f>((H27/K27)*L27)/200*'Calculatie schoonmaak invulblad'!$C$13</f>
        <v>#DIV/0!</v>
      </c>
      <c r="O27" s="95" t="e">
        <f>(I27/K27)*L27*'Calculatie schoonmaak invulblad'!$C$13</f>
        <v>#DIV/0!</v>
      </c>
    </row>
    <row r="28" spans="1:15" x14ac:dyDescent="0.3">
      <c r="A28" s="21" t="s">
        <v>120</v>
      </c>
      <c r="B28" s="41" t="s">
        <v>828</v>
      </c>
      <c r="C28" s="13" t="s">
        <v>84</v>
      </c>
      <c r="D28" s="13" t="s">
        <v>0</v>
      </c>
      <c r="E28" s="13" t="s">
        <v>239</v>
      </c>
      <c r="F28" s="13" t="s">
        <v>10</v>
      </c>
      <c r="G28" s="13" t="s">
        <v>1462</v>
      </c>
      <c r="H28" s="78">
        <v>33</v>
      </c>
      <c r="I28" s="78">
        <v>33</v>
      </c>
      <c r="J28" s="79"/>
      <c r="K28" s="69">
        <f>'Calculatie schoonmaak invulblad'!E29</f>
        <v>0</v>
      </c>
      <c r="L28" s="27">
        <v>80</v>
      </c>
      <c r="M28" s="93">
        <f t="shared" si="0"/>
        <v>2640</v>
      </c>
      <c r="N28" s="94" t="e">
        <f>((H28/K28)*L28)/200*'Calculatie schoonmaak invulblad'!$C$13</f>
        <v>#DIV/0!</v>
      </c>
      <c r="O28" s="95" t="e">
        <f>(I28/K28)*L28*'Calculatie schoonmaak invulblad'!$C$13</f>
        <v>#DIV/0!</v>
      </c>
    </row>
    <row r="29" spans="1:15" x14ac:dyDescent="0.3">
      <c r="A29" s="21" t="s">
        <v>120</v>
      </c>
      <c r="B29" s="41" t="s">
        <v>828</v>
      </c>
      <c r="C29" s="13" t="s">
        <v>84</v>
      </c>
      <c r="D29" s="13" t="s">
        <v>0</v>
      </c>
      <c r="E29" s="13" t="s">
        <v>239</v>
      </c>
      <c r="F29" s="13" t="s">
        <v>10</v>
      </c>
      <c r="G29" s="13" t="s">
        <v>1462</v>
      </c>
      <c r="H29" s="78">
        <v>22</v>
      </c>
      <c r="I29" s="78">
        <v>22</v>
      </c>
      <c r="J29" s="79"/>
      <c r="K29" s="69">
        <f>'Calculatie schoonmaak invulblad'!E29</f>
        <v>0</v>
      </c>
      <c r="L29" s="27">
        <v>80</v>
      </c>
      <c r="M29" s="93">
        <f t="shared" si="0"/>
        <v>1760</v>
      </c>
      <c r="N29" s="94" t="e">
        <f>((H29/K29)*L29)/200*'Calculatie schoonmaak invulblad'!$C$13</f>
        <v>#DIV/0!</v>
      </c>
      <c r="O29" s="95" t="e">
        <f>(I29/K29)*L29*'Calculatie schoonmaak invulblad'!$C$13</f>
        <v>#DIV/0!</v>
      </c>
    </row>
    <row r="30" spans="1:15" x14ac:dyDescent="0.3">
      <c r="A30" s="21" t="s">
        <v>120</v>
      </c>
      <c r="B30" s="41"/>
      <c r="C30" s="13" t="s">
        <v>173</v>
      </c>
      <c r="D30" s="13" t="s">
        <v>39</v>
      </c>
      <c r="E30" s="13" t="s">
        <v>239</v>
      </c>
      <c r="F30" s="13" t="s">
        <v>10</v>
      </c>
      <c r="G30" s="13" t="s">
        <v>23</v>
      </c>
      <c r="H30" s="78">
        <v>5</v>
      </c>
      <c r="I30" s="78">
        <v>0</v>
      </c>
      <c r="J30" s="79">
        <v>5</v>
      </c>
      <c r="K30" s="69">
        <f>'Calculatie schoonmaak invulblad'!E75</f>
        <v>0</v>
      </c>
      <c r="L30" s="27">
        <v>10</v>
      </c>
      <c r="M30" s="93">
        <f t="shared" si="0"/>
        <v>0</v>
      </c>
      <c r="N30" s="94" t="e">
        <f>((H30/K30)*L30)/200*'Calculatie schoonmaak invulblad'!$C$13</f>
        <v>#DIV/0!</v>
      </c>
      <c r="O30" s="95" t="e">
        <f>(I30/K30)*L30*'Calculatie schoonmaak invulblad'!$C$13</f>
        <v>#DIV/0!</v>
      </c>
    </row>
    <row r="31" spans="1:15" x14ac:dyDescent="0.3">
      <c r="A31" s="21" t="s">
        <v>120</v>
      </c>
      <c r="B31" s="41" t="s">
        <v>829</v>
      </c>
      <c r="C31" s="13" t="s">
        <v>142</v>
      </c>
      <c r="D31" s="13" t="s">
        <v>32</v>
      </c>
      <c r="E31" s="13" t="s">
        <v>239</v>
      </c>
      <c r="F31" s="13" t="s">
        <v>10</v>
      </c>
      <c r="G31" s="13" t="s">
        <v>25</v>
      </c>
      <c r="H31" s="78">
        <v>56</v>
      </c>
      <c r="I31" s="78">
        <v>56</v>
      </c>
      <c r="J31" s="79"/>
      <c r="K31" s="69">
        <f>'Calculatie schoonmaak invulblad'!E62</f>
        <v>0</v>
      </c>
      <c r="L31" s="27">
        <v>100</v>
      </c>
      <c r="M31" s="93">
        <f t="shared" si="0"/>
        <v>5600</v>
      </c>
      <c r="N31" s="94" t="e">
        <f>((H31/K31)*L31)/200*'Calculatie schoonmaak invulblad'!$C$13</f>
        <v>#DIV/0!</v>
      </c>
      <c r="O31" s="95" t="e">
        <f>(I31/K31)*L31*'Calculatie schoonmaak invulblad'!$C$13</f>
        <v>#DIV/0!</v>
      </c>
    </row>
    <row r="32" spans="1:15" x14ac:dyDescent="0.3">
      <c r="A32" s="21" t="s">
        <v>120</v>
      </c>
      <c r="B32" s="41" t="s">
        <v>830</v>
      </c>
      <c r="C32" s="13" t="s">
        <v>142</v>
      </c>
      <c r="D32" s="13" t="s">
        <v>32</v>
      </c>
      <c r="E32" s="13" t="s">
        <v>239</v>
      </c>
      <c r="F32" s="13" t="s">
        <v>10</v>
      </c>
      <c r="G32" s="13" t="s">
        <v>25</v>
      </c>
      <c r="H32" s="78">
        <v>60</v>
      </c>
      <c r="I32" s="78">
        <v>60</v>
      </c>
      <c r="J32" s="79"/>
      <c r="K32" s="69">
        <f>'Calculatie schoonmaak invulblad'!E62</f>
        <v>0</v>
      </c>
      <c r="L32" s="27">
        <v>100</v>
      </c>
      <c r="M32" s="93">
        <f t="shared" si="0"/>
        <v>6000</v>
      </c>
      <c r="N32" s="94" t="e">
        <f>((H32/K32)*L32)/200*'Calculatie schoonmaak invulblad'!$C$13</f>
        <v>#DIV/0!</v>
      </c>
      <c r="O32" s="95" t="e">
        <f>(I32/K32)*L32*'Calculatie schoonmaak invulblad'!$C$13</f>
        <v>#DIV/0!</v>
      </c>
    </row>
    <row r="33" spans="1:15" x14ac:dyDescent="0.3">
      <c r="A33" s="21" t="s">
        <v>120</v>
      </c>
      <c r="B33" s="41" t="s">
        <v>831</v>
      </c>
      <c r="C33" s="13" t="s">
        <v>140</v>
      </c>
      <c r="D33" s="13" t="s">
        <v>28</v>
      </c>
      <c r="E33" s="13" t="s">
        <v>239</v>
      </c>
      <c r="F33" s="13" t="s">
        <v>10</v>
      </c>
      <c r="G33" s="13" t="s">
        <v>27</v>
      </c>
      <c r="H33" s="78">
        <v>22</v>
      </c>
      <c r="I33" s="78">
        <v>22</v>
      </c>
      <c r="J33" s="79"/>
      <c r="K33" s="69">
        <f>'Calculatie schoonmaak invulblad'!E53</f>
        <v>0</v>
      </c>
      <c r="L33" s="27">
        <v>200</v>
      </c>
      <c r="M33" s="93">
        <f t="shared" si="0"/>
        <v>4400</v>
      </c>
      <c r="N33" s="94" t="e">
        <f>((H33/K33)*L33)/200*'Calculatie schoonmaak invulblad'!$C$13</f>
        <v>#DIV/0!</v>
      </c>
      <c r="O33" s="95" t="e">
        <f>(I33/K33)*L33*'Calculatie schoonmaak invulblad'!$C$13</f>
        <v>#DIV/0!</v>
      </c>
    </row>
    <row r="34" spans="1:15" x14ac:dyDescent="0.3">
      <c r="A34" s="21" t="s">
        <v>120</v>
      </c>
      <c r="B34" s="41" t="s">
        <v>832</v>
      </c>
      <c r="C34" s="13" t="s">
        <v>142</v>
      </c>
      <c r="D34" s="13" t="s">
        <v>32</v>
      </c>
      <c r="E34" s="13" t="s">
        <v>239</v>
      </c>
      <c r="F34" s="13" t="s">
        <v>10</v>
      </c>
      <c r="G34" s="13" t="s">
        <v>25</v>
      </c>
      <c r="H34" s="78">
        <v>60</v>
      </c>
      <c r="I34" s="78">
        <v>60</v>
      </c>
      <c r="J34" s="79"/>
      <c r="K34" s="69">
        <f>'Calculatie schoonmaak invulblad'!E62</f>
        <v>0</v>
      </c>
      <c r="L34" s="27">
        <v>100</v>
      </c>
      <c r="M34" s="93">
        <f t="shared" si="0"/>
        <v>6000</v>
      </c>
      <c r="N34" s="94" t="e">
        <f>((H34/K34)*L34)/200*'Calculatie schoonmaak invulblad'!$C$13</f>
        <v>#DIV/0!</v>
      </c>
      <c r="O34" s="95" t="e">
        <f>(I34/K34)*L34*'Calculatie schoonmaak invulblad'!$C$13</f>
        <v>#DIV/0!</v>
      </c>
    </row>
    <row r="35" spans="1:15" x14ac:dyDescent="0.3">
      <c r="A35" s="21" t="s">
        <v>120</v>
      </c>
      <c r="B35" s="41" t="s">
        <v>833</v>
      </c>
      <c r="C35" s="13" t="s">
        <v>84</v>
      </c>
      <c r="D35" s="13" t="s">
        <v>0</v>
      </c>
      <c r="E35" s="13" t="s">
        <v>239</v>
      </c>
      <c r="F35" s="13" t="s">
        <v>10</v>
      </c>
      <c r="G35" s="13" t="s">
        <v>1462</v>
      </c>
      <c r="H35" s="78">
        <v>33</v>
      </c>
      <c r="I35" s="78">
        <v>33</v>
      </c>
      <c r="J35" s="79"/>
      <c r="K35" s="69">
        <f>'Calculatie schoonmaak invulblad'!E29</f>
        <v>0</v>
      </c>
      <c r="L35" s="27">
        <v>80</v>
      </c>
      <c r="M35" s="93">
        <f t="shared" si="0"/>
        <v>2640</v>
      </c>
      <c r="N35" s="94" t="e">
        <f>((H35/K35)*L35)/200*'Calculatie schoonmaak invulblad'!$C$13</f>
        <v>#DIV/0!</v>
      </c>
      <c r="O35" s="95" t="e">
        <f>(I35/K35)*L35*'Calculatie schoonmaak invulblad'!$C$13</f>
        <v>#DIV/0!</v>
      </c>
    </row>
    <row r="36" spans="1:15" x14ac:dyDescent="0.3">
      <c r="A36" s="21" t="s">
        <v>120</v>
      </c>
      <c r="B36" s="41" t="s">
        <v>834</v>
      </c>
      <c r="C36" s="13" t="s">
        <v>84</v>
      </c>
      <c r="D36" s="13" t="s">
        <v>0</v>
      </c>
      <c r="E36" s="13" t="s">
        <v>239</v>
      </c>
      <c r="F36" s="13" t="s">
        <v>10</v>
      </c>
      <c r="G36" s="13" t="s">
        <v>1462</v>
      </c>
      <c r="H36" s="78">
        <v>28</v>
      </c>
      <c r="I36" s="78">
        <v>28</v>
      </c>
      <c r="J36" s="79"/>
      <c r="K36" s="69">
        <f>'Calculatie schoonmaak invulblad'!E29</f>
        <v>0</v>
      </c>
      <c r="L36" s="27">
        <v>80</v>
      </c>
      <c r="M36" s="93">
        <f t="shared" si="0"/>
        <v>2240</v>
      </c>
      <c r="N36" s="94" t="e">
        <f>((H36/K36)*L36)/200*'Calculatie schoonmaak invulblad'!$C$13</f>
        <v>#DIV/0!</v>
      </c>
      <c r="O36" s="95" t="e">
        <f>(I36/K36)*L36*'Calculatie schoonmaak invulblad'!$C$13</f>
        <v>#DIV/0!</v>
      </c>
    </row>
    <row r="37" spans="1:15" x14ac:dyDescent="0.3">
      <c r="A37" s="21" t="s">
        <v>120</v>
      </c>
      <c r="B37" s="41" t="s">
        <v>835</v>
      </c>
      <c r="C37" s="13" t="s">
        <v>54</v>
      </c>
      <c r="D37" s="13" t="s">
        <v>54</v>
      </c>
      <c r="E37" s="13" t="s">
        <v>239</v>
      </c>
      <c r="F37" s="13" t="s">
        <v>10</v>
      </c>
      <c r="G37" s="13" t="s">
        <v>35</v>
      </c>
      <c r="H37" s="78">
        <v>21</v>
      </c>
      <c r="I37" s="78">
        <v>21</v>
      </c>
      <c r="J37" s="79"/>
      <c r="K37" s="68">
        <f>'Calculatie schoonmaak invulblad'!K52</f>
        <v>0</v>
      </c>
      <c r="L37" s="27">
        <v>200</v>
      </c>
      <c r="M37" s="93">
        <f t="shared" si="0"/>
        <v>4200</v>
      </c>
      <c r="N37" s="94" t="e">
        <f>((H37/K37)*L37)/200*'Calculatie schoonmaak invulblad'!$C$13</f>
        <v>#DIV/0!</v>
      </c>
      <c r="O37" s="95" t="e">
        <f>(I37/K37)*L37*'Calculatie schoonmaak invulblad'!$C$13</f>
        <v>#DIV/0!</v>
      </c>
    </row>
    <row r="38" spans="1:15" x14ac:dyDescent="0.3">
      <c r="A38" s="21" t="s">
        <v>120</v>
      </c>
      <c r="B38" s="41" t="s">
        <v>836</v>
      </c>
      <c r="C38" s="13" t="s">
        <v>46</v>
      </c>
      <c r="D38" s="13" t="s">
        <v>46</v>
      </c>
      <c r="E38" s="13" t="s">
        <v>5</v>
      </c>
      <c r="F38" s="13" t="s">
        <v>5</v>
      </c>
      <c r="G38" s="13" t="s">
        <v>47</v>
      </c>
      <c r="H38" s="78">
        <v>9</v>
      </c>
      <c r="I38" s="78">
        <v>9</v>
      </c>
      <c r="J38" s="79"/>
      <c r="K38" s="69">
        <f>'Calculatie schoonmaak invulblad'!K37</f>
        <v>0</v>
      </c>
      <c r="L38" s="27">
        <v>200</v>
      </c>
      <c r="M38" s="93">
        <f t="shared" si="0"/>
        <v>1800</v>
      </c>
      <c r="N38" s="94" t="e">
        <f>((H38/K38)*L38)/200*'Calculatie schoonmaak invulblad'!$C$13</f>
        <v>#DIV/0!</v>
      </c>
      <c r="O38" s="95" t="e">
        <f>(I38/K38)*L38*'Calculatie schoonmaak invulblad'!$C$13</f>
        <v>#DIV/0!</v>
      </c>
    </row>
    <row r="39" spans="1:15" x14ac:dyDescent="0.3">
      <c r="A39" s="21" t="s">
        <v>120</v>
      </c>
      <c r="B39" s="41" t="s">
        <v>837</v>
      </c>
      <c r="C39" s="13" t="s">
        <v>46</v>
      </c>
      <c r="D39" s="13" t="s">
        <v>46</v>
      </c>
      <c r="E39" s="13" t="s">
        <v>5</v>
      </c>
      <c r="F39" s="13" t="s">
        <v>5</v>
      </c>
      <c r="G39" s="13" t="s">
        <v>47</v>
      </c>
      <c r="H39" s="78">
        <v>9</v>
      </c>
      <c r="I39" s="78">
        <v>9</v>
      </c>
      <c r="J39" s="79"/>
      <c r="K39" s="69">
        <f>'Calculatie schoonmaak invulblad'!K37</f>
        <v>0</v>
      </c>
      <c r="L39" s="27">
        <v>200</v>
      </c>
      <c r="M39" s="93">
        <f t="shared" si="0"/>
        <v>1800</v>
      </c>
      <c r="N39" s="94" t="e">
        <f>((H39/K39)*L39)/200*'Calculatie schoonmaak invulblad'!$C$13</f>
        <v>#DIV/0!</v>
      </c>
      <c r="O39" s="95" t="e">
        <f>(I39/K39)*L39*'Calculatie schoonmaak invulblad'!$C$13</f>
        <v>#DIV/0!</v>
      </c>
    </row>
    <row r="40" spans="1:15" x14ac:dyDescent="0.3">
      <c r="A40" s="21" t="s">
        <v>120</v>
      </c>
      <c r="B40" s="41" t="s">
        <v>838</v>
      </c>
      <c r="C40" s="13" t="s">
        <v>81</v>
      </c>
      <c r="D40" s="13" t="s">
        <v>56</v>
      </c>
      <c r="E40" s="13" t="s">
        <v>11</v>
      </c>
      <c r="F40" s="13" t="s">
        <v>12</v>
      </c>
      <c r="G40" s="13" t="s">
        <v>35</v>
      </c>
      <c r="H40" s="78">
        <v>45</v>
      </c>
      <c r="I40" s="78">
        <v>45</v>
      </c>
      <c r="J40" s="79"/>
      <c r="K40" s="69">
        <f>'Calculatie schoonmaak invulblad'!K63</f>
        <v>0</v>
      </c>
      <c r="L40" s="27">
        <v>200</v>
      </c>
      <c r="M40" s="93">
        <f t="shared" si="0"/>
        <v>9000</v>
      </c>
      <c r="N40" s="94" t="e">
        <f>((H40/K40)*L40)/200*'Calculatie schoonmaak invulblad'!$C$13</f>
        <v>#DIV/0!</v>
      </c>
      <c r="O40" s="95" t="e">
        <f>(I40/K40)*L40*'Calculatie schoonmaak invulblad'!$C$13</f>
        <v>#DIV/0!</v>
      </c>
    </row>
    <row r="41" spans="1:15" x14ac:dyDescent="0.3">
      <c r="A41" s="21" t="s">
        <v>120</v>
      </c>
      <c r="B41" s="41" t="s">
        <v>839</v>
      </c>
      <c r="C41" s="13" t="s">
        <v>40</v>
      </c>
      <c r="D41" s="13" t="s">
        <v>40</v>
      </c>
      <c r="E41" s="13" t="s">
        <v>11</v>
      </c>
      <c r="F41" s="13" t="s">
        <v>12</v>
      </c>
      <c r="G41" s="13" t="s">
        <v>41</v>
      </c>
      <c r="H41" s="78">
        <v>72</v>
      </c>
      <c r="I41" s="78">
        <v>72</v>
      </c>
      <c r="J41" s="79"/>
      <c r="K41" s="69">
        <f>'Calculatie schoonmaak invulblad'!K23</f>
        <v>0</v>
      </c>
      <c r="L41" s="27">
        <v>200</v>
      </c>
      <c r="M41" s="93">
        <f t="shared" si="0"/>
        <v>14400</v>
      </c>
      <c r="N41" s="94" t="e">
        <f>((H41/K41)*L41)/200*'Calculatie schoonmaak invulblad'!$C$13</f>
        <v>#DIV/0!</v>
      </c>
      <c r="O41" s="95" t="e">
        <f>(I41/K41)*L41*'Calculatie schoonmaak invulblad'!$C$13</f>
        <v>#DIV/0!</v>
      </c>
    </row>
    <row r="42" spans="1:15" x14ac:dyDescent="0.3">
      <c r="A42" s="21" t="s">
        <v>120</v>
      </c>
      <c r="B42" s="41" t="s">
        <v>840</v>
      </c>
      <c r="C42" s="13" t="s">
        <v>841</v>
      </c>
      <c r="D42" s="13" t="s">
        <v>43</v>
      </c>
      <c r="E42" s="13" t="s">
        <v>11</v>
      </c>
      <c r="F42" s="13" t="s">
        <v>12</v>
      </c>
      <c r="G42" s="13" t="s">
        <v>44</v>
      </c>
      <c r="H42" s="78">
        <v>125</v>
      </c>
      <c r="I42" s="78">
        <v>125</v>
      </c>
      <c r="J42" s="79"/>
      <c r="K42" s="69">
        <f>'Calculatie schoonmaak invulblad'!K31</f>
        <v>0</v>
      </c>
      <c r="L42" s="27">
        <v>200</v>
      </c>
      <c r="M42" s="93">
        <f t="shared" si="0"/>
        <v>25000</v>
      </c>
      <c r="N42" s="94" t="e">
        <f>((H42/K42)*L42)/200*'Calculatie schoonmaak invulblad'!$C$13</f>
        <v>#DIV/0!</v>
      </c>
      <c r="O42" s="95" t="e">
        <f>(I42/K42)*L42*'Calculatie schoonmaak invulblad'!$C$13</f>
        <v>#DIV/0!</v>
      </c>
    </row>
    <row r="43" spans="1:15" x14ac:dyDescent="0.3">
      <c r="A43" s="21" t="s">
        <v>120</v>
      </c>
      <c r="B43" s="41" t="s">
        <v>842</v>
      </c>
      <c r="C43" s="13" t="s">
        <v>40</v>
      </c>
      <c r="D43" s="13" t="s">
        <v>40</v>
      </c>
      <c r="E43" s="13" t="s">
        <v>11</v>
      </c>
      <c r="F43" s="13" t="s">
        <v>12</v>
      </c>
      <c r="G43" s="13" t="s">
        <v>41</v>
      </c>
      <c r="H43" s="78">
        <v>65</v>
      </c>
      <c r="I43" s="78">
        <v>65</v>
      </c>
      <c r="J43" s="79"/>
      <c r="K43" s="69">
        <f>'Calculatie schoonmaak invulblad'!K23</f>
        <v>0</v>
      </c>
      <c r="L43" s="27">
        <v>200</v>
      </c>
      <c r="M43" s="93">
        <f t="shared" si="0"/>
        <v>13000</v>
      </c>
      <c r="N43" s="94" t="e">
        <f>((H43/K43)*L43)/200*'Calculatie schoonmaak invulblad'!$C$13</f>
        <v>#DIV/0!</v>
      </c>
      <c r="O43" s="95" t="e">
        <f>(I43/K43)*L43*'Calculatie schoonmaak invulblad'!$C$13</f>
        <v>#DIV/0!</v>
      </c>
    </row>
    <row r="44" spans="1:15" x14ac:dyDescent="0.3">
      <c r="A44" s="21" t="s">
        <v>120</v>
      </c>
      <c r="B44" s="41" t="s">
        <v>843</v>
      </c>
      <c r="C44" s="13" t="s">
        <v>173</v>
      </c>
      <c r="D44" s="13" t="s">
        <v>39</v>
      </c>
      <c r="E44" s="13" t="s">
        <v>11</v>
      </c>
      <c r="F44" s="13" t="s">
        <v>12</v>
      </c>
      <c r="G44" s="13" t="s">
        <v>23</v>
      </c>
      <c r="H44" s="78">
        <v>7.5</v>
      </c>
      <c r="I44" s="78">
        <v>0</v>
      </c>
      <c r="J44" s="79">
        <v>7.5</v>
      </c>
      <c r="K44" s="69">
        <f>'Calculatie schoonmaak invulblad'!E77</f>
        <v>0</v>
      </c>
      <c r="L44" s="27">
        <v>10</v>
      </c>
      <c r="M44" s="93">
        <f t="shared" si="0"/>
        <v>0</v>
      </c>
      <c r="N44" s="94" t="e">
        <f>((H44/K44)*L44)/200*'Calculatie schoonmaak invulblad'!$C$13</f>
        <v>#DIV/0!</v>
      </c>
      <c r="O44" s="95" t="e">
        <f>(I44/K44)*L44*'Calculatie schoonmaak invulblad'!$C$13</f>
        <v>#DIV/0!</v>
      </c>
    </row>
    <row r="45" spans="1:15" x14ac:dyDescent="0.3">
      <c r="A45" s="21" t="s">
        <v>120</v>
      </c>
      <c r="B45" s="41" t="s">
        <v>844</v>
      </c>
      <c r="C45" s="13" t="s">
        <v>40</v>
      </c>
      <c r="D45" s="13" t="s">
        <v>40</v>
      </c>
      <c r="E45" s="13" t="s">
        <v>11</v>
      </c>
      <c r="F45" s="13" t="s">
        <v>12</v>
      </c>
      <c r="G45" s="13" t="s">
        <v>41</v>
      </c>
      <c r="H45" s="78">
        <v>80</v>
      </c>
      <c r="I45" s="78">
        <v>80</v>
      </c>
      <c r="J45" s="79"/>
      <c r="K45" s="69">
        <f>'Calculatie schoonmaak invulblad'!K23</f>
        <v>0</v>
      </c>
      <c r="L45" s="27">
        <v>200</v>
      </c>
      <c r="M45" s="93">
        <f t="shared" si="0"/>
        <v>16000</v>
      </c>
      <c r="N45" s="94" t="e">
        <f>((H45/K45)*L45)/200*'Calculatie schoonmaak invulblad'!$C$13</f>
        <v>#DIV/0!</v>
      </c>
      <c r="O45" s="95" t="e">
        <f>(I45/K45)*L45*'Calculatie schoonmaak invulblad'!$C$13</f>
        <v>#DIV/0!</v>
      </c>
    </row>
    <row r="46" spans="1:15" x14ac:dyDescent="0.3">
      <c r="A46" s="21" t="s">
        <v>120</v>
      </c>
      <c r="B46" s="41" t="s">
        <v>845</v>
      </c>
      <c r="C46" s="13" t="s">
        <v>846</v>
      </c>
      <c r="D46" s="13" t="s">
        <v>26</v>
      </c>
      <c r="E46" s="13" t="s">
        <v>11</v>
      </c>
      <c r="F46" s="13" t="s">
        <v>12</v>
      </c>
      <c r="G46" s="13" t="s">
        <v>27</v>
      </c>
      <c r="H46" s="78">
        <v>255</v>
      </c>
      <c r="I46" s="78">
        <v>255</v>
      </c>
      <c r="J46" s="79"/>
      <c r="K46" s="69">
        <f>'Calculatie schoonmaak invulblad'!E46</f>
        <v>0</v>
      </c>
      <c r="L46" s="27">
        <v>200</v>
      </c>
      <c r="M46" s="93">
        <f t="shared" si="0"/>
        <v>51000</v>
      </c>
      <c r="N46" s="94" t="e">
        <f>((H46/K46)*L46)/200*'Calculatie schoonmaak invulblad'!$C$13</f>
        <v>#DIV/0!</v>
      </c>
      <c r="O46" s="95" t="e">
        <f>(I46/K46)*L46*'Calculatie schoonmaak invulblad'!$C$13</f>
        <v>#DIV/0!</v>
      </c>
    </row>
    <row r="47" spans="1:15" x14ac:dyDescent="0.3">
      <c r="A47" s="21" t="s">
        <v>120</v>
      </c>
      <c r="B47" s="41" t="s">
        <v>847</v>
      </c>
      <c r="C47" s="13" t="s">
        <v>265</v>
      </c>
      <c r="D47" s="13" t="s">
        <v>26</v>
      </c>
      <c r="E47" s="13" t="s">
        <v>11</v>
      </c>
      <c r="F47" s="13" t="s">
        <v>12</v>
      </c>
      <c r="G47" s="13" t="s">
        <v>27</v>
      </c>
      <c r="H47" s="78">
        <v>245</v>
      </c>
      <c r="I47" s="78">
        <v>245</v>
      </c>
      <c r="J47" s="79"/>
      <c r="K47" s="69">
        <f>'Calculatie schoonmaak invulblad'!E46</f>
        <v>0</v>
      </c>
      <c r="L47" s="27">
        <v>200</v>
      </c>
      <c r="M47" s="93">
        <f t="shared" si="0"/>
        <v>49000</v>
      </c>
      <c r="N47" s="94" t="e">
        <f>((H47/K47)*L47)/200*'Calculatie schoonmaak invulblad'!$C$13</f>
        <v>#DIV/0!</v>
      </c>
      <c r="O47" s="95" t="e">
        <f>(I47/K47)*L47*'Calculatie schoonmaak invulblad'!$C$13</f>
        <v>#DIV/0!</v>
      </c>
    </row>
    <row r="48" spans="1:15" x14ac:dyDescent="0.3">
      <c r="A48" s="21" t="s">
        <v>120</v>
      </c>
      <c r="B48" s="41" t="s">
        <v>848</v>
      </c>
      <c r="C48" s="13" t="s">
        <v>140</v>
      </c>
      <c r="D48" s="13" t="s">
        <v>28</v>
      </c>
      <c r="E48" s="13" t="s">
        <v>5</v>
      </c>
      <c r="F48" s="13" t="s">
        <v>5</v>
      </c>
      <c r="G48" s="13" t="s">
        <v>27</v>
      </c>
      <c r="H48" s="78">
        <v>9</v>
      </c>
      <c r="I48" s="78">
        <v>9</v>
      </c>
      <c r="J48" s="79"/>
      <c r="K48" s="69">
        <f>'Calculatie schoonmaak invulblad'!E51</f>
        <v>0</v>
      </c>
      <c r="L48" s="27">
        <v>200</v>
      </c>
      <c r="M48" s="93">
        <f t="shared" si="0"/>
        <v>1800</v>
      </c>
      <c r="N48" s="94" t="e">
        <f>((H48/K48)*L48)/200*'Calculatie schoonmaak invulblad'!$C$13</f>
        <v>#DIV/0!</v>
      </c>
      <c r="O48" s="95" t="e">
        <f>(I48/K48)*L48*'Calculatie schoonmaak invulblad'!$C$13</f>
        <v>#DIV/0!</v>
      </c>
    </row>
    <row r="49" spans="1:15" x14ac:dyDescent="0.3">
      <c r="A49" s="21" t="s">
        <v>120</v>
      </c>
      <c r="B49" s="41" t="s">
        <v>849</v>
      </c>
      <c r="C49" s="13" t="s">
        <v>850</v>
      </c>
      <c r="D49" s="13" t="s">
        <v>56</v>
      </c>
      <c r="E49" s="13" t="s">
        <v>8</v>
      </c>
      <c r="F49" s="13" t="s">
        <v>8</v>
      </c>
      <c r="G49" s="13" t="s">
        <v>35</v>
      </c>
      <c r="H49" s="78">
        <v>4</v>
      </c>
      <c r="I49" s="78">
        <v>4</v>
      </c>
      <c r="J49" s="79"/>
      <c r="K49" s="69">
        <f>'Calculatie schoonmaak invulblad'!K59</f>
        <v>0</v>
      </c>
      <c r="L49" s="27">
        <v>200</v>
      </c>
      <c r="M49" s="93">
        <f t="shared" si="0"/>
        <v>800</v>
      </c>
      <c r="N49" s="94" t="e">
        <f>((H49/K49)*L49)/200*'Calculatie schoonmaak invulblad'!$C$13</f>
        <v>#DIV/0!</v>
      </c>
      <c r="O49" s="95" t="e">
        <f>(I49/K49)*L49*'Calculatie schoonmaak invulblad'!$C$13</f>
        <v>#DIV/0!</v>
      </c>
    </row>
    <row r="50" spans="1:15" x14ac:dyDescent="0.3">
      <c r="A50" s="21" t="s">
        <v>120</v>
      </c>
      <c r="B50" s="41" t="s">
        <v>851</v>
      </c>
      <c r="C50" s="13" t="s">
        <v>100</v>
      </c>
      <c r="D50" s="13" t="s">
        <v>56</v>
      </c>
      <c r="E50" s="13" t="s">
        <v>11</v>
      </c>
      <c r="F50" s="13" t="s">
        <v>12</v>
      </c>
      <c r="G50" s="13" t="s">
        <v>35</v>
      </c>
      <c r="H50" s="78">
        <v>85</v>
      </c>
      <c r="I50" s="78">
        <v>85</v>
      </c>
      <c r="J50" s="79"/>
      <c r="K50" s="69">
        <f>'Calculatie schoonmaak invulblad'!K63</f>
        <v>0</v>
      </c>
      <c r="L50" s="27">
        <v>200</v>
      </c>
      <c r="M50" s="93">
        <f t="shared" si="0"/>
        <v>17000</v>
      </c>
      <c r="N50" s="94" t="e">
        <f>((H50/K50)*L50)/200*'Calculatie schoonmaak invulblad'!$C$13</f>
        <v>#DIV/0!</v>
      </c>
      <c r="O50" s="95" t="e">
        <f>(I50/K50)*L50*'Calculatie schoonmaak invulblad'!$C$13</f>
        <v>#DIV/0!</v>
      </c>
    </row>
    <row r="51" spans="1:15" x14ac:dyDescent="0.3">
      <c r="A51" s="21" t="s">
        <v>120</v>
      </c>
      <c r="B51" s="41" t="s">
        <v>852</v>
      </c>
      <c r="C51" s="13" t="s">
        <v>83</v>
      </c>
      <c r="D51" s="13" t="s">
        <v>56</v>
      </c>
      <c r="E51" s="13" t="s">
        <v>11</v>
      </c>
      <c r="F51" s="13" t="s">
        <v>12</v>
      </c>
      <c r="G51" s="13" t="s">
        <v>35</v>
      </c>
      <c r="H51" s="78">
        <v>60</v>
      </c>
      <c r="I51" s="78">
        <v>60</v>
      </c>
      <c r="J51" s="79"/>
      <c r="K51" s="69">
        <f>'Calculatie schoonmaak invulblad'!K63</f>
        <v>0</v>
      </c>
      <c r="L51" s="27">
        <v>200</v>
      </c>
      <c r="M51" s="93">
        <f t="shared" si="0"/>
        <v>12000</v>
      </c>
      <c r="N51" s="94" t="e">
        <f>((H51/K51)*L51)/200*'Calculatie schoonmaak invulblad'!$C$13</f>
        <v>#DIV/0!</v>
      </c>
      <c r="O51" s="95" t="e">
        <f>(I51/K51)*L51*'Calculatie schoonmaak invulblad'!$C$13</f>
        <v>#DIV/0!</v>
      </c>
    </row>
    <row r="52" spans="1:15" x14ac:dyDescent="0.3">
      <c r="A52" s="21" t="s">
        <v>120</v>
      </c>
      <c r="B52" s="41" t="s">
        <v>853</v>
      </c>
      <c r="C52" s="13" t="s">
        <v>854</v>
      </c>
      <c r="D52" s="13" t="s">
        <v>56</v>
      </c>
      <c r="E52" s="13" t="s">
        <v>8</v>
      </c>
      <c r="F52" s="13" t="s">
        <v>8</v>
      </c>
      <c r="G52" s="13" t="s">
        <v>35</v>
      </c>
      <c r="H52" s="78">
        <v>57</v>
      </c>
      <c r="I52" s="78">
        <v>57</v>
      </c>
      <c r="J52" s="79"/>
      <c r="K52" s="69">
        <f>'Calculatie schoonmaak invulblad'!K59</f>
        <v>0</v>
      </c>
      <c r="L52" s="27">
        <v>200</v>
      </c>
      <c r="M52" s="93">
        <f t="shared" si="0"/>
        <v>11400</v>
      </c>
      <c r="N52" s="94" t="e">
        <f>((H52/K52)*L52)/200*'Calculatie schoonmaak invulblad'!$C$13</f>
        <v>#DIV/0!</v>
      </c>
      <c r="O52" s="95" t="e">
        <f>(I52/K52)*L52*'Calculatie schoonmaak invulblad'!$C$13</f>
        <v>#DIV/0!</v>
      </c>
    </row>
    <row r="53" spans="1:15" x14ac:dyDescent="0.3">
      <c r="A53" s="21" t="s">
        <v>120</v>
      </c>
      <c r="B53" s="41" t="s">
        <v>855</v>
      </c>
      <c r="C53" s="13" t="s">
        <v>373</v>
      </c>
      <c r="D53" s="13" t="s">
        <v>0</v>
      </c>
      <c r="E53" s="13" t="s">
        <v>8</v>
      </c>
      <c r="F53" s="13" t="s">
        <v>8</v>
      </c>
      <c r="G53" s="13" t="s">
        <v>1462</v>
      </c>
      <c r="H53" s="78">
        <v>12</v>
      </c>
      <c r="I53" s="78">
        <v>12</v>
      </c>
      <c r="J53" s="79"/>
      <c r="K53" s="69">
        <f>'Calculatie schoonmaak invulblad'!E28</f>
        <v>0</v>
      </c>
      <c r="L53" s="27">
        <v>80</v>
      </c>
      <c r="M53" s="93">
        <f t="shared" si="0"/>
        <v>960</v>
      </c>
      <c r="N53" s="94" t="e">
        <f>((H53/K53)*L53)/200*'Calculatie schoonmaak invulblad'!$C$13</f>
        <v>#DIV/0!</v>
      </c>
      <c r="O53" s="95" t="e">
        <f>(I53/K53)*L53*'Calculatie schoonmaak invulblad'!$C$13</f>
        <v>#DIV/0!</v>
      </c>
    </row>
    <row r="54" spans="1:15" x14ac:dyDescent="0.3">
      <c r="A54" s="21" t="s">
        <v>120</v>
      </c>
      <c r="B54" s="41" t="s">
        <v>856</v>
      </c>
      <c r="C54" s="13" t="s">
        <v>288</v>
      </c>
      <c r="D54" s="13" t="s">
        <v>0</v>
      </c>
      <c r="E54" s="13" t="s">
        <v>8</v>
      </c>
      <c r="F54" s="13" t="s">
        <v>8</v>
      </c>
      <c r="G54" s="13" t="s">
        <v>1462</v>
      </c>
      <c r="H54" s="78">
        <v>50</v>
      </c>
      <c r="I54" s="78">
        <v>50</v>
      </c>
      <c r="J54" s="79"/>
      <c r="K54" s="69">
        <f>'Calculatie schoonmaak invulblad'!E28</f>
        <v>0</v>
      </c>
      <c r="L54" s="27">
        <v>80</v>
      </c>
      <c r="M54" s="93">
        <f t="shared" si="0"/>
        <v>4000</v>
      </c>
      <c r="N54" s="94" t="e">
        <f>((H54/K54)*L54)/200*'Calculatie schoonmaak invulblad'!$C$13</f>
        <v>#DIV/0!</v>
      </c>
      <c r="O54" s="95" t="e">
        <f>(I54/K54)*L54*'Calculatie schoonmaak invulblad'!$C$13</f>
        <v>#DIV/0!</v>
      </c>
    </row>
    <row r="55" spans="1:15" x14ac:dyDescent="0.3">
      <c r="A55" s="21" t="s">
        <v>120</v>
      </c>
      <c r="B55" s="41" t="s">
        <v>857</v>
      </c>
      <c r="C55" s="13" t="s">
        <v>18</v>
      </c>
      <c r="D55" s="13" t="s">
        <v>18</v>
      </c>
      <c r="E55" s="13" t="s">
        <v>11</v>
      </c>
      <c r="F55" s="13" t="s">
        <v>12</v>
      </c>
      <c r="G55" s="13" t="s">
        <v>3</v>
      </c>
      <c r="H55" s="78">
        <v>8</v>
      </c>
      <c r="I55" s="78">
        <v>8</v>
      </c>
      <c r="J55" s="79"/>
      <c r="K55" s="69">
        <f>'Calculatie schoonmaak invulblad'!E39</f>
        <v>0</v>
      </c>
      <c r="L55" s="27">
        <v>40</v>
      </c>
      <c r="M55" s="93">
        <f t="shared" si="0"/>
        <v>320</v>
      </c>
      <c r="N55" s="94" t="e">
        <f>((H55/K55)*L55)/200*'Calculatie schoonmaak invulblad'!$C$13</f>
        <v>#DIV/0!</v>
      </c>
      <c r="O55" s="95" t="e">
        <f>(I55/K55)*L55*'Calculatie schoonmaak invulblad'!$C$13</f>
        <v>#DIV/0!</v>
      </c>
    </row>
    <row r="56" spans="1:15" x14ac:dyDescent="0.3">
      <c r="A56" s="21" t="s">
        <v>120</v>
      </c>
      <c r="B56" s="41" t="s">
        <v>858</v>
      </c>
      <c r="C56" s="13" t="s">
        <v>48</v>
      </c>
      <c r="D56" s="13" t="s">
        <v>48</v>
      </c>
      <c r="E56" s="13" t="s">
        <v>49</v>
      </c>
      <c r="F56" s="13" t="s">
        <v>49</v>
      </c>
      <c r="G56" s="13" t="s">
        <v>125</v>
      </c>
      <c r="H56" s="78">
        <v>252</v>
      </c>
      <c r="I56" s="78">
        <v>252</v>
      </c>
      <c r="J56" s="79"/>
      <c r="K56" s="27">
        <f>(('Calculatie schoonmaak invulblad'!K40*50)/65)+(('Calculatie schoonmaak invulblad'!K41*15)/65)</f>
        <v>0</v>
      </c>
      <c r="L56" s="27">
        <v>65</v>
      </c>
      <c r="M56" s="93">
        <f t="shared" si="0"/>
        <v>16380</v>
      </c>
      <c r="N56" s="94" t="e">
        <f>((H56/K56)*L56)/200*'Calculatie schoonmaak invulblad'!$C$13</f>
        <v>#DIV/0!</v>
      </c>
      <c r="O56" s="95" t="e">
        <f>(I56/K56)*L56*'Calculatie schoonmaak invulblad'!$C$13</f>
        <v>#DIV/0!</v>
      </c>
    </row>
    <row r="57" spans="1:15" x14ac:dyDescent="0.3">
      <c r="A57" s="21" t="s">
        <v>120</v>
      </c>
      <c r="B57" s="41" t="s">
        <v>859</v>
      </c>
      <c r="C57" s="13" t="s">
        <v>48</v>
      </c>
      <c r="D57" s="13" t="s">
        <v>48</v>
      </c>
      <c r="E57" s="13" t="s">
        <v>49</v>
      </c>
      <c r="F57" s="13" t="s">
        <v>49</v>
      </c>
      <c r="G57" s="13" t="s">
        <v>125</v>
      </c>
      <c r="H57" s="78">
        <v>252</v>
      </c>
      <c r="I57" s="78">
        <v>252</v>
      </c>
      <c r="J57" s="79"/>
      <c r="K57" s="27">
        <f>(('Calculatie schoonmaak invulblad'!K40*50)/65)+(('Calculatie schoonmaak invulblad'!K41*15)/65)</f>
        <v>0</v>
      </c>
      <c r="L57" s="27">
        <v>65</v>
      </c>
      <c r="M57" s="93">
        <f t="shared" si="0"/>
        <v>16380</v>
      </c>
      <c r="N57" s="94" t="e">
        <f>((H57/K57)*L57)/200*'Calculatie schoonmaak invulblad'!$C$13</f>
        <v>#DIV/0!</v>
      </c>
      <c r="O57" s="95" t="e">
        <f>(I57/K57)*L57*'Calculatie schoonmaak invulblad'!$C$13</f>
        <v>#DIV/0!</v>
      </c>
    </row>
    <row r="58" spans="1:15" x14ac:dyDescent="0.3">
      <c r="A58" s="21" t="s">
        <v>120</v>
      </c>
      <c r="B58" s="41" t="s">
        <v>860</v>
      </c>
      <c r="C58" s="13" t="s">
        <v>48</v>
      </c>
      <c r="D58" s="13" t="s">
        <v>48</v>
      </c>
      <c r="E58" s="13" t="s">
        <v>49</v>
      </c>
      <c r="F58" s="13" t="s">
        <v>49</v>
      </c>
      <c r="G58" s="13" t="s">
        <v>125</v>
      </c>
      <c r="H58" s="78">
        <v>252</v>
      </c>
      <c r="I58" s="78">
        <v>252</v>
      </c>
      <c r="J58" s="79"/>
      <c r="K58" s="27">
        <f>(('Calculatie schoonmaak invulblad'!K40*50)/65)+(('Calculatie schoonmaak invulblad'!K41*15)/65)</f>
        <v>0</v>
      </c>
      <c r="L58" s="27">
        <v>65</v>
      </c>
      <c r="M58" s="93">
        <f t="shared" si="0"/>
        <v>16380</v>
      </c>
      <c r="N58" s="94" t="e">
        <f>((H58/K58)*L58)/200*'Calculatie schoonmaak invulblad'!$C$13</f>
        <v>#DIV/0!</v>
      </c>
      <c r="O58" s="95" t="e">
        <f>(I58/K58)*L58*'Calculatie schoonmaak invulblad'!$C$13</f>
        <v>#DIV/0!</v>
      </c>
    </row>
    <row r="59" spans="1:15" x14ac:dyDescent="0.3">
      <c r="A59" s="21" t="s">
        <v>120</v>
      </c>
      <c r="B59" s="41" t="s">
        <v>861</v>
      </c>
      <c r="C59" s="13" t="s">
        <v>53</v>
      </c>
      <c r="D59" s="13" t="s">
        <v>53</v>
      </c>
      <c r="E59" s="13" t="s">
        <v>49</v>
      </c>
      <c r="F59" s="13" t="s">
        <v>49</v>
      </c>
      <c r="G59" s="13" t="s">
        <v>125</v>
      </c>
      <c r="H59" s="78">
        <v>24</v>
      </c>
      <c r="I59" s="78">
        <v>24</v>
      </c>
      <c r="J59" s="79"/>
      <c r="K59" s="27">
        <f>('Calculatie schoonmaak invulblad'!K47+'Calculatie schoonmaak invulblad'!K48)/2</f>
        <v>0</v>
      </c>
      <c r="L59" s="27">
        <v>2</v>
      </c>
      <c r="M59" s="93">
        <f t="shared" si="0"/>
        <v>48</v>
      </c>
      <c r="N59" s="94" t="e">
        <f>((H59/K59)*L59)/200*'Calculatie schoonmaak invulblad'!$C$13</f>
        <v>#DIV/0!</v>
      </c>
      <c r="O59" s="95" t="e">
        <f>(I59/K59)*L59*'Calculatie schoonmaak invulblad'!$C$13</f>
        <v>#DIV/0!</v>
      </c>
    </row>
    <row r="60" spans="1:15" x14ac:dyDescent="0.3">
      <c r="A60" s="21" t="s">
        <v>120</v>
      </c>
      <c r="B60" s="41" t="s">
        <v>862</v>
      </c>
      <c r="C60" s="13" t="s">
        <v>53</v>
      </c>
      <c r="D60" s="13" t="s">
        <v>53</v>
      </c>
      <c r="E60" s="13" t="s">
        <v>49</v>
      </c>
      <c r="F60" s="13" t="s">
        <v>49</v>
      </c>
      <c r="G60" s="13" t="s">
        <v>125</v>
      </c>
      <c r="H60" s="78">
        <v>24</v>
      </c>
      <c r="I60" s="78">
        <v>24</v>
      </c>
      <c r="J60" s="79"/>
      <c r="K60" s="27">
        <f>('Calculatie schoonmaak invulblad'!K47+'Calculatie schoonmaak invulblad'!K48)/2</f>
        <v>0</v>
      </c>
      <c r="L60" s="27">
        <v>2</v>
      </c>
      <c r="M60" s="93">
        <f t="shared" si="0"/>
        <v>48</v>
      </c>
      <c r="N60" s="94" t="e">
        <f>((H60/K60)*L60)/200*'Calculatie schoonmaak invulblad'!$C$13</f>
        <v>#DIV/0!</v>
      </c>
      <c r="O60" s="95" t="e">
        <f>(I60/K60)*L60*'Calculatie schoonmaak invulblad'!$C$13</f>
        <v>#DIV/0!</v>
      </c>
    </row>
    <row r="61" spans="1:15" x14ac:dyDescent="0.3">
      <c r="A61" s="21" t="s">
        <v>120</v>
      </c>
      <c r="B61" s="41" t="s">
        <v>863</v>
      </c>
      <c r="C61" s="13" t="s">
        <v>307</v>
      </c>
      <c r="D61" s="13" t="s">
        <v>29</v>
      </c>
      <c r="E61" s="13" t="s">
        <v>239</v>
      </c>
      <c r="F61" s="13" t="s">
        <v>10</v>
      </c>
      <c r="G61" s="13" t="s">
        <v>30</v>
      </c>
      <c r="H61" s="78">
        <v>16</v>
      </c>
      <c r="I61" s="78">
        <v>16</v>
      </c>
      <c r="J61" s="79"/>
      <c r="K61" s="69">
        <f>'Calculatie schoonmaak invulblad'!E59</f>
        <v>0</v>
      </c>
      <c r="L61" s="27">
        <v>200</v>
      </c>
      <c r="M61" s="93">
        <f t="shared" si="0"/>
        <v>3200</v>
      </c>
      <c r="N61" s="94" t="e">
        <f>((H61/K61)*L61)/200*'Calculatie schoonmaak invulblad'!$C$13</f>
        <v>#DIV/0!</v>
      </c>
      <c r="O61" s="95" t="e">
        <f>(I61/K61)*L61*'Calculatie schoonmaak invulblad'!$C$13</f>
        <v>#DIV/0!</v>
      </c>
    </row>
    <row r="62" spans="1:15" x14ac:dyDescent="0.3">
      <c r="A62" s="21" t="s">
        <v>120</v>
      </c>
      <c r="B62" s="41" t="s">
        <v>864</v>
      </c>
      <c r="C62" s="13" t="s">
        <v>307</v>
      </c>
      <c r="D62" s="13" t="s">
        <v>29</v>
      </c>
      <c r="E62" s="13" t="s">
        <v>239</v>
      </c>
      <c r="F62" s="13" t="s">
        <v>10</v>
      </c>
      <c r="G62" s="13" t="s">
        <v>30</v>
      </c>
      <c r="H62" s="78">
        <v>16</v>
      </c>
      <c r="I62" s="78">
        <v>16</v>
      </c>
      <c r="J62" s="79"/>
      <c r="K62" s="69">
        <f>'Calculatie schoonmaak invulblad'!E59</f>
        <v>0</v>
      </c>
      <c r="L62" s="27">
        <v>200</v>
      </c>
      <c r="M62" s="93">
        <f t="shared" si="0"/>
        <v>3200</v>
      </c>
      <c r="N62" s="94" t="e">
        <f>((H62/K62)*L62)/200*'Calculatie schoonmaak invulblad'!$C$13</f>
        <v>#DIV/0!</v>
      </c>
      <c r="O62" s="95" t="e">
        <f>(I62/K62)*L62*'Calculatie schoonmaak invulblad'!$C$13</f>
        <v>#DIV/0!</v>
      </c>
    </row>
    <row r="63" spans="1:15" x14ac:dyDescent="0.3">
      <c r="A63" s="21" t="s">
        <v>120</v>
      </c>
      <c r="B63" s="41" t="s">
        <v>865</v>
      </c>
      <c r="C63" s="13" t="s">
        <v>307</v>
      </c>
      <c r="D63" s="13" t="s">
        <v>29</v>
      </c>
      <c r="E63" s="13" t="s">
        <v>239</v>
      </c>
      <c r="F63" s="13" t="s">
        <v>10</v>
      </c>
      <c r="G63" s="13" t="s">
        <v>30</v>
      </c>
      <c r="H63" s="78">
        <v>16</v>
      </c>
      <c r="I63" s="78">
        <v>16</v>
      </c>
      <c r="J63" s="79"/>
      <c r="K63" s="69">
        <f>'Calculatie schoonmaak invulblad'!E59</f>
        <v>0</v>
      </c>
      <c r="L63" s="27">
        <v>200</v>
      </c>
      <c r="M63" s="93">
        <f t="shared" si="0"/>
        <v>3200</v>
      </c>
      <c r="N63" s="94" t="e">
        <f>((H63/K63)*L63)/200*'Calculatie schoonmaak invulblad'!$C$13</f>
        <v>#DIV/0!</v>
      </c>
      <c r="O63" s="95" t="e">
        <f>(I63/K63)*L63*'Calculatie schoonmaak invulblad'!$C$13</f>
        <v>#DIV/0!</v>
      </c>
    </row>
    <row r="64" spans="1:15" x14ac:dyDescent="0.3">
      <c r="A64" s="21" t="s">
        <v>120</v>
      </c>
      <c r="B64" s="41" t="s">
        <v>866</v>
      </c>
      <c r="C64" s="13" t="s">
        <v>306</v>
      </c>
      <c r="D64" s="13" t="s">
        <v>29</v>
      </c>
      <c r="E64" s="13" t="s">
        <v>239</v>
      </c>
      <c r="F64" s="13" t="s">
        <v>10</v>
      </c>
      <c r="G64" s="13" t="s">
        <v>30</v>
      </c>
      <c r="H64" s="78">
        <v>16</v>
      </c>
      <c r="I64" s="78">
        <v>16</v>
      </c>
      <c r="J64" s="79"/>
      <c r="K64" s="69">
        <f>'Calculatie schoonmaak invulblad'!E59</f>
        <v>0</v>
      </c>
      <c r="L64" s="27">
        <v>200</v>
      </c>
      <c r="M64" s="93">
        <f t="shared" si="0"/>
        <v>3200</v>
      </c>
      <c r="N64" s="94" t="e">
        <f>((H64/K64)*L64)/200*'Calculatie schoonmaak invulblad'!$C$13</f>
        <v>#DIV/0!</v>
      </c>
      <c r="O64" s="95" t="e">
        <f>(I64/K64)*L64*'Calculatie schoonmaak invulblad'!$C$13</f>
        <v>#DIV/0!</v>
      </c>
    </row>
    <row r="65" spans="1:15" x14ac:dyDescent="0.3">
      <c r="A65" s="21" t="s">
        <v>120</v>
      </c>
      <c r="B65" s="41" t="s">
        <v>867</v>
      </c>
      <c r="C65" s="13" t="s">
        <v>306</v>
      </c>
      <c r="D65" s="13" t="s">
        <v>29</v>
      </c>
      <c r="E65" s="13" t="s">
        <v>239</v>
      </c>
      <c r="F65" s="13" t="s">
        <v>10</v>
      </c>
      <c r="G65" s="13" t="s">
        <v>30</v>
      </c>
      <c r="H65" s="78">
        <v>16</v>
      </c>
      <c r="I65" s="78">
        <v>16</v>
      </c>
      <c r="J65" s="79"/>
      <c r="K65" s="69">
        <f>'Calculatie schoonmaak invulblad'!E59</f>
        <v>0</v>
      </c>
      <c r="L65" s="27">
        <v>200</v>
      </c>
      <c r="M65" s="93">
        <f t="shared" si="0"/>
        <v>3200</v>
      </c>
      <c r="N65" s="94" t="e">
        <f>((H65/K65)*L65)/200*'Calculatie schoonmaak invulblad'!$C$13</f>
        <v>#DIV/0!</v>
      </c>
      <c r="O65" s="95" t="e">
        <f>(I65/K65)*L65*'Calculatie schoonmaak invulblad'!$C$13</f>
        <v>#DIV/0!</v>
      </c>
    </row>
    <row r="66" spans="1:15" x14ac:dyDescent="0.3">
      <c r="A66" s="21" t="s">
        <v>120</v>
      </c>
      <c r="B66" s="41" t="s">
        <v>868</v>
      </c>
      <c r="C66" s="13" t="s">
        <v>306</v>
      </c>
      <c r="D66" s="13" t="s">
        <v>29</v>
      </c>
      <c r="E66" s="13" t="s">
        <v>239</v>
      </c>
      <c r="F66" s="13" t="s">
        <v>10</v>
      </c>
      <c r="G66" s="13" t="s">
        <v>30</v>
      </c>
      <c r="H66" s="78">
        <v>16</v>
      </c>
      <c r="I66" s="78">
        <v>16</v>
      </c>
      <c r="J66" s="79"/>
      <c r="K66" s="69">
        <f>'Calculatie schoonmaak invulblad'!E59</f>
        <v>0</v>
      </c>
      <c r="L66" s="27">
        <v>200</v>
      </c>
      <c r="M66" s="93">
        <f t="shared" si="0"/>
        <v>3200</v>
      </c>
      <c r="N66" s="94" t="e">
        <f>((H66/K66)*L66)/200*'Calculatie schoonmaak invulblad'!$C$13</f>
        <v>#DIV/0!</v>
      </c>
      <c r="O66" s="95" t="e">
        <f>(I66/K66)*L66*'Calculatie schoonmaak invulblad'!$C$13</f>
        <v>#DIV/0!</v>
      </c>
    </row>
    <row r="67" spans="1:15" x14ac:dyDescent="0.3">
      <c r="A67" s="21" t="s">
        <v>120</v>
      </c>
      <c r="B67" s="41" t="s">
        <v>869</v>
      </c>
      <c r="C67" s="13" t="s">
        <v>87</v>
      </c>
      <c r="D67" s="13" t="s">
        <v>46</v>
      </c>
      <c r="E67" s="13" t="s">
        <v>5</v>
      </c>
      <c r="F67" s="13" t="s">
        <v>5</v>
      </c>
      <c r="G67" s="13" t="s">
        <v>47</v>
      </c>
      <c r="H67" s="78">
        <v>5</v>
      </c>
      <c r="I67" s="78">
        <v>5</v>
      </c>
      <c r="J67" s="79"/>
      <c r="K67" s="69">
        <f>'Calculatie schoonmaak invulblad'!K37</f>
        <v>0</v>
      </c>
      <c r="L67" s="27">
        <v>200</v>
      </c>
      <c r="M67" s="93">
        <f t="shared" si="0"/>
        <v>1000</v>
      </c>
      <c r="N67" s="94" t="e">
        <f>((H67/K67)*L67)/200*'Calculatie schoonmaak invulblad'!$C$13</f>
        <v>#DIV/0!</v>
      </c>
      <c r="O67" s="95" t="e">
        <f>(I67/K67)*L67*'Calculatie schoonmaak invulblad'!$C$13</f>
        <v>#DIV/0!</v>
      </c>
    </row>
    <row r="68" spans="1:15" x14ac:dyDescent="0.3">
      <c r="A68" s="21" t="s">
        <v>120</v>
      </c>
      <c r="B68" s="41" t="s">
        <v>870</v>
      </c>
      <c r="C68" s="13" t="s">
        <v>87</v>
      </c>
      <c r="D68" s="13" t="s">
        <v>46</v>
      </c>
      <c r="E68" s="13" t="s">
        <v>5</v>
      </c>
      <c r="F68" s="13" t="s">
        <v>5</v>
      </c>
      <c r="G68" s="13" t="s">
        <v>47</v>
      </c>
      <c r="H68" s="78">
        <v>2</v>
      </c>
      <c r="I68" s="78">
        <v>2</v>
      </c>
      <c r="J68" s="79"/>
      <c r="K68" s="69">
        <f>'Calculatie schoonmaak invulblad'!K37</f>
        <v>0</v>
      </c>
      <c r="L68" s="27">
        <v>200</v>
      </c>
      <c r="M68" s="93">
        <f t="shared" si="0"/>
        <v>400</v>
      </c>
      <c r="N68" s="94" t="e">
        <f>((H68/K68)*L68)/200*'Calculatie schoonmaak invulblad'!$C$13</f>
        <v>#DIV/0!</v>
      </c>
      <c r="O68" s="95" t="e">
        <f>(I68/K68)*L68*'Calculatie schoonmaak invulblad'!$C$13</f>
        <v>#DIV/0!</v>
      </c>
    </row>
    <row r="69" spans="1:15" x14ac:dyDescent="0.3">
      <c r="A69" s="21" t="s">
        <v>120</v>
      </c>
      <c r="B69" s="41" t="s">
        <v>871</v>
      </c>
      <c r="C69" s="13" t="s">
        <v>260</v>
      </c>
      <c r="D69" s="13" t="s">
        <v>39</v>
      </c>
      <c r="E69" s="13" t="s">
        <v>239</v>
      </c>
      <c r="F69" s="13" t="s">
        <v>10</v>
      </c>
      <c r="G69" s="13" t="s">
        <v>23</v>
      </c>
      <c r="H69" s="78">
        <v>8</v>
      </c>
      <c r="I69" s="78">
        <v>0</v>
      </c>
      <c r="J69" s="79">
        <v>8</v>
      </c>
      <c r="K69" s="69">
        <f>'Calculatie schoonmaak invulblad'!E75</f>
        <v>0</v>
      </c>
      <c r="L69" s="27">
        <v>10</v>
      </c>
      <c r="M69" s="93">
        <f t="shared" si="0"/>
        <v>0</v>
      </c>
      <c r="N69" s="94" t="e">
        <f>((H69/K69)*L69)/200*'Calculatie schoonmaak invulblad'!$C$13</f>
        <v>#DIV/0!</v>
      </c>
      <c r="O69" s="95" t="e">
        <f>(I69/K69)*L69*'Calculatie schoonmaak invulblad'!$C$13</f>
        <v>#DIV/0!</v>
      </c>
    </row>
    <row r="70" spans="1:15" x14ac:dyDescent="0.3">
      <c r="A70" s="21" t="s">
        <v>120</v>
      </c>
      <c r="B70" s="41" t="s">
        <v>872</v>
      </c>
      <c r="C70" s="13" t="s">
        <v>87</v>
      </c>
      <c r="D70" s="13" t="s">
        <v>46</v>
      </c>
      <c r="E70" s="13" t="s">
        <v>5</v>
      </c>
      <c r="F70" s="13" t="s">
        <v>5</v>
      </c>
      <c r="G70" s="13" t="s">
        <v>47</v>
      </c>
      <c r="H70" s="78">
        <v>5</v>
      </c>
      <c r="I70" s="78">
        <v>5</v>
      </c>
      <c r="J70" s="79"/>
      <c r="K70" s="69">
        <f>'Calculatie schoonmaak invulblad'!K37</f>
        <v>0</v>
      </c>
      <c r="L70" s="27">
        <v>200</v>
      </c>
      <c r="M70" s="93">
        <f t="shared" si="0"/>
        <v>1000</v>
      </c>
      <c r="N70" s="94" t="e">
        <f>((H70/K70)*L70)/200*'Calculatie schoonmaak invulblad'!$C$13</f>
        <v>#DIV/0!</v>
      </c>
      <c r="O70" s="95" t="e">
        <f>(I70/K70)*L70*'Calculatie schoonmaak invulblad'!$C$13</f>
        <v>#DIV/0!</v>
      </c>
    </row>
    <row r="71" spans="1:15" x14ac:dyDescent="0.3">
      <c r="A71" s="21" t="s">
        <v>120</v>
      </c>
      <c r="B71" s="41" t="s">
        <v>873</v>
      </c>
      <c r="C71" s="13" t="s">
        <v>87</v>
      </c>
      <c r="D71" s="13" t="s">
        <v>46</v>
      </c>
      <c r="E71" s="13" t="s">
        <v>5</v>
      </c>
      <c r="F71" s="13" t="s">
        <v>5</v>
      </c>
      <c r="G71" s="13" t="s">
        <v>47</v>
      </c>
      <c r="H71" s="78">
        <v>2</v>
      </c>
      <c r="I71" s="78">
        <v>2</v>
      </c>
      <c r="J71" s="79"/>
      <c r="K71" s="69">
        <f>'Calculatie schoonmaak invulblad'!K37</f>
        <v>0</v>
      </c>
      <c r="L71" s="27">
        <v>200</v>
      </c>
      <c r="M71" s="93">
        <f t="shared" si="0"/>
        <v>400</v>
      </c>
      <c r="N71" s="94" t="e">
        <f>((H71/K71)*L71)/200*'Calculatie schoonmaak invulblad'!$C$13</f>
        <v>#DIV/0!</v>
      </c>
      <c r="O71" s="95" t="e">
        <f>(I71/K71)*L71*'Calculatie schoonmaak invulblad'!$C$13</f>
        <v>#DIV/0!</v>
      </c>
    </row>
    <row r="72" spans="1:15" x14ac:dyDescent="0.3">
      <c r="A72" s="21" t="s">
        <v>120</v>
      </c>
      <c r="B72" s="41" t="s">
        <v>874</v>
      </c>
      <c r="C72" s="13" t="s">
        <v>87</v>
      </c>
      <c r="D72" s="13" t="s">
        <v>46</v>
      </c>
      <c r="E72" s="13" t="s">
        <v>5</v>
      </c>
      <c r="F72" s="13" t="s">
        <v>5</v>
      </c>
      <c r="G72" s="13" t="s">
        <v>47</v>
      </c>
      <c r="H72" s="78">
        <v>5</v>
      </c>
      <c r="I72" s="78">
        <v>5</v>
      </c>
      <c r="J72" s="79"/>
      <c r="K72" s="69">
        <f>'Calculatie schoonmaak invulblad'!K37</f>
        <v>0</v>
      </c>
      <c r="L72" s="27">
        <v>200</v>
      </c>
      <c r="M72" s="93">
        <f t="shared" si="0"/>
        <v>1000</v>
      </c>
      <c r="N72" s="94" t="e">
        <f>((H72/K72)*L72)/200*'Calculatie schoonmaak invulblad'!$C$13</f>
        <v>#DIV/0!</v>
      </c>
      <c r="O72" s="95" t="e">
        <f>(I72/K72)*L72*'Calculatie schoonmaak invulblad'!$C$13</f>
        <v>#DIV/0!</v>
      </c>
    </row>
    <row r="73" spans="1:15" x14ac:dyDescent="0.3">
      <c r="A73" s="21" t="s">
        <v>120</v>
      </c>
      <c r="B73" s="41" t="s">
        <v>875</v>
      </c>
      <c r="C73" s="13" t="s">
        <v>87</v>
      </c>
      <c r="D73" s="13" t="s">
        <v>46</v>
      </c>
      <c r="E73" s="13" t="s">
        <v>5</v>
      </c>
      <c r="F73" s="13" t="s">
        <v>5</v>
      </c>
      <c r="G73" s="13" t="s">
        <v>47</v>
      </c>
      <c r="H73" s="78">
        <v>2</v>
      </c>
      <c r="I73" s="78">
        <v>2</v>
      </c>
      <c r="J73" s="79"/>
      <c r="K73" s="69">
        <f>'Calculatie schoonmaak invulblad'!K37</f>
        <v>0</v>
      </c>
      <c r="L73" s="27">
        <v>200</v>
      </c>
      <c r="M73" s="93">
        <f t="shared" si="0"/>
        <v>400</v>
      </c>
      <c r="N73" s="94" t="e">
        <f>((H73/K73)*L73)/200*'Calculatie schoonmaak invulblad'!$C$13</f>
        <v>#DIV/0!</v>
      </c>
      <c r="O73" s="95" t="e">
        <f>(I73/K73)*L73*'Calculatie schoonmaak invulblad'!$C$13</f>
        <v>#DIV/0!</v>
      </c>
    </row>
    <row r="74" spans="1:15" x14ac:dyDescent="0.3">
      <c r="A74" s="21" t="s">
        <v>120</v>
      </c>
      <c r="B74" s="41" t="s">
        <v>876</v>
      </c>
      <c r="C74" s="13" t="s">
        <v>542</v>
      </c>
      <c r="D74" s="13" t="s">
        <v>56</v>
      </c>
      <c r="E74" s="13" t="s">
        <v>239</v>
      </c>
      <c r="F74" s="13" t="s">
        <v>10</v>
      </c>
      <c r="G74" s="13" t="s">
        <v>35</v>
      </c>
      <c r="H74" s="78">
        <v>71</v>
      </c>
      <c r="I74" s="78">
        <v>71</v>
      </c>
      <c r="J74" s="79"/>
      <c r="K74" s="69">
        <f>'Calculatie schoonmaak invulblad'!K62</f>
        <v>0</v>
      </c>
      <c r="L74" s="27">
        <v>200</v>
      </c>
      <c r="M74" s="93">
        <f t="shared" si="0"/>
        <v>14200</v>
      </c>
      <c r="N74" s="94" t="e">
        <f>((H74/K74)*L74)/200*'Calculatie schoonmaak invulblad'!$C$13</f>
        <v>#DIV/0!</v>
      </c>
      <c r="O74" s="95" t="e">
        <f>(I74/K74)*L74*'Calculatie schoonmaak invulblad'!$C$13</f>
        <v>#DIV/0!</v>
      </c>
    </row>
    <row r="75" spans="1:15" x14ac:dyDescent="0.3">
      <c r="A75" s="21" t="s">
        <v>120</v>
      </c>
      <c r="B75" s="41" t="s">
        <v>877</v>
      </c>
      <c r="C75" s="13" t="s">
        <v>53</v>
      </c>
      <c r="D75" s="13" t="s">
        <v>53</v>
      </c>
      <c r="E75" s="13" t="s">
        <v>49</v>
      </c>
      <c r="F75" s="13" t="s">
        <v>49</v>
      </c>
      <c r="G75" s="13" t="s">
        <v>125</v>
      </c>
      <c r="H75" s="78">
        <v>24</v>
      </c>
      <c r="I75" s="78">
        <v>24</v>
      </c>
      <c r="J75" s="79"/>
      <c r="K75" s="27">
        <f>('Calculatie schoonmaak invulblad'!K47+'Calculatie schoonmaak invulblad'!K48)/2</f>
        <v>0</v>
      </c>
      <c r="L75" s="27">
        <v>2</v>
      </c>
      <c r="M75" s="93">
        <f t="shared" si="0"/>
        <v>48</v>
      </c>
      <c r="N75" s="94" t="e">
        <f>((H75/K75)*L75)/200*'Calculatie schoonmaak invulblad'!$C$13</f>
        <v>#DIV/0!</v>
      </c>
      <c r="O75" s="95" t="e">
        <f>(I75/K75)*L75*'Calculatie schoonmaak invulblad'!$C$13</f>
        <v>#DIV/0!</v>
      </c>
    </row>
    <row r="76" spans="1:15" x14ac:dyDescent="0.3">
      <c r="A76" s="21" t="s">
        <v>152</v>
      </c>
      <c r="B76" s="41" t="s">
        <v>878</v>
      </c>
      <c r="C76" s="13" t="s">
        <v>54</v>
      </c>
      <c r="D76" s="13" t="s">
        <v>54</v>
      </c>
      <c r="E76" s="13" t="s">
        <v>11</v>
      </c>
      <c r="F76" s="13" t="s">
        <v>12</v>
      </c>
      <c r="G76" s="13" t="s">
        <v>35</v>
      </c>
      <c r="H76" s="78">
        <v>21</v>
      </c>
      <c r="I76" s="78">
        <v>21</v>
      </c>
      <c r="J76" s="79"/>
      <c r="K76" s="69">
        <f>'Calculatie schoonmaak invulblad'!K56</f>
        <v>0</v>
      </c>
      <c r="L76" s="27">
        <v>200</v>
      </c>
      <c r="M76" s="93">
        <f t="shared" ref="M76:M139" si="1">I76*L76</f>
        <v>4200</v>
      </c>
      <c r="N76" s="94" t="e">
        <f>((H76/K76)*L76)/200*'Calculatie schoonmaak invulblad'!$C$13</f>
        <v>#DIV/0!</v>
      </c>
      <c r="O76" s="95" t="e">
        <f>(I76/K76)*L76*'Calculatie schoonmaak invulblad'!$C$13</f>
        <v>#DIV/0!</v>
      </c>
    </row>
    <row r="77" spans="1:15" x14ac:dyDescent="0.3">
      <c r="A77" s="21" t="s">
        <v>152</v>
      </c>
      <c r="B77" s="41" t="s">
        <v>879</v>
      </c>
      <c r="C77" s="13" t="s">
        <v>46</v>
      </c>
      <c r="D77" s="13" t="s">
        <v>46</v>
      </c>
      <c r="E77" s="13" t="s">
        <v>5</v>
      </c>
      <c r="F77" s="13" t="s">
        <v>5</v>
      </c>
      <c r="G77" s="13" t="s">
        <v>47</v>
      </c>
      <c r="H77" s="78">
        <v>9</v>
      </c>
      <c r="I77" s="78">
        <v>9</v>
      </c>
      <c r="J77" s="79"/>
      <c r="K77" s="69">
        <f>'Calculatie schoonmaak invulblad'!K37</f>
        <v>0</v>
      </c>
      <c r="L77" s="27">
        <v>200</v>
      </c>
      <c r="M77" s="93">
        <f t="shared" si="1"/>
        <v>1800</v>
      </c>
      <c r="N77" s="94" t="e">
        <f>((H77/K77)*L77)/200*'Calculatie schoonmaak invulblad'!$C$13</f>
        <v>#DIV/0!</v>
      </c>
      <c r="O77" s="95" t="e">
        <f>(I77/K77)*L77*'Calculatie schoonmaak invulblad'!$C$13</f>
        <v>#DIV/0!</v>
      </c>
    </row>
    <row r="78" spans="1:15" x14ac:dyDescent="0.3">
      <c r="A78" s="21" t="s">
        <v>152</v>
      </c>
      <c r="B78" s="41" t="s">
        <v>880</v>
      </c>
      <c r="C78" s="13" t="s">
        <v>46</v>
      </c>
      <c r="D78" s="13" t="s">
        <v>46</v>
      </c>
      <c r="E78" s="13" t="s">
        <v>5</v>
      </c>
      <c r="F78" s="13" t="s">
        <v>5</v>
      </c>
      <c r="G78" s="13" t="s">
        <v>47</v>
      </c>
      <c r="H78" s="78">
        <v>9</v>
      </c>
      <c r="I78" s="78">
        <v>9</v>
      </c>
      <c r="J78" s="79"/>
      <c r="K78" s="69">
        <f>'Calculatie schoonmaak invulblad'!K37</f>
        <v>0</v>
      </c>
      <c r="L78" s="27">
        <v>200</v>
      </c>
      <c r="M78" s="93">
        <f t="shared" si="1"/>
        <v>1800</v>
      </c>
      <c r="N78" s="94" t="e">
        <f>((H78/K78)*L78)/200*'Calculatie schoonmaak invulblad'!$C$13</f>
        <v>#DIV/0!</v>
      </c>
      <c r="O78" s="95" t="e">
        <f>(I78/K78)*L78*'Calculatie schoonmaak invulblad'!$C$13</f>
        <v>#DIV/0!</v>
      </c>
    </row>
    <row r="79" spans="1:15" x14ac:dyDescent="0.3">
      <c r="A79" s="21" t="s">
        <v>152</v>
      </c>
      <c r="B79" s="41" t="s">
        <v>881</v>
      </c>
      <c r="C79" s="13" t="s">
        <v>81</v>
      </c>
      <c r="D79" s="13" t="s">
        <v>56</v>
      </c>
      <c r="E79" s="13" t="s">
        <v>11</v>
      </c>
      <c r="F79" s="13" t="s">
        <v>12</v>
      </c>
      <c r="G79" s="13" t="s">
        <v>35</v>
      </c>
      <c r="H79" s="78">
        <v>185</v>
      </c>
      <c r="I79" s="78">
        <v>185</v>
      </c>
      <c r="J79" s="79"/>
      <c r="K79" s="69">
        <f>'Calculatie schoonmaak invulblad'!K63</f>
        <v>0</v>
      </c>
      <c r="L79" s="27">
        <v>200</v>
      </c>
      <c r="M79" s="93">
        <f t="shared" si="1"/>
        <v>37000</v>
      </c>
      <c r="N79" s="94" t="e">
        <f>((H79/K79)*L79)/200*'Calculatie schoonmaak invulblad'!$C$13</f>
        <v>#DIV/0!</v>
      </c>
      <c r="O79" s="95" t="e">
        <f>(I79/K79)*L79*'Calculatie schoonmaak invulblad'!$C$13</f>
        <v>#DIV/0!</v>
      </c>
    </row>
    <row r="80" spans="1:15" x14ac:dyDescent="0.3">
      <c r="A80" s="21" t="s">
        <v>152</v>
      </c>
      <c r="B80" s="41" t="s">
        <v>882</v>
      </c>
      <c r="C80" s="13" t="s">
        <v>81</v>
      </c>
      <c r="D80" s="13" t="s">
        <v>56</v>
      </c>
      <c r="E80" s="13" t="s">
        <v>8</v>
      </c>
      <c r="F80" s="13" t="s">
        <v>8</v>
      </c>
      <c r="G80" s="13" t="s">
        <v>35</v>
      </c>
      <c r="H80" s="78">
        <v>89</v>
      </c>
      <c r="I80" s="78">
        <v>89</v>
      </c>
      <c r="J80" s="79"/>
      <c r="K80" s="69">
        <f>'Calculatie schoonmaak invulblad'!K59</f>
        <v>0</v>
      </c>
      <c r="L80" s="27">
        <v>200</v>
      </c>
      <c r="M80" s="93">
        <f t="shared" si="1"/>
        <v>17800</v>
      </c>
      <c r="N80" s="94" t="e">
        <f>((H80/K80)*L80)/200*'Calculatie schoonmaak invulblad'!$C$13</f>
        <v>#DIV/0!</v>
      </c>
      <c r="O80" s="95" t="e">
        <f>(I80/K80)*L80*'Calculatie schoonmaak invulblad'!$C$13</f>
        <v>#DIV/0!</v>
      </c>
    </row>
    <row r="81" spans="1:15" x14ac:dyDescent="0.3">
      <c r="A81" s="21" t="s">
        <v>152</v>
      </c>
      <c r="B81" s="41" t="s">
        <v>883</v>
      </c>
      <c r="C81" s="13" t="s">
        <v>884</v>
      </c>
      <c r="D81" s="13" t="s">
        <v>32</v>
      </c>
      <c r="E81" s="13" t="s">
        <v>8</v>
      </c>
      <c r="F81" s="13" t="s">
        <v>8</v>
      </c>
      <c r="G81" s="13" t="s">
        <v>25</v>
      </c>
      <c r="H81" s="78">
        <v>67</v>
      </c>
      <c r="I81" s="78">
        <v>67</v>
      </c>
      <c r="J81" s="79"/>
      <c r="K81" s="69">
        <f>'Calculatie schoonmaak invulblad'!E61</f>
        <v>0</v>
      </c>
      <c r="L81" s="27">
        <v>100</v>
      </c>
      <c r="M81" s="93">
        <f t="shared" si="1"/>
        <v>6700</v>
      </c>
      <c r="N81" s="94" t="e">
        <f>((H81/K81)*L81)/200*'Calculatie schoonmaak invulblad'!$C$13</f>
        <v>#DIV/0!</v>
      </c>
      <c r="O81" s="95" t="e">
        <f>(I81/K81)*L81*'Calculatie schoonmaak invulblad'!$C$13</f>
        <v>#DIV/0!</v>
      </c>
    </row>
    <row r="82" spans="1:15" x14ac:dyDescent="0.3">
      <c r="A82" s="21" t="s">
        <v>152</v>
      </c>
      <c r="B82" s="41" t="s">
        <v>1496</v>
      </c>
      <c r="C82" s="13" t="s">
        <v>321</v>
      </c>
      <c r="D82" s="13" t="s">
        <v>32</v>
      </c>
      <c r="E82" s="13" t="s">
        <v>8</v>
      </c>
      <c r="F82" s="13" t="s">
        <v>8</v>
      </c>
      <c r="G82" s="13" t="s">
        <v>25</v>
      </c>
      <c r="H82" s="78">
        <v>108</v>
      </c>
      <c r="I82" s="78">
        <v>108</v>
      </c>
      <c r="J82" s="79"/>
      <c r="K82" s="69">
        <f>'Calculatie schoonmaak invulblad'!E61</f>
        <v>0</v>
      </c>
      <c r="L82" s="27">
        <v>100</v>
      </c>
      <c r="M82" s="93">
        <f t="shared" si="1"/>
        <v>10800</v>
      </c>
      <c r="N82" s="94" t="e">
        <f>((H82/K82)*L82)/200*'Calculatie schoonmaak invulblad'!$C$13</f>
        <v>#DIV/0!</v>
      </c>
      <c r="O82" s="95" t="e">
        <f>(I82/K82)*L82*'Calculatie schoonmaak invulblad'!$C$13</f>
        <v>#DIV/0!</v>
      </c>
    </row>
    <row r="83" spans="1:15" x14ac:dyDescent="0.3">
      <c r="A83" s="21" t="s">
        <v>152</v>
      </c>
      <c r="B83" s="41" t="s">
        <v>886</v>
      </c>
      <c r="C83" s="13" t="s">
        <v>84</v>
      </c>
      <c r="D83" s="13" t="s">
        <v>0</v>
      </c>
      <c r="E83" s="13" t="s">
        <v>8</v>
      </c>
      <c r="F83" s="13" t="s">
        <v>8</v>
      </c>
      <c r="G83" s="13" t="s">
        <v>1462</v>
      </c>
      <c r="H83" s="78">
        <v>20</v>
      </c>
      <c r="I83" s="78">
        <v>20</v>
      </c>
      <c r="J83" s="79"/>
      <c r="K83" s="69">
        <f>'Calculatie schoonmaak invulblad'!E28</f>
        <v>0</v>
      </c>
      <c r="L83" s="27">
        <v>80</v>
      </c>
      <c r="M83" s="93">
        <f t="shared" si="1"/>
        <v>1600</v>
      </c>
      <c r="N83" s="94" t="e">
        <f>((H83/K83)*L83)/200*'Calculatie schoonmaak invulblad'!$C$13</f>
        <v>#DIV/0!</v>
      </c>
      <c r="O83" s="95" t="e">
        <f>(I83/K83)*L83*'Calculatie schoonmaak invulblad'!$C$13</f>
        <v>#DIV/0!</v>
      </c>
    </row>
    <row r="84" spans="1:15" x14ac:dyDescent="0.3">
      <c r="A84" s="21" t="s">
        <v>152</v>
      </c>
      <c r="B84" s="41" t="s">
        <v>887</v>
      </c>
      <c r="C84" s="13" t="s">
        <v>84</v>
      </c>
      <c r="D84" s="13" t="s">
        <v>0</v>
      </c>
      <c r="E84" s="13" t="s">
        <v>8</v>
      </c>
      <c r="F84" s="13" t="s">
        <v>8</v>
      </c>
      <c r="G84" s="13" t="s">
        <v>1462</v>
      </c>
      <c r="H84" s="78">
        <v>20</v>
      </c>
      <c r="I84" s="78">
        <v>20</v>
      </c>
      <c r="J84" s="79"/>
      <c r="K84" s="69">
        <f>'Calculatie schoonmaak invulblad'!E28</f>
        <v>0</v>
      </c>
      <c r="L84" s="27">
        <v>80</v>
      </c>
      <c r="M84" s="93">
        <f t="shared" si="1"/>
        <v>1600</v>
      </c>
      <c r="N84" s="94" t="e">
        <f>((H84/K84)*L84)/200*'Calculatie schoonmaak invulblad'!$C$13</f>
        <v>#DIV/0!</v>
      </c>
      <c r="O84" s="95" t="e">
        <f>(I84/K84)*L84*'Calculatie schoonmaak invulblad'!$C$13</f>
        <v>#DIV/0!</v>
      </c>
    </row>
    <row r="85" spans="1:15" x14ac:dyDescent="0.3">
      <c r="A85" s="21" t="s">
        <v>152</v>
      </c>
      <c r="B85" s="41" t="s">
        <v>888</v>
      </c>
      <c r="C85" s="13" t="s">
        <v>142</v>
      </c>
      <c r="D85" s="13" t="s">
        <v>32</v>
      </c>
      <c r="E85" s="13" t="s">
        <v>8</v>
      </c>
      <c r="F85" s="13" t="s">
        <v>8</v>
      </c>
      <c r="G85" s="13" t="s">
        <v>25</v>
      </c>
      <c r="H85" s="78">
        <v>56</v>
      </c>
      <c r="I85" s="78">
        <v>56</v>
      </c>
      <c r="J85" s="79"/>
      <c r="K85" s="69">
        <f>'Calculatie schoonmaak invulblad'!E61</f>
        <v>0</v>
      </c>
      <c r="L85" s="27">
        <v>100</v>
      </c>
      <c r="M85" s="93">
        <f t="shared" si="1"/>
        <v>5600</v>
      </c>
      <c r="N85" s="94" t="e">
        <f>((H85/K85)*L85)/200*'Calculatie schoonmaak invulblad'!$C$13</f>
        <v>#DIV/0!</v>
      </c>
      <c r="O85" s="95" t="e">
        <f>(I85/K85)*L85*'Calculatie schoonmaak invulblad'!$C$13</f>
        <v>#DIV/0!</v>
      </c>
    </row>
    <row r="86" spans="1:15" x14ac:dyDescent="0.3">
      <c r="A86" s="21" t="s">
        <v>152</v>
      </c>
      <c r="B86" s="41" t="s">
        <v>889</v>
      </c>
      <c r="C86" s="13" t="s">
        <v>142</v>
      </c>
      <c r="D86" s="13" t="s">
        <v>32</v>
      </c>
      <c r="E86" s="13" t="s">
        <v>8</v>
      </c>
      <c r="F86" s="13" t="s">
        <v>8</v>
      </c>
      <c r="G86" s="13" t="s">
        <v>25</v>
      </c>
      <c r="H86" s="78">
        <v>52</v>
      </c>
      <c r="I86" s="78">
        <v>52</v>
      </c>
      <c r="J86" s="79"/>
      <c r="K86" s="69">
        <f>'Calculatie schoonmaak invulblad'!E61</f>
        <v>0</v>
      </c>
      <c r="L86" s="27">
        <v>100</v>
      </c>
      <c r="M86" s="93">
        <f t="shared" si="1"/>
        <v>5200</v>
      </c>
      <c r="N86" s="94" t="e">
        <f>((H86/K86)*L86)/200*'Calculatie schoonmaak invulblad'!$C$13</f>
        <v>#DIV/0!</v>
      </c>
      <c r="O86" s="95" t="e">
        <f>(I86/K86)*L86*'Calculatie schoonmaak invulblad'!$C$13</f>
        <v>#DIV/0!</v>
      </c>
    </row>
    <row r="87" spans="1:15" x14ac:dyDescent="0.3">
      <c r="A87" s="21" t="s">
        <v>152</v>
      </c>
      <c r="B87" s="41" t="s">
        <v>890</v>
      </c>
      <c r="C87" s="13" t="s">
        <v>142</v>
      </c>
      <c r="D87" s="13" t="s">
        <v>32</v>
      </c>
      <c r="E87" s="13" t="s">
        <v>8</v>
      </c>
      <c r="F87" s="13" t="s">
        <v>8</v>
      </c>
      <c r="G87" s="13" t="s">
        <v>25</v>
      </c>
      <c r="H87" s="78">
        <v>67</v>
      </c>
      <c r="I87" s="78">
        <v>67</v>
      </c>
      <c r="J87" s="79"/>
      <c r="K87" s="69">
        <f>'Calculatie schoonmaak invulblad'!E61</f>
        <v>0</v>
      </c>
      <c r="L87" s="27">
        <v>100</v>
      </c>
      <c r="M87" s="93">
        <f t="shared" si="1"/>
        <v>6700</v>
      </c>
      <c r="N87" s="94" t="e">
        <f>((H87/K87)*L87)/200*'Calculatie schoonmaak invulblad'!$C$13</f>
        <v>#DIV/0!</v>
      </c>
      <c r="O87" s="95" t="e">
        <f>(I87/K87)*L87*'Calculatie schoonmaak invulblad'!$C$13</f>
        <v>#DIV/0!</v>
      </c>
    </row>
    <row r="88" spans="1:15" x14ac:dyDescent="0.3">
      <c r="A88" s="21" t="s">
        <v>152</v>
      </c>
      <c r="B88" s="41" t="s">
        <v>891</v>
      </c>
      <c r="C88" s="13" t="s">
        <v>54</v>
      </c>
      <c r="D88" s="13" t="s">
        <v>54</v>
      </c>
      <c r="E88" s="13" t="s">
        <v>11</v>
      </c>
      <c r="F88" s="13" t="s">
        <v>12</v>
      </c>
      <c r="G88" s="13" t="s">
        <v>35</v>
      </c>
      <c r="H88" s="78">
        <v>21</v>
      </c>
      <c r="I88" s="78">
        <v>21</v>
      </c>
      <c r="J88" s="79"/>
      <c r="K88" s="69">
        <f>'Calculatie schoonmaak invulblad'!K56</f>
        <v>0</v>
      </c>
      <c r="L88" s="27">
        <v>200</v>
      </c>
      <c r="M88" s="93">
        <f t="shared" si="1"/>
        <v>4200</v>
      </c>
      <c r="N88" s="94" t="e">
        <f>((H88/K88)*L88)/200*'Calculatie schoonmaak invulblad'!$C$13</f>
        <v>#DIV/0!</v>
      </c>
      <c r="O88" s="95" t="e">
        <f>(I88/K88)*L88*'Calculatie schoonmaak invulblad'!$C$13</f>
        <v>#DIV/0!</v>
      </c>
    </row>
    <row r="89" spans="1:15" x14ac:dyDescent="0.3">
      <c r="A89" s="21" t="s">
        <v>152</v>
      </c>
      <c r="B89" s="41" t="s">
        <v>892</v>
      </c>
      <c r="C89" s="13" t="s">
        <v>46</v>
      </c>
      <c r="D89" s="13" t="s">
        <v>46</v>
      </c>
      <c r="E89" s="13" t="s">
        <v>5</v>
      </c>
      <c r="F89" s="13" t="s">
        <v>5</v>
      </c>
      <c r="G89" s="13" t="s">
        <v>47</v>
      </c>
      <c r="H89" s="78">
        <v>10</v>
      </c>
      <c r="I89" s="78">
        <v>10</v>
      </c>
      <c r="J89" s="79"/>
      <c r="K89" s="69">
        <f>'Calculatie schoonmaak invulblad'!K37</f>
        <v>0</v>
      </c>
      <c r="L89" s="27">
        <v>200</v>
      </c>
      <c r="M89" s="93">
        <f t="shared" si="1"/>
        <v>2000</v>
      </c>
      <c r="N89" s="94" t="e">
        <f>((H89/K89)*L89)/200*'Calculatie schoonmaak invulblad'!$C$13</f>
        <v>#DIV/0!</v>
      </c>
      <c r="O89" s="95" t="e">
        <f>(I89/K89)*L89*'Calculatie schoonmaak invulblad'!$C$13</f>
        <v>#DIV/0!</v>
      </c>
    </row>
    <row r="90" spans="1:15" x14ac:dyDescent="0.3">
      <c r="A90" s="21" t="s">
        <v>152</v>
      </c>
      <c r="B90" s="41" t="s">
        <v>893</v>
      </c>
      <c r="C90" s="13" t="s">
        <v>46</v>
      </c>
      <c r="D90" s="13" t="s">
        <v>46</v>
      </c>
      <c r="E90" s="13" t="s">
        <v>5</v>
      </c>
      <c r="F90" s="13" t="s">
        <v>5</v>
      </c>
      <c r="G90" s="13" t="s">
        <v>47</v>
      </c>
      <c r="H90" s="78">
        <v>10</v>
      </c>
      <c r="I90" s="78">
        <v>10</v>
      </c>
      <c r="J90" s="79"/>
      <c r="K90" s="69">
        <f>'Calculatie schoonmaak invulblad'!K37</f>
        <v>0</v>
      </c>
      <c r="L90" s="27">
        <v>200</v>
      </c>
      <c r="M90" s="93">
        <f t="shared" si="1"/>
        <v>2000</v>
      </c>
      <c r="N90" s="94" t="e">
        <f>((H90/K90)*L90)/200*'Calculatie schoonmaak invulblad'!$C$13</f>
        <v>#DIV/0!</v>
      </c>
      <c r="O90" s="95" t="e">
        <f>(I90/K90)*L90*'Calculatie schoonmaak invulblad'!$C$13</f>
        <v>#DIV/0!</v>
      </c>
    </row>
    <row r="91" spans="1:15" x14ac:dyDescent="0.3">
      <c r="A91" s="21" t="s">
        <v>152</v>
      </c>
      <c r="B91" s="41" t="s">
        <v>894</v>
      </c>
      <c r="C91" s="13" t="s">
        <v>542</v>
      </c>
      <c r="D91" s="13" t="s">
        <v>56</v>
      </c>
      <c r="E91" s="13" t="s">
        <v>8</v>
      </c>
      <c r="F91" s="13" t="s">
        <v>8</v>
      </c>
      <c r="G91" s="13" t="s">
        <v>35</v>
      </c>
      <c r="H91" s="78">
        <v>89</v>
      </c>
      <c r="I91" s="78">
        <v>89</v>
      </c>
      <c r="J91" s="79"/>
      <c r="K91" s="69">
        <f>'Calculatie schoonmaak invulblad'!K59</f>
        <v>0</v>
      </c>
      <c r="L91" s="27">
        <v>200</v>
      </c>
      <c r="M91" s="93">
        <f t="shared" si="1"/>
        <v>17800</v>
      </c>
      <c r="N91" s="94" t="e">
        <f>((H91/K91)*L91)/200*'Calculatie schoonmaak invulblad'!$C$13</f>
        <v>#DIV/0!</v>
      </c>
      <c r="O91" s="95" t="e">
        <f>(I91/K91)*L91*'Calculatie schoonmaak invulblad'!$C$13</f>
        <v>#DIV/0!</v>
      </c>
    </row>
    <row r="92" spans="1:15" x14ac:dyDescent="0.3">
      <c r="A92" s="21" t="s">
        <v>152</v>
      </c>
      <c r="B92" s="41" t="s">
        <v>895</v>
      </c>
      <c r="C92" s="13" t="s">
        <v>542</v>
      </c>
      <c r="D92" s="13" t="s">
        <v>56</v>
      </c>
      <c r="E92" s="13" t="s">
        <v>239</v>
      </c>
      <c r="F92" s="13" t="s">
        <v>10</v>
      </c>
      <c r="G92" s="13" t="s">
        <v>35</v>
      </c>
      <c r="H92" s="78">
        <v>30</v>
      </c>
      <c r="I92" s="78">
        <v>30</v>
      </c>
      <c r="J92" s="79"/>
      <c r="K92" s="69">
        <f>'Calculatie schoonmaak invulblad'!K62</f>
        <v>0</v>
      </c>
      <c r="L92" s="27">
        <v>200</v>
      </c>
      <c r="M92" s="93">
        <f t="shared" si="1"/>
        <v>6000</v>
      </c>
      <c r="N92" s="94" t="e">
        <f>((H92/K92)*L92)/200*'Calculatie schoonmaak invulblad'!$C$13</f>
        <v>#DIV/0!</v>
      </c>
      <c r="O92" s="95" t="e">
        <f>(I92/K92)*L92*'Calculatie schoonmaak invulblad'!$C$13</f>
        <v>#DIV/0!</v>
      </c>
    </row>
    <row r="93" spans="1:15" x14ac:dyDescent="0.3">
      <c r="A93" s="21" t="s">
        <v>152</v>
      </c>
      <c r="B93" s="41" t="s">
        <v>896</v>
      </c>
      <c r="C93" s="13" t="s">
        <v>142</v>
      </c>
      <c r="D93" s="13" t="s">
        <v>32</v>
      </c>
      <c r="E93" s="13" t="s">
        <v>8</v>
      </c>
      <c r="F93" s="13" t="s">
        <v>8</v>
      </c>
      <c r="G93" s="13" t="s">
        <v>25</v>
      </c>
      <c r="H93" s="78">
        <v>52</v>
      </c>
      <c r="I93" s="78">
        <v>52</v>
      </c>
      <c r="J93" s="79"/>
      <c r="K93" s="69">
        <f>'Calculatie schoonmaak invulblad'!E61</f>
        <v>0</v>
      </c>
      <c r="L93" s="27">
        <v>100</v>
      </c>
      <c r="M93" s="93">
        <f t="shared" si="1"/>
        <v>5200</v>
      </c>
      <c r="N93" s="94" t="e">
        <f>((H93/K93)*L93)/200*'Calculatie schoonmaak invulblad'!$C$13</f>
        <v>#DIV/0!</v>
      </c>
      <c r="O93" s="95" t="e">
        <f>(I93/K93)*L93*'Calculatie schoonmaak invulblad'!$C$13</f>
        <v>#DIV/0!</v>
      </c>
    </row>
    <row r="94" spans="1:15" x14ac:dyDescent="0.3">
      <c r="A94" s="21" t="s">
        <v>152</v>
      </c>
      <c r="B94" s="41" t="s">
        <v>897</v>
      </c>
      <c r="C94" s="13" t="s">
        <v>142</v>
      </c>
      <c r="D94" s="13" t="s">
        <v>32</v>
      </c>
      <c r="E94" s="13" t="s">
        <v>8</v>
      </c>
      <c r="F94" s="13" t="s">
        <v>8</v>
      </c>
      <c r="G94" s="13" t="s">
        <v>25</v>
      </c>
      <c r="H94" s="78">
        <v>52</v>
      </c>
      <c r="I94" s="78">
        <v>52</v>
      </c>
      <c r="J94" s="79"/>
      <c r="K94" s="69">
        <f>'Calculatie schoonmaak invulblad'!E61</f>
        <v>0</v>
      </c>
      <c r="L94" s="27">
        <v>100</v>
      </c>
      <c r="M94" s="93">
        <f t="shared" si="1"/>
        <v>5200</v>
      </c>
      <c r="N94" s="94" t="e">
        <f>((H94/K94)*L94)/200*'Calculatie schoonmaak invulblad'!$C$13</f>
        <v>#DIV/0!</v>
      </c>
      <c r="O94" s="95" t="e">
        <f>(I94/K94)*L94*'Calculatie schoonmaak invulblad'!$C$13</f>
        <v>#DIV/0!</v>
      </c>
    </row>
    <row r="95" spans="1:15" x14ac:dyDescent="0.3">
      <c r="A95" s="21" t="s">
        <v>152</v>
      </c>
      <c r="B95" s="41" t="s">
        <v>898</v>
      </c>
      <c r="C95" s="13" t="s">
        <v>142</v>
      </c>
      <c r="D95" s="13" t="s">
        <v>32</v>
      </c>
      <c r="E95" s="13" t="s">
        <v>8</v>
      </c>
      <c r="F95" s="13" t="s">
        <v>8</v>
      </c>
      <c r="G95" s="13" t="s">
        <v>25</v>
      </c>
      <c r="H95" s="78">
        <v>55</v>
      </c>
      <c r="I95" s="78">
        <v>55</v>
      </c>
      <c r="J95" s="79"/>
      <c r="K95" s="69">
        <f>'Calculatie schoonmaak invulblad'!E61</f>
        <v>0</v>
      </c>
      <c r="L95" s="27">
        <v>100</v>
      </c>
      <c r="M95" s="93">
        <f t="shared" si="1"/>
        <v>5500</v>
      </c>
      <c r="N95" s="94" t="e">
        <f>((H95/K95)*L95)/200*'Calculatie schoonmaak invulblad'!$C$13</f>
        <v>#DIV/0!</v>
      </c>
      <c r="O95" s="95" t="e">
        <f>(I95/K95)*L95*'Calculatie schoonmaak invulblad'!$C$13</f>
        <v>#DIV/0!</v>
      </c>
    </row>
    <row r="96" spans="1:15" x14ac:dyDescent="0.3">
      <c r="A96" s="21" t="s">
        <v>152</v>
      </c>
      <c r="B96" s="41" t="s">
        <v>899</v>
      </c>
      <c r="C96" s="13" t="s">
        <v>84</v>
      </c>
      <c r="D96" s="13" t="s">
        <v>0</v>
      </c>
      <c r="E96" s="13" t="s">
        <v>8</v>
      </c>
      <c r="F96" s="13" t="s">
        <v>8</v>
      </c>
      <c r="G96" s="13" t="s">
        <v>1462</v>
      </c>
      <c r="H96" s="78">
        <v>20</v>
      </c>
      <c r="I96" s="78">
        <v>20</v>
      </c>
      <c r="J96" s="79"/>
      <c r="K96" s="69">
        <f>'Calculatie schoonmaak invulblad'!E28</f>
        <v>0</v>
      </c>
      <c r="L96" s="27">
        <v>80</v>
      </c>
      <c r="M96" s="93">
        <f t="shared" si="1"/>
        <v>1600</v>
      </c>
      <c r="N96" s="94" t="e">
        <f>((H96/K96)*L96)/200*'Calculatie schoonmaak invulblad'!$C$13</f>
        <v>#DIV/0!</v>
      </c>
      <c r="O96" s="95" t="e">
        <f>(I96/K96)*L96*'Calculatie schoonmaak invulblad'!$C$13</f>
        <v>#DIV/0!</v>
      </c>
    </row>
    <row r="97" spans="1:15" x14ac:dyDescent="0.3">
      <c r="A97" s="21" t="s">
        <v>152</v>
      </c>
      <c r="B97" s="41" t="s">
        <v>900</v>
      </c>
      <c r="C97" s="13" t="s">
        <v>84</v>
      </c>
      <c r="D97" s="13" t="s">
        <v>0</v>
      </c>
      <c r="E97" s="13" t="s">
        <v>8</v>
      </c>
      <c r="F97" s="13" t="s">
        <v>8</v>
      </c>
      <c r="G97" s="13" t="s">
        <v>1462</v>
      </c>
      <c r="H97" s="78">
        <v>20</v>
      </c>
      <c r="I97" s="78">
        <v>20</v>
      </c>
      <c r="J97" s="79"/>
      <c r="K97" s="69">
        <f>'Calculatie schoonmaak invulblad'!E28</f>
        <v>0</v>
      </c>
      <c r="L97" s="27">
        <v>80</v>
      </c>
      <c r="M97" s="93">
        <f t="shared" si="1"/>
        <v>1600</v>
      </c>
      <c r="N97" s="94" t="e">
        <f>((H97/K97)*L97)/200*'Calculatie schoonmaak invulblad'!$C$13</f>
        <v>#DIV/0!</v>
      </c>
      <c r="O97" s="95" t="e">
        <f>(I97/K97)*L97*'Calculatie schoonmaak invulblad'!$C$13</f>
        <v>#DIV/0!</v>
      </c>
    </row>
    <row r="98" spans="1:15" x14ac:dyDescent="0.3">
      <c r="A98" s="21" t="s">
        <v>152</v>
      </c>
      <c r="B98" s="41" t="s">
        <v>901</v>
      </c>
      <c r="C98" s="13" t="s">
        <v>142</v>
      </c>
      <c r="D98" s="13" t="s">
        <v>32</v>
      </c>
      <c r="E98" s="13" t="s">
        <v>8</v>
      </c>
      <c r="F98" s="13" t="s">
        <v>8</v>
      </c>
      <c r="G98" s="13" t="s">
        <v>25</v>
      </c>
      <c r="H98" s="78">
        <v>54</v>
      </c>
      <c r="I98" s="78">
        <v>54</v>
      </c>
      <c r="J98" s="79"/>
      <c r="K98" s="69">
        <f>'Calculatie schoonmaak invulblad'!E61</f>
        <v>0</v>
      </c>
      <c r="L98" s="27">
        <v>100</v>
      </c>
      <c r="M98" s="93">
        <f t="shared" si="1"/>
        <v>5400</v>
      </c>
      <c r="N98" s="94" t="e">
        <f>((H98/K98)*L98)/200*'Calculatie schoonmaak invulblad'!$C$13</f>
        <v>#DIV/0!</v>
      </c>
      <c r="O98" s="95" t="e">
        <f>(I98/K98)*L98*'Calculatie schoonmaak invulblad'!$C$13</f>
        <v>#DIV/0!</v>
      </c>
    </row>
    <row r="99" spans="1:15" x14ac:dyDescent="0.3">
      <c r="A99" s="21" t="s">
        <v>152</v>
      </c>
      <c r="B99" s="41" t="s">
        <v>902</v>
      </c>
      <c r="C99" s="13" t="s">
        <v>142</v>
      </c>
      <c r="D99" s="13" t="s">
        <v>32</v>
      </c>
      <c r="E99" s="13" t="s">
        <v>8</v>
      </c>
      <c r="F99" s="13" t="s">
        <v>8</v>
      </c>
      <c r="G99" s="13" t="s">
        <v>25</v>
      </c>
      <c r="H99" s="78">
        <v>54</v>
      </c>
      <c r="I99" s="78">
        <v>54</v>
      </c>
      <c r="J99" s="79"/>
      <c r="K99" s="69">
        <f>'Calculatie schoonmaak invulblad'!E61</f>
        <v>0</v>
      </c>
      <c r="L99" s="27">
        <v>100</v>
      </c>
      <c r="M99" s="93">
        <f t="shared" si="1"/>
        <v>5400</v>
      </c>
      <c r="N99" s="94" t="e">
        <f>((H99/K99)*L99)/200*'Calculatie schoonmaak invulblad'!$C$13</f>
        <v>#DIV/0!</v>
      </c>
      <c r="O99" s="95" t="e">
        <f>(I99/K99)*L99*'Calculatie schoonmaak invulblad'!$C$13</f>
        <v>#DIV/0!</v>
      </c>
    </row>
    <row r="100" spans="1:15" x14ac:dyDescent="0.3">
      <c r="A100" s="21" t="s">
        <v>152</v>
      </c>
      <c r="B100" s="41" t="s">
        <v>903</v>
      </c>
      <c r="C100" s="13" t="s">
        <v>48</v>
      </c>
      <c r="D100" s="13" t="s">
        <v>48</v>
      </c>
      <c r="E100" s="13" t="s">
        <v>239</v>
      </c>
      <c r="F100" s="13" t="s">
        <v>10</v>
      </c>
      <c r="G100" s="13" t="s">
        <v>50</v>
      </c>
      <c r="H100" s="78">
        <v>72</v>
      </c>
      <c r="I100" s="78">
        <v>72</v>
      </c>
      <c r="J100" s="79"/>
      <c r="K100" s="69">
        <f>'Calculatie schoonmaak invulblad'!K40</f>
        <v>0</v>
      </c>
      <c r="L100" s="27">
        <v>80</v>
      </c>
      <c r="M100" s="93">
        <f t="shared" si="1"/>
        <v>5760</v>
      </c>
      <c r="N100" s="94" t="e">
        <f>((H100/K100)*L100)/200*'Calculatie schoonmaak invulblad'!$C$13</f>
        <v>#DIV/0!</v>
      </c>
      <c r="O100" s="95" t="e">
        <f>(I100/K100)*L100*'Calculatie schoonmaak invulblad'!$C$13</f>
        <v>#DIV/0!</v>
      </c>
    </row>
    <row r="101" spans="1:15" x14ac:dyDescent="0.3">
      <c r="A101" s="21" t="s">
        <v>152</v>
      </c>
      <c r="B101" s="41" t="s">
        <v>904</v>
      </c>
      <c r="C101" s="13" t="s">
        <v>140</v>
      </c>
      <c r="D101" s="13" t="s">
        <v>28</v>
      </c>
      <c r="E101" s="13" t="s">
        <v>8</v>
      </c>
      <c r="F101" s="13" t="s">
        <v>8</v>
      </c>
      <c r="G101" s="13" t="s">
        <v>27</v>
      </c>
      <c r="H101" s="78">
        <v>17</v>
      </c>
      <c r="I101" s="78">
        <v>17</v>
      </c>
      <c r="J101" s="79"/>
      <c r="K101" s="69">
        <f>'Calculatie schoonmaak invulblad'!E55</f>
        <v>0</v>
      </c>
      <c r="L101" s="27">
        <v>200</v>
      </c>
      <c r="M101" s="93">
        <f t="shared" si="1"/>
        <v>3400</v>
      </c>
      <c r="N101" s="94" t="e">
        <f>((H101/K101)*L101)/200*'Calculatie schoonmaak invulblad'!$C$13</f>
        <v>#DIV/0!</v>
      </c>
      <c r="O101" s="95" t="e">
        <f>(I101/K101)*L101*'Calculatie schoonmaak invulblad'!$C$13</f>
        <v>#DIV/0!</v>
      </c>
    </row>
    <row r="102" spans="1:15" x14ac:dyDescent="0.3">
      <c r="A102" s="21" t="s">
        <v>152</v>
      </c>
      <c r="B102" s="41" t="s">
        <v>905</v>
      </c>
      <c r="C102" s="13" t="s">
        <v>54</v>
      </c>
      <c r="D102" s="13" t="s">
        <v>54</v>
      </c>
      <c r="E102" s="13" t="s">
        <v>239</v>
      </c>
      <c r="F102" s="13" t="s">
        <v>10</v>
      </c>
      <c r="G102" s="13" t="s">
        <v>35</v>
      </c>
      <c r="H102" s="78">
        <v>21</v>
      </c>
      <c r="I102" s="78">
        <v>21</v>
      </c>
      <c r="J102" s="79"/>
      <c r="K102" s="68">
        <f>'Calculatie schoonmaak invulblad'!K52</f>
        <v>0</v>
      </c>
      <c r="L102" s="27">
        <v>200</v>
      </c>
      <c r="M102" s="93">
        <f t="shared" si="1"/>
        <v>4200</v>
      </c>
      <c r="N102" s="94" t="e">
        <f>((H102/K102)*L102)/200*'Calculatie schoonmaak invulblad'!$C$13</f>
        <v>#DIV/0!</v>
      </c>
      <c r="O102" s="95" t="e">
        <f>(I102/K102)*L102*'Calculatie schoonmaak invulblad'!$C$13</f>
        <v>#DIV/0!</v>
      </c>
    </row>
    <row r="103" spans="1:15" x14ac:dyDescent="0.3">
      <c r="A103" s="21" t="s">
        <v>152</v>
      </c>
      <c r="B103" s="41" t="s">
        <v>906</v>
      </c>
      <c r="C103" s="13" t="s">
        <v>46</v>
      </c>
      <c r="D103" s="13" t="s">
        <v>46</v>
      </c>
      <c r="E103" s="13" t="s">
        <v>5</v>
      </c>
      <c r="F103" s="13" t="s">
        <v>5</v>
      </c>
      <c r="G103" s="13" t="s">
        <v>47</v>
      </c>
      <c r="H103" s="78">
        <v>9</v>
      </c>
      <c r="I103" s="78">
        <v>9</v>
      </c>
      <c r="J103" s="79"/>
      <c r="K103" s="69">
        <f>'Calculatie schoonmaak invulblad'!K37</f>
        <v>0</v>
      </c>
      <c r="L103" s="27">
        <v>200</v>
      </c>
      <c r="M103" s="93">
        <f t="shared" si="1"/>
        <v>1800</v>
      </c>
      <c r="N103" s="94" t="e">
        <f>((H103/K103)*L103)/200*'Calculatie schoonmaak invulblad'!$C$13</f>
        <v>#DIV/0!</v>
      </c>
      <c r="O103" s="95" t="e">
        <f>(I103/K103)*L103*'Calculatie schoonmaak invulblad'!$C$13</f>
        <v>#DIV/0!</v>
      </c>
    </row>
    <row r="104" spans="1:15" x14ac:dyDescent="0.3">
      <c r="A104" s="21" t="s">
        <v>152</v>
      </c>
      <c r="B104" s="41" t="s">
        <v>907</v>
      </c>
      <c r="C104" s="13" t="s">
        <v>46</v>
      </c>
      <c r="D104" s="13" t="s">
        <v>46</v>
      </c>
      <c r="E104" s="13" t="s">
        <v>5</v>
      </c>
      <c r="F104" s="13" t="s">
        <v>5</v>
      </c>
      <c r="G104" s="13" t="s">
        <v>47</v>
      </c>
      <c r="H104" s="78">
        <v>9</v>
      </c>
      <c r="I104" s="78">
        <v>9</v>
      </c>
      <c r="J104" s="79"/>
      <c r="K104" s="69">
        <f>'Calculatie schoonmaak invulblad'!K37</f>
        <v>0</v>
      </c>
      <c r="L104" s="27">
        <v>200</v>
      </c>
      <c r="M104" s="93">
        <f t="shared" si="1"/>
        <v>1800</v>
      </c>
      <c r="N104" s="94" t="e">
        <f>((H104/K104)*L104)/200*'Calculatie schoonmaak invulblad'!$C$13</f>
        <v>#DIV/0!</v>
      </c>
      <c r="O104" s="95" t="e">
        <f>(I104/K104)*L104*'Calculatie schoonmaak invulblad'!$C$13</f>
        <v>#DIV/0!</v>
      </c>
    </row>
    <row r="105" spans="1:15" x14ac:dyDescent="0.3">
      <c r="A105" s="21" t="s">
        <v>152</v>
      </c>
      <c r="B105" s="41" t="s">
        <v>908</v>
      </c>
      <c r="C105" s="13" t="s">
        <v>373</v>
      </c>
      <c r="D105" s="13" t="s">
        <v>0</v>
      </c>
      <c r="E105" s="13" t="s">
        <v>8</v>
      </c>
      <c r="F105" s="13" t="s">
        <v>8</v>
      </c>
      <c r="G105" s="13" t="s">
        <v>1462</v>
      </c>
      <c r="H105" s="78">
        <v>67</v>
      </c>
      <c r="I105" s="78">
        <v>67</v>
      </c>
      <c r="J105" s="79"/>
      <c r="K105" s="69">
        <f>'Calculatie schoonmaak invulblad'!E28</f>
        <v>0</v>
      </c>
      <c r="L105" s="27">
        <v>80</v>
      </c>
      <c r="M105" s="93">
        <f t="shared" si="1"/>
        <v>5360</v>
      </c>
      <c r="N105" s="94" t="e">
        <f>((H105/K105)*L105)/200*'Calculatie schoonmaak invulblad'!$C$13</f>
        <v>#DIV/0!</v>
      </c>
      <c r="O105" s="95" t="e">
        <f>(I105/K105)*L105*'Calculatie schoonmaak invulblad'!$C$13</f>
        <v>#DIV/0!</v>
      </c>
    </row>
    <row r="106" spans="1:15" x14ac:dyDescent="0.3">
      <c r="A106" s="21" t="s">
        <v>152</v>
      </c>
      <c r="B106" s="41" t="s">
        <v>893</v>
      </c>
      <c r="C106" s="13" t="s">
        <v>84</v>
      </c>
      <c r="D106" s="13" t="s">
        <v>0</v>
      </c>
      <c r="E106" s="13" t="s">
        <v>8</v>
      </c>
      <c r="F106" s="13" t="s">
        <v>8</v>
      </c>
      <c r="G106" s="13" t="s">
        <v>1462</v>
      </c>
      <c r="H106" s="78">
        <v>16</v>
      </c>
      <c r="I106" s="78">
        <v>16</v>
      </c>
      <c r="J106" s="79"/>
      <c r="K106" s="69">
        <f>'Calculatie schoonmaak invulblad'!E28</f>
        <v>0</v>
      </c>
      <c r="L106" s="27">
        <v>80</v>
      </c>
      <c r="M106" s="93">
        <f t="shared" si="1"/>
        <v>1280</v>
      </c>
      <c r="N106" s="94" t="e">
        <f>((H106/K106)*L106)/200*'Calculatie schoonmaak invulblad'!$C$13</f>
        <v>#DIV/0!</v>
      </c>
      <c r="O106" s="95" t="e">
        <f>(I106/K106)*L106*'Calculatie schoonmaak invulblad'!$C$13</f>
        <v>#DIV/0!</v>
      </c>
    </row>
    <row r="107" spans="1:15" x14ac:dyDescent="0.3">
      <c r="A107" s="21" t="s">
        <v>152</v>
      </c>
      <c r="B107" s="41" t="s">
        <v>909</v>
      </c>
      <c r="C107" s="13" t="s">
        <v>373</v>
      </c>
      <c r="D107" s="13" t="s">
        <v>0</v>
      </c>
      <c r="E107" s="13" t="s">
        <v>8</v>
      </c>
      <c r="F107" s="13" t="s">
        <v>8</v>
      </c>
      <c r="G107" s="13" t="s">
        <v>1462</v>
      </c>
      <c r="H107" s="78">
        <v>16</v>
      </c>
      <c r="I107" s="78">
        <v>16</v>
      </c>
      <c r="J107" s="79"/>
      <c r="K107" s="69">
        <f>'Calculatie schoonmaak invulblad'!E28</f>
        <v>0</v>
      </c>
      <c r="L107" s="27">
        <v>80</v>
      </c>
      <c r="M107" s="93">
        <f t="shared" si="1"/>
        <v>1280</v>
      </c>
      <c r="N107" s="94" t="e">
        <f>((H107/K107)*L107)/200*'Calculatie schoonmaak invulblad'!$C$13</f>
        <v>#DIV/0!</v>
      </c>
      <c r="O107" s="95" t="e">
        <f>(I107/K107)*L107*'Calculatie schoonmaak invulblad'!$C$13</f>
        <v>#DIV/0!</v>
      </c>
    </row>
    <row r="108" spans="1:15" x14ac:dyDescent="0.3">
      <c r="A108" s="21" t="s">
        <v>152</v>
      </c>
      <c r="B108" s="41" t="s">
        <v>910</v>
      </c>
      <c r="C108" s="13" t="s">
        <v>81</v>
      </c>
      <c r="D108" s="13" t="s">
        <v>56</v>
      </c>
      <c r="E108" s="13" t="s">
        <v>11</v>
      </c>
      <c r="F108" s="13" t="s">
        <v>12</v>
      </c>
      <c r="G108" s="13" t="s">
        <v>35</v>
      </c>
      <c r="H108" s="78">
        <v>85</v>
      </c>
      <c r="I108" s="78">
        <v>85</v>
      </c>
      <c r="J108" s="79"/>
      <c r="K108" s="69">
        <f>'Calculatie schoonmaak invulblad'!K63</f>
        <v>0</v>
      </c>
      <c r="L108" s="27">
        <v>200</v>
      </c>
      <c r="M108" s="93">
        <f t="shared" si="1"/>
        <v>17000</v>
      </c>
      <c r="N108" s="94" t="e">
        <f>((H108/K108)*L108)/200*'Calculatie schoonmaak invulblad'!$C$13</f>
        <v>#DIV/0!</v>
      </c>
      <c r="O108" s="95" t="e">
        <f>(I108/K108)*L108*'Calculatie schoonmaak invulblad'!$C$13</f>
        <v>#DIV/0!</v>
      </c>
    </row>
    <row r="109" spans="1:15" x14ac:dyDescent="0.3">
      <c r="A109" s="21" t="s">
        <v>152</v>
      </c>
      <c r="B109" s="41" t="s">
        <v>911</v>
      </c>
      <c r="C109" s="13" t="s">
        <v>90</v>
      </c>
      <c r="D109" s="13" t="s">
        <v>39</v>
      </c>
      <c r="E109" s="13" t="s">
        <v>5</v>
      </c>
      <c r="F109" s="13" t="s">
        <v>5</v>
      </c>
      <c r="G109" s="13" t="s">
        <v>23</v>
      </c>
      <c r="H109" s="78">
        <v>6</v>
      </c>
      <c r="I109" s="78">
        <v>0</v>
      </c>
      <c r="J109" s="79">
        <v>6</v>
      </c>
      <c r="K109" s="69">
        <f>'Calculatie schoonmaak invulblad'!E74</f>
        <v>0</v>
      </c>
      <c r="L109" s="27">
        <v>10</v>
      </c>
      <c r="M109" s="93">
        <f t="shared" si="1"/>
        <v>0</v>
      </c>
      <c r="N109" s="94" t="e">
        <f>((H109/K109)*L109)/200*'Calculatie schoonmaak invulblad'!$C$13</f>
        <v>#DIV/0!</v>
      </c>
      <c r="O109" s="95" t="e">
        <f>(I109/K109)*L109*'Calculatie schoonmaak invulblad'!$C$13</f>
        <v>#DIV/0!</v>
      </c>
    </row>
    <row r="110" spans="1:15" x14ac:dyDescent="0.3">
      <c r="A110" s="21" t="s">
        <v>152</v>
      </c>
      <c r="B110" s="41" t="s">
        <v>912</v>
      </c>
      <c r="C110" s="13" t="s">
        <v>90</v>
      </c>
      <c r="D110" s="13" t="s">
        <v>39</v>
      </c>
      <c r="E110" s="13" t="s">
        <v>5</v>
      </c>
      <c r="F110" s="13" t="s">
        <v>5</v>
      </c>
      <c r="G110" s="13" t="s">
        <v>23</v>
      </c>
      <c r="H110" s="78">
        <v>6</v>
      </c>
      <c r="I110" s="78">
        <v>0</v>
      </c>
      <c r="J110" s="79">
        <v>6</v>
      </c>
      <c r="K110" s="69">
        <f>'Calculatie schoonmaak invulblad'!E74</f>
        <v>0</v>
      </c>
      <c r="L110" s="27">
        <v>10</v>
      </c>
      <c r="M110" s="93">
        <f t="shared" si="1"/>
        <v>0</v>
      </c>
      <c r="N110" s="94" t="e">
        <f>((H110/K110)*L110)/200*'Calculatie schoonmaak invulblad'!$C$13</f>
        <v>#DIV/0!</v>
      </c>
      <c r="O110" s="95" t="e">
        <f>(I110/K110)*L110*'Calculatie schoonmaak invulblad'!$C$13</f>
        <v>#DIV/0!</v>
      </c>
    </row>
    <row r="111" spans="1:15" x14ac:dyDescent="0.3">
      <c r="A111" s="21" t="s">
        <v>152</v>
      </c>
      <c r="B111" s="41" t="s">
        <v>913</v>
      </c>
      <c r="C111" s="13" t="s">
        <v>914</v>
      </c>
      <c r="D111" s="13" t="s">
        <v>45</v>
      </c>
      <c r="E111" s="13" t="s">
        <v>11</v>
      </c>
      <c r="F111" s="13" t="s">
        <v>12</v>
      </c>
      <c r="G111" s="13" t="s">
        <v>1462</v>
      </c>
      <c r="H111" s="78">
        <v>10</v>
      </c>
      <c r="I111" s="78">
        <v>10</v>
      </c>
      <c r="J111" s="79"/>
      <c r="K111" s="69">
        <f>'Calculatie schoonmaak invulblad'!K35</f>
        <v>0</v>
      </c>
      <c r="L111" s="27">
        <v>80</v>
      </c>
      <c r="M111" s="93">
        <f t="shared" si="1"/>
        <v>800</v>
      </c>
      <c r="N111" s="94" t="e">
        <f>((H111/K111)*L111)/200*'Calculatie schoonmaak invulblad'!$C$13</f>
        <v>#DIV/0!</v>
      </c>
      <c r="O111" s="95" t="e">
        <f>(I111/K111)*L111*'Calculatie schoonmaak invulblad'!$C$13</f>
        <v>#DIV/0!</v>
      </c>
    </row>
    <row r="112" spans="1:15" x14ac:dyDescent="0.3">
      <c r="A112" s="21" t="s">
        <v>152</v>
      </c>
      <c r="B112" s="41" t="s">
        <v>915</v>
      </c>
      <c r="C112" s="13" t="s">
        <v>916</v>
      </c>
      <c r="D112" s="13" t="s">
        <v>0</v>
      </c>
      <c r="E112" s="13" t="s">
        <v>11</v>
      </c>
      <c r="F112" s="13" t="s">
        <v>12</v>
      </c>
      <c r="G112" s="13" t="s">
        <v>1462</v>
      </c>
      <c r="H112" s="78">
        <v>8.5</v>
      </c>
      <c r="I112" s="78">
        <v>8.5</v>
      </c>
      <c r="J112" s="79"/>
      <c r="K112" s="69">
        <f>'Calculatie schoonmaak invulblad'!E30</f>
        <v>0</v>
      </c>
      <c r="L112" s="27">
        <v>80</v>
      </c>
      <c r="M112" s="93">
        <f t="shared" si="1"/>
        <v>680</v>
      </c>
      <c r="N112" s="94" t="e">
        <f>((H112/K112)*L112)/200*'Calculatie schoonmaak invulblad'!$C$13</f>
        <v>#DIV/0!</v>
      </c>
      <c r="O112" s="95" t="e">
        <f>(I112/K112)*L112*'Calculatie schoonmaak invulblad'!$C$13</f>
        <v>#DIV/0!</v>
      </c>
    </row>
    <row r="113" spans="1:15" x14ac:dyDescent="0.3">
      <c r="A113" s="21" t="s">
        <v>152</v>
      </c>
      <c r="B113" s="41" t="s">
        <v>917</v>
      </c>
      <c r="C113" s="13" t="s">
        <v>84</v>
      </c>
      <c r="D113" s="13" t="s">
        <v>0</v>
      </c>
      <c r="E113" s="13" t="s">
        <v>8</v>
      </c>
      <c r="F113" s="13" t="s">
        <v>8</v>
      </c>
      <c r="G113" s="13" t="s">
        <v>1462</v>
      </c>
      <c r="H113" s="78">
        <v>20</v>
      </c>
      <c r="I113" s="78">
        <v>20</v>
      </c>
      <c r="J113" s="79"/>
      <c r="K113" s="69">
        <f>'Calculatie schoonmaak invulblad'!E28</f>
        <v>0</v>
      </c>
      <c r="L113" s="27">
        <v>80</v>
      </c>
      <c r="M113" s="93">
        <f t="shared" si="1"/>
        <v>1600</v>
      </c>
      <c r="N113" s="94" t="e">
        <f>((H113/K113)*L113)/200*'Calculatie schoonmaak invulblad'!$C$13</f>
        <v>#DIV/0!</v>
      </c>
      <c r="O113" s="95" t="e">
        <f>(I113/K113)*L113*'Calculatie schoonmaak invulblad'!$C$13</f>
        <v>#DIV/0!</v>
      </c>
    </row>
    <row r="114" spans="1:15" x14ac:dyDescent="0.3">
      <c r="A114" s="21" t="s">
        <v>152</v>
      </c>
      <c r="B114" s="41" t="s">
        <v>918</v>
      </c>
      <c r="C114" s="13" t="s">
        <v>919</v>
      </c>
      <c r="D114" s="13" t="s">
        <v>0</v>
      </c>
      <c r="E114" s="13" t="s">
        <v>8</v>
      </c>
      <c r="F114" s="13" t="s">
        <v>8</v>
      </c>
      <c r="G114" s="13" t="s">
        <v>1462</v>
      </c>
      <c r="H114" s="78">
        <v>15</v>
      </c>
      <c r="I114" s="78">
        <v>15</v>
      </c>
      <c r="J114" s="79"/>
      <c r="K114" s="69">
        <f>'Calculatie schoonmaak invulblad'!E28</f>
        <v>0</v>
      </c>
      <c r="L114" s="27">
        <v>80</v>
      </c>
      <c r="M114" s="93">
        <f t="shared" si="1"/>
        <v>1200</v>
      </c>
      <c r="N114" s="94" t="e">
        <f>((H114/K114)*L114)/200*'Calculatie schoonmaak invulblad'!$C$13</f>
        <v>#DIV/0!</v>
      </c>
      <c r="O114" s="95" t="e">
        <f>(I114/K114)*L114*'Calculatie schoonmaak invulblad'!$C$13</f>
        <v>#DIV/0!</v>
      </c>
    </row>
    <row r="115" spans="1:15" x14ac:dyDescent="0.3">
      <c r="A115" s="21" t="s">
        <v>152</v>
      </c>
      <c r="B115" s="41" t="s">
        <v>909</v>
      </c>
      <c r="C115" s="13" t="s">
        <v>373</v>
      </c>
      <c r="D115" s="13" t="s">
        <v>0</v>
      </c>
      <c r="E115" s="13" t="s">
        <v>8</v>
      </c>
      <c r="F115" s="13" t="s">
        <v>8</v>
      </c>
      <c r="G115" s="13" t="s">
        <v>1462</v>
      </c>
      <c r="H115" s="78">
        <v>27</v>
      </c>
      <c r="I115" s="78">
        <v>27</v>
      </c>
      <c r="J115" s="79"/>
      <c r="K115" s="69">
        <f>'Calculatie schoonmaak invulblad'!E28</f>
        <v>0</v>
      </c>
      <c r="L115" s="27">
        <v>80</v>
      </c>
      <c r="M115" s="93">
        <f t="shared" si="1"/>
        <v>2160</v>
      </c>
      <c r="N115" s="94" t="e">
        <f>((H115/K115)*L115)/200*'Calculatie schoonmaak invulblad'!$C$13</f>
        <v>#DIV/0!</v>
      </c>
      <c r="O115" s="95" t="e">
        <f>(I115/K115)*L115*'Calculatie schoonmaak invulblad'!$C$13</f>
        <v>#DIV/0!</v>
      </c>
    </row>
    <row r="116" spans="1:15" x14ac:dyDescent="0.3">
      <c r="A116" s="21" t="s">
        <v>152</v>
      </c>
      <c r="B116" s="41" t="s">
        <v>920</v>
      </c>
      <c r="C116" s="13" t="s">
        <v>84</v>
      </c>
      <c r="D116" s="13" t="s">
        <v>0</v>
      </c>
      <c r="E116" s="13" t="s">
        <v>8</v>
      </c>
      <c r="F116" s="13" t="s">
        <v>8</v>
      </c>
      <c r="G116" s="13" t="s">
        <v>1462</v>
      </c>
      <c r="H116" s="78">
        <v>15</v>
      </c>
      <c r="I116" s="78">
        <v>15</v>
      </c>
      <c r="J116" s="79"/>
      <c r="K116" s="69">
        <f>'Calculatie schoonmaak invulblad'!E28</f>
        <v>0</v>
      </c>
      <c r="L116" s="27">
        <v>80</v>
      </c>
      <c r="M116" s="93">
        <f t="shared" si="1"/>
        <v>1200</v>
      </c>
      <c r="N116" s="94" t="e">
        <f>((H116/K116)*L116)/200*'Calculatie schoonmaak invulblad'!$C$13</f>
        <v>#DIV/0!</v>
      </c>
      <c r="O116" s="95" t="e">
        <f>(I116/K116)*L116*'Calculatie schoonmaak invulblad'!$C$13</f>
        <v>#DIV/0!</v>
      </c>
    </row>
    <row r="117" spans="1:15" x14ac:dyDescent="0.3">
      <c r="A117" s="21" t="s">
        <v>152</v>
      </c>
      <c r="B117" s="41" t="s">
        <v>921</v>
      </c>
      <c r="C117" s="13" t="s">
        <v>922</v>
      </c>
      <c r="D117" s="13" t="s">
        <v>0</v>
      </c>
      <c r="E117" s="13" t="s">
        <v>923</v>
      </c>
      <c r="F117" s="13" t="s">
        <v>923</v>
      </c>
      <c r="G117" s="13" t="s">
        <v>1462</v>
      </c>
      <c r="H117" s="78">
        <v>102</v>
      </c>
      <c r="I117" s="78">
        <v>102</v>
      </c>
      <c r="J117" s="79"/>
      <c r="K117" s="69">
        <f>'Calculatie schoonmaak invulblad'!E28</f>
        <v>0</v>
      </c>
      <c r="L117" s="27">
        <v>80</v>
      </c>
      <c r="M117" s="93">
        <f t="shared" si="1"/>
        <v>8160</v>
      </c>
      <c r="N117" s="94" t="e">
        <f>((H117/K117)*L117)/200*'Calculatie schoonmaak invulblad'!$C$13</f>
        <v>#DIV/0!</v>
      </c>
      <c r="O117" s="95" t="e">
        <f>(I117/K117)*L117*'Calculatie schoonmaak invulblad'!$C$13</f>
        <v>#DIV/0!</v>
      </c>
    </row>
    <row r="118" spans="1:15" x14ac:dyDescent="0.3">
      <c r="A118" s="21" t="s">
        <v>152</v>
      </c>
      <c r="B118" s="41" t="s">
        <v>924</v>
      </c>
      <c r="C118" s="13" t="s">
        <v>84</v>
      </c>
      <c r="D118" s="13" t="s">
        <v>0</v>
      </c>
      <c r="E118" s="13" t="s">
        <v>8</v>
      </c>
      <c r="F118" s="13" t="s">
        <v>8</v>
      </c>
      <c r="G118" s="13" t="s">
        <v>1462</v>
      </c>
      <c r="H118" s="78">
        <v>13</v>
      </c>
      <c r="I118" s="78">
        <v>13</v>
      </c>
      <c r="J118" s="79"/>
      <c r="K118" s="69">
        <f>'Calculatie schoonmaak invulblad'!E28</f>
        <v>0</v>
      </c>
      <c r="L118" s="27">
        <v>80</v>
      </c>
      <c r="M118" s="93">
        <f t="shared" si="1"/>
        <v>1040</v>
      </c>
      <c r="N118" s="94" t="e">
        <f>((H118/K118)*L118)/200*'Calculatie schoonmaak invulblad'!$C$13</f>
        <v>#DIV/0!</v>
      </c>
      <c r="O118" s="95" t="e">
        <f>(I118/K118)*L118*'Calculatie schoonmaak invulblad'!$C$13</f>
        <v>#DIV/0!</v>
      </c>
    </row>
    <row r="119" spans="1:15" x14ac:dyDescent="0.3">
      <c r="A119" s="21" t="s">
        <v>152</v>
      </c>
      <c r="B119" s="41" t="s">
        <v>925</v>
      </c>
      <c r="C119" s="13" t="s">
        <v>142</v>
      </c>
      <c r="D119" s="13" t="s">
        <v>32</v>
      </c>
      <c r="E119" s="13" t="s">
        <v>11</v>
      </c>
      <c r="F119" s="13" t="s">
        <v>12</v>
      </c>
      <c r="G119" s="13" t="s">
        <v>25</v>
      </c>
      <c r="H119" s="78">
        <v>55</v>
      </c>
      <c r="I119" s="78">
        <v>55</v>
      </c>
      <c r="J119" s="79"/>
      <c r="K119" s="69">
        <f>'Calculatie schoonmaak invulblad'!E65</f>
        <v>0</v>
      </c>
      <c r="L119" s="27">
        <v>100</v>
      </c>
      <c r="M119" s="93">
        <f t="shared" si="1"/>
        <v>5500</v>
      </c>
      <c r="N119" s="94" t="e">
        <f>((H119/K119)*L119)/200*'Calculatie schoonmaak invulblad'!$C$13</f>
        <v>#DIV/0!</v>
      </c>
      <c r="O119" s="95" t="e">
        <f>(I119/K119)*L119*'Calculatie schoonmaak invulblad'!$C$13</f>
        <v>#DIV/0!</v>
      </c>
    </row>
    <row r="120" spans="1:15" x14ac:dyDescent="0.3">
      <c r="A120" s="21" t="s">
        <v>152</v>
      </c>
      <c r="B120" s="41" t="s">
        <v>926</v>
      </c>
      <c r="C120" s="13" t="s">
        <v>142</v>
      </c>
      <c r="D120" s="13" t="s">
        <v>32</v>
      </c>
      <c r="E120" s="13" t="s">
        <v>11</v>
      </c>
      <c r="F120" s="13" t="s">
        <v>12</v>
      </c>
      <c r="G120" s="13" t="s">
        <v>25</v>
      </c>
      <c r="H120" s="78">
        <v>55</v>
      </c>
      <c r="I120" s="78">
        <v>55</v>
      </c>
      <c r="J120" s="79"/>
      <c r="K120" s="69">
        <f>'Calculatie schoonmaak invulblad'!E65</f>
        <v>0</v>
      </c>
      <c r="L120" s="27">
        <v>100</v>
      </c>
      <c r="M120" s="93">
        <f t="shared" si="1"/>
        <v>5500</v>
      </c>
      <c r="N120" s="94" t="e">
        <f>((H120/K120)*L120)/200*'Calculatie schoonmaak invulblad'!$C$13</f>
        <v>#DIV/0!</v>
      </c>
      <c r="O120" s="95" t="e">
        <f>(I120/K120)*L120*'Calculatie schoonmaak invulblad'!$C$13</f>
        <v>#DIV/0!</v>
      </c>
    </row>
    <row r="121" spans="1:15" x14ac:dyDescent="0.3">
      <c r="A121" s="21" t="s">
        <v>152</v>
      </c>
      <c r="B121" s="41" t="s">
        <v>927</v>
      </c>
      <c r="C121" s="13" t="s">
        <v>142</v>
      </c>
      <c r="D121" s="13" t="s">
        <v>32</v>
      </c>
      <c r="E121" s="13" t="s">
        <v>11</v>
      </c>
      <c r="F121" s="13" t="s">
        <v>12</v>
      </c>
      <c r="G121" s="13" t="s">
        <v>25</v>
      </c>
      <c r="H121" s="78">
        <v>55</v>
      </c>
      <c r="I121" s="78">
        <v>55</v>
      </c>
      <c r="J121" s="79"/>
      <c r="K121" s="69">
        <f>'Calculatie schoonmaak invulblad'!E65</f>
        <v>0</v>
      </c>
      <c r="L121" s="27">
        <v>100</v>
      </c>
      <c r="M121" s="93">
        <f t="shared" si="1"/>
        <v>5500</v>
      </c>
      <c r="N121" s="94" t="e">
        <f>((H121/K121)*L121)/200*'Calculatie schoonmaak invulblad'!$C$13</f>
        <v>#DIV/0!</v>
      </c>
      <c r="O121" s="95" t="e">
        <f>(I121/K121)*L121*'Calculatie schoonmaak invulblad'!$C$13</f>
        <v>#DIV/0!</v>
      </c>
    </row>
    <row r="122" spans="1:15" x14ac:dyDescent="0.3">
      <c r="A122" s="21" t="s">
        <v>196</v>
      </c>
      <c r="B122" s="41" t="s">
        <v>928</v>
      </c>
      <c r="C122" s="13" t="s">
        <v>81</v>
      </c>
      <c r="D122" s="13" t="s">
        <v>56</v>
      </c>
      <c r="E122" s="13" t="s">
        <v>11</v>
      </c>
      <c r="F122" s="13" t="s">
        <v>12</v>
      </c>
      <c r="G122" s="13" t="s">
        <v>35</v>
      </c>
      <c r="H122" s="78">
        <v>88</v>
      </c>
      <c r="I122" s="78">
        <v>88</v>
      </c>
      <c r="J122" s="79"/>
      <c r="K122" s="69">
        <f>'Calculatie schoonmaak invulblad'!K63</f>
        <v>0</v>
      </c>
      <c r="L122" s="27">
        <v>200</v>
      </c>
      <c r="M122" s="93">
        <f t="shared" si="1"/>
        <v>17600</v>
      </c>
      <c r="N122" s="94" t="e">
        <f>((H122/K122)*L122)/200*'Calculatie schoonmaak invulblad'!$C$13</f>
        <v>#DIV/0!</v>
      </c>
      <c r="O122" s="95" t="e">
        <f>(I122/K122)*L122*'Calculatie schoonmaak invulblad'!$C$13</f>
        <v>#DIV/0!</v>
      </c>
    </row>
    <row r="123" spans="1:15" x14ac:dyDescent="0.3">
      <c r="A123" s="21" t="s">
        <v>196</v>
      </c>
      <c r="B123" s="41" t="s">
        <v>929</v>
      </c>
      <c r="C123" s="13" t="s">
        <v>142</v>
      </c>
      <c r="D123" s="13" t="s">
        <v>32</v>
      </c>
      <c r="E123" s="13" t="s">
        <v>11</v>
      </c>
      <c r="F123" s="13" t="s">
        <v>12</v>
      </c>
      <c r="G123" s="13" t="s">
        <v>25</v>
      </c>
      <c r="H123" s="78">
        <v>65</v>
      </c>
      <c r="I123" s="78">
        <v>65</v>
      </c>
      <c r="J123" s="79"/>
      <c r="K123" s="69">
        <f>'Calculatie schoonmaak invulblad'!E65</f>
        <v>0</v>
      </c>
      <c r="L123" s="27">
        <v>100</v>
      </c>
      <c r="M123" s="93">
        <f t="shared" si="1"/>
        <v>6500</v>
      </c>
      <c r="N123" s="94" t="e">
        <f>((H123/K123)*L123)/200*'Calculatie schoonmaak invulblad'!$C$13</f>
        <v>#DIV/0!</v>
      </c>
      <c r="O123" s="95" t="e">
        <f>(I123/K123)*L123*'Calculatie schoonmaak invulblad'!$C$13</f>
        <v>#DIV/0!</v>
      </c>
    </row>
    <row r="124" spans="1:15" x14ac:dyDescent="0.3">
      <c r="A124" s="21" t="s">
        <v>196</v>
      </c>
      <c r="B124" s="41" t="s">
        <v>930</v>
      </c>
      <c r="C124" s="13" t="s">
        <v>142</v>
      </c>
      <c r="D124" s="13" t="s">
        <v>32</v>
      </c>
      <c r="E124" s="13" t="s">
        <v>11</v>
      </c>
      <c r="F124" s="13" t="s">
        <v>12</v>
      </c>
      <c r="G124" s="13" t="s">
        <v>25</v>
      </c>
      <c r="H124" s="78">
        <v>52</v>
      </c>
      <c r="I124" s="78">
        <v>52</v>
      </c>
      <c r="J124" s="79"/>
      <c r="K124" s="69">
        <f>'Calculatie schoonmaak invulblad'!E65</f>
        <v>0</v>
      </c>
      <c r="L124" s="27">
        <v>100</v>
      </c>
      <c r="M124" s="93">
        <f t="shared" si="1"/>
        <v>5200</v>
      </c>
      <c r="N124" s="94" t="e">
        <f>((H124/K124)*L124)/200*'Calculatie schoonmaak invulblad'!$C$13</f>
        <v>#DIV/0!</v>
      </c>
      <c r="O124" s="95" t="e">
        <f>(I124/K124)*L124*'Calculatie schoonmaak invulblad'!$C$13</f>
        <v>#DIV/0!</v>
      </c>
    </row>
    <row r="125" spans="1:15" x14ac:dyDescent="0.3">
      <c r="A125" s="21" t="s">
        <v>196</v>
      </c>
      <c r="B125" s="41" t="s">
        <v>931</v>
      </c>
      <c r="C125" s="13" t="s">
        <v>142</v>
      </c>
      <c r="D125" s="13" t="s">
        <v>32</v>
      </c>
      <c r="E125" s="13" t="s">
        <v>11</v>
      </c>
      <c r="F125" s="13" t="s">
        <v>12</v>
      </c>
      <c r="G125" s="13" t="s">
        <v>25</v>
      </c>
      <c r="H125" s="78">
        <v>54</v>
      </c>
      <c r="I125" s="78">
        <v>54</v>
      </c>
      <c r="J125" s="79"/>
      <c r="K125" s="69">
        <f>'Calculatie schoonmaak invulblad'!E65</f>
        <v>0</v>
      </c>
      <c r="L125" s="27">
        <v>100</v>
      </c>
      <c r="M125" s="93">
        <f t="shared" si="1"/>
        <v>5400</v>
      </c>
      <c r="N125" s="94" t="e">
        <f>((H125/K125)*L125)/200*'Calculatie schoonmaak invulblad'!$C$13</f>
        <v>#DIV/0!</v>
      </c>
      <c r="O125" s="95" t="e">
        <f>(I125/K125)*L125*'Calculatie schoonmaak invulblad'!$C$13</f>
        <v>#DIV/0!</v>
      </c>
    </row>
    <row r="126" spans="1:15" x14ac:dyDescent="0.3">
      <c r="A126" s="21" t="s">
        <v>196</v>
      </c>
      <c r="B126" s="41" t="s">
        <v>932</v>
      </c>
      <c r="C126" s="13" t="s">
        <v>84</v>
      </c>
      <c r="D126" s="13" t="s">
        <v>0</v>
      </c>
      <c r="E126" s="13" t="s">
        <v>11</v>
      </c>
      <c r="F126" s="13" t="s">
        <v>12</v>
      </c>
      <c r="G126" s="13" t="s">
        <v>1462</v>
      </c>
      <c r="H126" s="78">
        <v>20</v>
      </c>
      <c r="I126" s="78">
        <v>20</v>
      </c>
      <c r="J126" s="79"/>
      <c r="K126" s="69">
        <f>'Calculatie schoonmaak invulblad'!E30</f>
        <v>0</v>
      </c>
      <c r="L126" s="27">
        <v>80</v>
      </c>
      <c r="M126" s="93">
        <f t="shared" si="1"/>
        <v>1600</v>
      </c>
      <c r="N126" s="94" t="e">
        <f>((H126/K126)*L126)/200*'Calculatie schoonmaak invulblad'!$C$13</f>
        <v>#DIV/0!</v>
      </c>
      <c r="O126" s="95" t="e">
        <f>(I126/K126)*L126*'Calculatie schoonmaak invulblad'!$C$13</f>
        <v>#DIV/0!</v>
      </c>
    </row>
    <row r="127" spans="1:15" x14ac:dyDescent="0.3">
      <c r="A127" s="21" t="s">
        <v>196</v>
      </c>
      <c r="B127" s="41" t="s">
        <v>933</v>
      </c>
      <c r="C127" s="13" t="s">
        <v>84</v>
      </c>
      <c r="D127" s="13" t="s">
        <v>0</v>
      </c>
      <c r="E127" s="13" t="s">
        <v>11</v>
      </c>
      <c r="F127" s="13" t="s">
        <v>12</v>
      </c>
      <c r="G127" s="13" t="s">
        <v>1462</v>
      </c>
      <c r="H127" s="78">
        <v>20</v>
      </c>
      <c r="I127" s="78">
        <v>20</v>
      </c>
      <c r="J127" s="79"/>
      <c r="K127" s="69">
        <f>'Calculatie schoonmaak invulblad'!E30</f>
        <v>0</v>
      </c>
      <c r="L127" s="27">
        <v>80</v>
      </c>
      <c r="M127" s="93">
        <f t="shared" si="1"/>
        <v>1600</v>
      </c>
      <c r="N127" s="94" t="e">
        <f>((H127/K127)*L127)/200*'Calculatie schoonmaak invulblad'!$C$13</f>
        <v>#DIV/0!</v>
      </c>
      <c r="O127" s="95" t="e">
        <f>(I127/K127)*L127*'Calculatie schoonmaak invulblad'!$C$13</f>
        <v>#DIV/0!</v>
      </c>
    </row>
    <row r="128" spans="1:15" x14ac:dyDescent="0.3">
      <c r="A128" s="21" t="s">
        <v>196</v>
      </c>
      <c r="B128" s="41" t="s">
        <v>934</v>
      </c>
      <c r="C128" s="13" t="s">
        <v>142</v>
      </c>
      <c r="D128" s="13" t="s">
        <v>32</v>
      </c>
      <c r="E128" s="13" t="s">
        <v>11</v>
      </c>
      <c r="F128" s="13" t="s">
        <v>12</v>
      </c>
      <c r="G128" s="13" t="s">
        <v>25</v>
      </c>
      <c r="H128" s="78">
        <v>54</v>
      </c>
      <c r="I128" s="78">
        <v>54</v>
      </c>
      <c r="J128" s="79"/>
      <c r="K128" s="69">
        <f>'Calculatie schoonmaak invulblad'!E65</f>
        <v>0</v>
      </c>
      <c r="L128" s="27">
        <v>100</v>
      </c>
      <c r="M128" s="93">
        <f t="shared" si="1"/>
        <v>5400</v>
      </c>
      <c r="N128" s="94" t="e">
        <f>((H128/K128)*L128)/200*'Calculatie schoonmaak invulblad'!$C$13</f>
        <v>#DIV/0!</v>
      </c>
      <c r="O128" s="95" t="e">
        <f>(I128/K128)*L128*'Calculatie schoonmaak invulblad'!$C$13</f>
        <v>#DIV/0!</v>
      </c>
    </row>
    <row r="129" spans="1:15" x14ac:dyDescent="0.3">
      <c r="A129" s="21" t="s">
        <v>196</v>
      </c>
      <c r="B129" s="41" t="s">
        <v>935</v>
      </c>
      <c r="C129" s="13" t="s">
        <v>142</v>
      </c>
      <c r="D129" s="13" t="s">
        <v>32</v>
      </c>
      <c r="E129" s="13" t="s">
        <v>11</v>
      </c>
      <c r="F129" s="13" t="s">
        <v>12</v>
      </c>
      <c r="G129" s="13" t="s">
        <v>25</v>
      </c>
      <c r="H129" s="78">
        <v>52</v>
      </c>
      <c r="I129" s="78">
        <v>52</v>
      </c>
      <c r="J129" s="79"/>
      <c r="K129" s="69">
        <f>'Calculatie schoonmaak invulblad'!E65</f>
        <v>0</v>
      </c>
      <c r="L129" s="27">
        <v>100</v>
      </c>
      <c r="M129" s="93">
        <f t="shared" si="1"/>
        <v>5200</v>
      </c>
      <c r="N129" s="94" t="e">
        <f>((H129/K129)*L129)/200*'Calculatie schoonmaak invulblad'!$C$13</f>
        <v>#DIV/0!</v>
      </c>
      <c r="O129" s="95" t="e">
        <f>(I129/K129)*L129*'Calculatie schoonmaak invulblad'!$C$13</f>
        <v>#DIV/0!</v>
      </c>
    </row>
    <row r="130" spans="1:15" x14ac:dyDescent="0.3">
      <c r="A130" s="21" t="s">
        <v>196</v>
      </c>
      <c r="B130" s="41" t="s">
        <v>936</v>
      </c>
      <c r="C130" s="13" t="s">
        <v>142</v>
      </c>
      <c r="D130" s="13" t="s">
        <v>32</v>
      </c>
      <c r="E130" s="13" t="s">
        <v>11</v>
      </c>
      <c r="F130" s="13" t="s">
        <v>12</v>
      </c>
      <c r="G130" s="13" t="s">
        <v>25</v>
      </c>
      <c r="H130" s="78">
        <v>65</v>
      </c>
      <c r="I130" s="78">
        <v>65</v>
      </c>
      <c r="J130" s="79"/>
      <c r="K130" s="69">
        <f>'Calculatie schoonmaak invulblad'!E65</f>
        <v>0</v>
      </c>
      <c r="L130" s="27">
        <v>100</v>
      </c>
      <c r="M130" s="93">
        <f t="shared" si="1"/>
        <v>6500</v>
      </c>
      <c r="N130" s="94" t="e">
        <f>((H130/K130)*L130)/200*'Calculatie schoonmaak invulblad'!$C$13</f>
        <v>#DIV/0!</v>
      </c>
      <c r="O130" s="95" t="e">
        <f>(I130/K130)*L130*'Calculatie schoonmaak invulblad'!$C$13</f>
        <v>#DIV/0!</v>
      </c>
    </row>
    <row r="131" spans="1:15" x14ac:dyDescent="0.3">
      <c r="A131" s="21" t="s">
        <v>196</v>
      </c>
      <c r="B131" s="41" t="s">
        <v>937</v>
      </c>
      <c r="C131" s="13" t="s">
        <v>81</v>
      </c>
      <c r="D131" s="13" t="s">
        <v>56</v>
      </c>
      <c r="E131" s="13" t="s">
        <v>11</v>
      </c>
      <c r="F131" s="13" t="s">
        <v>12</v>
      </c>
      <c r="G131" s="13" t="s">
        <v>35</v>
      </c>
      <c r="H131" s="78">
        <v>220</v>
      </c>
      <c r="I131" s="78">
        <v>220</v>
      </c>
      <c r="J131" s="79"/>
      <c r="K131" s="69">
        <f>'Calculatie schoonmaak invulblad'!K63</f>
        <v>0</v>
      </c>
      <c r="L131" s="27">
        <v>200</v>
      </c>
      <c r="M131" s="93">
        <f t="shared" si="1"/>
        <v>44000</v>
      </c>
      <c r="N131" s="94" t="e">
        <f>((H131/K131)*L131)/200*'Calculatie schoonmaak invulblad'!$C$13</f>
        <v>#DIV/0!</v>
      </c>
      <c r="O131" s="95" t="e">
        <f>(I131/K131)*L131*'Calculatie schoonmaak invulblad'!$C$13</f>
        <v>#DIV/0!</v>
      </c>
    </row>
    <row r="132" spans="1:15" x14ac:dyDescent="0.3">
      <c r="A132" s="21" t="s">
        <v>196</v>
      </c>
      <c r="B132" s="41" t="s">
        <v>938</v>
      </c>
      <c r="C132" s="13" t="s">
        <v>54</v>
      </c>
      <c r="D132" s="13" t="s">
        <v>54</v>
      </c>
      <c r="E132" s="13" t="s">
        <v>11</v>
      </c>
      <c r="F132" s="13" t="s">
        <v>12</v>
      </c>
      <c r="G132" s="13" t="s">
        <v>35</v>
      </c>
      <c r="H132" s="78">
        <v>21</v>
      </c>
      <c r="I132" s="78">
        <v>21</v>
      </c>
      <c r="J132" s="79"/>
      <c r="K132" s="69">
        <f>'Calculatie schoonmaak invulblad'!K56</f>
        <v>0</v>
      </c>
      <c r="L132" s="27">
        <v>200</v>
      </c>
      <c r="M132" s="93">
        <f t="shared" si="1"/>
        <v>4200</v>
      </c>
      <c r="N132" s="94" t="e">
        <f>((H132/K132)*L132)/200*'Calculatie schoonmaak invulblad'!$C$13</f>
        <v>#DIV/0!</v>
      </c>
      <c r="O132" s="95" t="e">
        <f>(I132/K132)*L132*'Calculatie schoonmaak invulblad'!$C$13</f>
        <v>#DIV/0!</v>
      </c>
    </row>
    <row r="133" spans="1:15" x14ac:dyDescent="0.3">
      <c r="A133" s="21" t="s">
        <v>196</v>
      </c>
      <c r="B133" s="41" t="s">
        <v>939</v>
      </c>
      <c r="C133" s="13" t="s">
        <v>46</v>
      </c>
      <c r="D133" s="13" t="s">
        <v>46</v>
      </c>
      <c r="E133" s="13" t="s">
        <v>5</v>
      </c>
      <c r="F133" s="13" t="s">
        <v>5</v>
      </c>
      <c r="G133" s="13" t="s">
        <v>47</v>
      </c>
      <c r="H133" s="78">
        <v>9</v>
      </c>
      <c r="I133" s="78">
        <v>9</v>
      </c>
      <c r="J133" s="79"/>
      <c r="K133" s="69">
        <f>'Calculatie schoonmaak invulblad'!K37</f>
        <v>0</v>
      </c>
      <c r="L133" s="27">
        <v>200</v>
      </c>
      <c r="M133" s="93">
        <f t="shared" si="1"/>
        <v>1800</v>
      </c>
      <c r="N133" s="94" t="e">
        <f>((H133/K133)*L133)/200*'Calculatie schoonmaak invulblad'!$C$13</f>
        <v>#DIV/0!</v>
      </c>
      <c r="O133" s="95" t="e">
        <f>(I133/K133)*L133*'Calculatie schoonmaak invulblad'!$C$13</f>
        <v>#DIV/0!</v>
      </c>
    </row>
    <row r="134" spans="1:15" x14ac:dyDescent="0.3">
      <c r="A134" s="21" t="s">
        <v>196</v>
      </c>
      <c r="B134" s="41" t="s">
        <v>940</v>
      </c>
      <c r="C134" s="13" t="s">
        <v>46</v>
      </c>
      <c r="D134" s="13" t="s">
        <v>46</v>
      </c>
      <c r="E134" s="13" t="s">
        <v>5</v>
      </c>
      <c r="F134" s="13" t="s">
        <v>5</v>
      </c>
      <c r="G134" s="13" t="s">
        <v>47</v>
      </c>
      <c r="H134" s="78">
        <v>8</v>
      </c>
      <c r="I134" s="78">
        <v>8</v>
      </c>
      <c r="J134" s="79"/>
      <c r="K134" s="69">
        <f>'Calculatie schoonmaak invulblad'!K37</f>
        <v>0</v>
      </c>
      <c r="L134" s="27">
        <v>200</v>
      </c>
      <c r="M134" s="93">
        <f t="shared" si="1"/>
        <v>1600</v>
      </c>
      <c r="N134" s="94" t="e">
        <f>((H134/K134)*L134)/200*'Calculatie schoonmaak invulblad'!$C$13</f>
        <v>#DIV/0!</v>
      </c>
      <c r="O134" s="95" t="e">
        <f>(I134/K134)*L134*'Calculatie schoonmaak invulblad'!$C$13</f>
        <v>#DIV/0!</v>
      </c>
    </row>
    <row r="135" spans="1:15" x14ac:dyDescent="0.3">
      <c r="A135" s="21" t="s">
        <v>196</v>
      </c>
      <c r="B135" s="41" t="s">
        <v>941</v>
      </c>
      <c r="C135" s="13" t="s">
        <v>84</v>
      </c>
      <c r="D135" s="13" t="s">
        <v>0</v>
      </c>
      <c r="E135" s="13" t="s">
        <v>8</v>
      </c>
      <c r="F135" s="13" t="s">
        <v>8</v>
      </c>
      <c r="G135" s="13" t="s">
        <v>1462</v>
      </c>
      <c r="H135" s="78">
        <v>35</v>
      </c>
      <c r="I135" s="78">
        <v>35</v>
      </c>
      <c r="J135" s="79"/>
      <c r="K135" s="69">
        <f>'Calculatie schoonmaak invulblad'!E28</f>
        <v>0</v>
      </c>
      <c r="L135" s="27">
        <v>80</v>
      </c>
      <c r="M135" s="93">
        <f t="shared" si="1"/>
        <v>2800</v>
      </c>
      <c r="N135" s="94" t="e">
        <f>((H135/K135)*L135)/200*'Calculatie schoonmaak invulblad'!$C$13</f>
        <v>#DIV/0!</v>
      </c>
      <c r="O135" s="95" t="e">
        <f>(I135/K135)*L135*'Calculatie schoonmaak invulblad'!$C$13</f>
        <v>#DIV/0!</v>
      </c>
    </row>
    <row r="136" spans="1:15" x14ac:dyDescent="0.3">
      <c r="A136" s="21" t="s">
        <v>196</v>
      </c>
      <c r="B136" s="41" t="s">
        <v>942</v>
      </c>
      <c r="C136" s="13" t="s">
        <v>373</v>
      </c>
      <c r="D136" s="13" t="s">
        <v>0</v>
      </c>
      <c r="E136" s="13" t="s">
        <v>8</v>
      </c>
      <c r="F136" s="13" t="s">
        <v>8</v>
      </c>
      <c r="G136" s="13" t="s">
        <v>1462</v>
      </c>
      <c r="H136" s="78">
        <v>35</v>
      </c>
      <c r="I136" s="78">
        <v>35</v>
      </c>
      <c r="J136" s="79"/>
      <c r="K136" s="69">
        <f>'Calculatie schoonmaak invulblad'!E28</f>
        <v>0</v>
      </c>
      <c r="L136" s="27">
        <v>80</v>
      </c>
      <c r="M136" s="93">
        <f t="shared" si="1"/>
        <v>2800</v>
      </c>
      <c r="N136" s="94" t="e">
        <f>((H136/K136)*L136)/200*'Calculatie schoonmaak invulblad'!$C$13</f>
        <v>#DIV/0!</v>
      </c>
      <c r="O136" s="95" t="e">
        <f>(I136/K136)*L136*'Calculatie schoonmaak invulblad'!$C$13</f>
        <v>#DIV/0!</v>
      </c>
    </row>
    <row r="137" spans="1:15" x14ac:dyDescent="0.3">
      <c r="A137" s="21" t="s">
        <v>196</v>
      </c>
      <c r="B137" s="41" t="s">
        <v>943</v>
      </c>
      <c r="C137" s="13" t="s">
        <v>84</v>
      </c>
      <c r="D137" s="13" t="s">
        <v>0</v>
      </c>
      <c r="E137" s="13" t="s">
        <v>8</v>
      </c>
      <c r="F137" s="13" t="s">
        <v>8</v>
      </c>
      <c r="G137" s="13" t="s">
        <v>1462</v>
      </c>
      <c r="H137" s="78">
        <v>17</v>
      </c>
      <c r="I137" s="78">
        <v>17</v>
      </c>
      <c r="J137" s="79"/>
      <c r="K137" s="69">
        <f>'Calculatie schoonmaak invulblad'!E28</f>
        <v>0</v>
      </c>
      <c r="L137" s="27">
        <v>80</v>
      </c>
      <c r="M137" s="93">
        <f t="shared" si="1"/>
        <v>1360</v>
      </c>
      <c r="N137" s="94" t="e">
        <f>((H137/K137)*L137)/200*'Calculatie schoonmaak invulblad'!$C$13</f>
        <v>#DIV/0!</v>
      </c>
      <c r="O137" s="95" t="e">
        <f>(I137/K137)*L137*'Calculatie schoonmaak invulblad'!$C$13</f>
        <v>#DIV/0!</v>
      </c>
    </row>
    <row r="138" spans="1:15" x14ac:dyDescent="0.3">
      <c r="A138" s="21" t="s">
        <v>196</v>
      </c>
      <c r="B138" s="41" t="s">
        <v>944</v>
      </c>
      <c r="C138" s="13" t="s">
        <v>84</v>
      </c>
      <c r="D138" s="13" t="s">
        <v>0</v>
      </c>
      <c r="E138" s="13" t="s">
        <v>8</v>
      </c>
      <c r="F138" s="13" t="s">
        <v>8</v>
      </c>
      <c r="G138" s="13" t="s">
        <v>1462</v>
      </c>
      <c r="H138" s="78">
        <v>15</v>
      </c>
      <c r="I138" s="78">
        <v>15</v>
      </c>
      <c r="J138" s="79"/>
      <c r="K138" s="69">
        <f>'Calculatie schoonmaak invulblad'!E28</f>
        <v>0</v>
      </c>
      <c r="L138" s="27">
        <v>80</v>
      </c>
      <c r="M138" s="93">
        <f t="shared" si="1"/>
        <v>1200</v>
      </c>
      <c r="N138" s="94" t="e">
        <f>((H138/K138)*L138)/200*'Calculatie schoonmaak invulblad'!$C$13</f>
        <v>#DIV/0!</v>
      </c>
      <c r="O138" s="95" t="e">
        <f>(I138/K138)*L138*'Calculatie schoonmaak invulblad'!$C$13</f>
        <v>#DIV/0!</v>
      </c>
    </row>
    <row r="139" spans="1:15" x14ac:dyDescent="0.3">
      <c r="A139" s="21" t="s">
        <v>196</v>
      </c>
      <c r="B139" s="41" t="s">
        <v>945</v>
      </c>
      <c r="C139" s="13" t="s">
        <v>45</v>
      </c>
      <c r="D139" s="13" t="s">
        <v>45</v>
      </c>
      <c r="E139" s="13" t="s">
        <v>11</v>
      </c>
      <c r="F139" s="13" t="s">
        <v>12</v>
      </c>
      <c r="G139" s="13" t="s">
        <v>3</v>
      </c>
      <c r="H139" s="78">
        <v>15</v>
      </c>
      <c r="I139" s="78">
        <v>15</v>
      </c>
      <c r="J139" s="79"/>
      <c r="K139" s="69">
        <f>'Calculatie schoonmaak invulblad'!K35</f>
        <v>0</v>
      </c>
      <c r="L139" s="27">
        <v>40</v>
      </c>
      <c r="M139" s="93">
        <f t="shared" si="1"/>
        <v>600</v>
      </c>
      <c r="N139" s="94" t="e">
        <f>((H139/K139)*L139)/200*'Calculatie schoonmaak invulblad'!$C$13</f>
        <v>#DIV/0!</v>
      </c>
      <c r="O139" s="95" t="e">
        <f>(I139/K139)*L139*'Calculatie schoonmaak invulblad'!$C$13</f>
        <v>#DIV/0!</v>
      </c>
    </row>
    <row r="140" spans="1:15" x14ac:dyDescent="0.3">
      <c r="A140" s="21" t="s">
        <v>196</v>
      </c>
      <c r="B140" s="41" t="s">
        <v>946</v>
      </c>
      <c r="C140" s="13" t="s">
        <v>145</v>
      </c>
      <c r="D140" s="13" t="s">
        <v>0</v>
      </c>
      <c r="E140" s="13" t="s">
        <v>11</v>
      </c>
      <c r="F140" s="13" t="s">
        <v>12</v>
      </c>
      <c r="G140" s="13" t="s">
        <v>1462</v>
      </c>
      <c r="H140" s="78">
        <v>7</v>
      </c>
      <c r="I140" s="78">
        <v>0</v>
      </c>
      <c r="J140" s="79">
        <v>7</v>
      </c>
      <c r="K140" s="69">
        <f>'Calculatie schoonmaak invulblad'!E30</f>
        <v>0</v>
      </c>
      <c r="L140" s="27">
        <v>80</v>
      </c>
      <c r="M140" s="93">
        <f t="shared" ref="M140:M165" si="2">I140*L140</f>
        <v>0</v>
      </c>
      <c r="N140" s="94" t="e">
        <f>((H140/K140)*L140)/200*'Calculatie schoonmaak invulblad'!$C$13</f>
        <v>#DIV/0!</v>
      </c>
      <c r="O140" s="95" t="e">
        <f>(I140/K140)*L140*'Calculatie schoonmaak invulblad'!$C$13</f>
        <v>#DIV/0!</v>
      </c>
    </row>
    <row r="141" spans="1:15" x14ac:dyDescent="0.3">
      <c r="A141" s="21" t="s">
        <v>196</v>
      </c>
      <c r="B141" s="41" t="s">
        <v>947</v>
      </c>
      <c r="C141" s="13" t="s">
        <v>81</v>
      </c>
      <c r="D141" s="13" t="s">
        <v>56</v>
      </c>
      <c r="E141" s="13" t="s">
        <v>11</v>
      </c>
      <c r="F141" s="13" t="s">
        <v>12</v>
      </c>
      <c r="G141" s="13" t="s">
        <v>35</v>
      </c>
      <c r="H141" s="78">
        <v>89</v>
      </c>
      <c r="I141" s="78">
        <v>89</v>
      </c>
      <c r="J141" s="79"/>
      <c r="K141" s="69">
        <f>'Calculatie schoonmaak invulblad'!K63</f>
        <v>0</v>
      </c>
      <c r="L141" s="27">
        <v>200</v>
      </c>
      <c r="M141" s="93">
        <f t="shared" si="2"/>
        <v>17800</v>
      </c>
      <c r="N141" s="94" t="e">
        <f>((H141/K141)*L141)/200*'Calculatie schoonmaak invulblad'!$C$13</f>
        <v>#DIV/0!</v>
      </c>
      <c r="O141" s="95" t="e">
        <f>(I141/K141)*L141*'Calculatie schoonmaak invulblad'!$C$13</f>
        <v>#DIV/0!</v>
      </c>
    </row>
    <row r="142" spans="1:15" x14ac:dyDescent="0.3">
      <c r="A142" s="21" t="s">
        <v>196</v>
      </c>
      <c r="B142" s="41" t="s">
        <v>948</v>
      </c>
      <c r="C142" s="13" t="s">
        <v>142</v>
      </c>
      <c r="D142" s="13" t="s">
        <v>32</v>
      </c>
      <c r="E142" s="13" t="s">
        <v>11</v>
      </c>
      <c r="F142" s="13" t="s">
        <v>12</v>
      </c>
      <c r="G142" s="13" t="s">
        <v>25</v>
      </c>
      <c r="H142" s="78">
        <v>78</v>
      </c>
      <c r="I142" s="78">
        <v>78</v>
      </c>
      <c r="J142" s="79"/>
      <c r="K142" s="69">
        <f>'Calculatie schoonmaak invulblad'!E65</f>
        <v>0</v>
      </c>
      <c r="L142" s="27">
        <v>100</v>
      </c>
      <c r="M142" s="93">
        <f t="shared" si="2"/>
        <v>7800</v>
      </c>
      <c r="N142" s="94" t="e">
        <f>((H142/K142)*L142)/200*'Calculatie schoonmaak invulblad'!$C$13</f>
        <v>#DIV/0!</v>
      </c>
      <c r="O142" s="95" t="e">
        <f>(I142/K142)*L142*'Calculatie schoonmaak invulblad'!$C$13</f>
        <v>#DIV/0!</v>
      </c>
    </row>
    <row r="143" spans="1:15" x14ac:dyDescent="0.3">
      <c r="A143" s="21" t="s">
        <v>196</v>
      </c>
      <c r="B143" s="41" t="s">
        <v>949</v>
      </c>
      <c r="C143" s="13" t="s">
        <v>142</v>
      </c>
      <c r="D143" s="13" t="s">
        <v>32</v>
      </c>
      <c r="E143" s="13" t="s">
        <v>11</v>
      </c>
      <c r="F143" s="13" t="s">
        <v>12</v>
      </c>
      <c r="G143" s="13" t="s">
        <v>25</v>
      </c>
      <c r="H143" s="78">
        <v>52</v>
      </c>
      <c r="I143" s="78">
        <v>52</v>
      </c>
      <c r="J143" s="79"/>
      <c r="K143" s="69">
        <f>'Calculatie schoonmaak invulblad'!E65</f>
        <v>0</v>
      </c>
      <c r="L143" s="27">
        <v>100</v>
      </c>
      <c r="M143" s="93">
        <f t="shared" si="2"/>
        <v>5200</v>
      </c>
      <c r="N143" s="94" t="e">
        <f>((H143/K143)*L143)/200*'Calculatie schoonmaak invulblad'!$C$13</f>
        <v>#DIV/0!</v>
      </c>
      <c r="O143" s="95" t="e">
        <f>(I143/K143)*L143*'Calculatie schoonmaak invulblad'!$C$13</f>
        <v>#DIV/0!</v>
      </c>
    </row>
    <row r="144" spans="1:15" x14ac:dyDescent="0.3">
      <c r="A144" s="21" t="s">
        <v>196</v>
      </c>
      <c r="B144" s="41" t="s">
        <v>950</v>
      </c>
      <c r="C144" s="13" t="s">
        <v>142</v>
      </c>
      <c r="D144" s="13" t="s">
        <v>32</v>
      </c>
      <c r="E144" s="13" t="s">
        <v>11</v>
      </c>
      <c r="F144" s="13" t="s">
        <v>12</v>
      </c>
      <c r="G144" s="13" t="s">
        <v>25</v>
      </c>
      <c r="H144" s="78">
        <v>54</v>
      </c>
      <c r="I144" s="78">
        <v>54</v>
      </c>
      <c r="J144" s="79"/>
      <c r="K144" s="69">
        <f>'Calculatie schoonmaak invulblad'!E65</f>
        <v>0</v>
      </c>
      <c r="L144" s="27">
        <v>100</v>
      </c>
      <c r="M144" s="93">
        <f t="shared" si="2"/>
        <v>5400</v>
      </c>
      <c r="N144" s="94" t="e">
        <f>((H144/K144)*L144)/200*'Calculatie schoonmaak invulblad'!$C$13</f>
        <v>#DIV/0!</v>
      </c>
      <c r="O144" s="95" t="e">
        <f>(I144/K144)*L144*'Calculatie schoonmaak invulblad'!$C$13</f>
        <v>#DIV/0!</v>
      </c>
    </row>
    <row r="145" spans="1:15" x14ac:dyDescent="0.3">
      <c r="A145" s="21" t="s">
        <v>196</v>
      </c>
      <c r="B145" s="41" t="s">
        <v>951</v>
      </c>
      <c r="C145" s="13" t="s">
        <v>84</v>
      </c>
      <c r="D145" s="13" t="s">
        <v>0</v>
      </c>
      <c r="E145" s="13" t="s">
        <v>8</v>
      </c>
      <c r="F145" s="13" t="s">
        <v>8</v>
      </c>
      <c r="G145" s="13" t="s">
        <v>1462</v>
      </c>
      <c r="H145" s="78">
        <v>20</v>
      </c>
      <c r="I145" s="78">
        <v>20</v>
      </c>
      <c r="J145" s="79"/>
      <c r="K145" s="69">
        <f>'Calculatie schoonmaak invulblad'!E28</f>
        <v>0</v>
      </c>
      <c r="L145" s="27">
        <v>80</v>
      </c>
      <c r="M145" s="93">
        <f t="shared" si="2"/>
        <v>1600</v>
      </c>
      <c r="N145" s="94" t="e">
        <f>((H145/K145)*L145)/200*'Calculatie schoonmaak invulblad'!$C$13</f>
        <v>#DIV/0!</v>
      </c>
      <c r="O145" s="95" t="e">
        <f>(I145/K145)*L145*'Calculatie schoonmaak invulblad'!$C$13</f>
        <v>#DIV/0!</v>
      </c>
    </row>
    <row r="146" spans="1:15" x14ac:dyDescent="0.3">
      <c r="A146" s="21" t="s">
        <v>196</v>
      </c>
      <c r="B146" s="41" t="s">
        <v>952</v>
      </c>
      <c r="C146" s="13" t="s">
        <v>84</v>
      </c>
      <c r="D146" s="13" t="s">
        <v>0</v>
      </c>
      <c r="E146" s="13" t="s">
        <v>8</v>
      </c>
      <c r="F146" s="13" t="s">
        <v>8</v>
      </c>
      <c r="G146" s="13" t="s">
        <v>1462</v>
      </c>
      <c r="H146" s="78">
        <v>20</v>
      </c>
      <c r="I146" s="78">
        <v>20</v>
      </c>
      <c r="J146" s="79"/>
      <c r="K146" s="69">
        <f>'Calculatie schoonmaak invulblad'!E28</f>
        <v>0</v>
      </c>
      <c r="L146" s="27">
        <v>80</v>
      </c>
      <c r="M146" s="93">
        <f t="shared" si="2"/>
        <v>1600</v>
      </c>
      <c r="N146" s="94" t="e">
        <f>((H146/K146)*L146)/200*'Calculatie schoonmaak invulblad'!$C$13</f>
        <v>#DIV/0!</v>
      </c>
      <c r="O146" s="95" t="e">
        <f>(I146/K146)*L146*'Calculatie schoonmaak invulblad'!$C$13</f>
        <v>#DIV/0!</v>
      </c>
    </row>
    <row r="147" spans="1:15" x14ac:dyDescent="0.3">
      <c r="A147" s="21" t="s">
        <v>196</v>
      </c>
      <c r="B147" s="41" t="s">
        <v>953</v>
      </c>
      <c r="C147" s="13" t="s">
        <v>142</v>
      </c>
      <c r="D147" s="13" t="s">
        <v>32</v>
      </c>
      <c r="E147" s="13" t="s">
        <v>11</v>
      </c>
      <c r="F147" s="13" t="s">
        <v>12</v>
      </c>
      <c r="G147" s="13" t="s">
        <v>25</v>
      </c>
      <c r="H147" s="78">
        <v>52</v>
      </c>
      <c r="I147" s="78">
        <v>52</v>
      </c>
      <c r="J147" s="79"/>
      <c r="K147" s="69">
        <f>'Calculatie schoonmaak invulblad'!E65</f>
        <v>0</v>
      </c>
      <c r="L147" s="27">
        <v>100</v>
      </c>
      <c r="M147" s="93">
        <f t="shared" si="2"/>
        <v>5200</v>
      </c>
      <c r="N147" s="94" t="e">
        <f>((H147/K147)*L147)/200*'Calculatie schoonmaak invulblad'!$C$13</f>
        <v>#DIV/0!</v>
      </c>
      <c r="O147" s="95" t="e">
        <f>(I147/K147)*L147*'Calculatie schoonmaak invulblad'!$C$13</f>
        <v>#DIV/0!</v>
      </c>
    </row>
    <row r="148" spans="1:15" x14ac:dyDescent="0.3">
      <c r="A148" s="21" t="s">
        <v>196</v>
      </c>
      <c r="B148" s="41" t="s">
        <v>954</v>
      </c>
      <c r="C148" s="13" t="s">
        <v>142</v>
      </c>
      <c r="D148" s="13" t="s">
        <v>32</v>
      </c>
      <c r="E148" s="13" t="s">
        <v>11</v>
      </c>
      <c r="F148" s="13" t="s">
        <v>12</v>
      </c>
      <c r="G148" s="13" t="s">
        <v>25</v>
      </c>
      <c r="H148" s="78">
        <v>52</v>
      </c>
      <c r="I148" s="78">
        <v>52</v>
      </c>
      <c r="J148" s="79"/>
      <c r="K148" s="69">
        <f>'Calculatie schoonmaak invulblad'!E65</f>
        <v>0</v>
      </c>
      <c r="L148" s="27">
        <v>100</v>
      </c>
      <c r="M148" s="93">
        <f t="shared" si="2"/>
        <v>5200</v>
      </c>
      <c r="N148" s="94" t="e">
        <f>((H148/K148)*L148)/200*'Calculatie schoonmaak invulblad'!$C$13</f>
        <v>#DIV/0!</v>
      </c>
      <c r="O148" s="95" t="e">
        <f>(I148/K148)*L148*'Calculatie schoonmaak invulblad'!$C$13</f>
        <v>#DIV/0!</v>
      </c>
    </row>
    <row r="149" spans="1:15" x14ac:dyDescent="0.3">
      <c r="A149" s="21" t="s">
        <v>196</v>
      </c>
      <c r="B149" s="41" t="s">
        <v>955</v>
      </c>
      <c r="C149" s="13" t="s">
        <v>142</v>
      </c>
      <c r="D149" s="13" t="s">
        <v>32</v>
      </c>
      <c r="E149" s="13" t="s">
        <v>11</v>
      </c>
      <c r="F149" s="13" t="s">
        <v>12</v>
      </c>
      <c r="G149" s="13" t="s">
        <v>25</v>
      </c>
      <c r="H149" s="78">
        <v>52</v>
      </c>
      <c r="I149" s="78">
        <v>52</v>
      </c>
      <c r="J149" s="79"/>
      <c r="K149" s="69">
        <f>'Calculatie schoonmaak invulblad'!E65</f>
        <v>0</v>
      </c>
      <c r="L149" s="27">
        <v>100</v>
      </c>
      <c r="M149" s="93">
        <f t="shared" si="2"/>
        <v>5200</v>
      </c>
      <c r="N149" s="94" t="e">
        <f>((H149/K149)*L149)/200*'Calculatie schoonmaak invulblad'!$C$13</f>
        <v>#DIV/0!</v>
      </c>
      <c r="O149" s="95" t="e">
        <f>(I149/K149)*L149*'Calculatie schoonmaak invulblad'!$C$13</f>
        <v>#DIV/0!</v>
      </c>
    </row>
    <row r="150" spans="1:15" x14ac:dyDescent="0.3">
      <c r="A150" s="21" t="s">
        <v>196</v>
      </c>
      <c r="B150" s="41" t="s">
        <v>956</v>
      </c>
      <c r="C150" s="13" t="s">
        <v>54</v>
      </c>
      <c r="D150" s="13" t="s">
        <v>54</v>
      </c>
      <c r="E150" s="13" t="s">
        <v>11</v>
      </c>
      <c r="F150" s="13" t="s">
        <v>12</v>
      </c>
      <c r="G150" s="13" t="s">
        <v>35</v>
      </c>
      <c r="H150" s="78">
        <v>21</v>
      </c>
      <c r="I150" s="78">
        <v>21</v>
      </c>
      <c r="J150" s="79"/>
      <c r="K150" s="69">
        <f>'Calculatie schoonmaak invulblad'!K56</f>
        <v>0</v>
      </c>
      <c r="L150" s="27">
        <v>200</v>
      </c>
      <c r="M150" s="93">
        <f t="shared" si="2"/>
        <v>4200</v>
      </c>
      <c r="N150" s="94" t="e">
        <f>((H150/K150)*L150)/200*'Calculatie schoonmaak invulblad'!$C$13</f>
        <v>#DIV/0!</v>
      </c>
      <c r="O150" s="95" t="e">
        <f>(I150/K150)*L150*'Calculatie schoonmaak invulblad'!$C$13</f>
        <v>#DIV/0!</v>
      </c>
    </row>
    <row r="151" spans="1:15" x14ac:dyDescent="0.3">
      <c r="A151" s="21" t="s">
        <v>196</v>
      </c>
      <c r="B151" s="41" t="s">
        <v>957</v>
      </c>
      <c r="C151" s="13" t="s">
        <v>46</v>
      </c>
      <c r="D151" s="13" t="s">
        <v>46</v>
      </c>
      <c r="E151" s="13" t="s">
        <v>5</v>
      </c>
      <c r="F151" s="13" t="s">
        <v>5</v>
      </c>
      <c r="G151" s="13" t="s">
        <v>47</v>
      </c>
      <c r="H151" s="78">
        <v>9</v>
      </c>
      <c r="I151" s="78">
        <v>9</v>
      </c>
      <c r="J151" s="79"/>
      <c r="K151" s="69">
        <f>'Calculatie schoonmaak invulblad'!K37</f>
        <v>0</v>
      </c>
      <c r="L151" s="27">
        <v>200</v>
      </c>
      <c r="M151" s="93">
        <f t="shared" si="2"/>
        <v>1800</v>
      </c>
      <c r="N151" s="94" t="e">
        <f>((H151/K151)*L151)/200*'Calculatie schoonmaak invulblad'!$C$13</f>
        <v>#DIV/0!</v>
      </c>
      <c r="O151" s="95" t="e">
        <f>(I151/K151)*L151*'Calculatie schoonmaak invulblad'!$C$13</f>
        <v>#DIV/0!</v>
      </c>
    </row>
    <row r="152" spans="1:15" x14ac:dyDescent="0.3">
      <c r="A152" s="21" t="s">
        <v>196</v>
      </c>
      <c r="B152" s="41" t="s">
        <v>958</v>
      </c>
      <c r="C152" s="13" t="s">
        <v>46</v>
      </c>
      <c r="D152" s="13" t="s">
        <v>46</v>
      </c>
      <c r="E152" s="13" t="s">
        <v>5</v>
      </c>
      <c r="F152" s="13" t="s">
        <v>5</v>
      </c>
      <c r="G152" s="13" t="s">
        <v>47</v>
      </c>
      <c r="H152" s="78">
        <v>9</v>
      </c>
      <c r="I152" s="78">
        <v>9</v>
      </c>
      <c r="J152" s="79"/>
      <c r="K152" s="69">
        <f>'Calculatie schoonmaak invulblad'!K37</f>
        <v>0</v>
      </c>
      <c r="L152" s="27">
        <v>200</v>
      </c>
      <c r="M152" s="93">
        <f t="shared" si="2"/>
        <v>1800</v>
      </c>
      <c r="N152" s="94" t="e">
        <f>((H152/K152)*L152)/200*'Calculatie schoonmaak invulblad'!$C$13</f>
        <v>#DIV/0!</v>
      </c>
      <c r="O152" s="95" t="e">
        <f>(I152/K152)*L152*'Calculatie schoonmaak invulblad'!$C$13</f>
        <v>#DIV/0!</v>
      </c>
    </row>
    <row r="153" spans="1:15" x14ac:dyDescent="0.3">
      <c r="A153" s="21" t="s">
        <v>196</v>
      </c>
      <c r="B153" s="41" t="s">
        <v>959</v>
      </c>
      <c r="C153" s="13" t="s">
        <v>81</v>
      </c>
      <c r="D153" s="13" t="s">
        <v>56</v>
      </c>
      <c r="E153" s="13" t="s">
        <v>11</v>
      </c>
      <c r="F153" s="13" t="s">
        <v>12</v>
      </c>
      <c r="G153" s="13" t="s">
        <v>35</v>
      </c>
      <c r="H153" s="78">
        <v>88</v>
      </c>
      <c r="I153" s="78">
        <v>88</v>
      </c>
      <c r="J153" s="79"/>
      <c r="K153" s="69">
        <f>'Calculatie schoonmaak invulblad'!K63</f>
        <v>0</v>
      </c>
      <c r="L153" s="27">
        <v>200</v>
      </c>
      <c r="M153" s="93">
        <f t="shared" si="2"/>
        <v>17600</v>
      </c>
      <c r="N153" s="94" t="e">
        <f>((H153/K153)*L153)/200*'Calculatie schoonmaak invulblad'!$C$13</f>
        <v>#DIV/0!</v>
      </c>
      <c r="O153" s="95" t="e">
        <f>(I153/K153)*L153*'Calculatie schoonmaak invulblad'!$C$13</f>
        <v>#DIV/0!</v>
      </c>
    </row>
    <row r="154" spans="1:15" x14ac:dyDescent="0.3">
      <c r="A154" s="21" t="s">
        <v>196</v>
      </c>
      <c r="B154" s="41" t="s">
        <v>960</v>
      </c>
      <c r="C154" s="13" t="s">
        <v>142</v>
      </c>
      <c r="D154" s="13" t="s">
        <v>32</v>
      </c>
      <c r="E154" s="13" t="s">
        <v>11</v>
      </c>
      <c r="F154" s="13" t="s">
        <v>12</v>
      </c>
      <c r="G154" s="13" t="s">
        <v>25</v>
      </c>
      <c r="H154" s="78">
        <v>78</v>
      </c>
      <c r="I154" s="78">
        <v>78</v>
      </c>
      <c r="J154" s="79"/>
      <c r="K154" s="69">
        <f>'Calculatie schoonmaak invulblad'!E65</f>
        <v>0</v>
      </c>
      <c r="L154" s="27">
        <v>100</v>
      </c>
      <c r="M154" s="93">
        <f t="shared" si="2"/>
        <v>7800</v>
      </c>
      <c r="N154" s="94" t="e">
        <f>((H154/K154)*L154)/200*'Calculatie schoonmaak invulblad'!$C$13</f>
        <v>#DIV/0!</v>
      </c>
      <c r="O154" s="95" t="e">
        <f>(I154/K154)*L154*'Calculatie schoonmaak invulblad'!$C$13</f>
        <v>#DIV/0!</v>
      </c>
    </row>
    <row r="155" spans="1:15" x14ac:dyDescent="0.3">
      <c r="A155" s="21" t="s">
        <v>196</v>
      </c>
      <c r="B155" s="41" t="s">
        <v>1497</v>
      </c>
      <c r="C155" s="13" t="s">
        <v>142</v>
      </c>
      <c r="D155" s="13" t="s">
        <v>32</v>
      </c>
      <c r="E155" s="13" t="s">
        <v>11</v>
      </c>
      <c r="F155" s="13" t="s">
        <v>12</v>
      </c>
      <c r="G155" s="13" t="s">
        <v>25</v>
      </c>
      <c r="H155" s="78">
        <v>52</v>
      </c>
      <c r="I155" s="78">
        <v>52</v>
      </c>
      <c r="J155" s="79"/>
      <c r="K155" s="69">
        <f>'Calculatie schoonmaak invulblad'!E65</f>
        <v>0</v>
      </c>
      <c r="L155" s="27">
        <v>100</v>
      </c>
      <c r="M155" s="93">
        <f t="shared" si="2"/>
        <v>5200</v>
      </c>
      <c r="N155" s="94" t="e">
        <f>((H155/K155)*L155)/200*'Calculatie schoonmaak invulblad'!$C$13</f>
        <v>#DIV/0!</v>
      </c>
      <c r="O155" s="95" t="e">
        <f>(I155/K155)*L155*'Calculatie schoonmaak invulblad'!$C$13</f>
        <v>#DIV/0!</v>
      </c>
    </row>
    <row r="156" spans="1:15" x14ac:dyDescent="0.3">
      <c r="A156" s="21" t="s">
        <v>196</v>
      </c>
      <c r="B156" s="41" t="s">
        <v>961</v>
      </c>
      <c r="C156" s="13" t="s">
        <v>142</v>
      </c>
      <c r="D156" s="13" t="s">
        <v>32</v>
      </c>
      <c r="E156" s="13" t="s">
        <v>11</v>
      </c>
      <c r="F156" s="13" t="s">
        <v>12</v>
      </c>
      <c r="G156" s="13" t="s">
        <v>25</v>
      </c>
      <c r="H156" s="78">
        <v>54</v>
      </c>
      <c r="I156" s="78">
        <v>54</v>
      </c>
      <c r="J156" s="79"/>
      <c r="K156" s="69">
        <f>'Calculatie schoonmaak invulblad'!E65</f>
        <v>0</v>
      </c>
      <c r="L156" s="27">
        <v>100</v>
      </c>
      <c r="M156" s="93">
        <f t="shared" si="2"/>
        <v>5400</v>
      </c>
      <c r="N156" s="94" t="e">
        <f>((H156/K156)*L156)/200*'Calculatie schoonmaak invulblad'!$C$13</f>
        <v>#DIV/0!</v>
      </c>
      <c r="O156" s="95" t="e">
        <f>(I156/K156)*L156*'Calculatie schoonmaak invulblad'!$C$13</f>
        <v>#DIV/0!</v>
      </c>
    </row>
    <row r="157" spans="1:15" x14ac:dyDescent="0.3">
      <c r="A157" s="21" t="s">
        <v>196</v>
      </c>
      <c r="B157" s="41" t="s">
        <v>962</v>
      </c>
      <c r="C157" s="13" t="s">
        <v>84</v>
      </c>
      <c r="D157" s="13" t="s">
        <v>0</v>
      </c>
      <c r="E157" s="13" t="s">
        <v>8</v>
      </c>
      <c r="F157" s="13" t="s">
        <v>8</v>
      </c>
      <c r="G157" s="13" t="s">
        <v>1462</v>
      </c>
      <c r="H157" s="78">
        <v>20</v>
      </c>
      <c r="I157" s="78">
        <v>20</v>
      </c>
      <c r="J157" s="79"/>
      <c r="K157" s="69">
        <f>'Calculatie schoonmaak invulblad'!E28</f>
        <v>0</v>
      </c>
      <c r="L157" s="27">
        <v>80</v>
      </c>
      <c r="M157" s="93">
        <f t="shared" si="2"/>
        <v>1600</v>
      </c>
      <c r="N157" s="94" t="e">
        <f>((H157/K157)*L157)/200*'Calculatie schoonmaak invulblad'!$C$13</f>
        <v>#DIV/0!</v>
      </c>
      <c r="O157" s="95" t="e">
        <f>(I157/K157)*L157*'Calculatie schoonmaak invulblad'!$C$13</f>
        <v>#DIV/0!</v>
      </c>
    </row>
    <row r="158" spans="1:15" x14ac:dyDescent="0.3">
      <c r="A158" s="21" t="s">
        <v>196</v>
      </c>
      <c r="B158" s="41" t="s">
        <v>963</v>
      </c>
      <c r="C158" s="13" t="s">
        <v>84</v>
      </c>
      <c r="D158" s="13" t="s">
        <v>0</v>
      </c>
      <c r="E158" s="13" t="s">
        <v>8</v>
      </c>
      <c r="F158" s="13" t="s">
        <v>8</v>
      </c>
      <c r="G158" s="13" t="s">
        <v>1462</v>
      </c>
      <c r="H158" s="78">
        <v>20</v>
      </c>
      <c r="I158" s="78">
        <v>20</v>
      </c>
      <c r="J158" s="79"/>
      <c r="K158" s="69">
        <f>'Calculatie schoonmaak invulblad'!E28</f>
        <v>0</v>
      </c>
      <c r="L158" s="27">
        <v>80</v>
      </c>
      <c r="M158" s="93">
        <f t="shared" si="2"/>
        <v>1600</v>
      </c>
      <c r="N158" s="94" t="e">
        <f>((H158/K158)*L158)/200*'Calculatie schoonmaak invulblad'!$C$13</f>
        <v>#DIV/0!</v>
      </c>
      <c r="O158" s="95" t="e">
        <f>(I158/K158)*L158*'Calculatie schoonmaak invulblad'!$C$13</f>
        <v>#DIV/0!</v>
      </c>
    </row>
    <row r="159" spans="1:15" x14ac:dyDescent="0.3">
      <c r="A159" s="21" t="s">
        <v>196</v>
      </c>
      <c r="B159" s="41" t="s">
        <v>964</v>
      </c>
      <c r="C159" s="13" t="s">
        <v>142</v>
      </c>
      <c r="D159" s="13" t="s">
        <v>32</v>
      </c>
      <c r="E159" s="13" t="s">
        <v>11</v>
      </c>
      <c r="F159" s="13" t="s">
        <v>12</v>
      </c>
      <c r="G159" s="13" t="s">
        <v>25</v>
      </c>
      <c r="H159" s="78">
        <v>54</v>
      </c>
      <c r="I159" s="78">
        <v>54</v>
      </c>
      <c r="J159" s="79"/>
      <c r="K159" s="69">
        <f>'Calculatie schoonmaak invulblad'!E65</f>
        <v>0</v>
      </c>
      <c r="L159" s="27">
        <v>100</v>
      </c>
      <c r="M159" s="93">
        <f t="shared" si="2"/>
        <v>5400</v>
      </c>
      <c r="N159" s="94" t="e">
        <f>((H159/K159)*L159)/200*'Calculatie schoonmaak invulblad'!$C$13</f>
        <v>#DIV/0!</v>
      </c>
      <c r="O159" s="95" t="e">
        <f>(I159/K159)*L159*'Calculatie schoonmaak invulblad'!$C$13</f>
        <v>#DIV/0!</v>
      </c>
    </row>
    <row r="160" spans="1:15" x14ac:dyDescent="0.3">
      <c r="A160" s="21" t="s">
        <v>196</v>
      </c>
      <c r="B160" s="41" t="s">
        <v>965</v>
      </c>
      <c r="C160" s="13" t="s">
        <v>142</v>
      </c>
      <c r="D160" s="13" t="s">
        <v>32</v>
      </c>
      <c r="E160" s="13" t="s">
        <v>11</v>
      </c>
      <c r="F160" s="13" t="s">
        <v>12</v>
      </c>
      <c r="G160" s="13" t="s">
        <v>25</v>
      </c>
      <c r="H160" s="78">
        <v>52</v>
      </c>
      <c r="I160" s="78">
        <v>52</v>
      </c>
      <c r="J160" s="79"/>
      <c r="K160" s="69">
        <f>'Calculatie schoonmaak invulblad'!E65</f>
        <v>0</v>
      </c>
      <c r="L160" s="27">
        <v>100</v>
      </c>
      <c r="M160" s="93">
        <f t="shared" si="2"/>
        <v>5200</v>
      </c>
      <c r="N160" s="94" t="e">
        <f>((H160/K160)*L160)/200*'Calculatie schoonmaak invulblad'!$C$13</f>
        <v>#DIV/0!</v>
      </c>
      <c r="O160" s="95" t="e">
        <f>(I160/K160)*L160*'Calculatie schoonmaak invulblad'!$C$13</f>
        <v>#DIV/0!</v>
      </c>
    </row>
    <row r="161" spans="1:15" x14ac:dyDescent="0.3">
      <c r="A161" s="21" t="s">
        <v>196</v>
      </c>
      <c r="B161" s="41" t="s">
        <v>966</v>
      </c>
      <c r="C161" s="13" t="s">
        <v>142</v>
      </c>
      <c r="D161" s="13" t="s">
        <v>32</v>
      </c>
      <c r="E161" s="13" t="s">
        <v>11</v>
      </c>
      <c r="F161" s="13" t="s">
        <v>12</v>
      </c>
      <c r="G161" s="13" t="s">
        <v>25</v>
      </c>
      <c r="H161" s="78">
        <v>52</v>
      </c>
      <c r="I161" s="78">
        <v>52</v>
      </c>
      <c r="J161" s="79"/>
      <c r="K161" s="69">
        <f>'Calculatie schoonmaak invulblad'!E65</f>
        <v>0</v>
      </c>
      <c r="L161" s="27">
        <v>100</v>
      </c>
      <c r="M161" s="93">
        <f t="shared" si="2"/>
        <v>5200</v>
      </c>
      <c r="N161" s="94" t="e">
        <f>((H161/K161)*L161)/200*'Calculatie schoonmaak invulblad'!$C$13</f>
        <v>#DIV/0!</v>
      </c>
      <c r="O161" s="95" t="e">
        <f>(I161/K161)*L161*'Calculatie schoonmaak invulblad'!$C$13</f>
        <v>#DIV/0!</v>
      </c>
    </row>
    <row r="162" spans="1:15" x14ac:dyDescent="0.3">
      <c r="A162" s="21" t="s">
        <v>196</v>
      </c>
      <c r="B162" s="41" t="s">
        <v>967</v>
      </c>
      <c r="C162" s="13" t="s">
        <v>54</v>
      </c>
      <c r="D162" s="13" t="s">
        <v>54</v>
      </c>
      <c r="E162" s="13" t="s">
        <v>11</v>
      </c>
      <c r="F162" s="13" t="s">
        <v>12</v>
      </c>
      <c r="G162" s="13" t="s">
        <v>35</v>
      </c>
      <c r="H162" s="78">
        <v>21</v>
      </c>
      <c r="I162" s="78">
        <v>21</v>
      </c>
      <c r="J162" s="79"/>
      <c r="K162" s="69">
        <f>'Calculatie schoonmaak invulblad'!K56</f>
        <v>0</v>
      </c>
      <c r="L162" s="27">
        <v>200</v>
      </c>
      <c r="M162" s="93">
        <f t="shared" si="2"/>
        <v>4200</v>
      </c>
      <c r="N162" s="94" t="e">
        <f>((H162/K162)*L162)/200*'Calculatie schoonmaak invulblad'!$C$13</f>
        <v>#DIV/0!</v>
      </c>
      <c r="O162" s="95" t="e">
        <f>(I162/K162)*L162*'Calculatie schoonmaak invulblad'!$C$13</f>
        <v>#DIV/0!</v>
      </c>
    </row>
    <row r="163" spans="1:15" x14ac:dyDescent="0.3">
      <c r="A163" s="21" t="s">
        <v>196</v>
      </c>
      <c r="B163" s="41" t="s">
        <v>968</v>
      </c>
      <c r="C163" s="13" t="s">
        <v>46</v>
      </c>
      <c r="D163" s="13" t="s">
        <v>46</v>
      </c>
      <c r="E163" s="13" t="s">
        <v>5</v>
      </c>
      <c r="F163" s="13" t="s">
        <v>5</v>
      </c>
      <c r="G163" s="13" t="s">
        <v>47</v>
      </c>
      <c r="H163" s="78">
        <v>9</v>
      </c>
      <c r="I163" s="78">
        <v>9</v>
      </c>
      <c r="J163" s="79"/>
      <c r="K163" s="69">
        <f>'Calculatie schoonmaak invulblad'!K37</f>
        <v>0</v>
      </c>
      <c r="L163" s="27">
        <v>200</v>
      </c>
      <c r="M163" s="93">
        <f t="shared" si="2"/>
        <v>1800</v>
      </c>
      <c r="N163" s="94" t="e">
        <f>((H163/K163)*L163)/200*'Calculatie schoonmaak invulblad'!$C$13</f>
        <v>#DIV/0!</v>
      </c>
      <c r="O163" s="95" t="e">
        <f>(I163/K163)*L163*'Calculatie schoonmaak invulblad'!$C$13</f>
        <v>#DIV/0!</v>
      </c>
    </row>
    <row r="164" spans="1:15" x14ac:dyDescent="0.3">
      <c r="A164" s="21" t="s">
        <v>196</v>
      </c>
      <c r="B164" s="41" t="s">
        <v>969</v>
      </c>
      <c r="C164" s="13" t="s">
        <v>46</v>
      </c>
      <c r="D164" s="13" t="s">
        <v>46</v>
      </c>
      <c r="E164" s="13" t="s">
        <v>5</v>
      </c>
      <c r="F164" s="13" t="s">
        <v>5</v>
      </c>
      <c r="G164" s="13" t="s">
        <v>47</v>
      </c>
      <c r="H164" s="78">
        <v>9</v>
      </c>
      <c r="I164" s="78">
        <v>9</v>
      </c>
      <c r="J164" s="79"/>
      <c r="K164" s="100">
        <f>'Calculatie schoonmaak invulblad'!K37</f>
        <v>0</v>
      </c>
      <c r="L164" s="27">
        <v>200</v>
      </c>
      <c r="M164" s="93">
        <f t="shared" si="2"/>
        <v>1800</v>
      </c>
      <c r="N164" s="94" t="e">
        <f>((H164/K164)*L164)/200*'Calculatie schoonmaak invulblad'!$C$13</f>
        <v>#DIV/0!</v>
      </c>
      <c r="O164" s="95" t="e">
        <f>(I164/K164)*L164*'Calculatie schoonmaak invulblad'!$C$13</f>
        <v>#DIV/0!</v>
      </c>
    </row>
    <row r="165" spans="1:15" ht="15" thickBot="1" x14ac:dyDescent="0.35">
      <c r="A165" s="23" t="s">
        <v>970</v>
      </c>
      <c r="B165" s="42" t="s">
        <v>971</v>
      </c>
      <c r="C165" s="25" t="s">
        <v>54</v>
      </c>
      <c r="D165" s="25" t="s">
        <v>54</v>
      </c>
      <c r="E165" s="25" t="s">
        <v>239</v>
      </c>
      <c r="F165" s="25" t="s">
        <v>10</v>
      </c>
      <c r="G165" s="25" t="s">
        <v>35</v>
      </c>
      <c r="H165" s="86">
        <v>21</v>
      </c>
      <c r="I165" s="86">
        <v>21</v>
      </c>
      <c r="J165" s="87"/>
      <c r="K165" s="70">
        <f>'Calculatie schoonmaak invulblad'!K52</f>
        <v>0</v>
      </c>
      <c r="L165" s="28">
        <v>200</v>
      </c>
      <c r="M165" s="96">
        <f t="shared" si="2"/>
        <v>4200</v>
      </c>
      <c r="N165" s="97" t="e">
        <f>((H165/K165)*L165)/200*'Calculatie schoonmaak invulblad'!$C$13</f>
        <v>#DIV/0!</v>
      </c>
      <c r="O165" s="98" t="e">
        <f>(I165/K165)*L165*'Calculatie schoonmaak invulblad'!$C$13</f>
        <v>#DIV/0!</v>
      </c>
    </row>
    <row r="168" spans="1:15" ht="15" thickBot="1" x14ac:dyDescent="0.35"/>
    <row r="169" spans="1:15" ht="15" thickBot="1" x14ac:dyDescent="0.35">
      <c r="B169" s="2"/>
      <c r="H169" s="15" t="s">
        <v>70</v>
      </c>
      <c r="I169" s="15" t="s">
        <v>71</v>
      </c>
      <c r="J169" s="18" t="s">
        <v>72</v>
      </c>
      <c r="M169" s="15" t="s">
        <v>203</v>
      </c>
      <c r="N169" s="15" t="s">
        <v>204</v>
      </c>
      <c r="O169" s="15" t="s">
        <v>205</v>
      </c>
    </row>
    <row r="170" spans="1:15" ht="15" thickBot="1" x14ac:dyDescent="0.35">
      <c r="B170" s="2"/>
      <c r="G170" s="15" t="s">
        <v>221</v>
      </c>
      <c r="H170" s="80">
        <f>SUM(H11:H165)</f>
        <v>6897</v>
      </c>
      <c r="I170" s="80">
        <f>SUM(I11:I165)</f>
        <v>6843.5</v>
      </c>
      <c r="J170" s="81">
        <f>SUM(J11:J165)</f>
        <v>53.5</v>
      </c>
      <c r="K170" s="82"/>
      <c r="L170" s="82"/>
      <c r="M170" s="80">
        <f>SUM(M11:M165)</f>
        <v>930084</v>
      </c>
      <c r="N170" s="80" t="e">
        <f>SUM(N11:N165)</f>
        <v>#DIV/0!</v>
      </c>
      <c r="O170" s="80" t="e">
        <f>SUM(O11:O165)</f>
        <v>#DIV/0!</v>
      </c>
    </row>
  </sheetData>
  <sheetProtection algorithmName="SHA-512" hashValue="zH/YZW+bihbP5M5F43N4b952mkKOUl/9e1Se1B2odvtwwBFnD2O64Anko697Eu/av0FpSxBbLbHC2brP9tmRdQ==" saltValue="Cl1GIytBQ4hj7txYa7h7wQ==" spinCount="100000" sheet="1" objects="1" scenarios="1" selectLockedCells="1"/>
  <autoFilter ref="A10:O165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122 K21 K33 K42 K44 K6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"/>
  <sheetViews>
    <sheetView showGridLines="0" zoomScale="60" zoomScaleNormal="60" workbookViewId="0">
      <selection activeCell="E29" sqref="E29"/>
    </sheetView>
  </sheetViews>
  <sheetFormatPr defaultRowHeight="14.4" x14ac:dyDescent="0.3"/>
  <cols>
    <col min="1" max="1" width="16.5546875" bestFit="1" customWidth="1"/>
    <col min="2" max="2" width="30.77734375" style="2" customWidth="1"/>
    <col min="3" max="3" width="34.21875" bestFit="1" customWidth="1"/>
    <col min="4" max="4" width="39.88671875" bestFit="1" customWidth="1"/>
    <col min="5" max="5" width="16.77734375" bestFit="1" customWidth="1"/>
    <col min="6" max="6" width="17.88671875" bestFit="1" customWidth="1"/>
    <col min="7" max="7" width="18.5546875" customWidth="1"/>
    <col min="8" max="8" width="10.77734375" customWidth="1"/>
    <col min="9" max="9" width="27" bestFit="1" customWidth="1"/>
    <col min="10" max="10" width="34.77734375" bestFit="1" customWidth="1"/>
    <col min="11" max="11" width="21.21875" bestFit="1" customWidth="1"/>
    <col min="12" max="12" width="32.33203125" customWidth="1"/>
    <col min="13" max="13" width="30.3320312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17" t="s">
        <v>208</v>
      </c>
      <c r="C2" s="4"/>
      <c r="D2" s="15" t="s">
        <v>1447</v>
      </c>
      <c r="E2" s="71">
        <f>I230</f>
        <v>9959.6699999999983</v>
      </c>
      <c r="F2" s="4"/>
      <c r="G2" s="168" t="s">
        <v>211</v>
      </c>
      <c r="H2" s="182"/>
      <c r="I2" s="169"/>
      <c r="J2" s="73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17" t="s">
        <v>406</v>
      </c>
      <c r="C3" s="4"/>
      <c r="D3" s="15" t="s">
        <v>1448</v>
      </c>
      <c r="E3" s="71">
        <f>M230</f>
        <v>1421828</v>
      </c>
      <c r="F3" s="4"/>
      <c r="G3" s="168" t="s">
        <v>212</v>
      </c>
      <c r="H3" s="182"/>
      <c r="I3" s="169"/>
      <c r="J3" s="73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1183</v>
      </c>
      <c r="C4" s="4"/>
      <c r="D4" s="15" t="s">
        <v>215</v>
      </c>
      <c r="E4" s="71" t="e">
        <f>N230</f>
        <v>#DIV/0!</v>
      </c>
      <c r="F4" s="4"/>
      <c r="G4" s="168" t="s">
        <v>214</v>
      </c>
      <c r="H4" s="182"/>
      <c r="I4" s="169"/>
      <c r="J4" s="73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O230</f>
        <v>#DIV/0!</v>
      </c>
      <c r="F5" s="4"/>
      <c r="G5" s="168" t="s">
        <v>213</v>
      </c>
      <c r="H5" s="182"/>
      <c r="I5" s="169"/>
      <c r="J5" s="73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5"/>
      <c r="C6" s="4"/>
      <c r="D6" s="15" t="s">
        <v>217</v>
      </c>
      <c r="E6" s="71" t="e">
        <f>('Calculatie schoonmaak invulblad'!C6*'ROER College Schöndeln Roermond'!E4)/100</f>
        <v>#DIV/0!</v>
      </c>
      <c r="F6" s="4"/>
      <c r="G6" s="168" t="s">
        <v>220</v>
      </c>
      <c r="H6" s="182"/>
      <c r="I6" s="169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5"/>
      <c r="C7" s="4"/>
      <c r="D7" s="15" t="s">
        <v>218</v>
      </c>
      <c r="E7" s="71" t="e">
        <f>('Calculatie schoonmaak invulblad'!C6*'ROER College Schöndeln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5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5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17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38" t="s">
        <v>222</v>
      </c>
      <c r="B11" s="60" t="s">
        <v>223</v>
      </c>
      <c r="C11" s="39" t="s">
        <v>54</v>
      </c>
      <c r="D11" s="39" t="s">
        <v>54</v>
      </c>
      <c r="E11" s="39" t="s">
        <v>5</v>
      </c>
      <c r="F11" s="39" t="s">
        <v>5</v>
      </c>
      <c r="G11" s="39" t="s">
        <v>35</v>
      </c>
      <c r="H11" s="84">
        <v>30</v>
      </c>
      <c r="I11" s="84">
        <v>30</v>
      </c>
      <c r="J11" s="85"/>
      <c r="K11" s="99">
        <f>'Calculatie schoonmaak invulblad'!K49</f>
        <v>0</v>
      </c>
      <c r="L11" s="52">
        <v>200</v>
      </c>
      <c r="M11" s="90">
        <f>I11*L11</f>
        <v>6000</v>
      </c>
      <c r="N11" s="126" t="e">
        <f>((I11/K11)*L11)/200*'Calculatie schoonmaak invulblad'!$C$14</f>
        <v>#DIV/0!</v>
      </c>
      <c r="O11" s="127" t="e">
        <f>I11/K11*L11*'Calculatie schoonmaak invulblad'!$C$14</f>
        <v>#DIV/0!</v>
      </c>
    </row>
    <row r="12" spans="1:15" x14ac:dyDescent="0.3">
      <c r="A12" s="21" t="s">
        <v>222</v>
      </c>
      <c r="B12" s="22" t="s">
        <v>224</v>
      </c>
      <c r="C12" s="13" t="s">
        <v>225</v>
      </c>
      <c r="D12" s="13" t="s">
        <v>56</v>
      </c>
      <c r="E12" s="13" t="s">
        <v>5</v>
      </c>
      <c r="F12" s="13" t="s">
        <v>5</v>
      </c>
      <c r="G12" s="13" t="s">
        <v>35</v>
      </c>
      <c r="H12" s="78">
        <v>309</v>
      </c>
      <c r="I12" s="78">
        <v>309</v>
      </c>
      <c r="J12" s="79"/>
      <c r="K12" s="69">
        <f>'Calculatie schoonmaak invulblad'!K58</f>
        <v>0</v>
      </c>
      <c r="L12" s="27">
        <v>200</v>
      </c>
      <c r="M12" s="67">
        <f t="shared" ref="M12:M75" si="0">I12*L12</f>
        <v>61800</v>
      </c>
      <c r="N12" s="114" t="e">
        <f>((I12/K12)*L12)/200*'Calculatie schoonmaak invulblad'!$C$14</f>
        <v>#DIV/0!</v>
      </c>
      <c r="O12" s="128" t="e">
        <f>I12/K12*L12*'Calculatie schoonmaak invulblad'!$C$14</f>
        <v>#DIV/0!</v>
      </c>
    </row>
    <row r="13" spans="1:15" x14ac:dyDescent="0.3">
      <c r="A13" s="21" t="s">
        <v>222</v>
      </c>
      <c r="B13" s="22" t="s">
        <v>226</v>
      </c>
      <c r="C13" s="13" t="s">
        <v>227</v>
      </c>
      <c r="D13" s="13" t="s">
        <v>26</v>
      </c>
      <c r="E13" s="13" t="s">
        <v>228</v>
      </c>
      <c r="F13" s="13" t="s">
        <v>5</v>
      </c>
      <c r="G13" s="13" t="s">
        <v>27</v>
      </c>
      <c r="H13" s="78">
        <v>370</v>
      </c>
      <c r="I13" s="78">
        <v>370</v>
      </c>
      <c r="J13" s="79"/>
      <c r="K13" s="69">
        <f>'Calculatie schoonmaak invulblad'!E42</f>
        <v>0</v>
      </c>
      <c r="L13" s="27">
        <v>200</v>
      </c>
      <c r="M13" s="67">
        <f t="shared" si="0"/>
        <v>74000</v>
      </c>
      <c r="N13" s="114" t="e">
        <f>((I13/K13)*L13)/200*'Calculatie schoonmaak invulblad'!$C$14</f>
        <v>#DIV/0!</v>
      </c>
      <c r="O13" s="128" t="e">
        <f>I13/K13*L13*'Calculatie schoonmaak invulblad'!$C$14</f>
        <v>#DIV/0!</v>
      </c>
    </row>
    <row r="14" spans="1:15" x14ac:dyDescent="0.3">
      <c r="A14" s="21" t="s">
        <v>222</v>
      </c>
      <c r="B14" s="22" t="s">
        <v>229</v>
      </c>
      <c r="C14" s="13" t="s">
        <v>230</v>
      </c>
      <c r="D14" s="13" t="s">
        <v>56</v>
      </c>
      <c r="E14" s="13" t="s">
        <v>5</v>
      </c>
      <c r="F14" s="13" t="s">
        <v>5</v>
      </c>
      <c r="G14" s="13" t="s">
        <v>35</v>
      </c>
      <c r="H14" s="78">
        <v>19</v>
      </c>
      <c r="I14" s="78">
        <v>19</v>
      </c>
      <c r="J14" s="79"/>
      <c r="K14" s="69">
        <f>'Calculatie schoonmaak invulblad'!K58</f>
        <v>0</v>
      </c>
      <c r="L14" s="27">
        <v>200</v>
      </c>
      <c r="M14" s="67">
        <f t="shared" si="0"/>
        <v>3800</v>
      </c>
      <c r="N14" s="114" t="e">
        <f>((I14/K14)*L14)/200*'Calculatie schoonmaak invulblad'!$C$14</f>
        <v>#DIV/0!</v>
      </c>
      <c r="O14" s="128" t="e">
        <f>I14/K14*L14*'Calculatie schoonmaak invulblad'!$C$14</f>
        <v>#DIV/0!</v>
      </c>
    </row>
    <row r="15" spans="1:15" x14ac:dyDescent="0.3">
      <c r="A15" s="21" t="s">
        <v>222</v>
      </c>
      <c r="B15" s="22" t="s">
        <v>231</v>
      </c>
      <c r="C15" s="13" t="s">
        <v>46</v>
      </c>
      <c r="D15" s="13" t="s">
        <v>46</v>
      </c>
      <c r="E15" s="13" t="s">
        <v>5</v>
      </c>
      <c r="F15" s="13" t="s">
        <v>5</v>
      </c>
      <c r="G15" s="13" t="s">
        <v>47</v>
      </c>
      <c r="H15" s="78">
        <v>10</v>
      </c>
      <c r="I15" s="78">
        <v>10</v>
      </c>
      <c r="J15" s="79"/>
      <c r="K15" s="69">
        <f>'Calculatie schoonmaak invulblad'!K37</f>
        <v>0</v>
      </c>
      <c r="L15" s="27">
        <v>200</v>
      </c>
      <c r="M15" s="67">
        <f t="shared" si="0"/>
        <v>2000</v>
      </c>
      <c r="N15" s="114" t="e">
        <f>((I15/K15)*L15)/200*'Calculatie schoonmaak invulblad'!$C$14</f>
        <v>#DIV/0!</v>
      </c>
      <c r="O15" s="128" t="e">
        <f>I15/K15*L15*'Calculatie schoonmaak invulblad'!$C$14</f>
        <v>#DIV/0!</v>
      </c>
    </row>
    <row r="16" spans="1:15" x14ac:dyDescent="0.3">
      <c r="A16" s="21" t="s">
        <v>222</v>
      </c>
      <c r="B16" s="22" t="s">
        <v>232</v>
      </c>
      <c r="C16" s="13" t="s">
        <v>46</v>
      </c>
      <c r="D16" s="13" t="s">
        <v>46</v>
      </c>
      <c r="E16" s="13" t="s">
        <v>5</v>
      </c>
      <c r="F16" s="13" t="s">
        <v>5</v>
      </c>
      <c r="G16" s="13" t="s">
        <v>47</v>
      </c>
      <c r="H16" s="78">
        <v>10</v>
      </c>
      <c r="I16" s="78">
        <v>10</v>
      </c>
      <c r="J16" s="79"/>
      <c r="K16" s="69">
        <f>'Calculatie schoonmaak invulblad'!K37</f>
        <v>0</v>
      </c>
      <c r="L16" s="27">
        <v>200</v>
      </c>
      <c r="M16" s="67">
        <f t="shared" si="0"/>
        <v>2000</v>
      </c>
      <c r="N16" s="114" t="e">
        <f>((I16/K16)*L16)/200*'Calculatie schoonmaak invulblad'!$C$14</f>
        <v>#DIV/0!</v>
      </c>
      <c r="O16" s="128" t="e">
        <f>I16/K16*L16*'Calculatie schoonmaak invulblad'!$C$14</f>
        <v>#DIV/0!</v>
      </c>
    </row>
    <row r="17" spans="1:15" x14ac:dyDescent="0.3">
      <c r="A17" s="21" t="s">
        <v>222</v>
      </c>
      <c r="B17" s="22" t="s">
        <v>233</v>
      </c>
      <c r="C17" s="13" t="s">
        <v>234</v>
      </c>
      <c r="D17" s="13" t="s">
        <v>56</v>
      </c>
      <c r="E17" s="13" t="s">
        <v>5</v>
      </c>
      <c r="F17" s="13" t="s">
        <v>5</v>
      </c>
      <c r="G17" s="13" t="s">
        <v>35</v>
      </c>
      <c r="H17" s="78">
        <v>10</v>
      </c>
      <c r="I17" s="78">
        <v>10</v>
      </c>
      <c r="J17" s="79"/>
      <c r="K17" s="69">
        <f>'Calculatie schoonmaak invulblad'!K58</f>
        <v>0</v>
      </c>
      <c r="L17" s="27">
        <v>200</v>
      </c>
      <c r="M17" s="67">
        <f t="shared" si="0"/>
        <v>2000</v>
      </c>
      <c r="N17" s="114" t="e">
        <f>((I17/K17)*L17)/200*'Calculatie schoonmaak invulblad'!$C$14</f>
        <v>#DIV/0!</v>
      </c>
      <c r="O17" s="128" t="e">
        <f>I17/K17*L17*'Calculatie schoonmaak invulblad'!$C$14</f>
        <v>#DIV/0!</v>
      </c>
    </row>
    <row r="18" spans="1:15" x14ac:dyDescent="0.3">
      <c r="A18" s="21" t="s">
        <v>222</v>
      </c>
      <c r="B18" s="22" t="s">
        <v>235</v>
      </c>
      <c r="C18" s="13" t="s">
        <v>236</v>
      </c>
      <c r="D18" s="13" t="s">
        <v>54</v>
      </c>
      <c r="E18" s="13" t="s">
        <v>5</v>
      </c>
      <c r="F18" s="13" t="s">
        <v>5</v>
      </c>
      <c r="G18" s="13" t="s">
        <v>35</v>
      </c>
      <c r="H18" s="78">
        <v>18</v>
      </c>
      <c r="I18" s="78">
        <v>18</v>
      </c>
      <c r="J18" s="79"/>
      <c r="K18" s="69">
        <f>'Calculatie schoonmaak invulblad'!K49</f>
        <v>0</v>
      </c>
      <c r="L18" s="27">
        <v>200</v>
      </c>
      <c r="M18" s="67">
        <f t="shared" si="0"/>
        <v>3600</v>
      </c>
      <c r="N18" s="114" t="e">
        <f>((I18/K18)*L18)/200*'Calculatie schoonmaak invulblad'!$C$14</f>
        <v>#DIV/0!</v>
      </c>
      <c r="O18" s="128" t="e">
        <f>I18/K18*L18*'Calculatie schoonmaak invulblad'!$C$14</f>
        <v>#DIV/0!</v>
      </c>
    </row>
    <row r="19" spans="1:15" x14ac:dyDescent="0.3">
      <c r="A19" s="21" t="s">
        <v>222</v>
      </c>
      <c r="B19" s="22" t="s">
        <v>237</v>
      </c>
      <c r="C19" s="13" t="s">
        <v>238</v>
      </c>
      <c r="D19" s="13" t="s">
        <v>0</v>
      </c>
      <c r="E19" s="13" t="s">
        <v>239</v>
      </c>
      <c r="F19" s="13" t="s">
        <v>10</v>
      </c>
      <c r="G19" s="13" t="s">
        <v>1462</v>
      </c>
      <c r="H19" s="78">
        <v>48</v>
      </c>
      <c r="I19" s="78">
        <v>48</v>
      </c>
      <c r="J19" s="79"/>
      <c r="K19" s="69">
        <f>'Calculatie schoonmaak invulblad'!E29</f>
        <v>0</v>
      </c>
      <c r="L19" s="27">
        <v>80</v>
      </c>
      <c r="M19" s="67">
        <f t="shared" si="0"/>
        <v>3840</v>
      </c>
      <c r="N19" s="114" t="e">
        <f>((I19/K19)*L19)/200*'Calculatie schoonmaak invulblad'!$C$14</f>
        <v>#DIV/0!</v>
      </c>
      <c r="O19" s="128" t="e">
        <f>I19/K19*L19*'Calculatie schoonmaak invulblad'!$C$14</f>
        <v>#DIV/0!</v>
      </c>
    </row>
    <row r="20" spans="1:15" x14ac:dyDescent="0.3">
      <c r="A20" s="21" t="s">
        <v>222</v>
      </c>
      <c r="B20" s="22" t="s">
        <v>240</v>
      </c>
      <c r="C20" s="13" t="s">
        <v>241</v>
      </c>
      <c r="D20" s="13" t="s">
        <v>39</v>
      </c>
      <c r="E20" s="13" t="s">
        <v>239</v>
      </c>
      <c r="F20" s="13" t="s">
        <v>10</v>
      </c>
      <c r="G20" s="13" t="s">
        <v>23</v>
      </c>
      <c r="H20" s="78">
        <v>24</v>
      </c>
      <c r="I20" s="78">
        <v>0</v>
      </c>
      <c r="J20" s="79">
        <v>24</v>
      </c>
      <c r="K20" s="69">
        <f>'Calculatie schoonmaak invulblad'!E75</f>
        <v>0</v>
      </c>
      <c r="L20" s="27">
        <v>10</v>
      </c>
      <c r="M20" s="67">
        <f t="shared" si="0"/>
        <v>0</v>
      </c>
      <c r="N20" s="114" t="e">
        <f>((I20/K20)*L20)/200*'Calculatie schoonmaak invulblad'!$C$14</f>
        <v>#DIV/0!</v>
      </c>
      <c r="O20" s="128" t="e">
        <f>I20/K20*L20*'Calculatie schoonmaak invulblad'!$C$14</f>
        <v>#DIV/0!</v>
      </c>
    </row>
    <row r="21" spans="1:15" x14ac:dyDescent="0.3">
      <c r="A21" s="21" t="s">
        <v>222</v>
      </c>
      <c r="B21" s="22" t="s">
        <v>242</v>
      </c>
      <c r="C21" s="13" t="s">
        <v>243</v>
      </c>
      <c r="D21" s="13" t="s">
        <v>0</v>
      </c>
      <c r="E21" s="13" t="s">
        <v>19</v>
      </c>
      <c r="F21" s="13" t="s">
        <v>8</v>
      </c>
      <c r="G21" s="13" t="s">
        <v>3</v>
      </c>
      <c r="H21" s="78">
        <v>24</v>
      </c>
      <c r="I21" s="78">
        <v>24</v>
      </c>
      <c r="J21" s="79"/>
      <c r="K21" s="69">
        <f>'Calculatie schoonmaak invulblad'!E22</f>
        <v>0</v>
      </c>
      <c r="L21" s="27">
        <v>40</v>
      </c>
      <c r="M21" s="67">
        <f t="shared" si="0"/>
        <v>960</v>
      </c>
      <c r="N21" s="114" t="e">
        <f>((I21/K21)*L21)/200*'Calculatie schoonmaak invulblad'!$C$14</f>
        <v>#DIV/0!</v>
      </c>
      <c r="O21" s="128" t="e">
        <f>I21/K21*L21*'Calculatie schoonmaak invulblad'!$C$14</f>
        <v>#DIV/0!</v>
      </c>
    </row>
    <row r="22" spans="1:15" x14ac:dyDescent="0.3">
      <c r="A22" s="21" t="s">
        <v>222</v>
      </c>
      <c r="B22" s="22" t="s">
        <v>244</v>
      </c>
      <c r="C22" s="13" t="s">
        <v>245</v>
      </c>
      <c r="D22" s="13" t="s">
        <v>0</v>
      </c>
      <c r="E22" s="13" t="s">
        <v>19</v>
      </c>
      <c r="F22" s="13" t="s">
        <v>8</v>
      </c>
      <c r="G22" s="13" t="s">
        <v>1462</v>
      </c>
      <c r="H22" s="78">
        <v>24</v>
      </c>
      <c r="I22" s="78">
        <v>24</v>
      </c>
      <c r="J22" s="79"/>
      <c r="K22" s="69">
        <f>'Calculatie schoonmaak invulblad'!E28</f>
        <v>0</v>
      </c>
      <c r="L22" s="27">
        <v>80</v>
      </c>
      <c r="M22" s="67">
        <f t="shared" si="0"/>
        <v>1920</v>
      </c>
      <c r="N22" s="114" t="e">
        <f>((I22/K22)*L22)/200*'Calculatie schoonmaak invulblad'!$C$14</f>
        <v>#DIV/0!</v>
      </c>
      <c r="O22" s="128" t="e">
        <f>I22/K22*L22*'Calculatie schoonmaak invulblad'!$C$14</f>
        <v>#DIV/0!</v>
      </c>
    </row>
    <row r="23" spans="1:15" x14ac:dyDescent="0.3">
      <c r="A23" s="21" t="s">
        <v>222</v>
      </c>
      <c r="B23" s="22" t="s">
        <v>246</v>
      </c>
      <c r="C23" s="13" t="s">
        <v>245</v>
      </c>
      <c r="D23" s="13" t="s">
        <v>0</v>
      </c>
      <c r="E23" s="13" t="s">
        <v>19</v>
      </c>
      <c r="F23" s="13" t="s">
        <v>8</v>
      </c>
      <c r="G23" s="13" t="s">
        <v>3</v>
      </c>
      <c r="H23" s="78">
        <v>24</v>
      </c>
      <c r="I23" s="78">
        <v>24</v>
      </c>
      <c r="J23" s="79"/>
      <c r="K23" s="69">
        <f>'Calculatie schoonmaak invulblad'!E22</f>
        <v>0</v>
      </c>
      <c r="L23" s="27">
        <v>40</v>
      </c>
      <c r="M23" s="67">
        <f t="shared" si="0"/>
        <v>960</v>
      </c>
      <c r="N23" s="114" t="e">
        <f>((I23/K23)*L23)/200*'Calculatie schoonmaak invulblad'!$C$14</f>
        <v>#DIV/0!</v>
      </c>
      <c r="O23" s="128" t="e">
        <f>I23/K23*L23*'Calculatie schoonmaak invulblad'!$C$14</f>
        <v>#DIV/0!</v>
      </c>
    </row>
    <row r="24" spans="1:15" x14ac:dyDescent="0.3">
      <c r="A24" s="21" t="s">
        <v>222</v>
      </c>
      <c r="B24" s="22" t="s">
        <v>247</v>
      </c>
      <c r="C24" s="13" t="s">
        <v>248</v>
      </c>
      <c r="D24" s="13" t="s">
        <v>0</v>
      </c>
      <c r="E24" s="13" t="s">
        <v>19</v>
      </c>
      <c r="F24" s="13" t="s">
        <v>8</v>
      </c>
      <c r="G24" s="13" t="s">
        <v>3</v>
      </c>
      <c r="H24" s="78">
        <v>24</v>
      </c>
      <c r="I24" s="78">
        <v>24</v>
      </c>
      <c r="J24" s="79"/>
      <c r="K24" s="69">
        <f>'Calculatie schoonmaak invulblad'!E22</f>
        <v>0</v>
      </c>
      <c r="L24" s="27">
        <v>40</v>
      </c>
      <c r="M24" s="67">
        <f t="shared" si="0"/>
        <v>960</v>
      </c>
      <c r="N24" s="114" t="e">
        <f>((I24/K24)*L24)/200*'Calculatie schoonmaak invulblad'!$C$14</f>
        <v>#DIV/0!</v>
      </c>
      <c r="O24" s="128" t="e">
        <f>I24/K24*L24*'Calculatie schoonmaak invulblad'!$C$14</f>
        <v>#DIV/0!</v>
      </c>
    </row>
    <row r="25" spans="1:15" x14ac:dyDescent="0.3">
      <c r="A25" s="21" t="s">
        <v>222</v>
      </c>
      <c r="B25" s="22" t="s">
        <v>249</v>
      </c>
      <c r="C25" s="13" t="s">
        <v>248</v>
      </c>
      <c r="D25" s="13" t="s">
        <v>0</v>
      </c>
      <c r="E25" s="13" t="s">
        <v>19</v>
      </c>
      <c r="F25" s="13" t="s">
        <v>8</v>
      </c>
      <c r="G25" s="13" t="s">
        <v>3</v>
      </c>
      <c r="H25" s="78">
        <v>8</v>
      </c>
      <c r="I25" s="78">
        <v>8</v>
      </c>
      <c r="J25" s="79"/>
      <c r="K25" s="69">
        <f>'Calculatie schoonmaak invulblad'!E22</f>
        <v>0</v>
      </c>
      <c r="L25" s="27">
        <v>40</v>
      </c>
      <c r="M25" s="67">
        <f t="shared" si="0"/>
        <v>320</v>
      </c>
      <c r="N25" s="114" t="e">
        <f>((I25/K25)*L25)/200*'Calculatie schoonmaak invulblad'!$C$14</f>
        <v>#DIV/0!</v>
      </c>
      <c r="O25" s="128" t="e">
        <f>I25/K25*L25*'Calculatie schoonmaak invulblad'!$C$14</f>
        <v>#DIV/0!</v>
      </c>
    </row>
    <row r="26" spans="1:15" x14ac:dyDescent="0.3">
      <c r="A26" s="21" t="s">
        <v>222</v>
      </c>
      <c r="B26" s="22" t="s">
        <v>250</v>
      </c>
      <c r="C26" s="13" t="s">
        <v>248</v>
      </c>
      <c r="D26" s="13" t="s">
        <v>0</v>
      </c>
      <c r="E26" s="13" t="s">
        <v>19</v>
      </c>
      <c r="F26" s="13" t="s">
        <v>8</v>
      </c>
      <c r="G26" s="13" t="s">
        <v>3</v>
      </c>
      <c r="H26" s="78">
        <v>12</v>
      </c>
      <c r="I26" s="78">
        <v>12</v>
      </c>
      <c r="J26" s="79"/>
      <c r="K26" s="69">
        <f>'Calculatie schoonmaak invulblad'!E22</f>
        <v>0</v>
      </c>
      <c r="L26" s="27">
        <v>40</v>
      </c>
      <c r="M26" s="67">
        <f t="shared" si="0"/>
        <v>480</v>
      </c>
      <c r="N26" s="114" t="e">
        <f>((I26/K26)*L26)/200*'Calculatie schoonmaak invulblad'!$C$14</f>
        <v>#DIV/0!</v>
      </c>
      <c r="O26" s="128" t="e">
        <f>I26/K26*L26*'Calculatie schoonmaak invulblad'!$C$14</f>
        <v>#DIV/0!</v>
      </c>
    </row>
    <row r="27" spans="1:15" x14ac:dyDescent="0.3">
      <c r="A27" s="21" t="s">
        <v>222</v>
      </c>
      <c r="B27" s="22" t="s">
        <v>251</v>
      </c>
      <c r="C27" s="13" t="s">
        <v>252</v>
      </c>
      <c r="D27" s="13" t="s">
        <v>56</v>
      </c>
      <c r="E27" s="13" t="s">
        <v>5</v>
      </c>
      <c r="F27" s="13" t="s">
        <v>5</v>
      </c>
      <c r="G27" s="13" t="s">
        <v>35</v>
      </c>
      <c r="H27" s="78">
        <v>30</v>
      </c>
      <c r="I27" s="78">
        <v>30</v>
      </c>
      <c r="J27" s="79"/>
      <c r="K27" s="69">
        <f>'Calculatie schoonmaak invulblad'!K58</f>
        <v>0</v>
      </c>
      <c r="L27" s="27">
        <v>200</v>
      </c>
      <c r="M27" s="67">
        <f t="shared" si="0"/>
        <v>6000</v>
      </c>
      <c r="N27" s="114" t="e">
        <f>((I27/K27)*L27)/200*'Calculatie schoonmaak invulblad'!$C$14</f>
        <v>#DIV/0!</v>
      </c>
      <c r="O27" s="128" t="e">
        <f>I27/K27*L27*'Calculatie schoonmaak invulblad'!$C$14</f>
        <v>#DIV/0!</v>
      </c>
    </row>
    <row r="28" spans="1:15" x14ac:dyDescent="0.3">
      <c r="A28" s="21" t="s">
        <v>222</v>
      </c>
      <c r="B28" s="22" t="s">
        <v>253</v>
      </c>
      <c r="C28" s="13" t="s">
        <v>254</v>
      </c>
      <c r="D28" s="13" t="s">
        <v>56</v>
      </c>
      <c r="E28" s="13" t="s">
        <v>5</v>
      </c>
      <c r="F28" s="13" t="s">
        <v>5</v>
      </c>
      <c r="G28" s="13" t="s">
        <v>35</v>
      </c>
      <c r="H28" s="78">
        <v>45</v>
      </c>
      <c r="I28" s="78">
        <v>45</v>
      </c>
      <c r="J28" s="79"/>
      <c r="K28" s="69">
        <f>'Calculatie schoonmaak invulblad'!K58</f>
        <v>0</v>
      </c>
      <c r="L28" s="27">
        <v>200</v>
      </c>
      <c r="M28" s="67">
        <f t="shared" si="0"/>
        <v>9000</v>
      </c>
      <c r="N28" s="114" t="e">
        <f>((I28/K28)*L28)/200*'Calculatie schoonmaak invulblad'!$C$14</f>
        <v>#DIV/0!</v>
      </c>
      <c r="O28" s="128" t="e">
        <f>I28/K28*L28*'Calculatie schoonmaak invulblad'!$C$14</f>
        <v>#DIV/0!</v>
      </c>
    </row>
    <row r="29" spans="1:15" x14ac:dyDescent="0.3">
      <c r="A29" s="21" t="s">
        <v>222</v>
      </c>
      <c r="B29" s="22" t="s">
        <v>255</v>
      </c>
      <c r="C29" s="13" t="s">
        <v>54</v>
      </c>
      <c r="D29" s="13" t="s">
        <v>54</v>
      </c>
      <c r="E29" s="13" t="s">
        <v>5</v>
      </c>
      <c r="F29" s="13" t="s">
        <v>5</v>
      </c>
      <c r="G29" s="13" t="s">
        <v>35</v>
      </c>
      <c r="H29" s="78">
        <v>42</v>
      </c>
      <c r="I29" s="78">
        <v>42</v>
      </c>
      <c r="J29" s="79"/>
      <c r="K29" s="69">
        <f>'Calculatie schoonmaak invulblad'!K49</f>
        <v>0</v>
      </c>
      <c r="L29" s="27">
        <v>200</v>
      </c>
      <c r="M29" s="67">
        <f t="shared" si="0"/>
        <v>8400</v>
      </c>
      <c r="N29" s="114" t="e">
        <f>((I29/K29)*L29)/200*'Calculatie schoonmaak invulblad'!$C$14</f>
        <v>#DIV/0!</v>
      </c>
      <c r="O29" s="128" t="e">
        <f>I29/K29*L29*'Calculatie schoonmaak invulblad'!$C$14</f>
        <v>#DIV/0!</v>
      </c>
    </row>
    <row r="30" spans="1:15" x14ac:dyDescent="0.3">
      <c r="A30" s="21" t="s">
        <v>222</v>
      </c>
      <c r="B30" s="22" t="s">
        <v>256</v>
      </c>
      <c r="C30" s="13" t="s">
        <v>257</v>
      </c>
      <c r="D30" s="13" t="s">
        <v>40</v>
      </c>
      <c r="E30" s="13" t="s">
        <v>1</v>
      </c>
      <c r="F30" s="13" t="s">
        <v>2</v>
      </c>
      <c r="G30" s="13" t="s">
        <v>41</v>
      </c>
      <c r="H30" s="78">
        <v>130</v>
      </c>
      <c r="I30" s="78">
        <v>130</v>
      </c>
      <c r="J30" s="79"/>
      <c r="K30" s="69">
        <f>'Calculatie schoonmaak invulblad'!K20</f>
        <v>0</v>
      </c>
      <c r="L30" s="27">
        <v>200</v>
      </c>
      <c r="M30" s="67">
        <f t="shared" si="0"/>
        <v>26000</v>
      </c>
      <c r="N30" s="114" t="e">
        <f>((I30/K30)*L30)/200*'Calculatie schoonmaak invulblad'!$C$14</f>
        <v>#DIV/0!</v>
      </c>
      <c r="O30" s="128" t="e">
        <f>I30/K30*L30*'Calculatie schoonmaak invulblad'!$C$14</f>
        <v>#DIV/0!</v>
      </c>
    </row>
    <row r="31" spans="1:15" x14ac:dyDescent="0.3">
      <c r="A31" s="21" t="s">
        <v>222</v>
      </c>
      <c r="B31" s="22"/>
      <c r="C31" s="13" t="s">
        <v>258</v>
      </c>
      <c r="D31" s="13" t="s">
        <v>54</v>
      </c>
      <c r="E31" s="13" t="s">
        <v>55</v>
      </c>
      <c r="F31" s="13" t="s">
        <v>55</v>
      </c>
      <c r="G31" s="13" t="s">
        <v>35</v>
      </c>
      <c r="H31" s="78">
        <v>5.56</v>
      </c>
      <c r="I31" s="78">
        <v>5.56</v>
      </c>
      <c r="J31" s="79"/>
      <c r="K31" s="69">
        <f>'Calculatie schoonmaak invulblad'!K54</f>
        <v>0</v>
      </c>
      <c r="L31" s="27">
        <v>200</v>
      </c>
      <c r="M31" s="67">
        <f t="shared" si="0"/>
        <v>1112</v>
      </c>
      <c r="N31" s="114" t="e">
        <f>((I31/K31)*L31)/200*'Calculatie schoonmaak invulblad'!$C$14</f>
        <v>#DIV/0!</v>
      </c>
      <c r="O31" s="128" t="e">
        <f>I31/K31*L31*'Calculatie schoonmaak invulblad'!$C$14</f>
        <v>#DIV/0!</v>
      </c>
    </row>
    <row r="32" spans="1:15" x14ac:dyDescent="0.3">
      <c r="A32" s="21" t="s">
        <v>222</v>
      </c>
      <c r="B32" s="22" t="s">
        <v>259</v>
      </c>
      <c r="C32" s="13" t="s">
        <v>260</v>
      </c>
      <c r="D32" s="13" t="s">
        <v>40</v>
      </c>
      <c r="E32" s="13" t="s">
        <v>1</v>
      </c>
      <c r="F32" s="13" t="s">
        <v>2</v>
      </c>
      <c r="G32" s="13" t="s">
        <v>41</v>
      </c>
      <c r="H32" s="78">
        <v>30</v>
      </c>
      <c r="I32" s="78">
        <v>30</v>
      </c>
      <c r="J32" s="79"/>
      <c r="K32" s="69">
        <f>'Calculatie schoonmaak invulblad'!K20</f>
        <v>0</v>
      </c>
      <c r="L32" s="27">
        <v>200</v>
      </c>
      <c r="M32" s="67">
        <f t="shared" si="0"/>
        <v>6000</v>
      </c>
      <c r="N32" s="114" t="e">
        <f>((I32/K32)*L32)/200*'Calculatie schoonmaak invulblad'!$C$14</f>
        <v>#DIV/0!</v>
      </c>
      <c r="O32" s="128" t="e">
        <f>I32/K32*L32*'Calculatie schoonmaak invulblad'!$C$14</f>
        <v>#DIV/0!</v>
      </c>
    </row>
    <row r="33" spans="1:15" x14ac:dyDescent="0.3">
      <c r="A33" s="21" t="s">
        <v>222</v>
      </c>
      <c r="B33" s="22" t="s">
        <v>261</v>
      </c>
      <c r="C33" s="13" t="s">
        <v>262</v>
      </c>
      <c r="D33" s="13" t="s">
        <v>32</v>
      </c>
      <c r="E33" s="13" t="s">
        <v>19</v>
      </c>
      <c r="F33" s="13" t="s">
        <v>8</v>
      </c>
      <c r="G33" s="13" t="s">
        <v>25</v>
      </c>
      <c r="H33" s="78">
        <v>10</v>
      </c>
      <c r="I33" s="78">
        <v>10</v>
      </c>
      <c r="J33" s="79"/>
      <c r="K33" s="69">
        <f>'Calculatie schoonmaak invulblad'!E61</f>
        <v>0</v>
      </c>
      <c r="L33" s="27">
        <v>100</v>
      </c>
      <c r="M33" s="67">
        <f t="shared" si="0"/>
        <v>1000</v>
      </c>
      <c r="N33" s="114" t="e">
        <f>((I33/K33)*L33)/200*'Calculatie schoonmaak invulblad'!$C$14</f>
        <v>#DIV/0!</v>
      </c>
      <c r="O33" s="128" t="e">
        <f>I33/K33*L33*'Calculatie schoonmaak invulblad'!$C$14</f>
        <v>#DIV/0!</v>
      </c>
    </row>
    <row r="34" spans="1:15" x14ac:dyDescent="0.3">
      <c r="A34" s="21" t="s">
        <v>222</v>
      </c>
      <c r="B34" s="22" t="s">
        <v>263</v>
      </c>
      <c r="C34" s="13" t="s">
        <v>264</v>
      </c>
      <c r="D34" s="13" t="s">
        <v>32</v>
      </c>
      <c r="E34" s="13" t="s">
        <v>19</v>
      </c>
      <c r="F34" s="13" t="s">
        <v>8</v>
      </c>
      <c r="G34" s="13" t="s">
        <v>25</v>
      </c>
      <c r="H34" s="78">
        <v>10</v>
      </c>
      <c r="I34" s="78">
        <v>10</v>
      </c>
      <c r="J34" s="79"/>
      <c r="K34" s="69">
        <f>'Calculatie schoonmaak invulblad'!E61</f>
        <v>0</v>
      </c>
      <c r="L34" s="27">
        <v>100</v>
      </c>
      <c r="M34" s="67">
        <f t="shared" si="0"/>
        <v>1000</v>
      </c>
      <c r="N34" s="114" t="e">
        <f>((I34/K34)*L34)/200*'Calculatie schoonmaak invulblad'!$C$14</f>
        <v>#DIV/0!</v>
      </c>
      <c r="O34" s="128" t="e">
        <f>I34/K34*L34*'Calculatie schoonmaak invulblad'!$C$14</f>
        <v>#DIV/0!</v>
      </c>
    </row>
    <row r="35" spans="1:15" x14ac:dyDescent="0.3">
      <c r="A35" s="21" t="s">
        <v>120</v>
      </c>
      <c r="B35" s="22">
        <v>35</v>
      </c>
      <c r="C35" s="13" t="s">
        <v>265</v>
      </c>
      <c r="D35" s="13" t="s">
        <v>26</v>
      </c>
      <c r="E35" s="13" t="s">
        <v>239</v>
      </c>
      <c r="F35" s="13" t="s">
        <v>10</v>
      </c>
      <c r="G35" s="13" t="s">
        <v>27</v>
      </c>
      <c r="H35" s="78">
        <v>285</v>
      </c>
      <c r="I35" s="78">
        <v>285</v>
      </c>
      <c r="J35" s="79"/>
      <c r="K35" s="69">
        <f>'Calculatie schoonmaak invulblad'!E45</f>
        <v>0</v>
      </c>
      <c r="L35" s="27">
        <v>200</v>
      </c>
      <c r="M35" s="67">
        <f t="shared" si="0"/>
        <v>57000</v>
      </c>
      <c r="N35" s="114" t="e">
        <f>((I35/K35)*L35)/200*'Calculatie schoonmaak invulblad'!$C$14</f>
        <v>#DIV/0!</v>
      </c>
      <c r="O35" s="128" t="e">
        <f>I35/K35*L35*'Calculatie schoonmaak invulblad'!$C$14</f>
        <v>#DIV/0!</v>
      </c>
    </row>
    <row r="36" spans="1:15" x14ac:dyDescent="0.3">
      <c r="A36" s="21" t="s">
        <v>120</v>
      </c>
      <c r="B36" s="22">
        <v>36</v>
      </c>
      <c r="C36" s="13" t="s">
        <v>266</v>
      </c>
      <c r="D36" s="13" t="s">
        <v>56</v>
      </c>
      <c r="E36" s="13" t="s">
        <v>239</v>
      </c>
      <c r="F36" s="13" t="s">
        <v>10</v>
      </c>
      <c r="G36" s="13" t="s">
        <v>35</v>
      </c>
      <c r="H36" s="78">
        <v>12</v>
      </c>
      <c r="I36" s="78">
        <v>12</v>
      </c>
      <c r="J36" s="79"/>
      <c r="K36" s="69">
        <f>'Calculatie schoonmaak invulblad'!K62</f>
        <v>0</v>
      </c>
      <c r="L36" s="27">
        <v>200</v>
      </c>
      <c r="M36" s="67">
        <f t="shared" si="0"/>
        <v>2400</v>
      </c>
      <c r="N36" s="114" t="e">
        <f>((I36/K36)*L36)/200*'Calculatie schoonmaak invulblad'!$C$14</f>
        <v>#DIV/0!</v>
      </c>
      <c r="O36" s="128" t="e">
        <f>I36/K36*L36*'Calculatie schoonmaak invulblad'!$C$14</f>
        <v>#DIV/0!</v>
      </c>
    </row>
    <row r="37" spans="1:15" x14ac:dyDescent="0.3">
      <c r="A37" s="21" t="s">
        <v>120</v>
      </c>
      <c r="B37" s="22" t="s">
        <v>267</v>
      </c>
      <c r="C37" s="13" t="s">
        <v>268</v>
      </c>
      <c r="D37" s="13" t="s">
        <v>32</v>
      </c>
      <c r="E37" s="13" t="s">
        <v>239</v>
      </c>
      <c r="F37" s="13" t="s">
        <v>10</v>
      </c>
      <c r="G37" s="13" t="s">
        <v>25</v>
      </c>
      <c r="H37" s="78">
        <v>68</v>
      </c>
      <c r="I37" s="78">
        <v>68</v>
      </c>
      <c r="J37" s="79"/>
      <c r="K37" s="69">
        <f>'Calculatie schoonmaak invulblad'!E62</f>
        <v>0</v>
      </c>
      <c r="L37" s="27">
        <v>100</v>
      </c>
      <c r="M37" s="67">
        <f t="shared" si="0"/>
        <v>6800</v>
      </c>
      <c r="N37" s="114" t="e">
        <f>((I37/K37)*L37)/200*'Calculatie schoonmaak invulblad'!$C$14</f>
        <v>#DIV/0!</v>
      </c>
      <c r="O37" s="128" t="e">
        <f>I37/K37*L37*'Calculatie schoonmaak invulblad'!$C$14</f>
        <v>#DIV/0!</v>
      </c>
    </row>
    <row r="38" spans="1:15" x14ac:dyDescent="0.3">
      <c r="A38" s="21" t="s">
        <v>120</v>
      </c>
      <c r="B38" s="22" t="s">
        <v>269</v>
      </c>
      <c r="C38" s="13" t="s">
        <v>270</v>
      </c>
      <c r="D38" s="13" t="s">
        <v>54</v>
      </c>
      <c r="E38" s="13" t="s">
        <v>239</v>
      </c>
      <c r="F38" s="13" t="s">
        <v>10</v>
      </c>
      <c r="G38" s="13" t="s">
        <v>35</v>
      </c>
      <c r="H38" s="78">
        <v>2</v>
      </c>
      <c r="I38" s="78">
        <v>2</v>
      </c>
      <c r="J38" s="79"/>
      <c r="K38" s="69">
        <f>'Calculatie schoonmaak invulblad'!K52</f>
        <v>0</v>
      </c>
      <c r="L38" s="27">
        <v>200</v>
      </c>
      <c r="M38" s="67">
        <f t="shared" si="0"/>
        <v>400</v>
      </c>
      <c r="N38" s="114" t="e">
        <f>((I38/K38)*L38)/200*'Calculatie schoonmaak invulblad'!$C$14</f>
        <v>#DIV/0!</v>
      </c>
      <c r="O38" s="128" t="e">
        <f>I38/K38*L38*'Calculatie schoonmaak invulblad'!$C$14</f>
        <v>#DIV/0!</v>
      </c>
    </row>
    <row r="39" spans="1:15" x14ac:dyDescent="0.3">
      <c r="A39" s="21" t="s">
        <v>120</v>
      </c>
      <c r="B39" s="22" t="s">
        <v>271</v>
      </c>
      <c r="C39" s="13" t="s">
        <v>272</v>
      </c>
      <c r="D39" s="13" t="s">
        <v>46</v>
      </c>
      <c r="E39" s="13" t="s">
        <v>5</v>
      </c>
      <c r="F39" s="13" t="s">
        <v>5</v>
      </c>
      <c r="G39" s="13" t="s">
        <v>47</v>
      </c>
      <c r="H39" s="78">
        <v>4</v>
      </c>
      <c r="I39" s="78">
        <v>4</v>
      </c>
      <c r="J39" s="79"/>
      <c r="K39" s="69">
        <f>'Calculatie schoonmaak invulblad'!K37</f>
        <v>0</v>
      </c>
      <c r="L39" s="27">
        <v>200</v>
      </c>
      <c r="M39" s="67">
        <f t="shared" si="0"/>
        <v>800</v>
      </c>
      <c r="N39" s="114" t="e">
        <f>((I39/K39)*L39)/200*'Calculatie schoonmaak invulblad'!$C$14</f>
        <v>#DIV/0!</v>
      </c>
      <c r="O39" s="128" t="e">
        <f>I39/K39*L39*'Calculatie schoonmaak invulblad'!$C$14</f>
        <v>#DIV/0!</v>
      </c>
    </row>
    <row r="40" spans="1:15" x14ac:dyDescent="0.3">
      <c r="A40" s="21" t="s">
        <v>120</v>
      </c>
      <c r="B40" s="22" t="s">
        <v>273</v>
      </c>
      <c r="C40" s="13" t="s">
        <v>274</v>
      </c>
      <c r="D40" s="13" t="s">
        <v>54</v>
      </c>
      <c r="E40" s="13" t="s">
        <v>239</v>
      </c>
      <c r="F40" s="13" t="s">
        <v>10</v>
      </c>
      <c r="G40" s="13" t="s">
        <v>35</v>
      </c>
      <c r="H40" s="78">
        <v>4</v>
      </c>
      <c r="I40" s="78">
        <v>4</v>
      </c>
      <c r="J40" s="79"/>
      <c r="K40" s="69">
        <f>'Calculatie schoonmaak invulblad'!K52</f>
        <v>0</v>
      </c>
      <c r="L40" s="27">
        <v>200</v>
      </c>
      <c r="M40" s="67">
        <f t="shared" si="0"/>
        <v>800</v>
      </c>
      <c r="N40" s="114" t="e">
        <f>((I40/K40)*L40)/200*'Calculatie schoonmaak invulblad'!$C$14</f>
        <v>#DIV/0!</v>
      </c>
      <c r="O40" s="128" t="e">
        <f>I40/K40*L40*'Calculatie schoonmaak invulblad'!$C$14</f>
        <v>#DIV/0!</v>
      </c>
    </row>
    <row r="41" spans="1:15" x14ac:dyDescent="0.3">
      <c r="A41" s="21" t="s">
        <v>120</v>
      </c>
      <c r="B41" s="22" t="s">
        <v>275</v>
      </c>
      <c r="C41" s="13" t="s">
        <v>272</v>
      </c>
      <c r="D41" s="13" t="s">
        <v>46</v>
      </c>
      <c r="E41" s="13" t="s">
        <v>5</v>
      </c>
      <c r="F41" s="13" t="s">
        <v>5</v>
      </c>
      <c r="G41" s="13" t="s">
        <v>47</v>
      </c>
      <c r="H41" s="78">
        <v>2</v>
      </c>
      <c r="I41" s="78">
        <v>2</v>
      </c>
      <c r="J41" s="79"/>
      <c r="K41" s="69">
        <f>'Calculatie schoonmaak invulblad'!K37</f>
        <v>0</v>
      </c>
      <c r="L41" s="27">
        <v>200</v>
      </c>
      <c r="M41" s="67">
        <f t="shared" si="0"/>
        <v>400</v>
      </c>
      <c r="N41" s="114" t="e">
        <f>((I41/K41)*L41)/200*'Calculatie schoonmaak invulblad'!$C$14</f>
        <v>#DIV/0!</v>
      </c>
      <c r="O41" s="128" t="e">
        <f>I41/K41*L41*'Calculatie schoonmaak invulblad'!$C$14</f>
        <v>#DIV/0!</v>
      </c>
    </row>
    <row r="42" spans="1:15" x14ac:dyDescent="0.3">
      <c r="A42" s="21" t="s">
        <v>120</v>
      </c>
      <c r="B42" s="22">
        <v>32</v>
      </c>
      <c r="C42" s="13" t="s">
        <v>276</v>
      </c>
      <c r="D42" s="13" t="s">
        <v>26</v>
      </c>
      <c r="E42" s="13" t="s">
        <v>1</v>
      </c>
      <c r="F42" s="13" t="s">
        <v>2</v>
      </c>
      <c r="G42" s="13" t="s">
        <v>27</v>
      </c>
      <c r="H42" s="78">
        <v>185</v>
      </c>
      <c r="I42" s="78">
        <v>185</v>
      </c>
      <c r="J42" s="79"/>
      <c r="K42" s="69">
        <f>'Calculatie schoonmaak invulblad'!E43</f>
        <v>0</v>
      </c>
      <c r="L42" s="27">
        <v>200</v>
      </c>
      <c r="M42" s="67">
        <f t="shared" si="0"/>
        <v>37000</v>
      </c>
      <c r="N42" s="114" t="e">
        <f>((I42/K42)*L42)/200*'Calculatie schoonmaak invulblad'!$C$14</f>
        <v>#DIV/0!</v>
      </c>
      <c r="O42" s="128" t="e">
        <f>I42/K42*L42*'Calculatie schoonmaak invulblad'!$C$14</f>
        <v>#DIV/0!</v>
      </c>
    </row>
    <row r="43" spans="1:15" x14ac:dyDescent="0.3">
      <c r="A43" s="21" t="s">
        <v>120</v>
      </c>
      <c r="B43" s="22">
        <v>31</v>
      </c>
      <c r="C43" s="13" t="s">
        <v>277</v>
      </c>
      <c r="D43" s="13" t="s">
        <v>56</v>
      </c>
      <c r="E43" s="13" t="s">
        <v>278</v>
      </c>
      <c r="F43" s="13" t="s">
        <v>8</v>
      </c>
      <c r="G43" s="13" t="s">
        <v>35</v>
      </c>
      <c r="H43" s="78">
        <v>8</v>
      </c>
      <c r="I43" s="78">
        <v>8</v>
      </c>
      <c r="J43" s="79"/>
      <c r="K43" s="69">
        <f>'Calculatie schoonmaak invulblad'!K59</f>
        <v>0</v>
      </c>
      <c r="L43" s="27">
        <v>200</v>
      </c>
      <c r="M43" s="67">
        <f t="shared" si="0"/>
        <v>1600</v>
      </c>
      <c r="N43" s="114" t="e">
        <f>((I43/K43)*L43)/200*'Calculatie schoonmaak invulblad'!$C$14</f>
        <v>#DIV/0!</v>
      </c>
      <c r="O43" s="128" t="e">
        <f>I43/K43*L43*'Calculatie schoonmaak invulblad'!$C$14</f>
        <v>#DIV/0!</v>
      </c>
    </row>
    <row r="44" spans="1:15" x14ac:dyDescent="0.3">
      <c r="A44" s="21" t="s">
        <v>120</v>
      </c>
      <c r="B44" s="22">
        <v>33</v>
      </c>
      <c r="C44" s="13" t="s">
        <v>46</v>
      </c>
      <c r="D44" s="13" t="s">
        <v>46</v>
      </c>
      <c r="E44" s="13" t="s">
        <v>279</v>
      </c>
      <c r="F44" s="13" t="s">
        <v>5</v>
      </c>
      <c r="G44" s="13" t="s">
        <v>47</v>
      </c>
      <c r="H44" s="78">
        <v>5</v>
      </c>
      <c r="I44" s="78">
        <v>5</v>
      </c>
      <c r="J44" s="79"/>
      <c r="K44" s="69">
        <f>'Calculatie schoonmaak invulblad'!K37</f>
        <v>0</v>
      </c>
      <c r="L44" s="27">
        <v>200</v>
      </c>
      <c r="M44" s="67">
        <f t="shared" si="0"/>
        <v>1000</v>
      </c>
      <c r="N44" s="114" t="e">
        <f>((I44/K44)*L44)/200*'Calculatie schoonmaak invulblad'!$C$14</f>
        <v>#DIV/0!</v>
      </c>
      <c r="O44" s="128" t="e">
        <f>I44/K44*L44*'Calculatie schoonmaak invulblad'!$C$14</f>
        <v>#DIV/0!</v>
      </c>
    </row>
    <row r="45" spans="1:15" x14ac:dyDescent="0.3">
      <c r="A45" s="21" t="s">
        <v>120</v>
      </c>
      <c r="B45" s="22">
        <v>34</v>
      </c>
      <c r="C45" s="13" t="s">
        <v>46</v>
      </c>
      <c r="D45" s="13" t="s">
        <v>46</v>
      </c>
      <c r="E45" s="13" t="s">
        <v>279</v>
      </c>
      <c r="F45" s="13" t="s">
        <v>5</v>
      </c>
      <c r="G45" s="13" t="s">
        <v>47</v>
      </c>
      <c r="H45" s="78">
        <v>5</v>
      </c>
      <c r="I45" s="78">
        <v>5</v>
      </c>
      <c r="J45" s="79"/>
      <c r="K45" s="69">
        <f>'Calculatie schoonmaak invulblad'!K37</f>
        <v>0</v>
      </c>
      <c r="L45" s="27">
        <v>200</v>
      </c>
      <c r="M45" s="67">
        <f t="shared" si="0"/>
        <v>1000</v>
      </c>
      <c r="N45" s="114" t="e">
        <f>((I45/K45)*L45)/200*'Calculatie schoonmaak invulblad'!$C$14</f>
        <v>#DIV/0!</v>
      </c>
      <c r="O45" s="128" t="e">
        <f>I45/K45*L45*'Calculatie schoonmaak invulblad'!$C$14</f>
        <v>#DIV/0!</v>
      </c>
    </row>
    <row r="46" spans="1:15" x14ac:dyDescent="0.3">
      <c r="A46" s="21" t="s">
        <v>120</v>
      </c>
      <c r="B46" s="22" t="s">
        <v>280</v>
      </c>
      <c r="C46" s="13" t="s">
        <v>34</v>
      </c>
      <c r="D46" s="13" t="s">
        <v>34</v>
      </c>
      <c r="E46" s="13" t="s">
        <v>239</v>
      </c>
      <c r="F46" s="13" t="s">
        <v>10</v>
      </c>
      <c r="G46" s="13" t="s">
        <v>35</v>
      </c>
      <c r="H46" s="78">
        <v>4</v>
      </c>
      <c r="I46" s="78">
        <v>4</v>
      </c>
      <c r="J46" s="79"/>
      <c r="K46" s="69">
        <f>'Calculatie schoonmaak invulblad'!E67</f>
        <v>0</v>
      </c>
      <c r="L46" s="27">
        <v>200</v>
      </c>
      <c r="M46" s="67">
        <f t="shared" si="0"/>
        <v>800</v>
      </c>
      <c r="N46" s="114" t="e">
        <f>((I46/K46)*L46)/200*'Calculatie schoonmaak invulblad'!$C$14</f>
        <v>#DIV/0!</v>
      </c>
      <c r="O46" s="128" t="e">
        <f>I46/K46*L46*'Calculatie schoonmaak invulblad'!$C$14</f>
        <v>#DIV/0!</v>
      </c>
    </row>
    <row r="47" spans="1:15" x14ac:dyDescent="0.3">
      <c r="A47" s="21" t="s">
        <v>120</v>
      </c>
      <c r="B47" s="22">
        <v>31</v>
      </c>
      <c r="C47" s="13" t="s">
        <v>257</v>
      </c>
      <c r="D47" s="13" t="s">
        <v>40</v>
      </c>
      <c r="E47" s="13" t="s">
        <v>1</v>
      </c>
      <c r="F47" s="13" t="s">
        <v>2</v>
      </c>
      <c r="G47" s="13" t="s">
        <v>41</v>
      </c>
      <c r="H47" s="78">
        <v>146.66999999999999</v>
      </c>
      <c r="I47" s="78">
        <v>146.66999999999999</v>
      </c>
      <c r="J47" s="79"/>
      <c r="K47" s="69">
        <f>'Calculatie schoonmaak invulblad'!K20</f>
        <v>0</v>
      </c>
      <c r="L47" s="27">
        <v>200</v>
      </c>
      <c r="M47" s="67">
        <f t="shared" si="0"/>
        <v>29333.999999999996</v>
      </c>
      <c r="N47" s="114" t="e">
        <f>((I47/K47)*L47)/200*'Calculatie schoonmaak invulblad'!$C$14</f>
        <v>#DIV/0!</v>
      </c>
      <c r="O47" s="128" t="e">
        <f>I47/K47*L47*'Calculatie schoonmaak invulblad'!$C$14</f>
        <v>#DIV/0!</v>
      </c>
    </row>
    <row r="48" spans="1:15" x14ac:dyDescent="0.3">
      <c r="A48" s="21" t="s">
        <v>120</v>
      </c>
      <c r="B48" s="22">
        <v>31</v>
      </c>
      <c r="C48" s="13" t="s">
        <v>281</v>
      </c>
      <c r="D48" s="13" t="s">
        <v>40</v>
      </c>
      <c r="E48" s="13" t="s">
        <v>282</v>
      </c>
      <c r="F48" s="13" t="s">
        <v>8</v>
      </c>
      <c r="G48" s="13" t="s">
        <v>41</v>
      </c>
      <c r="H48" s="78">
        <v>5</v>
      </c>
      <c r="I48" s="78">
        <v>5</v>
      </c>
      <c r="J48" s="79"/>
      <c r="K48" s="69">
        <f>'Calculatie schoonmaak invulblad'!K27</f>
        <v>0</v>
      </c>
      <c r="L48" s="27">
        <v>200</v>
      </c>
      <c r="M48" s="67">
        <f t="shared" si="0"/>
        <v>1000</v>
      </c>
      <c r="N48" s="114" t="e">
        <f>((I48/K48)*L48)/200*'Calculatie schoonmaak invulblad'!$C$14</f>
        <v>#DIV/0!</v>
      </c>
      <c r="O48" s="128" t="e">
        <f>I48/K48*L48*'Calculatie schoonmaak invulblad'!$C$14</f>
        <v>#DIV/0!</v>
      </c>
    </row>
    <row r="49" spans="1:15" x14ac:dyDescent="0.3">
      <c r="A49" s="21" t="s">
        <v>120</v>
      </c>
      <c r="B49" s="22">
        <v>31</v>
      </c>
      <c r="C49" s="13" t="s">
        <v>283</v>
      </c>
      <c r="D49" s="13" t="s">
        <v>40</v>
      </c>
      <c r="E49" s="13" t="s">
        <v>11</v>
      </c>
      <c r="F49" s="13" t="s">
        <v>12</v>
      </c>
      <c r="G49" s="13" t="s">
        <v>41</v>
      </c>
      <c r="H49" s="78">
        <v>32.770000000000003</v>
      </c>
      <c r="I49" s="78">
        <v>32.770000000000003</v>
      </c>
      <c r="J49" s="79"/>
      <c r="K49" s="69">
        <f>'Calculatie schoonmaak invulblad'!K23</f>
        <v>0</v>
      </c>
      <c r="L49" s="27">
        <v>200</v>
      </c>
      <c r="M49" s="67">
        <f t="shared" si="0"/>
        <v>6554.0000000000009</v>
      </c>
      <c r="N49" s="114" t="e">
        <f>((I49/K49)*L49)/200*'Calculatie schoonmaak invulblad'!$C$14</f>
        <v>#DIV/0!</v>
      </c>
      <c r="O49" s="128" t="e">
        <f>I49/K49*L49*'Calculatie schoonmaak invulblad'!$C$14</f>
        <v>#DIV/0!</v>
      </c>
    </row>
    <row r="50" spans="1:15" x14ac:dyDescent="0.3">
      <c r="A50" s="21" t="s">
        <v>120</v>
      </c>
      <c r="B50" s="22">
        <v>31</v>
      </c>
      <c r="C50" s="13" t="s">
        <v>284</v>
      </c>
      <c r="D50" s="13" t="s">
        <v>40</v>
      </c>
      <c r="E50" s="13" t="s">
        <v>11</v>
      </c>
      <c r="F50" s="13" t="s">
        <v>12</v>
      </c>
      <c r="G50" s="13" t="s">
        <v>41</v>
      </c>
      <c r="H50" s="78">
        <v>10.1</v>
      </c>
      <c r="I50" s="78">
        <v>10.1</v>
      </c>
      <c r="J50" s="79"/>
      <c r="K50" s="69">
        <f>'Calculatie schoonmaak invulblad'!K23</f>
        <v>0</v>
      </c>
      <c r="L50" s="27">
        <v>200</v>
      </c>
      <c r="M50" s="67">
        <f t="shared" si="0"/>
        <v>2020</v>
      </c>
      <c r="N50" s="114" t="e">
        <f>((I50/K50)*L50)/200*'Calculatie schoonmaak invulblad'!$C$14</f>
        <v>#DIV/0!</v>
      </c>
      <c r="O50" s="128" t="e">
        <f>I50/K50*L50*'Calculatie schoonmaak invulblad'!$C$14</f>
        <v>#DIV/0!</v>
      </c>
    </row>
    <row r="51" spans="1:15" x14ac:dyDescent="0.3">
      <c r="A51" s="21" t="s">
        <v>120</v>
      </c>
      <c r="B51" s="22">
        <v>29</v>
      </c>
      <c r="C51" s="13" t="s">
        <v>54</v>
      </c>
      <c r="D51" s="13" t="s">
        <v>54</v>
      </c>
      <c r="E51" s="13" t="s">
        <v>285</v>
      </c>
      <c r="F51" s="13" t="s">
        <v>5</v>
      </c>
      <c r="G51" s="13" t="s">
        <v>35</v>
      </c>
      <c r="H51" s="78">
        <v>42</v>
      </c>
      <c r="I51" s="78">
        <v>42</v>
      </c>
      <c r="J51" s="79"/>
      <c r="K51" s="69">
        <f>'Calculatie schoonmaak invulblad'!K49</f>
        <v>0</v>
      </c>
      <c r="L51" s="27">
        <v>200</v>
      </c>
      <c r="M51" s="67">
        <f t="shared" si="0"/>
        <v>8400</v>
      </c>
      <c r="N51" s="114" t="e">
        <f>((I51/K51)*L51)/200*'Calculatie schoonmaak invulblad'!$C$14</f>
        <v>#DIV/0!</v>
      </c>
      <c r="O51" s="128" t="e">
        <f>I51/K51*L51*'Calculatie schoonmaak invulblad'!$C$14</f>
        <v>#DIV/0!</v>
      </c>
    </row>
    <row r="52" spans="1:15" x14ac:dyDescent="0.3">
      <c r="A52" s="21" t="s">
        <v>120</v>
      </c>
      <c r="B52" s="22">
        <v>25</v>
      </c>
      <c r="C52" s="13" t="s">
        <v>56</v>
      </c>
      <c r="D52" s="13" t="s">
        <v>56</v>
      </c>
      <c r="E52" s="13" t="s">
        <v>239</v>
      </c>
      <c r="F52" s="13" t="s">
        <v>10</v>
      </c>
      <c r="G52" s="13" t="s">
        <v>35</v>
      </c>
      <c r="H52" s="78">
        <v>110</v>
      </c>
      <c r="I52" s="78">
        <v>110</v>
      </c>
      <c r="J52" s="79"/>
      <c r="K52" s="69">
        <f>'Calculatie schoonmaak invulblad'!K62</f>
        <v>0</v>
      </c>
      <c r="L52" s="27">
        <v>200</v>
      </c>
      <c r="M52" s="67">
        <f t="shared" si="0"/>
        <v>22000</v>
      </c>
      <c r="N52" s="114" t="e">
        <f>((I52/K52)*L52)/200*'Calculatie schoonmaak invulblad'!$C$14</f>
        <v>#DIV/0!</v>
      </c>
      <c r="O52" s="128" t="e">
        <f>I52/K52*L52*'Calculatie schoonmaak invulblad'!$C$14</f>
        <v>#DIV/0!</v>
      </c>
    </row>
    <row r="53" spans="1:15" x14ac:dyDescent="0.3">
      <c r="A53" s="21" t="s">
        <v>120</v>
      </c>
      <c r="B53" s="22">
        <v>24</v>
      </c>
      <c r="C53" s="13" t="s">
        <v>40</v>
      </c>
      <c r="D53" s="13" t="s">
        <v>40</v>
      </c>
      <c r="E53" s="13" t="s">
        <v>1</v>
      </c>
      <c r="F53" s="13" t="s">
        <v>2</v>
      </c>
      <c r="G53" s="13" t="s">
        <v>41</v>
      </c>
      <c r="H53" s="78">
        <v>100</v>
      </c>
      <c r="I53" s="78">
        <v>100</v>
      </c>
      <c r="J53" s="79"/>
      <c r="K53" s="69">
        <f>'Calculatie schoonmaak invulblad'!K20</f>
        <v>0</v>
      </c>
      <c r="L53" s="27">
        <v>200</v>
      </c>
      <c r="M53" s="67">
        <f t="shared" si="0"/>
        <v>20000</v>
      </c>
      <c r="N53" s="114" t="e">
        <f>((I53/K53)*L53)/200*'Calculatie schoonmaak invulblad'!$C$14</f>
        <v>#DIV/0!</v>
      </c>
      <c r="O53" s="128" t="e">
        <f>I53/K53*L53*'Calculatie schoonmaak invulblad'!$C$14</f>
        <v>#DIV/0!</v>
      </c>
    </row>
    <row r="54" spans="1:15" x14ac:dyDescent="0.3">
      <c r="A54" s="21" t="s">
        <v>120</v>
      </c>
      <c r="B54" s="22">
        <v>23</v>
      </c>
      <c r="C54" s="13" t="s">
        <v>46</v>
      </c>
      <c r="D54" s="13" t="s">
        <v>46</v>
      </c>
      <c r="E54" s="13" t="s">
        <v>279</v>
      </c>
      <c r="F54" s="13" t="s">
        <v>5</v>
      </c>
      <c r="G54" s="13" t="s">
        <v>47</v>
      </c>
      <c r="H54" s="78">
        <v>10</v>
      </c>
      <c r="I54" s="78">
        <v>10</v>
      </c>
      <c r="J54" s="79"/>
      <c r="K54" s="69">
        <f>'Calculatie schoonmaak invulblad'!K37</f>
        <v>0</v>
      </c>
      <c r="L54" s="27">
        <v>200</v>
      </c>
      <c r="M54" s="67">
        <f t="shared" si="0"/>
        <v>2000</v>
      </c>
      <c r="N54" s="114" t="e">
        <f>((I54/K54)*L54)/200*'Calculatie schoonmaak invulblad'!$C$14</f>
        <v>#DIV/0!</v>
      </c>
      <c r="O54" s="128" t="e">
        <f>I54/K54*L54*'Calculatie schoonmaak invulblad'!$C$14</f>
        <v>#DIV/0!</v>
      </c>
    </row>
    <row r="55" spans="1:15" x14ac:dyDescent="0.3">
      <c r="A55" s="21" t="s">
        <v>120</v>
      </c>
      <c r="B55" s="22">
        <v>22</v>
      </c>
      <c r="C55" s="13" t="s">
        <v>32</v>
      </c>
      <c r="D55" s="13" t="s">
        <v>32</v>
      </c>
      <c r="E55" s="13" t="s">
        <v>1</v>
      </c>
      <c r="F55" s="13" t="s">
        <v>2</v>
      </c>
      <c r="G55" s="13" t="s">
        <v>25</v>
      </c>
      <c r="H55" s="78">
        <v>72</v>
      </c>
      <c r="I55" s="78">
        <v>72</v>
      </c>
      <c r="J55" s="79"/>
      <c r="K55" s="69">
        <f>'Calculatie schoonmaak invulblad'!E60</f>
        <v>0</v>
      </c>
      <c r="L55" s="27">
        <v>100</v>
      </c>
      <c r="M55" s="67">
        <f t="shared" si="0"/>
        <v>7200</v>
      </c>
      <c r="N55" s="114" t="e">
        <f>((I55/K55)*L55)/200*'Calculatie schoonmaak invulblad'!$C$14</f>
        <v>#DIV/0!</v>
      </c>
      <c r="O55" s="128" t="e">
        <f>I55/K55*L55*'Calculatie schoonmaak invulblad'!$C$14</f>
        <v>#DIV/0!</v>
      </c>
    </row>
    <row r="56" spans="1:15" x14ac:dyDescent="0.3">
      <c r="A56" s="21" t="s">
        <v>120</v>
      </c>
      <c r="B56" s="22" t="s">
        <v>286</v>
      </c>
      <c r="C56" s="13" t="s">
        <v>177</v>
      </c>
      <c r="D56" s="13" t="s">
        <v>177</v>
      </c>
      <c r="E56" s="13" t="s">
        <v>1</v>
      </c>
      <c r="F56" s="13" t="s">
        <v>2</v>
      </c>
      <c r="G56" s="13" t="s">
        <v>1461</v>
      </c>
      <c r="H56" s="78">
        <v>24</v>
      </c>
      <c r="I56" s="78">
        <v>0</v>
      </c>
      <c r="J56" s="79">
        <v>24</v>
      </c>
      <c r="K56" s="69">
        <f>'Calculatie schoonmaak invulblad'!E49</f>
        <v>0</v>
      </c>
      <c r="L56" s="27">
        <v>40</v>
      </c>
      <c r="M56" s="67">
        <f t="shared" si="0"/>
        <v>0</v>
      </c>
      <c r="N56" s="114" t="e">
        <f>((I56/K56)*L56)/200*'Calculatie schoonmaak invulblad'!$C$14</f>
        <v>#DIV/0!</v>
      </c>
      <c r="O56" s="128" t="e">
        <f>I56/K56*L56*'Calculatie schoonmaak invulblad'!$C$14</f>
        <v>#DIV/0!</v>
      </c>
    </row>
    <row r="57" spans="1:15" x14ac:dyDescent="0.3">
      <c r="A57" s="21" t="s">
        <v>120</v>
      </c>
      <c r="B57" s="22">
        <v>21</v>
      </c>
      <c r="C57" s="13" t="s">
        <v>84</v>
      </c>
      <c r="D57" s="13" t="s">
        <v>0</v>
      </c>
      <c r="E57" s="13" t="s">
        <v>19</v>
      </c>
      <c r="F57" s="13" t="s">
        <v>8</v>
      </c>
      <c r="G57" s="13" t="s">
        <v>1462</v>
      </c>
      <c r="H57" s="78">
        <v>24</v>
      </c>
      <c r="I57" s="78">
        <v>24</v>
      </c>
      <c r="J57" s="79"/>
      <c r="K57" s="69">
        <f>'Calculatie schoonmaak invulblad'!E28</f>
        <v>0</v>
      </c>
      <c r="L57" s="27">
        <v>80</v>
      </c>
      <c r="M57" s="67">
        <f t="shared" si="0"/>
        <v>1920</v>
      </c>
      <c r="N57" s="114" t="e">
        <f>((I57/K57)*L57)/200*'Calculatie schoonmaak invulblad'!$C$14</f>
        <v>#DIV/0!</v>
      </c>
      <c r="O57" s="128" t="e">
        <f>I57/K57*L57*'Calculatie schoonmaak invulblad'!$C$14</f>
        <v>#DIV/0!</v>
      </c>
    </row>
    <row r="58" spans="1:15" x14ac:dyDescent="0.3">
      <c r="A58" s="21" t="s">
        <v>120</v>
      </c>
      <c r="B58" s="22">
        <v>19</v>
      </c>
      <c r="C58" s="13" t="s">
        <v>84</v>
      </c>
      <c r="D58" s="13" t="s">
        <v>0</v>
      </c>
      <c r="E58" s="13" t="s">
        <v>11</v>
      </c>
      <c r="F58" s="13" t="s">
        <v>12</v>
      </c>
      <c r="G58" s="13" t="s">
        <v>1462</v>
      </c>
      <c r="H58" s="78">
        <v>16</v>
      </c>
      <c r="I58" s="78">
        <v>16</v>
      </c>
      <c r="J58" s="79"/>
      <c r="K58" s="69">
        <f>'Calculatie schoonmaak invulblad'!E30</f>
        <v>0</v>
      </c>
      <c r="L58" s="27">
        <v>80</v>
      </c>
      <c r="M58" s="67">
        <f t="shared" si="0"/>
        <v>1280</v>
      </c>
      <c r="N58" s="114" t="e">
        <f>((I58/K58)*L58)/200*'Calculatie schoonmaak invulblad'!$C$14</f>
        <v>#DIV/0!</v>
      </c>
      <c r="O58" s="128" t="e">
        <f>I58/K58*L58*'Calculatie schoonmaak invulblad'!$C$14</f>
        <v>#DIV/0!</v>
      </c>
    </row>
    <row r="59" spans="1:15" x14ac:dyDescent="0.3">
      <c r="A59" s="21" t="s">
        <v>120</v>
      </c>
      <c r="B59" s="22">
        <v>18</v>
      </c>
      <c r="C59" s="13" t="s">
        <v>84</v>
      </c>
      <c r="D59" s="13" t="s">
        <v>0</v>
      </c>
      <c r="E59" s="13" t="s">
        <v>19</v>
      </c>
      <c r="F59" s="13" t="s">
        <v>8</v>
      </c>
      <c r="G59" s="13" t="s">
        <v>1462</v>
      </c>
      <c r="H59" s="78">
        <v>32</v>
      </c>
      <c r="I59" s="78">
        <v>32</v>
      </c>
      <c r="J59" s="79"/>
      <c r="K59" s="69">
        <f>'Calculatie schoonmaak invulblad'!E28</f>
        <v>0</v>
      </c>
      <c r="L59" s="27">
        <v>80</v>
      </c>
      <c r="M59" s="67">
        <f t="shared" si="0"/>
        <v>2560</v>
      </c>
      <c r="N59" s="114" t="e">
        <f>((I59/K59)*L59)/200*'Calculatie schoonmaak invulblad'!$C$14</f>
        <v>#DIV/0!</v>
      </c>
      <c r="O59" s="128" t="e">
        <f>I59/K59*L59*'Calculatie schoonmaak invulblad'!$C$14</f>
        <v>#DIV/0!</v>
      </c>
    </row>
    <row r="60" spans="1:15" x14ac:dyDescent="0.3">
      <c r="A60" s="21" t="s">
        <v>120</v>
      </c>
      <c r="B60" s="22">
        <v>17</v>
      </c>
      <c r="C60" s="13" t="s">
        <v>84</v>
      </c>
      <c r="D60" s="13" t="s">
        <v>0</v>
      </c>
      <c r="E60" s="13" t="s">
        <v>11</v>
      </c>
      <c r="F60" s="13" t="s">
        <v>12</v>
      </c>
      <c r="G60" s="13" t="s">
        <v>1462</v>
      </c>
      <c r="H60" s="78">
        <v>16</v>
      </c>
      <c r="I60" s="78">
        <v>16</v>
      </c>
      <c r="J60" s="79"/>
      <c r="K60" s="69">
        <f>'Calculatie schoonmaak invulblad'!E30</f>
        <v>0</v>
      </c>
      <c r="L60" s="27">
        <v>80</v>
      </c>
      <c r="M60" s="67">
        <f t="shared" si="0"/>
        <v>1280</v>
      </c>
      <c r="N60" s="114" t="e">
        <f>((I60/K60)*L60)/200*'Calculatie schoonmaak invulblad'!$C$14</f>
        <v>#DIV/0!</v>
      </c>
      <c r="O60" s="128" t="e">
        <f>I60/K60*L60*'Calculatie schoonmaak invulblad'!$C$14</f>
        <v>#DIV/0!</v>
      </c>
    </row>
    <row r="61" spans="1:15" x14ac:dyDescent="0.3">
      <c r="A61" s="21" t="s">
        <v>120</v>
      </c>
      <c r="B61" s="22">
        <v>16</v>
      </c>
      <c r="C61" s="13" t="s">
        <v>131</v>
      </c>
      <c r="D61" s="13" t="s">
        <v>0</v>
      </c>
      <c r="E61" s="13" t="s">
        <v>19</v>
      </c>
      <c r="F61" s="13" t="s">
        <v>8</v>
      </c>
      <c r="G61" s="13" t="s">
        <v>1462</v>
      </c>
      <c r="H61" s="78">
        <v>40</v>
      </c>
      <c r="I61" s="78">
        <v>40</v>
      </c>
      <c r="J61" s="79"/>
      <c r="K61" s="69">
        <f>'Calculatie schoonmaak invulblad'!E28</f>
        <v>0</v>
      </c>
      <c r="L61" s="27">
        <v>80</v>
      </c>
      <c r="M61" s="67">
        <f t="shared" si="0"/>
        <v>3200</v>
      </c>
      <c r="N61" s="114" t="e">
        <f>((I61/K61)*L61)/200*'Calculatie schoonmaak invulblad'!$C$14</f>
        <v>#DIV/0!</v>
      </c>
      <c r="O61" s="128" t="e">
        <f>I61/K61*L61*'Calculatie schoonmaak invulblad'!$C$14</f>
        <v>#DIV/0!</v>
      </c>
    </row>
    <row r="62" spans="1:15" x14ac:dyDescent="0.3">
      <c r="A62" s="21" t="s">
        <v>120</v>
      </c>
      <c r="B62" s="22" t="s">
        <v>287</v>
      </c>
      <c r="C62" s="13" t="s">
        <v>131</v>
      </c>
      <c r="D62" s="13" t="s">
        <v>0</v>
      </c>
      <c r="E62" s="13" t="s">
        <v>19</v>
      </c>
      <c r="F62" s="13" t="s">
        <v>8</v>
      </c>
      <c r="G62" s="13" t="s">
        <v>1462</v>
      </c>
      <c r="H62" s="78">
        <v>16</v>
      </c>
      <c r="I62" s="78">
        <v>16</v>
      </c>
      <c r="J62" s="79"/>
      <c r="K62" s="69">
        <f>'Calculatie schoonmaak invulblad'!E28</f>
        <v>0</v>
      </c>
      <c r="L62" s="27">
        <v>80</v>
      </c>
      <c r="M62" s="67">
        <f t="shared" si="0"/>
        <v>1280</v>
      </c>
      <c r="N62" s="114" t="e">
        <f>((I62/K62)*L62)/200*'Calculatie schoonmaak invulblad'!$C$14</f>
        <v>#DIV/0!</v>
      </c>
      <c r="O62" s="128" t="e">
        <f>I62/K62*L62*'Calculatie schoonmaak invulblad'!$C$14</f>
        <v>#DIV/0!</v>
      </c>
    </row>
    <row r="63" spans="1:15" x14ac:dyDescent="0.3">
      <c r="A63" s="21" t="s">
        <v>120</v>
      </c>
      <c r="B63" s="22">
        <v>15</v>
      </c>
      <c r="C63" s="13" t="s">
        <v>84</v>
      </c>
      <c r="D63" s="13" t="s">
        <v>0</v>
      </c>
      <c r="E63" s="13" t="s">
        <v>11</v>
      </c>
      <c r="F63" s="13" t="s">
        <v>12</v>
      </c>
      <c r="G63" s="13" t="s">
        <v>1462</v>
      </c>
      <c r="H63" s="78">
        <v>15</v>
      </c>
      <c r="I63" s="78">
        <v>15</v>
      </c>
      <c r="J63" s="79"/>
      <c r="K63" s="69">
        <f>'Calculatie schoonmaak invulblad'!E30</f>
        <v>0</v>
      </c>
      <c r="L63" s="27">
        <v>80</v>
      </c>
      <c r="M63" s="67">
        <f t="shared" si="0"/>
        <v>1200</v>
      </c>
      <c r="N63" s="114" t="e">
        <f>((I63/K63)*L63)/200*'Calculatie schoonmaak invulblad'!$C$14</f>
        <v>#DIV/0!</v>
      </c>
      <c r="O63" s="128" t="e">
        <f>I63/K63*L63*'Calculatie schoonmaak invulblad'!$C$14</f>
        <v>#DIV/0!</v>
      </c>
    </row>
    <row r="64" spans="1:15" x14ac:dyDescent="0.3">
      <c r="A64" s="21" t="s">
        <v>120</v>
      </c>
      <c r="B64" s="22">
        <v>14</v>
      </c>
      <c r="C64" s="13" t="s">
        <v>84</v>
      </c>
      <c r="D64" s="13" t="s">
        <v>0</v>
      </c>
      <c r="E64" s="13" t="s">
        <v>11</v>
      </c>
      <c r="F64" s="13" t="s">
        <v>12</v>
      </c>
      <c r="G64" s="13" t="s">
        <v>1462</v>
      </c>
      <c r="H64" s="78">
        <v>30</v>
      </c>
      <c r="I64" s="78">
        <v>30</v>
      </c>
      <c r="J64" s="79"/>
      <c r="K64" s="69">
        <f>'Calculatie schoonmaak invulblad'!E30</f>
        <v>0</v>
      </c>
      <c r="L64" s="27">
        <v>80</v>
      </c>
      <c r="M64" s="67">
        <f t="shared" si="0"/>
        <v>2400</v>
      </c>
      <c r="N64" s="114" t="e">
        <f>((I64/K64)*L64)/200*'Calculatie schoonmaak invulblad'!$C$14</f>
        <v>#DIV/0!</v>
      </c>
      <c r="O64" s="128" t="e">
        <f>I64/K64*L64*'Calculatie schoonmaak invulblad'!$C$14</f>
        <v>#DIV/0!</v>
      </c>
    </row>
    <row r="65" spans="1:15" x14ac:dyDescent="0.3">
      <c r="A65" s="21" t="s">
        <v>120</v>
      </c>
      <c r="B65" s="22">
        <v>12</v>
      </c>
      <c r="C65" s="13" t="s">
        <v>288</v>
      </c>
      <c r="D65" s="13" t="s">
        <v>0</v>
      </c>
      <c r="E65" s="13" t="s">
        <v>11</v>
      </c>
      <c r="F65" s="13" t="s">
        <v>12</v>
      </c>
      <c r="G65" s="13" t="s">
        <v>1462</v>
      </c>
      <c r="H65" s="78">
        <v>24</v>
      </c>
      <c r="I65" s="78">
        <v>24</v>
      </c>
      <c r="J65" s="79"/>
      <c r="K65" s="69">
        <f>'Calculatie schoonmaak invulblad'!E30</f>
        <v>0</v>
      </c>
      <c r="L65" s="27">
        <v>80</v>
      </c>
      <c r="M65" s="67">
        <f t="shared" si="0"/>
        <v>1920</v>
      </c>
      <c r="N65" s="114" t="e">
        <f>((I65/K65)*L65)/200*'Calculatie schoonmaak invulblad'!$C$14</f>
        <v>#DIV/0!</v>
      </c>
      <c r="O65" s="128" t="e">
        <f>I65/K65*L65*'Calculatie schoonmaak invulblad'!$C$14</f>
        <v>#DIV/0!</v>
      </c>
    </row>
    <row r="66" spans="1:15" x14ac:dyDescent="0.3">
      <c r="A66" s="21" t="s">
        <v>120</v>
      </c>
      <c r="B66" s="22">
        <v>10</v>
      </c>
      <c r="C66" s="13" t="s">
        <v>84</v>
      </c>
      <c r="D66" s="13" t="s">
        <v>0</v>
      </c>
      <c r="E66" s="13" t="s">
        <v>11</v>
      </c>
      <c r="F66" s="13" t="s">
        <v>12</v>
      </c>
      <c r="G66" s="13" t="s">
        <v>1462</v>
      </c>
      <c r="H66" s="78">
        <v>12</v>
      </c>
      <c r="I66" s="78">
        <v>12</v>
      </c>
      <c r="J66" s="79"/>
      <c r="K66" s="69">
        <f>'Calculatie schoonmaak invulblad'!E30</f>
        <v>0</v>
      </c>
      <c r="L66" s="27">
        <v>80</v>
      </c>
      <c r="M66" s="67">
        <f t="shared" si="0"/>
        <v>960</v>
      </c>
      <c r="N66" s="114" t="e">
        <f>((I66/K66)*L66)/200*'Calculatie schoonmaak invulblad'!$C$14</f>
        <v>#DIV/0!</v>
      </c>
      <c r="O66" s="128" t="e">
        <f>I66/K66*L66*'Calculatie schoonmaak invulblad'!$C$14</f>
        <v>#DIV/0!</v>
      </c>
    </row>
    <row r="67" spans="1:15" x14ac:dyDescent="0.3">
      <c r="A67" s="21" t="s">
        <v>120</v>
      </c>
      <c r="B67" s="22">
        <v>9</v>
      </c>
      <c r="C67" s="13" t="s">
        <v>84</v>
      </c>
      <c r="D67" s="13" t="s">
        <v>0</v>
      </c>
      <c r="E67" s="13" t="s">
        <v>239</v>
      </c>
      <c r="F67" s="13" t="s">
        <v>10</v>
      </c>
      <c r="G67" s="13" t="s">
        <v>1462</v>
      </c>
      <c r="H67" s="78">
        <v>13</v>
      </c>
      <c r="I67" s="78">
        <v>13</v>
      </c>
      <c r="J67" s="79"/>
      <c r="K67" s="69">
        <f>'Calculatie schoonmaak invulblad'!E29</f>
        <v>0</v>
      </c>
      <c r="L67" s="27">
        <v>80</v>
      </c>
      <c r="M67" s="67">
        <f t="shared" si="0"/>
        <v>1040</v>
      </c>
      <c r="N67" s="114" t="e">
        <f>((I67/K67)*L67)/200*'Calculatie schoonmaak invulblad'!$C$14</f>
        <v>#DIV/0!</v>
      </c>
      <c r="O67" s="128" t="e">
        <f>I67/K67*L67*'Calculatie schoonmaak invulblad'!$C$14</f>
        <v>#DIV/0!</v>
      </c>
    </row>
    <row r="68" spans="1:15" x14ac:dyDescent="0.3">
      <c r="A68" s="21" t="s">
        <v>120</v>
      </c>
      <c r="B68" s="22">
        <v>8</v>
      </c>
      <c r="C68" s="13" t="s">
        <v>45</v>
      </c>
      <c r="D68" s="13" t="s">
        <v>45</v>
      </c>
      <c r="E68" s="13" t="s">
        <v>1</v>
      </c>
      <c r="F68" s="13" t="s">
        <v>2</v>
      </c>
      <c r="G68" s="13" t="s">
        <v>3</v>
      </c>
      <c r="H68" s="78">
        <v>15</v>
      </c>
      <c r="I68" s="78">
        <v>15</v>
      </c>
      <c r="J68" s="79"/>
      <c r="K68" s="69">
        <f>'Calculatie schoonmaak invulblad'!K32</f>
        <v>0</v>
      </c>
      <c r="L68" s="27">
        <v>40</v>
      </c>
      <c r="M68" s="67">
        <f t="shared" si="0"/>
        <v>600</v>
      </c>
      <c r="N68" s="114" t="e">
        <f>((I68/K68)*L68)/200*'Calculatie schoonmaak invulblad'!$C$14</f>
        <v>#DIV/0!</v>
      </c>
      <c r="O68" s="128" t="e">
        <f>I68/K68*L68*'Calculatie schoonmaak invulblad'!$C$14</f>
        <v>#DIV/0!</v>
      </c>
    </row>
    <row r="69" spans="1:15" x14ac:dyDescent="0.3">
      <c r="A69" s="21" t="s">
        <v>120</v>
      </c>
      <c r="B69" s="22" t="s">
        <v>289</v>
      </c>
      <c r="C69" s="13" t="s">
        <v>140</v>
      </c>
      <c r="D69" s="13" t="s">
        <v>28</v>
      </c>
      <c r="E69" s="13" t="s">
        <v>1</v>
      </c>
      <c r="F69" s="13" t="s">
        <v>2</v>
      </c>
      <c r="G69" s="13" t="s">
        <v>27</v>
      </c>
      <c r="H69" s="78">
        <v>15</v>
      </c>
      <c r="I69" s="78">
        <v>15</v>
      </c>
      <c r="J69" s="79"/>
      <c r="K69" s="69">
        <f>'Calculatie schoonmaak invulblad'!E52</f>
        <v>0</v>
      </c>
      <c r="L69" s="27">
        <v>200</v>
      </c>
      <c r="M69" s="67">
        <f t="shared" si="0"/>
        <v>3000</v>
      </c>
      <c r="N69" s="114" t="e">
        <f>((I69/K69)*L69)/200*'Calculatie schoonmaak invulblad'!$C$14</f>
        <v>#DIV/0!</v>
      </c>
      <c r="O69" s="128" t="e">
        <f>I69/K69*L69*'Calculatie schoonmaak invulblad'!$C$14</f>
        <v>#DIV/0!</v>
      </c>
    </row>
    <row r="70" spans="1:15" x14ac:dyDescent="0.3">
      <c r="A70" s="21" t="s">
        <v>120</v>
      </c>
      <c r="B70" s="22">
        <v>20</v>
      </c>
      <c r="C70" s="13" t="s">
        <v>290</v>
      </c>
      <c r="D70" s="13" t="s">
        <v>26</v>
      </c>
      <c r="E70" s="13" t="s">
        <v>5</v>
      </c>
      <c r="F70" s="13" t="s">
        <v>5</v>
      </c>
      <c r="G70" s="13" t="s">
        <v>27</v>
      </c>
      <c r="H70" s="78">
        <v>327.39</v>
      </c>
      <c r="I70" s="78">
        <v>327.39</v>
      </c>
      <c r="J70" s="79"/>
      <c r="K70" s="69">
        <f>'Calculatie schoonmaak invulblad'!E42</f>
        <v>0</v>
      </c>
      <c r="L70" s="27">
        <v>200</v>
      </c>
      <c r="M70" s="67">
        <f t="shared" si="0"/>
        <v>65478</v>
      </c>
      <c r="N70" s="114" t="e">
        <f>((I70/K70)*L70)/200*'Calculatie schoonmaak invulblad'!$C$14</f>
        <v>#DIV/0!</v>
      </c>
      <c r="O70" s="128" t="e">
        <f>I70/K70*L70*'Calculatie schoonmaak invulblad'!$C$14</f>
        <v>#DIV/0!</v>
      </c>
    </row>
    <row r="71" spans="1:15" x14ac:dyDescent="0.3">
      <c r="A71" s="21" t="s">
        <v>120</v>
      </c>
      <c r="B71" s="22">
        <v>20</v>
      </c>
      <c r="C71" s="13" t="s">
        <v>291</v>
      </c>
      <c r="D71" s="13" t="s">
        <v>0</v>
      </c>
      <c r="E71" s="13" t="s">
        <v>282</v>
      </c>
      <c r="F71" s="13" t="s">
        <v>8</v>
      </c>
      <c r="G71" s="13" t="s">
        <v>3</v>
      </c>
      <c r="H71" s="78">
        <v>12.61</v>
      </c>
      <c r="I71" s="78">
        <v>12.61</v>
      </c>
      <c r="J71" s="79"/>
      <c r="K71" s="69">
        <f>'Calculatie schoonmaak invulblad'!E22</f>
        <v>0</v>
      </c>
      <c r="L71" s="27">
        <v>40</v>
      </c>
      <c r="M71" s="67">
        <f t="shared" si="0"/>
        <v>504.4</v>
      </c>
      <c r="N71" s="114" t="e">
        <f>((I71/K71)*L71)/200*'Calculatie schoonmaak invulblad'!$C$14</f>
        <v>#DIV/0!</v>
      </c>
      <c r="O71" s="128" t="e">
        <f>I71/K71*L71*'Calculatie schoonmaak invulblad'!$C$14</f>
        <v>#DIV/0!</v>
      </c>
    </row>
    <row r="72" spans="1:15" x14ac:dyDescent="0.3">
      <c r="A72" s="21" t="s">
        <v>120</v>
      </c>
      <c r="B72" s="22">
        <v>1</v>
      </c>
      <c r="C72" s="13" t="s">
        <v>56</v>
      </c>
      <c r="D72" s="13" t="s">
        <v>56</v>
      </c>
      <c r="E72" s="13" t="s">
        <v>279</v>
      </c>
      <c r="F72" s="13" t="s">
        <v>5</v>
      </c>
      <c r="G72" s="13" t="s">
        <v>35</v>
      </c>
      <c r="H72" s="78">
        <v>115</v>
      </c>
      <c r="I72" s="78">
        <v>115</v>
      </c>
      <c r="J72" s="79"/>
      <c r="K72" s="69">
        <f>'Calculatie schoonmaak invulblad'!K58</f>
        <v>0</v>
      </c>
      <c r="L72" s="27">
        <v>200</v>
      </c>
      <c r="M72" s="67">
        <f t="shared" si="0"/>
        <v>23000</v>
      </c>
      <c r="N72" s="114" t="e">
        <f>((I72/K72)*L72)/200*'Calculatie schoonmaak invulblad'!$C$14</f>
        <v>#DIV/0!</v>
      </c>
      <c r="O72" s="128" t="e">
        <f>I72/K72*L72*'Calculatie schoonmaak invulblad'!$C$14</f>
        <v>#DIV/0!</v>
      </c>
    </row>
    <row r="73" spans="1:15" x14ac:dyDescent="0.3">
      <c r="A73" s="21" t="s">
        <v>120</v>
      </c>
      <c r="B73" s="22" t="s">
        <v>292</v>
      </c>
      <c r="C73" s="13" t="s">
        <v>54</v>
      </c>
      <c r="D73" s="13" t="s">
        <v>54</v>
      </c>
      <c r="E73" s="13" t="s">
        <v>5</v>
      </c>
      <c r="F73" s="13" t="s">
        <v>5</v>
      </c>
      <c r="G73" s="13" t="s">
        <v>35</v>
      </c>
      <c r="H73" s="78">
        <v>27</v>
      </c>
      <c r="I73" s="78">
        <v>27</v>
      </c>
      <c r="J73" s="79"/>
      <c r="K73" s="69">
        <f>'Calculatie schoonmaak invulblad'!K49</f>
        <v>0</v>
      </c>
      <c r="L73" s="27">
        <v>200</v>
      </c>
      <c r="M73" s="67">
        <f t="shared" si="0"/>
        <v>5400</v>
      </c>
      <c r="N73" s="114" t="e">
        <f>((I73/K73)*L73)/200*'Calculatie schoonmaak invulblad'!$C$14</f>
        <v>#DIV/0!</v>
      </c>
      <c r="O73" s="128" t="e">
        <f>I73/K73*L73*'Calculatie schoonmaak invulblad'!$C$14</f>
        <v>#DIV/0!</v>
      </c>
    </row>
    <row r="74" spans="1:15" x14ac:dyDescent="0.3">
      <c r="A74" s="21" t="s">
        <v>120</v>
      </c>
      <c r="B74" s="22">
        <v>7</v>
      </c>
      <c r="C74" s="13" t="s">
        <v>32</v>
      </c>
      <c r="D74" s="13" t="s">
        <v>32</v>
      </c>
      <c r="E74" s="13" t="s">
        <v>239</v>
      </c>
      <c r="F74" s="13" t="s">
        <v>10</v>
      </c>
      <c r="G74" s="13" t="s">
        <v>25</v>
      </c>
      <c r="H74" s="78">
        <v>48</v>
      </c>
      <c r="I74" s="78">
        <v>48</v>
      </c>
      <c r="J74" s="79"/>
      <c r="K74" s="69">
        <f>'Calculatie schoonmaak invulblad'!E62</f>
        <v>0</v>
      </c>
      <c r="L74" s="27">
        <v>100</v>
      </c>
      <c r="M74" s="67">
        <f t="shared" si="0"/>
        <v>4800</v>
      </c>
      <c r="N74" s="114" t="e">
        <f>((I74/K74)*L74)/200*'Calculatie schoonmaak invulblad'!$C$14</f>
        <v>#DIV/0!</v>
      </c>
      <c r="O74" s="128" t="e">
        <f>I74/K74*L74*'Calculatie schoonmaak invulblad'!$C$14</f>
        <v>#DIV/0!</v>
      </c>
    </row>
    <row r="75" spans="1:15" x14ac:dyDescent="0.3">
      <c r="A75" s="21" t="s">
        <v>120</v>
      </c>
      <c r="B75" s="22">
        <v>6</v>
      </c>
      <c r="C75" s="13" t="s">
        <v>32</v>
      </c>
      <c r="D75" s="13" t="s">
        <v>32</v>
      </c>
      <c r="E75" s="13" t="s">
        <v>239</v>
      </c>
      <c r="F75" s="13" t="s">
        <v>10</v>
      </c>
      <c r="G75" s="13" t="s">
        <v>25</v>
      </c>
      <c r="H75" s="78">
        <v>48</v>
      </c>
      <c r="I75" s="78">
        <v>48</v>
      </c>
      <c r="J75" s="79"/>
      <c r="K75" s="69">
        <f>'Calculatie schoonmaak invulblad'!E62</f>
        <v>0</v>
      </c>
      <c r="L75" s="27">
        <v>100</v>
      </c>
      <c r="M75" s="67">
        <f t="shared" si="0"/>
        <v>4800</v>
      </c>
      <c r="N75" s="114" t="e">
        <f>((I75/K75)*L75)/200*'Calculatie schoonmaak invulblad'!$C$14</f>
        <v>#DIV/0!</v>
      </c>
      <c r="O75" s="128" t="e">
        <f>I75/K75*L75*'Calculatie schoonmaak invulblad'!$C$14</f>
        <v>#DIV/0!</v>
      </c>
    </row>
    <row r="76" spans="1:15" x14ac:dyDescent="0.3">
      <c r="A76" s="21" t="s">
        <v>120</v>
      </c>
      <c r="B76" s="22">
        <v>5</v>
      </c>
      <c r="C76" s="13" t="s">
        <v>32</v>
      </c>
      <c r="D76" s="13" t="s">
        <v>32</v>
      </c>
      <c r="E76" s="13" t="s">
        <v>239</v>
      </c>
      <c r="F76" s="13" t="s">
        <v>10</v>
      </c>
      <c r="G76" s="13" t="s">
        <v>25</v>
      </c>
      <c r="H76" s="78">
        <v>48</v>
      </c>
      <c r="I76" s="78">
        <v>48</v>
      </c>
      <c r="J76" s="79"/>
      <c r="K76" s="69">
        <f>'Calculatie schoonmaak invulblad'!E62</f>
        <v>0</v>
      </c>
      <c r="L76" s="27">
        <v>100</v>
      </c>
      <c r="M76" s="67">
        <f t="shared" ref="M76:M139" si="1">I76*L76</f>
        <v>4800</v>
      </c>
      <c r="N76" s="114" t="e">
        <f>((I76/K76)*L76)/200*'Calculatie schoonmaak invulblad'!$C$14</f>
        <v>#DIV/0!</v>
      </c>
      <c r="O76" s="128" t="e">
        <f>I76/K76*L76*'Calculatie schoonmaak invulblad'!$C$14</f>
        <v>#DIV/0!</v>
      </c>
    </row>
    <row r="77" spans="1:15" x14ac:dyDescent="0.3">
      <c r="A77" s="21" t="s">
        <v>120</v>
      </c>
      <c r="B77" s="22">
        <v>4</v>
      </c>
      <c r="C77" s="13" t="s">
        <v>32</v>
      </c>
      <c r="D77" s="13" t="s">
        <v>32</v>
      </c>
      <c r="E77" s="13" t="s">
        <v>239</v>
      </c>
      <c r="F77" s="13" t="s">
        <v>10</v>
      </c>
      <c r="G77" s="13" t="s">
        <v>25</v>
      </c>
      <c r="H77" s="78">
        <v>48</v>
      </c>
      <c r="I77" s="78">
        <v>48</v>
      </c>
      <c r="J77" s="79"/>
      <c r="K77" s="69">
        <f>'Calculatie schoonmaak invulblad'!E62</f>
        <v>0</v>
      </c>
      <c r="L77" s="27">
        <v>100</v>
      </c>
      <c r="M77" s="67">
        <f t="shared" si="1"/>
        <v>4800</v>
      </c>
      <c r="N77" s="114" t="e">
        <f>((I77/K77)*L77)/200*'Calculatie schoonmaak invulblad'!$C$14</f>
        <v>#DIV/0!</v>
      </c>
      <c r="O77" s="128" t="e">
        <f>I77/K77*L77*'Calculatie schoonmaak invulblad'!$C$14</f>
        <v>#DIV/0!</v>
      </c>
    </row>
    <row r="78" spans="1:15" x14ac:dyDescent="0.3">
      <c r="A78" s="21" t="s">
        <v>120</v>
      </c>
      <c r="B78" s="22">
        <v>3</v>
      </c>
      <c r="C78" s="13" t="s">
        <v>32</v>
      </c>
      <c r="D78" s="13" t="s">
        <v>32</v>
      </c>
      <c r="E78" s="13" t="s">
        <v>239</v>
      </c>
      <c r="F78" s="13" t="s">
        <v>10</v>
      </c>
      <c r="G78" s="13" t="s">
        <v>25</v>
      </c>
      <c r="H78" s="78">
        <v>48</v>
      </c>
      <c r="I78" s="78">
        <v>48</v>
      </c>
      <c r="J78" s="79"/>
      <c r="K78" s="69">
        <f>'Calculatie schoonmaak invulblad'!E62</f>
        <v>0</v>
      </c>
      <c r="L78" s="27">
        <v>100</v>
      </c>
      <c r="M78" s="67">
        <f t="shared" si="1"/>
        <v>4800</v>
      </c>
      <c r="N78" s="114" t="e">
        <f>((I78/K78)*L78)/200*'Calculatie schoonmaak invulblad'!$C$14</f>
        <v>#DIV/0!</v>
      </c>
      <c r="O78" s="128" t="e">
        <f>I78/K78*L78*'Calculatie schoonmaak invulblad'!$C$14</f>
        <v>#DIV/0!</v>
      </c>
    </row>
    <row r="79" spans="1:15" x14ac:dyDescent="0.3">
      <c r="A79" s="21" t="s">
        <v>120</v>
      </c>
      <c r="B79" s="22" t="s">
        <v>293</v>
      </c>
      <c r="C79" s="13" t="s">
        <v>294</v>
      </c>
      <c r="D79" s="13" t="s">
        <v>54</v>
      </c>
      <c r="E79" s="13" t="s">
        <v>295</v>
      </c>
      <c r="F79" s="13" t="s">
        <v>8</v>
      </c>
      <c r="G79" s="13" t="s">
        <v>35</v>
      </c>
      <c r="H79" s="78">
        <v>52</v>
      </c>
      <c r="I79" s="78">
        <v>52</v>
      </c>
      <c r="J79" s="79"/>
      <c r="K79" s="69">
        <f>'Calculatie schoonmaak invulblad'!K55</f>
        <v>0</v>
      </c>
      <c r="L79" s="27">
        <v>200</v>
      </c>
      <c r="M79" s="67">
        <f t="shared" si="1"/>
        <v>10400</v>
      </c>
      <c r="N79" s="114" t="e">
        <f>((I79/K79)*L79)/200*'Calculatie schoonmaak invulblad'!$C$14</f>
        <v>#DIV/0!</v>
      </c>
      <c r="O79" s="128" t="e">
        <f>I79/K79*L79*'Calculatie schoonmaak invulblad'!$C$14</f>
        <v>#DIV/0!</v>
      </c>
    </row>
    <row r="80" spans="1:15" x14ac:dyDescent="0.3">
      <c r="A80" s="21" t="s">
        <v>120</v>
      </c>
      <c r="B80" s="22">
        <v>2</v>
      </c>
      <c r="C80" s="13" t="s">
        <v>296</v>
      </c>
      <c r="D80" s="13" t="s">
        <v>46</v>
      </c>
      <c r="E80" s="13" t="s">
        <v>5</v>
      </c>
      <c r="F80" s="13" t="s">
        <v>5</v>
      </c>
      <c r="G80" s="13" t="s">
        <v>47</v>
      </c>
      <c r="H80" s="78">
        <v>2</v>
      </c>
      <c r="I80" s="78">
        <v>2</v>
      </c>
      <c r="J80" s="79"/>
      <c r="K80" s="69">
        <f>'Calculatie schoonmaak invulblad'!K37</f>
        <v>0</v>
      </c>
      <c r="L80" s="27">
        <v>200</v>
      </c>
      <c r="M80" s="67">
        <f t="shared" si="1"/>
        <v>400</v>
      </c>
      <c r="N80" s="114" t="e">
        <f>((I80/K80)*L80)/200*'Calculatie schoonmaak invulblad'!$C$14</f>
        <v>#DIV/0!</v>
      </c>
      <c r="O80" s="128" t="e">
        <f>I80/K80*L80*'Calculatie schoonmaak invulblad'!$C$14</f>
        <v>#DIV/0!</v>
      </c>
    </row>
    <row r="81" spans="1:15" x14ac:dyDescent="0.3">
      <c r="A81" s="21" t="s">
        <v>120</v>
      </c>
      <c r="B81" s="22" t="s">
        <v>297</v>
      </c>
      <c r="C81" s="13" t="s">
        <v>298</v>
      </c>
      <c r="D81" s="13" t="s">
        <v>46</v>
      </c>
      <c r="E81" s="13" t="s">
        <v>5</v>
      </c>
      <c r="F81" s="13" t="s">
        <v>5</v>
      </c>
      <c r="G81" s="13" t="s">
        <v>47</v>
      </c>
      <c r="H81" s="78">
        <v>8</v>
      </c>
      <c r="I81" s="78">
        <v>8</v>
      </c>
      <c r="J81" s="79"/>
      <c r="K81" s="69">
        <f>'Calculatie schoonmaak invulblad'!K37</f>
        <v>0</v>
      </c>
      <c r="L81" s="27">
        <v>200</v>
      </c>
      <c r="M81" s="67">
        <f t="shared" si="1"/>
        <v>1600</v>
      </c>
      <c r="N81" s="114" t="e">
        <f>((I81/K81)*L81)/200*'Calculatie schoonmaak invulblad'!$C$14</f>
        <v>#DIV/0!</v>
      </c>
      <c r="O81" s="128" t="e">
        <f>I81/K81*L81*'Calculatie schoonmaak invulblad'!$C$14</f>
        <v>#DIV/0!</v>
      </c>
    </row>
    <row r="82" spans="1:15" x14ac:dyDescent="0.3">
      <c r="A82" s="21" t="s">
        <v>120</v>
      </c>
      <c r="B82" s="22" t="s">
        <v>299</v>
      </c>
      <c r="C82" s="13" t="s">
        <v>300</v>
      </c>
      <c r="D82" s="13" t="s">
        <v>46</v>
      </c>
      <c r="E82" s="13" t="s">
        <v>5</v>
      </c>
      <c r="F82" s="13" t="s">
        <v>5</v>
      </c>
      <c r="G82" s="13" t="s">
        <v>47</v>
      </c>
      <c r="H82" s="78">
        <v>10</v>
      </c>
      <c r="I82" s="78">
        <v>10</v>
      </c>
      <c r="J82" s="79"/>
      <c r="K82" s="69">
        <f>'Calculatie schoonmaak invulblad'!K37</f>
        <v>0</v>
      </c>
      <c r="L82" s="27">
        <v>200</v>
      </c>
      <c r="M82" s="67">
        <f t="shared" si="1"/>
        <v>2000</v>
      </c>
      <c r="N82" s="114" t="e">
        <f>((I82/K82)*L82)/200*'Calculatie schoonmaak invulblad'!$C$14</f>
        <v>#DIV/0!</v>
      </c>
      <c r="O82" s="128" t="e">
        <f>I82/K82*L82*'Calculatie schoonmaak invulblad'!$C$14</f>
        <v>#DIV/0!</v>
      </c>
    </row>
    <row r="83" spans="1:15" x14ac:dyDescent="0.3">
      <c r="A83" s="21" t="s">
        <v>120</v>
      </c>
      <c r="B83" s="22" t="s">
        <v>301</v>
      </c>
      <c r="C83" s="13" t="s">
        <v>186</v>
      </c>
      <c r="D83" s="13" t="s">
        <v>48</v>
      </c>
      <c r="E83" s="13" t="s">
        <v>302</v>
      </c>
      <c r="F83" s="13" t="s">
        <v>11</v>
      </c>
      <c r="G83" s="13" t="s">
        <v>125</v>
      </c>
      <c r="H83" s="78">
        <v>255</v>
      </c>
      <c r="I83" s="78">
        <v>255</v>
      </c>
      <c r="J83" s="79"/>
      <c r="K83" s="27">
        <f>(('Calculatie schoonmaak invulblad'!K42*50)/65)+(('Calculatie schoonmaak invulblad'!K43*15)/65)</f>
        <v>0</v>
      </c>
      <c r="L83" s="27">
        <v>65</v>
      </c>
      <c r="M83" s="67">
        <f t="shared" si="1"/>
        <v>16575</v>
      </c>
      <c r="N83" s="114" t="e">
        <f>((I83/K83)*L83)/200*'Calculatie schoonmaak invulblad'!$C$14</f>
        <v>#DIV/0!</v>
      </c>
      <c r="O83" s="128" t="e">
        <f>I83/K83*L83*'Calculatie schoonmaak invulblad'!$C$14</f>
        <v>#DIV/0!</v>
      </c>
    </row>
    <row r="84" spans="1:15" x14ac:dyDescent="0.3">
      <c r="A84" s="21" t="s">
        <v>120</v>
      </c>
      <c r="B84" s="22" t="s">
        <v>303</v>
      </c>
      <c r="C84" s="13" t="s">
        <v>53</v>
      </c>
      <c r="D84" s="13" t="s">
        <v>53</v>
      </c>
      <c r="E84" s="13" t="s">
        <v>302</v>
      </c>
      <c r="F84" s="13" t="s">
        <v>11</v>
      </c>
      <c r="G84" s="13" t="s">
        <v>125</v>
      </c>
      <c r="H84" s="78">
        <v>25</v>
      </c>
      <c r="I84" s="78">
        <v>25</v>
      </c>
      <c r="J84" s="79"/>
      <c r="K84" s="27">
        <f>('Calculatie schoonmaak invulblad'!K45+'Calculatie schoonmaak invulblad'!K46)/2</f>
        <v>0</v>
      </c>
      <c r="L84" s="27">
        <v>2</v>
      </c>
      <c r="M84" s="67">
        <f t="shared" si="1"/>
        <v>50</v>
      </c>
      <c r="N84" s="114" t="e">
        <f>((I84/K84)*L84)/200*'Calculatie schoonmaak invulblad'!$C$14</f>
        <v>#DIV/0!</v>
      </c>
      <c r="O84" s="128" t="e">
        <f>I84/K84*L84*'Calculatie schoonmaak invulblad'!$C$14</f>
        <v>#DIV/0!</v>
      </c>
    </row>
    <row r="85" spans="1:15" x14ac:dyDescent="0.3">
      <c r="A85" s="21" t="s">
        <v>120</v>
      </c>
      <c r="B85" s="22" t="s">
        <v>304</v>
      </c>
      <c r="C85" s="13" t="s">
        <v>305</v>
      </c>
      <c r="D85" s="13" t="s">
        <v>0</v>
      </c>
      <c r="E85" s="13" t="s">
        <v>239</v>
      </c>
      <c r="F85" s="13" t="s">
        <v>10</v>
      </c>
      <c r="G85" s="13" t="s">
        <v>3</v>
      </c>
      <c r="H85" s="78">
        <v>4.9400000000000004</v>
      </c>
      <c r="I85" s="78">
        <v>4.9400000000000004</v>
      </c>
      <c r="J85" s="79"/>
      <c r="K85" s="69">
        <f>'Calculatie schoonmaak invulblad'!E23</f>
        <v>0</v>
      </c>
      <c r="L85" s="27">
        <v>40</v>
      </c>
      <c r="M85" s="67">
        <f t="shared" si="1"/>
        <v>197.60000000000002</v>
      </c>
      <c r="N85" s="114" t="e">
        <f>((I85/K85)*L85)/200*'Calculatie schoonmaak invulblad'!$C$14</f>
        <v>#DIV/0!</v>
      </c>
      <c r="O85" s="128" t="e">
        <f>I85/K85*L85*'Calculatie schoonmaak invulblad'!$C$14</f>
        <v>#DIV/0!</v>
      </c>
    </row>
    <row r="86" spans="1:15" x14ac:dyDescent="0.3">
      <c r="A86" s="21" t="s">
        <v>120</v>
      </c>
      <c r="B86" s="22" t="s">
        <v>304</v>
      </c>
      <c r="C86" s="13" t="s">
        <v>306</v>
      </c>
      <c r="D86" s="13" t="s">
        <v>29</v>
      </c>
      <c r="E86" s="13" t="s">
        <v>239</v>
      </c>
      <c r="F86" s="13" t="s">
        <v>10</v>
      </c>
      <c r="G86" s="13" t="s">
        <v>30</v>
      </c>
      <c r="H86" s="78">
        <v>18.91</v>
      </c>
      <c r="I86" s="78">
        <v>18.91</v>
      </c>
      <c r="J86" s="79"/>
      <c r="K86" s="69">
        <f>'Calculatie schoonmaak invulblad'!E59</f>
        <v>0</v>
      </c>
      <c r="L86" s="27">
        <v>200</v>
      </c>
      <c r="M86" s="67">
        <f t="shared" si="1"/>
        <v>3782</v>
      </c>
      <c r="N86" s="114" t="e">
        <f>((I86/K86)*L86)/200*'Calculatie schoonmaak invulblad'!$C$14</f>
        <v>#DIV/0!</v>
      </c>
      <c r="O86" s="128" t="e">
        <f>I86/K86*L86*'Calculatie schoonmaak invulblad'!$C$14</f>
        <v>#DIV/0!</v>
      </c>
    </row>
    <row r="87" spans="1:15" x14ac:dyDescent="0.3">
      <c r="A87" s="21" t="s">
        <v>120</v>
      </c>
      <c r="B87" s="22" t="s">
        <v>304</v>
      </c>
      <c r="C87" s="13" t="s">
        <v>307</v>
      </c>
      <c r="D87" s="13" t="s">
        <v>29</v>
      </c>
      <c r="E87" s="13" t="s">
        <v>239</v>
      </c>
      <c r="F87" s="13" t="s">
        <v>10</v>
      </c>
      <c r="G87" s="13" t="s">
        <v>30</v>
      </c>
      <c r="H87" s="78">
        <v>32.5</v>
      </c>
      <c r="I87" s="78">
        <v>32.5</v>
      </c>
      <c r="J87" s="79"/>
      <c r="K87" s="69">
        <f>'Calculatie schoonmaak invulblad'!E59</f>
        <v>0</v>
      </c>
      <c r="L87" s="27">
        <v>200</v>
      </c>
      <c r="M87" s="67">
        <f t="shared" si="1"/>
        <v>6500</v>
      </c>
      <c r="N87" s="114" t="e">
        <f>((I87/K87)*L87)/200*'Calculatie schoonmaak invulblad'!$C$14</f>
        <v>#DIV/0!</v>
      </c>
      <c r="O87" s="128" t="e">
        <f>I87/K87*L87*'Calculatie schoonmaak invulblad'!$C$14</f>
        <v>#DIV/0!</v>
      </c>
    </row>
    <row r="88" spans="1:15" x14ac:dyDescent="0.3">
      <c r="A88" s="21" t="s">
        <v>152</v>
      </c>
      <c r="B88" s="22">
        <v>100</v>
      </c>
      <c r="C88" s="13" t="s">
        <v>54</v>
      </c>
      <c r="D88" s="13" t="s">
        <v>54</v>
      </c>
      <c r="E88" s="13" t="s">
        <v>5</v>
      </c>
      <c r="F88" s="13" t="s">
        <v>5</v>
      </c>
      <c r="G88" s="13" t="s">
        <v>35</v>
      </c>
      <c r="H88" s="78">
        <v>55</v>
      </c>
      <c r="I88" s="78">
        <v>55</v>
      </c>
      <c r="J88" s="79"/>
      <c r="K88" s="69">
        <f>'Calculatie schoonmaak invulblad'!K49</f>
        <v>0</v>
      </c>
      <c r="L88" s="27">
        <v>200</v>
      </c>
      <c r="M88" s="67">
        <f t="shared" si="1"/>
        <v>11000</v>
      </c>
      <c r="N88" s="114" t="e">
        <f>((I88/K88)*L88)/200*'Calculatie schoonmaak invulblad'!$C$14</f>
        <v>#DIV/0!</v>
      </c>
      <c r="O88" s="128" t="e">
        <f>I88/K88*L88*'Calculatie schoonmaak invulblad'!$C$14</f>
        <v>#DIV/0!</v>
      </c>
    </row>
    <row r="89" spans="1:15" x14ac:dyDescent="0.3">
      <c r="A89" s="21" t="s">
        <v>152</v>
      </c>
      <c r="B89" s="22">
        <v>102</v>
      </c>
      <c r="C89" s="13" t="s">
        <v>254</v>
      </c>
      <c r="D89" s="13" t="s">
        <v>56</v>
      </c>
      <c r="E89" s="13" t="s">
        <v>5</v>
      </c>
      <c r="F89" s="13" t="s">
        <v>5</v>
      </c>
      <c r="G89" s="13" t="s">
        <v>35</v>
      </c>
      <c r="H89" s="78">
        <v>2</v>
      </c>
      <c r="I89" s="78">
        <v>2</v>
      </c>
      <c r="J89" s="79"/>
      <c r="K89" s="69">
        <f>'Calculatie schoonmaak invulblad'!K58</f>
        <v>0</v>
      </c>
      <c r="L89" s="27">
        <v>200</v>
      </c>
      <c r="M89" s="67">
        <f t="shared" si="1"/>
        <v>400</v>
      </c>
      <c r="N89" s="114" t="e">
        <f>((I89/K89)*L89)/200*'Calculatie schoonmaak invulblad'!$C$14</f>
        <v>#DIV/0!</v>
      </c>
      <c r="O89" s="128" t="e">
        <f>I89/K89*L89*'Calculatie schoonmaak invulblad'!$C$14</f>
        <v>#DIV/0!</v>
      </c>
    </row>
    <row r="90" spans="1:15" x14ac:dyDescent="0.3">
      <c r="A90" s="21" t="s">
        <v>152</v>
      </c>
      <c r="B90" s="22" t="s">
        <v>308</v>
      </c>
      <c r="C90" s="13" t="s">
        <v>298</v>
      </c>
      <c r="D90" s="13" t="s">
        <v>46</v>
      </c>
      <c r="E90" s="13" t="s">
        <v>5</v>
      </c>
      <c r="F90" s="13" t="s">
        <v>5</v>
      </c>
      <c r="G90" s="13" t="s">
        <v>47</v>
      </c>
      <c r="H90" s="78">
        <v>8</v>
      </c>
      <c r="I90" s="78">
        <v>8</v>
      </c>
      <c r="J90" s="79"/>
      <c r="K90" s="69">
        <f>'Calculatie schoonmaak invulblad'!K37</f>
        <v>0</v>
      </c>
      <c r="L90" s="27">
        <v>200</v>
      </c>
      <c r="M90" s="67">
        <f t="shared" si="1"/>
        <v>1600</v>
      </c>
      <c r="N90" s="114" t="e">
        <f>((I90/K90)*L90)/200*'Calculatie schoonmaak invulblad'!$C$14</f>
        <v>#DIV/0!</v>
      </c>
      <c r="O90" s="128" t="e">
        <f>I90/K90*L90*'Calculatie schoonmaak invulblad'!$C$14</f>
        <v>#DIV/0!</v>
      </c>
    </row>
    <row r="91" spans="1:15" x14ac:dyDescent="0.3">
      <c r="A91" s="21" t="s">
        <v>152</v>
      </c>
      <c r="B91" s="22" t="s">
        <v>309</v>
      </c>
      <c r="C91" s="13" t="s">
        <v>300</v>
      </c>
      <c r="D91" s="13" t="s">
        <v>46</v>
      </c>
      <c r="E91" s="13" t="s">
        <v>5</v>
      </c>
      <c r="F91" s="13" t="s">
        <v>5</v>
      </c>
      <c r="G91" s="13" t="s">
        <v>47</v>
      </c>
      <c r="H91" s="78">
        <v>10</v>
      </c>
      <c r="I91" s="78">
        <v>10</v>
      </c>
      <c r="J91" s="79"/>
      <c r="K91" s="69">
        <f>'Calculatie schoonmaak invulblad'!K37</f>
        <v>0</v>
      </c>
      <c r="L91" s="27">
        <v>200</v>
      </c>
      <c r="M91" s="67">
        <f t="shared" si="1"/>
        <v>2000</v>
      </c>
      <c r="N91" s="114" t="e">
        <f>((I91/K91)*L91)/200*'Calculatie schoonmaak invulblad'!$C$14</f>
        <v>#DIV/0!</v>
      </c>
      <c r="O91" s="128" t="e">
        <f>I91/K91*L91*'Calculatie schoonmaak invulblad'!$C$14</f>
        <v>#DIV/0!</v>
      </c>
    </row>
    <row r="92" spans="1:15" x14ac:dyDescent="0.3">
      <c r="A92" s="21" t="s">
        <v>152</v>
      </c>
      <c r="B92" s="22">
        <v>100</v>
      </c>
      <c r="C92" s="13" t="s">
        <v>56</v>
      </c>
      <c r="D92" s="13" t="s">
        <v>56</v>
      </c>
      <c r="E92" s="13" t="s">
        <v>279</v>
      </c>
      <c r="F92" s="13" t="s">
        <v>5</v>
      </c>
      <c r="G92" s="13" t="s">
        <v>35</v>
      </c>
      <c r="H92" s="78">
        <v>110.6</v>
      </c>
      <c r="I92" s="78">
        <v>110.6</v>
      </c>
      <c r="J92" s="79"/>
      <c r="K92" s="69">
        <f>'Calculatie schoonmaak invulblad'!K58</f>
        <v>0</v>
      </c>
      <c r="L92" s="27">
        <v>200</v>
      </c>
      <c r="M92" s="67">
        <f t="shared" si="1"/>
        <v>22120</v>
      </c>
      <c r="N92" s="114" t="e">
        <f>((I92/K92)*L92)/200*'Calculatie schoonmaak invulblad'!$C$14</f>
        <v>#DIV/0!</v>
      </c>
      <c r="O92" s="128" t="e">
        <f>I92/K92*L92*'Calculatie schoonmaak invulblad'!$C$14</f>
        <v>#DIV/0!</v>
      </c>
    </row>
    <row r="93" spans="1:15" x14ac:dyDescent="0.3">
      <c r="A93" s="21" t="s">
        <v>152</v>
      </c>
      <c r="B93" s="22">
        <v>101</v>
      </c>
      <c r="C93" s="13" t="s">
        <v>310</v>
      </c>
      <c r="D93" s="13" t="s">
        <v>48</v>
      </c>
      <c r="E93" s="13" t="s">
        <v>11</v>
      </c>
      <c r="F93" s="13" t="s">
        <v>12</v>
      </c>
      <c r="G93" s="13" t="s">
        <v>52</v>
      </c>
      <c r="H93" s="78">
        <v>96</v>
      </c>
      <c r="I93" s="78">
        <v>96</v>
      </c>
      <c r="J93" s="79"/>
      <c r="K93" s="69">
        <f>'Calculatie schoonmaak invulblad'!K42</f>
        <v>0</v>
      </c>
      <c r="L93" s="27">
        <v>80</v>
      </c>
      <c r="M93" s="67">
        <f t="shared" si="1"/>
        <v>7680</v>
      </c>
      <c r="N93" s="114" t="e">
        <f>((I93/K93)*L93)/200*'Calculatie schoonmaak invulblad'!$C$14</f>
        <v>#DIV/0!</v>
      </c>
      <c r="O93" s="128" t="e">
        <f>I93/K93*L93*'Calculatie schoonmaak invulblad'!$C$14</f>
        <v>#DIV/0!</v>
      </c>
    </row>
    <row r="94" spans="1:15" x14ac:dyDescent="0.3">
      <c r="A94" s="21" t="s">
        <v>152</v>
      </c>
      <c r="B94" s="22">
        <v>103</v>
      </c>
      <c r="C94" s="13" t="s">
        <v>32</v>
      </c>
      <c r="D94" s="13" t="s">
        <v>32</v>
      </c>
      <c r="E94" s="13" t="s">
        <v>239</v>
      </c>
      <c r="F94" s="13" t="s">
        <v>10</v>
      </c>
      <c r="G94" s="13" t="s">
        <v>25</v>
      </c>
      <c r="H94" s="78">
        <v>48</v>
      </c>
      <c r="I94" s="78">
        <v>48</v>
      </c>
      <c r="J94" s="79"/>
      <c r="K94" s="69">
        <f>'Calculatie schoonmaak invulblad'!E62</f>
        <v>0</v>
      </c>
      <c r="L94" s="27">
        <v>100</v>
      </c>
      <c r="M94" s="67">
        <f t="shared" si="1"/>
        <v>4800</v>
      </c>
      <c r="N94" s="114" t="e">
        <f>((I94/K94)*L94)/200*'Calculatie schoonmaak invulblad'!$C$14</f>
        <v>#DIV/0!</v>
      </c>
      <c r="O94" s="128" t="e">
        <f>I94/K94*L94*'Calculatie schoonmaak invulblad'!$C$14</f>
        <v>#DIV/0!</v>
      </c>
    </row>
    <row r="95" spans="1:15" x14ac:dyDescent="0.3">
      <c r="A95" s="21" t="s">
        <v>152</v>
      </c>
      <c r="B95" s="22">
        <v>104</v>
      </c>
      <c r="C95" s="13" t="s">
        <v>32</v>
      </c>
      <c r="D95" s="13" t="s">
        <v>32</v>
      </c>
      <c r="E95" s="13" t="s">
        <v>239</v>
      </c>
      <c r="F95" s="13" t="s">
        <v>10</v>
      </c>
      <c r="G95" s="13" t="s">
        <v>25</v>
      </c>
      <c r="H95" s="78">
        <v>48</v>
      </c>
      <c r="I95" s="78">
        <v>48</v>
      </c>
      <c r="J95" s="79"/>
      <c r="K95" s="69">
        <f>'Calculatie schoonmaak invulblad'!E62</f>
        <v>0</v>
      </c>
      <c r="L95" s="27">
        <v>100</v>
      </c>
      <c r="M95" s="67">
        <f t="shared" si="1"/>
        <v>4800</v>
      </c>
      <c r="N95" s="114" t="e">
        <f>((I95/K95)*L95)/200*'Calculatie schoonmaak invulblad'!$C$14</f>
        <v>#DIV/0!</v>
      </c>
      <c r="O95" s="128" t="e">
        <f>I95/K95*L95*'Calculatie schoonmaak invulblad'!$C$14</f>
        <v>#DIV/0!</v>
      </c>
    </row>
    <row r="96" spans="1:15" x14ac:dyDescent="0.3">
      <c r="A96" s="21" t="s">
        <v>152</v>
      </c>
      <c r="B96" s="22">
        <v>105</v>
      </c>
      <c r="C96" s="13" t="s">
        <v>32</v>
      </c>
      <c r="D96" s="13" t="s">
        <v>32</v>
      </c>
      <c r="E96" s="13" t="s">
        <v>239</v>
      </c>
      <c r="F96" s="13" t="s">
        <v>10</v>
      </c>
      <c r="G96" s="13" t="s">
        <v>25</v>
      </c>
      <c r="H96" s="78">
        <v>48</v>
      </c>
      <c r="I96" s="78">
        <v>48</v>
      </c>
      <c r="J96" s="79"/>
      <c r="K96" s="69">
        <f>'Calculatie schoonmaak invulblad'!E62</f>
        <v>0</v>
      </c>
      <c r="L96" s="27">
        <v>100</v>
      </c>
      <c r="M96" s="67">
        <f t="shared" si="1"/>
        <v>4800</v>
      </c>
      <c r="N96" s="114" t="e">
        <f>((I96/K96)*L96)/200*'Calculatie schoonmaak invulblad'!$C$14</f>
        <v>#DIV/0!</v>
      </c>
      <c r="O96" s="128" t="e">
        <f>I96/K96*L96*'Calculatie schoonmaak invulblad'!$C$14</f>
        <v>#DIV/0!</v>
      </c>
    </row>
    <row r="97" spans="1:15" x14ac:dyDescent="0.3">
      <c r="A97" s="21" t="s">
        <v>152</v>
      </c>
      <c r="B97" s="22">
        <v>106</v>
      </c>
      <c r="C97" s="13" t="s">
        <v>32</v>
      </c>
      <c r="D97" s="13" t="s">
        <v>32</v>
      </c>
      <c r="E97" s="13" t="s">
        <v>239</v>
      </c>
      <c r="F97" s="13" t="s">
        <v>10</v>
      </c>
      <c r="G97" s="13" t="s">
        <v>25</v>
      </c>
      <c r="H97" s="78">
        <v>48</v>
      </c>
      <c r="I97" s="78">
        <v>48</v>
      </c>
      <c r="J97" s="79"/>
      <c r="K97" s="69">
        <f>'Calculatie schoonmaak invulblad'!E62</f>
        <v>0</v>
      </c>
      <c r="L97" s="27">
        <v>100</v>
      </c>
      <c r="M97" s="67">
        <f t="shared" si="1"/>
        <v>4800</v>
      </c>
      <c r="N97" s="114" t="e">
        <f>((I97/K97)*L97)/200*'Calculatie schoonmaak invulblad'!$C$14</f>
        <v>#DIV/0!</v>
      </c>
      <c r="O97" s="128" t="e">
        <f>I97/K97*L97*'Calculatie schoonmaak invulblad'!$C$14</f>
        <v>#DIV/0!</v>
      </c>
    </row>
    <row r="98" spans="1:15" x14ac:dyDescent="0.3">
      <c r="A98" s="21" t="s">
        <v>152</v>
      </c>
      <c r="B98" s="22">
        <v>107</v>
      </c>
      <c r="C98" s="13" t="s">
        <v>32</v>
      </c>
      <c r="D98" s="13" t="s">
        <v>32</v>
      </c>
      <c r="E98" s="13" t="s">
        <v>239</v>
      </c>
      <c r="F98" s="13" t="s">
        <v>10</v>
      </c>
      <c r="G98" s="13" t="s">
        <v>25</v>
      </c>
      <c r="H98" s="78">
        <v>48</v>
      </c>
      <c r="I98" s="78">
        <v>48</v>
      </c>
      <c r="J98" s="79"/>
      <c r="K98" s="69">
        <f>'Calculatie schoonmaak invulblad'!E62</f>
        <v>0</v>
      </c>
      <c r="L98" s="27">
        <v>100</v>
      </c>
      <c r="M98" s="67">
        <f t="shared" si="1"/>
        <v>4800</v>
      </c>
      <c r="N98" s="114" t="e">
        <f>((I98/K98)*L98)/200*'Calculatie schoonmaak invulblad'!$C$14</f>
        <v>#DIV/0!</v>
      </c>
      <c r="O98" s="128" t="e">
        <f>I98/K98*L98*'Calculatie schoonmaak invulblad'!$C$14</f>
        <v>#DIV/0!</v>
      </c>
    </row>
    <row r="99" spans="1:15" x14ac:dyDescent="0.3">
      <c r="A99" s="21" t="s">
        <v>152</v>
      </c>
      <c r="B99" s="22">
        <v>108</v>
      </c>
      <c r="C99" s="13" t="s">
        <v>56</v>
      </c>
      <c r="D99" s="13" t="s">
        <v>56</v>
      </c>
      <c r="E99" s="13" t="s">
        <v>239</v>
      </c>
      <c r="F99" s="13" t="s">
        <v>10</v>
      </c>
      <c r="G99" s="13" t="s">
        <v>35</v>
      </c>
      <c r="H99" s="78">
        <v>170</v>
      </c>
      <c r="I99" s="78">
        <v>170</v>
      </c>
      <c r="J99" s="79"/>
      <c r="K99" s="69">
        <f>'Calculatie schoonmaak invulblad'!K62</f>
        <v>0</v>
      </c>
      <c r="L99" s="27">
        <v>200</v>
      </c>
      <c r="M99" s="67">
        <f t="shared" si="1"/>
        <v>34000</v>
      </c>
      <c r="N99" s="114" t="e">
        <f>((I99/K99)*L99)/200*'Calculatie schoonmaak invulblad'!$C$14</f>
        <v>#DIV/0!</v>
      </c>
      <c r="O99" s="128" t="e">
        <f>I99/K99*L99*'Calculatie schoonmaak invulblad'!$C$14</f>
        <v>#DIV/0!</v>
      </c>
    </row>
    <row r="100" spans="1:15" x14ac:dyDescent="0.3">
      <c r="A100" s="21" t="s">
        <v>152</v>
      </c>
      <c r="B100" s="22">
        <v>109</v>
      </c>
      <c r="C100" s="13" t="s">
        <v>54</v>
      </c>
      <c r="D100" s="13" t="s">
        <v>54</v>
      </c>
      <c r="E100" s="13" t="s">
        <v>285</v>
      </c>
      <c r="F100" s="13" t="s">
        <v>5</v>
      </c>
      <c r="G100" s="13" t="s">
        <v>35</v>
      </c>
      <c r="H100" s="78">
        <v>42</v>
      </c>
      <c r="I100" s="78">
        <v>42</v>
      </c>
      <c r="J100" s="79"/>
      <c r="K100" s="69">
        <f>'Calculatie schoonmaak invulblad'!K49</f>
        <v>0</v>
      </c>
      <c r="L100" s="27">
        <v>200</v>
      </c>
      <c r="M100" s="67">
        <f t="shared" si="1"/>
        <v>8400</v>
      </c>
      <c r="N100" s="114" t="e">
        <f>((I100/K100)*L100)/200*'Calculatie schoonmaak invulblad'!$C$14</f>
        <v>#DIV/0!</v>
      </c>
      <c r="O100" s="128" t="e">
        <f>I100/K100*L100*'Calculatie schoonmaak invulblad'!$C$14</f>
        <v>#DIV/0!</v>
      </c>
    </row>
    <row r="101" spans="1:15" x14ac:dyDescent="0.3">
      <c r="A101" s="21" t="s">
        <v>152</v>
      </c>
      <c r="B101" s="22" t="s">
        <v>311</v>
      </c>
      <c r="C101" s="13" t="s">
        <v>46</v>
      </c>
      <c r="D101" s="13" t="s">
        <v>46</v>
      </c>
      <c r="E101" s="13" t="s">
        <v>279</v>
      </c>
      <c r="F101" s="13" t="s">
        <v>5</v>
      </c>
      <c r="G101" s="13" t="s">
        <v>47</v>
      </c>
      <c r="H101" s="78">
        <v>12</v>
      </c>
      <c r="I101" s="78">
        <v>12</v>
      </c>
      <c r="J101" s="79"/>
      <c r="K101" s="69">
        <f>'Calculatie schoonmaak invulblad'!K37</f>
        <v>0</v>
      </c>
      <c r="L101" s="27">
        <v>200</v>
      </c>
      <c r="M101" s="67">
        <f t="shared" si="1"/>
        <v>2400</v>
      </c>
      <c r="N101" s="114" t="e">
        <f>((I101/K101)*L101)/200*'Calculatie schoonmaak invulblad'!$C$14</f>
        <v>#DIV/0!</v>
      </c>
      <c r="O101" s="128" t="e">
        <f>I101/K101*L101*'Calculatie schoonmaak invulblad'!$C$14</f>
        <v>#DIV/0!</v>
      </c>
    </row>
    <row r="102" spans="1:15" x14ac:dyDescent="0.3">
      <c r="A102" s="21" t="s">
        <v>152</v>
      </c>
      <c r="B102" s="22" t="s">
        <v>312</v>
      </c>
      <c r="C102" s="13" t="s">
        <v>46</v>
      </c>
      <c r="D102" s="13" t="s">
        <v>46</v>
      </c>
      <c r="E102" s="13" t="s">
        <v>279</v>
      </c>
      <c r="F102" s="13" t="s">
        <v>5</v>
      </c>
      <c r="G102" s="13" t="s">
        <v>47</v>
      </c>
      <c r="H102" s="78">
        <v>6</v>
      </c>
      <c r="I102" s="78">
        <v>6</v>
      </c>
      <c r="J102" s="79"/>
      <c r="K102" s="69">
        <f>'Calculatie schoonmaak invulblad'!K37</f>
        <v>0</v>
      </c>
      <c r="L102" s="27">
        <v>200</v>
      </c>
      <c r="M102" s="67">
        <f t="shared" si="1"/>
        <v>1200</v>
      </c>
      <c r="N102" s="114" t="e">
        <f>((I102/K102)*L102)/200*'Calculatie schoonmaak invulblad'!$C$14</f>
        <v>#DIV/0!</v>
      </c>
      <c r="O102" s="128" t="e">
        <f>I102/K102*L102*'Calculatie schoonmaak invulblad'!$C$14</f>
        <v>#DIV/0!</v>
      </c>
    </row>
    <row r="103" spans="1:15" x14ac:dyDescent="0.3">
      <c r="A103" s="21" t="s">
        <v>152</v>
      </c>
      <c r="B103" s="22" t="s">
        <v>313</v>
      </c>
      <c r="C103" s="13" t="s">
        <v>314</v>
      </c>
      <c r="D103" s="13" t="s">
        <v>56</v>
      </c>
      <c r="E103" s="13" t="s">
        <v>11</v>
      </c>
      <c r="F103" s="13" t="s">
        <v>12</v>
      </c>
      <c r="G103" s="13" t="s">
        <v>35</v>
      </c>
      <c r="H103" s="78">
        <v>12</v>
      </c>
      <c r="I103" s="78">
        <v>12</v>
      </c>
      <c r="J103" s="79"/>
      <c r="K103" s="69">
        <f>'Calculatie schoonmaak invulblad'!K63</f>
        <v>0</v>
      </c>
      <c r="L103" s="27">
        <v>200</v>
      </c>
      <c r="M103" s="67">
        <f t="shared" si="1"/>
        <v>2400</v>
      </c>
      <c r="N103" s="114" t="e">
        <f>((I103/K103)*L103)/200*'Calculatie schoonmaak invulblad'!$C$14</f>
        <v>#DIV/0!</v>
      </c>
      <c r="O103" s="128" t="e">
        <f>I103/K103*L103*'Calculatie schoonmaak invulblad'!$C$14</f>
        <v>#DIV/0!</v>
      </c>
    </row>
    <row r="104" spans="1:15" x14ac:dyDescent="0.3">
      <c r="A104" s="21" t="s">
        <v>152</v>
      </c>
      <c r="B104" s="22" t="s">
        <v>315</v>
      </c>
      <c r="C104" s="13" t="s">
        <v>140</v>
      </c>
      <c r="D104" s="13" t="s">
        <v>28</v>
      </c>
      <c r="E104" s="13" t="s">
        <v>11</v>
      </c>
      <c r="F104" s="13" t="s">
        <v>12</v>
      </c>
      <c r="G104" s="13" t="s">
        <v>27</v>
      </c>
      <c r="H104" s="78">
        <v>6</v>
      </c>
      <c r="I104" s="78">
        <v>6</v>
      </c>
      <c r="J104" s="79"/>
      <c r="K104" s="69">
        <f>'Calculatie schoonmaak invulblad'!E54</f>
        <v>0</v>
      </c>
      <c r="L104" s="27">
        <v>200</v>
      </c>
      <c r="M104" s="67">
        <f t="shared" si="1"/>
        <v>1200</v>
      </c>
      <c r="N104" s="114" t="e">
        <f>((I104/K104)*L104)/200*'Calculatie schoonmaak invulblad'!$C$14</f>
        <v>#DIV/0!</v>
      </c>
      <c r="O104" s="128" t="e">
        <f>I104/K104*L104*'Calculatie schoonmaak invulblad'!$C$14</f>
        <v>#DIV/0!</v>
      </c>
    </row>
    <row r="105" spans="1:15" x14ac:dyDescent="0.3">
      <c r="A105" s="21" t="s">
        <v>152</v>
      </c>
      <c r="B105" s="22" t="s">
        <v>316</v>
      </c>
      <c r="C105" s="13" t="s">
        <v>317</v>
      </c>
      <c r="D105" s="13" t="s">
        <v>28</v>
      </c>
      <c r="E105" s="13" t="s">
        <v>11</v>
      </c>
      <c r="F105" s="13" t="s">
        <v>12</v>
      </c>
      <c r="G105" s="13" t="s">
        <v>27</v>
      </c>
      <c r="H105" s="78">
        <v>18</v>
      </c>
      <c r="I105" s="78">
        <v>18</v>
      </c>
      <c r="J105" s="79"/>
      <c r="K105" s="69">
        <f>'Calculatie schoonmaak invulblad'!E54</f>
        <v>0</v>
      </c>
      <c r="L105" s="27">
        <v>200</v>
      </c>
      <c r="M105" s="67">
        <f t="shared" si="1"/>
        <v>3600</v>
      </c>
      <c r="N105" s="114" t="e">
        <f>((I105/K105)*L105)/200*'Calculatie schoonmaak invulblad'!$C$14</f>
        <v>#DIV/0!</v>
      </c>
      <c r="O105" s="128" t="e">
        <f>I105/K105*L105*'Calculatie schoonmaak invulblad'!$C$14</f>
        <v>#DIV/0!</v>
      </c>
    </row>
    <row r="106" spans="1:15" x14ac:dyDescent="0.3">
      <c r="A106" s="21" t="s">
        <v>152</v>
      </c>
      <c r="B106" s="22" t="s">
        <v>318</v>
      </c>
      <c r="C106" s="13" t="s">
        <v>154</v>
      </c>
      <c r="D106" s="13" t="s">
        <v>26</v>
      </c>
      <c r="E106" s="13" t="s">
        <v>11</v>
      </c>
      <c r="F106" s="13" t="s">
        <v>12</v>
      </c>
      <c r="G106" s="13" t="s">
        <v>27</v>
      </c>
      <c r="H106" s="78">
        <v>130</v>
      </c>
      <c r="I106" s="78">
        <v>130</v>
      </c>
      <c r="J106" s="79"/>
      <c r="K106" s="69">
        <f>'Calculatie schoonmaak invulblad'!E46</f>
        <v>0</v>
      </c>
      <c r="L106" s="27">
        <v>200</v>
      </c>
      <c r="M106" s="67">
        <f t="shared" si="1"/>
        <v>26000</v>
      </c>
      <c r="N106" s="114" t="e">
        <f>((I106/K106)*L106)/200*'Calculatie schoonmaak invulblad'!$C$14</f>
        <v>#DIV/0!</v>
      </c>
      <c r="O106" s="128" t="e">
        <f>I106/K106*L106*'Calculatie schoonmaak invulblad'!$C$14</f>
        <v>#DIV/0!</v>
      </c>
    </row>
    <row r="107" spans="1:15" x14ac:dyDescent="0.3">
      <c r="A107" s="21" t="s">
        <v>152</v>
      </c>
      <c r="B107" s="22">
        <v>113</v>
      </c>
      <c r="C107" s="13" t="s">
        <v>40</v>
      </c>
      <c r="D107" s="13" t="s">
        <v>40</v>
      </c>
      <c r="E107" s="13" t="s">
        <v>1</v>
      </c>
      <c r="F107" s="13" t="s">
        <v>2</v>
      </c>
      <c r="G107" s="13" t="s">
        <v>41</v>
      </c>
      <c r="H107" s="78">
        <v>107.5</v>
      </c>
      <c r="I107" s="78">
        <v>107.5</v>
      </c>
      <c r="J107" s="79"/>
      <c r="K107" s="69">
        <f>'Calculatie schoonmaak invulblad'!K20</f>
        <v>0</v>
      </c>
      <c r="L107" s="27">
        <v>200</v>
      </c>
      <c r="M107" s="67">
        <f t="shared" si="1"/>
        <v>21500</v>
      </c>
      <c r="N107" s="114" t="e">
        <f>((I107/K107)*L107)/200*'Calculatie schoonmaak invulblad'!$C$14</f>
        <v>#DIV/0!</v>
      </c>
      <c r="O107" s="128" t="e">
        <f>I107/K107*L107*'Calculatie schoonmaak invulblad'!$C$14</f>
        <v>#DIV/0!</v>
      </c>
    </row>
    <row r="108" spans="1:15" x14ac:dyDescent="0.3">
      <c r="A108" s="21" t="s">
        <v>152</v>
      </c>
      <c r="B108" s="22">
        <v>117</v>
      </c>
      <c r="C108" s="13" t="s">
        <v>32</v>
      </c>
      <c r="D108" s="13" t="s">
        <v>32</v>
      </c>
      <c r="E108" s="13" t="s">
        <v>239</v>
      </c>
      <c r="F108" s="13" t="s">
        <v>10</v>
      </c>
      <c r="G108" s="13" t="s">
        <v>25</v>
      </c>
      <c r="H108" s="78">
        <v>66</v>
      </c>
      <c r="I108" s="78">
        <v>66</v>
      </c>
      <c r="J108" s="79"/>
      <c r="K108" s="69">
        <f>'Calculatie schoonmaak invulblad'!E62</f>
        <v>0</v>
      </c>
      <c r="L108" s="27">
        <v>100</v>
      </c>
      <c r="M108" s="67">
        <f t="shared" si="1"/>
        <v>6600</v>
      </c>
      <c r="N108" s="114" t="e">
        <f>((I108/K108)*L108)/200*'Calculatie schoonmaak invulblad'!$C$14</f>
        <v>#DIV/0!</v>
      </c>
      <c r="O108" s="128" t="e">
        <f>I108/K108*L108*'Calculatie schoonmaak invulblad'!$C$14</f>
        <v>#DIV/0!</v>
      </c>
    </row>
    <row r="109" spans="1:15" x14ac:dyDescent="0.3">
      <c r="A109" s="21" t="s">
        <v>152</v>
      </c>
      <c r="B109" s="22">
        <v>118</v>
      </c>
      <c r="C109" s="13" t="s">
        <v>84</v>
      </c>
      <c r="D109" s="13" t="s">
        <v>0</v>
      </c>
      <c r="E109" s="13" t="s">
        <v>19</v>
      </c>
      <c r="F109" s="13" t="s">
        <v>8</v>
      </c>
      <c r="G109" s="13" t="s">
        <v>1462</v>
      </c>
      <c r="H109" s="78">
        <v>22</v>
      </c>
      <c r="I109" s="78">
        <v>22</v>
      </c>
      <c r="J109" s="79"/>
      <c r="K109" s="69">
        <f>'Calculatie schoonmaak invulblad'!E28</f>
        <v>0</v>
      </c>
      <c r="L109" s="27">
        <v>80</v>
      </c>
      <c r="M109" s="67">
        <f t="shared" si="1"/>
        <v>1760</v>
      </c>
      <c r="N109" s="114" t="e">
        <f>((I109/K109)*L109)/200*'Calculatie schoonmaak invulblad'!$C$14</f>
        <v>#DIV/0!</v>
      </c>
      <c r="O109" s="128" t="e">
        <f>I109/K109*L109*'Calculatie schoonmaak invulblad'!$C$14</f>
        <v>#DIV/0!</v>
      </c>
    </row>
    <row r="110" spans="1:15" x14ac:dyDescent="0.3">
      <c r="A110" s="21" t="s">
        <v>152</v>
      </c>
      <c r="B110" s="22">
        <v>119</v>
      </c>
      <c r="C110" s="13" t="s">
        <v>56</v>
      </c>
      <c r="D110" s="13" t="s">
        <v>56</v>
      </c>
      <c r="E110" s="13" t="s">
        <v>239</v>
      </c>
      <c r="F110" s="13" t="s">
        <v>10</v>
      </c>
      <c r="G110" s="13" t="s">
        <v>35</v>
      </c>
      <c r="H110" s="78">
        <v>108.7</v>
      </c>
      <c r="I110" s="78">
        <v>108.7</v>
      </c>
      <c r="J110" s="79"/>
      <c r="K110" s="69">
        <f>'Calculatie schoonmaak invulblad'!K62</f>
        <v>0</v>
      </c>
      <c r="L110" s="27">
        <v>200</v>
      </c>
      <c r="M110" s="67">
        <f t="shared" si="1"/>
        <v>21740</v>
      </c>
      <c r="N110" s="114" t="e">
        <f>((I110/K110)*L110)/200*'Calculatie schoonmaak invulblad'!$C$14</f>
        <v>#DIV/0!</v>
      </c>
      <c r="O110" s="128" t="e">
        <f>I110/K110*L110*'Calculatie schoonmaak invulblad'!$C$14</f>
        <v>#DIV/0!</v>
      </c>
    </row>
    <row r="111" spans="1:15" x14ac:dyDescent="0.3">
      <c r="A111" s="21" t="s">
        <v>152</v>
      </c>
      <c r="B111" s="22">
        <v>121</v>
      </c>
      <c r="C111" s="13" t="s">
        <v>32</v>
      </c>
      <c r="D111" s="13" t="s">
        <v>32</v>
      </c>
      <c r="E111" s="13" t="s">
        <v>239</v>
      </c>
      <c r="F111" s="13" t="s">
        <v>10</v>
      </c>
      <c r="G111" s="13" t="s">
        <v>25</v>
      </c>
      <c r="H111" s="78">
        <v>7</v>
      </c>
      <c r="I111" s="78">
        <v>7</v>
      </c>
      <c r="J111" s="79"/>
      <c r="K111" s="69">
        <f>'Calculatie schoonmaak invulblad'!E62</f>
        <v>0</v>
      </c>
      <c r="L111" s="27">
        <v>100</v>
      </c>
      <c r="M111" s="67">
        <f t="shared" si="1"/>
        <v>700</v>
      </c>
      <c r="N111" s="114" t="e">
        <f>((I111/K111)*L111)/200*'Calculatie schoonmaak invulblad'!$C$14</f>
        <v>#DIV/0!</v>
      </c>
      <c r="O111" s="128" t="e">
        <f>I111/K111*L111*'Calculatie schoonmaak invulblad'!$C$14</f>
        <v>#DIV/0!</v>
      </c>
    </row>
    <row r="112" spans="1:15" x14ac:dyDescent="0.3">
      <c r="A112" s="21" t="s">
        <v>152</v>
      </c>
      <c r="B112" s="22">
        <v>123</v>
      </c>
      <c r="C112" s="13" t="s">
        <v>46</v>
      </c>
      <c r="D112" s="13" t="s">
        <v>46</v>
      </c>
      <c r="E112" s="13" t="s">
        <v>279</v>
      </c>
      <c r="F112" s="13" t="s">
        <v>5</v>
      </c>
      <c r="G112" s="13" t="s">
        <v>47</v>
      </c>
      <c r="H112" s="78">
        <v>18</v>
      </c>
      <c r="I112" s="78">
        <v>18</v>
      </c>
      <c r="J112" s="79"/>
      <c r="K112" s="69">
        <f>'Calculatie schoonmaak invulblad'!K37</f>
        <v>0</v>
      </c>
      <c r="L112" s="27">
        <v>200</v>
      </c>
      <c r="M112" s="67">
        <f t="shared" si="1"/>
        <v>3600</v>
      </c>
      <c r="N112" s="114" t="e">
        <f>((I112/K112)*L112)/200*'Calculatie schoonmaak invulblad'!$C$14</f>
        <v>#DIV/0!</v>
      </c>
      <c r="O112" s="128" t="e">
        <f>I112/K112*L112*'Calculatie schoonmaak invulblad'!$C$14</f>
        <v>#DIV/0!</v>
      </c>
    </row>
    <row r="113" spans="1:15" x14ac:dyDescent="0.3">
      <c r="A113" s="21" t="s">
        <v>152</v>
      </c>
      <c r="B113" s="22">
        <v>122</v>
      </c>
      <c r="C113" s="13" t="s">
        <v>32</v>
      </c>
      <c r="D113" s="13" t="s">
        <v>32</v>
      </c>
      <c r="E113" s="13" t="s">
        <v>239</v>
      </c>
      <c r="F113" s="13" t="s">
        <v>10</v>
      </c>
      <c r="G113" s="13" t="s">
        <v>25</v>
      </c>
      <c r="H113" s="78">
        <v>48</v>
      </c>
      <c r="I113" s="78">
        <v>48</v>
      </c>
      <c r="J113" s="79"/>
      <c r="K113" s="69">
        <f>'Calculatie schoonmaak invulblad'!E62</f>
        <v>0</v>
      </c>
      <c r="L113" s="27">
        <v>100</v>
      </c>
      <c r="M113" s="67">
        <f t="shared" si="1"/>
        <v>4800</v>
      </c>
      <c r="N113" s="114" t="e">
        <f>((I113/K113)*L113)/200*'Calculatie schoonmaak invulblad'!$C$14</f>
        <v>#DIV/0!</v>
      </c>
      <c r="O113" s="128" t="e">
        <f>I113/K113*L113*'Calculatie schoonmaak invulblad'!$C$14</f>
        <v>#DIV/0!</v>
      </c>
    </row>
    <row r="114" spans="1:15" x14ac:dyDescent="0.3">
      <c r="A114" s="21" t="s">
        <v>152</v>
      </c>
      <c r="B114" s="22">
        <v>124</v>
      </c>
      <c r="C114" s="13" t="s">
        <v>32</v>
      </c>
      <c r="D114" s="13" t="s">
        <v>32</v>
      </c>
      <c r="E114" s="13" t="s">
        <v>239</v>
      </c>
      <c r="F114" s="13" t="s">
        <v>10</v>
      </c>
      <c r="G114" s="13" t="s">
        <v>25</v>
      </c>
      <c r="H114" s="78">
        <v>48</v>
      </c>
      <c r="I114" s="78">
        <v>48</v>
      </c>
      <c r="J114" s="79"/>
      <c r="K114" s="69">
        <f>'Calculatie schoonmaak invulblad'!E62</f>
        <v>0</v>
      </c>
      <c r="L114" s="27">
        <v>100</v>
      </c>
      <c r="M114" s="67">
        <f t="shared" si="1"/>
        <v>4800</v>
      </c>
      <c r="N114" s="114" t="e">
        <f>((I114/K114)*L114)/200*'Calculatie schoonmaak invulblad'!$C$14</f>
        <v>#DIV/0!</v>
      </c>
      <c r="O114" s="128" t="e">
        <f>I114/K114*L114*'Calculatie schoonmaak invulblad'!$C$14</f>
        <v>#DIV/0!</v>
      </c>
    </row>
    <row r="115" spans="1:15" x14ac:dyDescent="0.3">
      <c r="A115" s="21" t="s">
        <v>152</v>
      </c>
      <c r="B115" s="22">
        <v>125</v>
      </c>
      <c r="C115" s="13" t="s">
        <v>32</v>
      </c>
      <c r="D115" s="13" t="s">
        <v>32</v>
      </c>
      <c r="E115" s="13" t="s">
        <v>239</v>
      </c>
      <c r="F115" s="13" t="s">
        <v>10</v>
      </c>
      <c r="G115" s="13" t="s">
        <v>25</v>
      </c>
      <c r="H115" s="78">
        <v>48</v>
      </c>
      <c r="I115" s="78">
        <v>48</v>
      </c>
      <c r="J115" s="79"/>
      <c r="K115" s="69">
        <f>'Calculatie schoonmaak invulblad'!E62</f>
        <v>0</v>
      </c>
      <c r="L115" s="27">
        <v>100</v>
      </c>
      <c r="M115" s="67">
        <f t="shared" si="1"/>
        <v>4800</v>
      </c>
      <c r="N115" s="114" t="e">
        <f>((I115/K115)*L115)/200*'Calculatie schoonmaak invulblad'!$C$14</f>
        <v>#DIV/0!</v>
      </c>
      <c r="O115" s="128" t="e">
        <f>I115/K115*L115*'Calculatie schoonmaak invulblad'!$C$14</f>
        <v>#DIV/0!</v>
      </c>
    </row>
    <row r="116" spans="1:15" x14ac:dyDescent="0.3">
      <c r="A116" s="21" t="s">
        <v>152</v>
      </c>
      <c r="B116" s="22">
        <v>126</v>
      </c>
      <c r="C116" s="13" t="s">
        <v>319</v>
      </c>
      <c r="D116" s="13" t="s">
        <v>54</v>
      </c>
      <c r="E116" s="13" t="s">
        <v>5</v>
      </c>
      <c r="F116" s="13" t="s">
        <v>5</v>
      </c>
      <c r="G116" s="13" t="s">
        <v>35</v>
      </c>
      <c r="H116" s="78">
        <v>42.2</v>
      </c>
      <c r="I116" s="78">
        <v>42.2</v>
      </c>
      <c r="J116" s="79"/>
      <c r="K116" s="69">
        <f>'Calculatie schoonmaak invulblad'!K49</f>
        <v>0</v>
      </c>
      <c r="L116" s="27">
        <v>200</v>
      </c>
      <c r="M116" s="67">
        <f t="shared" si="1"/>
        <v>8440</v>
      </c>
      <c r="N116" s="114" t="e">
        <f>((I116/K116)*L116)/200*'Calculatie schoonmaak invulblad'!$C$14</f>
        <v>#DIV/0!</v>
      </c>
      <c r="O116" s="128" t="e">
        <f>I116/K116*L116*'Calculatie schoonmaak invulblad'!$C$14</f>
        <v>#DIV/0!</v>
      </c>
    </row>
    <row r="117" spans="1:15" x14ac:dyDescent="0.3">
      <c r="A117" s="21" t="s">
        <v>152</v>
      </c>
      <c r="B117" s="22">
        <v>126</v>
      </c>
      <c r="C117" s="13" t="s">
        <v>81</v>
      </c>
      <c r="D117" s="13" t="s">
        <v>56</v>
      </c>
      <c r="E117" s="13" t="s">
        <v>239</v>
      </c>
      <c r="F117" s="13" t="s">
        <v>10</v>
      </c>
      <c r="G117" s="13" t="s">
        <v>35</v>
      </c>
      <c r="H117" s="78">
        <v>14.1</v>
      </c>
      <c r="I117" s="78">
        <v>14.1</v>
      </c>
      <c r="J117" s="79"/>
      <c r="K117" s="69">
        <f>'Calculatie schoonmaak invulblad'!K62</f>
        <v>0</v>
      </c>
      <c r="L117" s="27">
        <v>200</v>
      </c>
      <c r="M117" s="67">
        <f t="shared" si="1"/>
        <v>2820</v>
      </c>
      <c r="N117" s="114" t="e">
        <f>((I117/K117)*L117)/200*'Calculatie schoonmaak invulblad'!$C$14</f>
        <v>#DIV/0!</v>
      </c>
      <c r="O117" s="128" t="e">
        <f>I117/K117*L117*'Calculatie schoonmaak invulblad'!$C$14</f>
        <v>#DIV/0!</v>
      </c>
    </row>
    <row r="118" spans="1:15" x14ac:dyDescent="0.3">
      <c r="A118" s="21" t="s">
        <v>152</v>
      </c>
      <c r="B118" s="22">
        <v>131</v>
      </c>
      <c r="C118" s="13" t="s">
        <v>320</v>
      </c>
      <c r="D118" s="13" t="s">
        <v>38</v>
      </c>
      <c r="E118" s="13" t="s">
        <v>19</v>
      </c>
      <c r="F118" s="13" t="s">
        <v>8</v>
      </c>
      <c r="G118" s="13" t="s">
        <v>25</v>
      </c>
      <c r="H118" s="78">
        <v>186</v>
      </c>
      <c r="I118" s="78">
        <v>186</v>
      </c>
      <c r="J118" s="79"/>
      <c r="K118" s="69">
        <f>'Calculatie schoonmaak invulblad'!E72</f>
        <v>0</v>
      </c>
      <c r="L118" s="27">
        <v>100</v>
      </c>
      <c r="M118" s="67">
        <f t="shared" si="1"/>
        <v>18600</v>
      </c>
      <c r="N118" s="114" t="e">
        <f>((I118/K118)*L118)/200*'Calculatie schoonmaak invulblad'!$C$14</f>
        <v>#DIV/0!</v>
      </c>
      <c r="O118" s="128" t="e">
        <f>I118/K118*L118*'Calculatie schoonmaak invulblad'!$C$14</f>
        <v>#DIV/0!</v>
      </c>
    </row>
    <row r="119" spans="1:15" x14ac:dyDescent="0.3">
      <c r="A119" s="21" t="s">
        <v>152</v>
      </c>
      <c r="B119" s="22">
        <v>132</v>
      </c>
      <c r="C119" s="13" t="s">
        <v>321</v>
      </c>
      <c r="D119" s="13" t="s">
        <v>32</v>
      </c>
      <c r="E119" s="13" t="s">
        <v>19</v>
      </c>
      <c r="F119" s="13" t="s">
        <v>8</v>
      </c>
      <c r="G119" s="13" t="s">
        <v>25</v>
      </c>
      <c r="H119" s="78">
        <v>60</v>
      </c>
      <c r="I119" s="78">
        <v>60</v>
      </c>
      <c r="J119" s="79"/>
      <c r="K119" s="69">
        <f>'Calculatie schoonmaak invulblad'!E61</f>
        <v>0</v>
      </c>
      <c r="L119" s="27">
        <v>100</v>
      </c>
      <c r="M119" s="67">
        <f t="shared" si="1"/>
        <v>6000</v>
      </c>
      <c r="N119" s="114" t="e">
        <f>((I119/K119)*L119)/200*'Calculatie schoonmaak invulblad'!$C$14</f>
        <v>#DIV/0!</v>
      </c>
      <c r="O119" s="128" t="e">
        <f>I119/K119*L119*'Calculatie schoonmaak invulblad'!$C$14</f>
        <v>#DIV/0!</v>
      </c>
    </row>
    <row r="120" spans="1:15" x14ac:dyDescent="0.3">
      <c r="A120" s="21" t="s">
        <v>152</v>
      </c>
      <c r="B120" s="22">
        <v>133</v>
      </c>
      <c r="C120" s="13" t="s">
        <v>321</v>
      </c>
      <c r="D120" s="13" t="s">
        <v>32</v>
      </c>
      <c r="E120" s="13" t="s">
        <v>19</v>
      </c>
      <c r="F120" s="13" t="s">
        <v>8</v>
      </c>
      <c r="G120" s="13" t="s">
        <v>25</v>
      </c>
      <c r="H120" s="78">
        <v>70</v>
      </c>
      <c r="I120" s="78">
        <v>70</v>
      </c>
      <c r="J120" s="79"/>
      <c r="K120" s="69">
        <f>'Calculatie schoonmaak invulblad'!E61</f>
        <v>0</v>
      </c>
      <c r="L120" s="27">
        <v>100</v>
      </c>
      <c r="M120" s="67">
        <f t="shared" si="1"/>
        <v>7000</v>
      </c>
      <c r="N120" s="114" t="e">
        <f>((I120/K120)*L120)/200*'Calculatie schoonmaak invulblad'!$C$14</f>
        <v>#DIV/0!</v>
      </c>
      <c r="O120" s="128" t="e">
        <f>I120/K120*L120*'Calculatie schoonmaak invulblad'!$C$14</f>
        <v>#DIV/0!</v>
      </c>
    </row>
    <row r="121" spans="1:15" x14ac:dyDescent="0.3">
      <c r="A121" s="21" t="s">
        <v>152</v>
      </c>
      <c r="B121" s="22" t="s">
        <v>1470</v>
      </c>
      <c r="C121" s="13" t="s">
        <v>322</v>
      </c>
      <c r="D121" s="13" t="s">
        <v>54</v>
      </c>
      <c r="E121" s="13" t="s">
        <v>285</v>
      </c>
      <c r="F121" s="13" t="s">
        <v>5</v>
      </c>
      <c r="G121" s="13" t="s">
        <v>35</v>
      </c>
      <c r="H121" s="78">
        <v>18</v>
      </c>
      <c r="I121" s="78">
        <v>18</v>
      </c>
      <c r="J121" s="79"/>
      <c r="K121" s="69">
        <f>'Calculatie schoonmaak invulblad'!K49</f>
        <v>0</v>
      </c>
      <c r="L121" s="27">
        <v>200</v>
      </c>
      <c r="M121" s="67">
        <f t="shared" si="1"/>
        <v>3600</v>
      </c>
      <c r="N121" s="114" t="e">
        <f>((I121/K121)*L121)/200*'Calculatie schoonmaak invulblad'!$C$14</f>
        <v>#DIV/0!</v>
      </c>
      <c r="O121" s="128" t="e">
        <f>I121/K121*L121*'Calculatie schoonmaak invulblad'!$C$14</f>
        <v>#DIV/0!</v>
      </c>
    </row>
    <row r="122" spans="1:15" x14ac:dyDescent="0.3">
      <c r="A122" s="21" t="s">
        <v>196</v>
      </c>
      <c r="B122" s="22">
        <v>233</v>
      </c>
      <c r="C122" s="13" t="s">
        <v>32</v>
      </c>
      <c r="D122" s="13" t="s">
        <v>32</v>
      </c>
      <c r="E122" s="13" t="s">
        <v>239</v>
      </c>
      <c r="F122" s="13" t="s">
        <v>10</v>
      </c>
      <c r="G122" s="13" t="s">
        <v>25</v>
      </c>
      <c r="H122" s="78">
        <v>60</v>
      </c>
      <c r="I122" s="78">
        <v>60</v>
      </c>
      <c r="J122" s="79"/>
      <c r="K122" s="69">
        <f>'Calculatie schoonmaak invulblad'!E62</f>
        <v>0</v>
      </c>
      <c r="L122" s="27">
        <v>100</v>
      </c>
      <c r="M122" s="67">
        <f t="shared" si="1"/>
        <v>6000</v>
      </c>
      <c r="N122" s="114" t="e">
        <f>((I122/K122)*L122)/200*'Calculatie schoonmaak invulblad'!$C$14</f>
        <v>#DIV/0!</v>
      </c>
      <c r="O122" s="128" t="e">
        <f>I122/K122*L122*'Calculatie schoonmaak invulblad'!$C$14</f>
        <v>#DIV/0!</v>
      </c>
    </row>
    <row r="123" spans="1:15" x14ac:dyDescent="0.3">
      <c r="A123" s="21" t="s">
        <v>196</v>
      </c>
      <c r="B123" s="22">
        <v>232</v>
      </c>
      <c r="C123" s="13" t="s">
        <v>32</v>
      </c>
      <c r="D123" s="13" t="s">
        <v>32</v>
      </c>
      <c r="E123" s="13" t="s">
        <v>239</v>
      </c>
      <c r="F123" s="13" t="s">
        <v>10</v>
      </c>
      <c r="G123" s="13" t="s">
        <v>25</v>
      </c>
      <c r="H123" s="78">
        <v>60</v>
      </c>
      <c r="I123" s="78">
        <v>60</v>
      </c>
      <c r="J123" s="79"/>
      <c r="K123" s="69">
        <f>'Calculatie schoonmaak invulblad'!E62</f>
        <v>0</v>
      </c>
      <c r="L123" s="27">
        <v>100</v>
      </c>
      <c r="M123" s="67">
        <f t="shared" si="1"/>
        <v>6000</v>
      </c>
      <c r="N123" s="114" t="e">
        <f>((I123/K123)*L123)/200*'Calculatie schoonmaak invulblad'!$C$14</f>
        <v>#DIV/0!</v>
      </c>
      <c r="O123" s="128" t="e">
        <f>I123/K123*L123*'Calculatie schoonmaak invulblad'!$C$14</f>
        <v>#DIV/0!</v>
      </c>
    </row>
    <row r="124" spans="1:15" x14ac:dyDescent="0.3">
      <c r="A124" s="21" t="s">
        <v>196</v>
      </c>
      <c r="B124" s="22">
        <v>231</v>
      </c>
      <c r="C124" s="13" t="s">
        <v>32</v>
      </c>
      <c r="D124" s="13" t="s">
        <v>32</v>
      </c>
      <c r="E124" s="13" t="s">
        <v>239</v>
      </c>
      <c r="F124" s="13" t="s">
        <v>10</v>
      </c>
      <c r="G124" s="13" t="s">
        <v>25</v>
      </c>
      <c r="H124" s="78">
        <v>60</v>
      </c>
      <c r="I124" s="78">
        <v>60</v>
      </c>
      <c r="J124" s="79"/>
      <c r="K124" s="69">
        <f>'Calculatie schoonmaak invulblad'!E62</f>
        <v>0</v>
      </c>
      <c r="L124" s="27">
        <v>100</v>
      </c>
      <c r="M124" s="67">
        <f t="shared" si="1"/>
        <v>6000</v>
      </c>
      <c r="N124" s="114" t="e">
        <f>((I124/K124)*L124)/200*'Calculatie schoonmaak invulblad'!$C$14</f>
        <v>#DIV/0!</v>
      </c>
      <c r="O124" s="128" t="e">
        <f>I124/K124*L124*'Calculatie schoonmaak invulblad'!$C$14</f>
        <v>#DIV/0!</v>
      </c>
    </row>
    <row r="125" spans="1:15" x14ac:dyDescent="0.3">
      <c r="A125" s="21" t="s">
        <v>196</v>
      </c>
      <c r="B125" s="22"/>
      <c r="C125" s="13" t="s">
        <v>54</v>
      </c>
      <c r="D125" s="13" t="s">
        <v>54</v>
      </c>
      <c r="E125" s="13" t="s">
        <v>285</v>
      </c>
      <c r="F125" s="13" t="s">
        <v>5</v>
      </c>
      <c r="G125" s="13" t="s">
        <v>35</v>
      </c>
      <c r="H125" s="78">
        <v>8</v>
      </c>
      <c r="I125" s="78">
        <v>8</v>
      </c>
      <c r="J125" s="79"/>
      <c r="K125" s="69">
        <f>'Calculatie schoonmaak invulblad'!K49</f>
        <v>0</v>
      </c>
      <c r="L125" s="27">
        <v>200</v>
      </c>
      <c r="M125" s="67">
        <f t="shared" si="1"/>
        <v>1600</v>
      </c>
      <c r="N125" s="114" t="e">
        <f>((I125/K125)*L125)/200*'Calculatie schoonmaak invulblad'!$C$14</f>
        <v>#DIV/0!</v>
      </c>
      <c r="O125" s="128" t="e">
        <f>I125/K125*L125*'Calculatie schoonmaak invulblad'!$C$14</f>
        <v>#DIV/0!</v>
      </c>
    </row>
    <row r="126" spans="1:15" x14ac:dyDescent="0.3">
      <c r="A126" s="21" t="s">
        <v>196</v>
      </c>
      <c r="B126" s="22">
        <v>230</v>
      </c>
      <c r="C126" s="13" t="s">
        <v>323</v>
      </c>
      <c r="D126" s="13" t="s">
        <v>56</v>
      </c>
      <c r="E126" s="13" t="s">
        <v>239</v>
      </c>
      <c r="F126" s="13" t="s">
        <v>10</v>
      </c>
      <c r="G126" s="13" t="s">
        <v>35</v>
      </c>
      <c r="H126" s="78">
        <v>57.37</v>
      </c>
      <c r="I126" s="78">
        <v>57.37</v>
      </c>
      <c r="J126" s="79"/>
      <c r="K126" s="69">
        <f>'Calculatie schoonmaak invulblad'!K62</f>
        <v>0</v>
      </c>
      <c r="L126" s="27">
        <v>200</v>
      </c>
      <c r="M126" s="67">
        <f t="shared" si="1"/>
        <v>11474</v>
      </c>
      <c r="N126" s="114" t="e">
        <f>((I126/K126)*L126)/200*'Calculatie schoonmaak invulblad'!$C$14</f>
        <v>#DIV/0!</v>
      </c>
      <c r="O126" s="128" t="e">
        <f>I126/K126*L126*'Calculatie schoonmaak invulblad'!$C$14</f>
        <v>#DIV/0!</v>
      </c>
    </row>
    <row r="127" spans="1:15" x14ac:dyDescent="0.3">
      <c r="A127" s="21" t="s">
        <v>196</v>
      </c>
      <c r="B127" s="22"/>
      <c r="C127" s="13" t="s">
        <v>324</v>
      </c>
      <c r="D127" s="13" t="s">
        <v>54</v>
      </c>
      <c r="E127" s="13" t="s">
        <v>285</v>
      </c>
      <c r="F127" s="13" t="s">
        <v>5</v>
      </c>
      <c r="G127" s="13" t="s">
        <v>35</v>
      </c>
      <c r="H127" s="78">
        <v>17.25</v>
      </c>
      <c r="I127" s="78">
        <v>17.25</v>
      </c>
      <c r="J127" s="79"/>
      <c r="K127" s="69">
        <f>'Calculatie schoonmaak invulblad'!K49</f>
        <v>0</v>
      </c>
      <c r="L127" s="27">
        <v>200</v>
      </c>
      <c r="M127" s="67">
        <f t="shared" si="1"/>
        <v>3450</v>
      </c>
      <c r="N127" s="114" t="e">
        <f>((I127/K127)*L127)/200*'Calculatie schoonmaak invulblad'!$C$14</f>
        <v>#DIV/0!</v>
      </c>
      <c r="O127" s="128" t="e">
        <f>I127/K127*L127*'Calculatie schoonmaak invulblad'!$C$14</f>
        <v>#DIV/0!</v>
      </c>
    </row>
    <row r="128" spans="1:15" x14ac:dyDescent="0.3">
      <c r="A128" s="21" t="s">
        <v>196</v>
      </c>
      <c r="B128" s="22">
        <v>229</v>
      </c>
      <c r="C128" s="13" t="s">
        <v>56</v>
      </c>
      <c r="D128" s="13" t="s">
        <v>56</v>
      </c>
      <c r="E128" s="13" t="s">
        <v>239</v>
      </c>
      <c r="F128" s="13" t="s">
        <v>10</v>
      </c>
      <c r="G128" s="13" t="s">
        <v>35</v>
      </c>
      <c r="H128" s="78">
        <v>16</v>
      </c>
      <c r="I128" s="78">
        <v>16</v>
      </c>
      <c r="J128" s="79"/>
      <c r="K128" s="69">
        <f>'Calculatie schoonmaak invulblad'!K62</f>
        <v>0</v>
      </c>
      <c r="L128" s="27">
        <v>200</v>
      </c>
      <c r="M128" s="67">
        <f t="shared" si="1"/>
        <v>3200</v>
      </c>
      <c r="N128" s="114" t="e">
        <f>((I128/K128)*L128)/200*'Calculatie schoonmaak invulblad'!$C$14</f>
        <v>#DIV/0!</v>
      </c>
      <c r="O128" s="128" t="e">
        <f>I128/K128*L128*'Calculatie schoonmaak invulblad'!$C$14</f>
        <v>#DIV/0!</v>
      </c>
    </row>
    <row r="129" spans="1:15" x14ac:dyDescent="0.3">
      <c r="A129" s="21" t="s">
        <v>196</v>
      </c>
      <c r="B129" s="22">
        <v>224</v>
      </c>
      <c r="C129" s="13" t="s">
        <v>32</v>
      </c>
      <c r="D129" s="13" t="s">
        <v>32</v>
      </c>
      <c r="E129" s="13" t="s">
        <v>239</v>
      </c>
      <c r="F129" s="13" t="s">
        <v>10</v>
      </c>
      <c r="G129" s="13" t="s">
        <v>25</v>
      </c>
      <c r="H129" s="78">
        <v>94</v>
      </c>
      <c r="I129" s="78">
        <v>94</v>
      </c>
      <c r="J129" s="79"/>
      <c r="K129" s="69">
        <f>'Calculatie schoonmaak invulblad'!E62</f>
        <v>0</v>
      </c>
      <c r="L129" s="27">
        <v>100</v>
      </c>
      <c r="M129" s="67">
        <f t="shared" si="1"/>
        <v>9400</v>
      </c>
      <c r="N129" s="114" t="e">
        <f>((I129/K129)*L129)/200*'Calculatie schoonmaak invulblad'!$C$14</f>
        <v>#DIV/0!</v>
      </c>
      <c r="O129" s="128" t="e">
        <f>I129/K129*L129*'Calculatie schoonmaak invulblad'!$C$14</f>
        <v>#DIV/0!</v>
      </c>
    </row>
    <row r="130" spans="1:15" x14ac:dyDescent="0.3">
      <c r="A130" s="21" t="s">
        <v>196</v>
      </c>
      <c r="B130" s="22">
        <v>223</v>
      </c>
      <c r="C130" s="13" t="s">
        <v>46</v>
      </c>
      <c r="D130" s="13" t="s">
        <v>46</v>
      </c>
      <c r="E130" s="13" t="s">
        <v>279</v>
      </c>
      <c r="F130" s="13" t="s">
        <v>5</v>
      </c>
      <c r="G130" s="13" t="s">
        <v>47</v>
      </c>
      <c r="H130" s="78">
        <v>6</v>
      </c>
      <c r="I130" s="78">
        <v>6</v>
      </c>
      <c r="J130" s="79"/>
      <c r="K130" s="69">
        <f>'Calculatie schoonmaak invulblad'!K37</f>
        <v>0</v>
      </c>
      <c r="L130" s="27">
        <v>200</v>
      </c>
      <c r="M130" s="67">
        <f t="shared" si="1"/>
        <v>1200</v>
      </c>
      <c r="N130" s="114" t="e">
        <f>((I130/K130)*L130)/200*'Calculatie schoonmaak invulblad'!$C$14</f>
        <v>#DIV/0!</v>
      </c>
      <c r="O130" s="128" t="e">
        <f>I130/K130*L130*'Calculatie schoonmaak invulblad'!$C$14</f>
        <v>#DIV/0!</v>
      </c>
    </row>
    <row r="131" spans="1:15" x14ac:dyDescent="0.3">
      <c r="A131" s="21" t="s">
        <v>196</v>
      </c>
      <c r="B131" s="22" t="s">
        <v>325</v>
      </c>
      <c r="C131" s="13" t="s">
        <v>80</v>
      </c>
      <c r="D131" s="13" t="s">
        <v>56</v>
      </c>
      <c r="E131" s="13" t="s">
        <v>239</v>
      </c>
      <c r="F131" s="13" t="s">
        <v>10</v>
      </c>
      <c r="G131" s="13" t="s">
        <v>35</v>
      </c>
      <c r="H131" s="78">
        <v>14</v>
      </c>
      <c r="I131" s="78">
        <v>14</v>
      </c>
      <c r="J131" s="79"/>
      <c r="K131" s="69">
        <f>'Calculatie schoonmaak invulblad'!K62</f>
        <v>0</v>
      </c>
      <c r="L131" s="27">
        <v>200</v>
      </c>
      <c r="M131" s="67">
        <f t="shared" si="1"/>
        <v>2800</v>
      </c>
      <c r="N131" s="114" t="e">
        <f>((I131/K131)*L131)/200*'Calculatie schoonmaak invulblad'!$C$14</f>
        <v>#DIV/0!</v>
      </c>
      <c r="O131" s="128" t="e">
        <f>I131/K131*L131*'Calculatie schoonmaak invulblad'!$C$14</f>
        <v>#DIV/0!</v>
      </c>
    </row>
    <row r="132" spans="1:15" x14ac:dyDescent="0.3">
      <c r="A132" s="21" t="s">
        <v>196</v>
      </c>
      <c r="B132" s="22">
        <v>222</v>
      </c>
      <c r="C132" s="13" t="s">
        <v>177</v>
      </c>
      <c r="D132" s="13" t="s">
        <v>177</v>
      </c>
      <c r="E132" s="13" t="s">
        <v>239</v>
      </c>
      <c r="F132" s="13" t="s">
        <v>10</v>
      </c>
      <c r="G132" s="13" t="s">
        <v>1461</v>
      </c>
      <c r="H132" s="78">
        <v>48</v>
      </c>
      <c r="I132" s="78">
        <v>48</v>
      </c>
      <c r="J132" s="79"/>
      <c r="K132" s="69">
        <f>'Calculatie schoonmaak invulblad'!K22</f>
        <v>0</v>
      </c>
      <c r="L132" s="27">
        <v>40</v>
      </c>
      <c r="M132" s="67">
        <f t="shared" si="1"/>
        <v>1920</v>
      </c>
      <c r="N132" s="114" t="e">
        <f>((I132/K132)*L132)/200*'Calculatie schoonmaak invulblad'!$C$14</f>
        <v>#DIV/0!</v>
      </c>
      <c r="O132" s="128" t="e">
        <f>I132/K132*L132*'Calculatie schoonmaak invulblad'!$C$14</f>
        <v>#DIV/0!</v>
      </c>
    </row>
    <row r="133" spans="1:15" x14ac:dyDescent="0.3">
      <c r="A133" s="21" t="s">
        <v>196</v>
      </c>
      <c r="B133" s="22">
        <v>221</v>
      </c>
      <c r="C133" s="13" t="s">
        <v>326</v>
      </c>
      <c r="D133" s="13" t="s">
        <v>40</v>
      </c>
      <c r="E133" s="13" t="s">
        <v>239</v>
      </c>
      <c r="F133" s="13" t="s">
        <v>10</v>
      </c>
      <c r="G133" s="13" t="s">
        <v>41</v>
      </c>
      <c r="H133" s="78">
        <v>72</v>
      </c>
      <c r="I133" s="78">
        <v>72</v>
      </c>
      <c r="J133" s="79"/>
      <c r="K133" s="69">
        <f>'Calculatie schoonmaak invulblad'!K22</f>
        <v>0</v>
      </c>
      <c r="L133" s="27">
        <v>200</v>
      </c>
      <c r="M133" s="67">
        <f t="shared" si="1"/>
        <v>14400</v>
      </c>
      <c r="N133" s="114" t="e">
        <f>((I133/K133)*L133)/200*'Calculatie schoonmaak invulblad'!$C$14</f>
        <v>#DIV/0!</v>
      </c>
      <c r="O133" s="128" t="e">
        <f>I133/K133*L133*'Calculatie schoonmaak invulblad'!$C$14</f>
        <v>#DIV/0!</v>
      </c>
    </row>
    <row r="134" spans="1:15" x14ac:dyDescent="0.3">
      <c r="A134" s="21" t="s">
        <v>196</v>
      </c>
      <c r="B134" s="22">
        <v>227</v>
      </c>
      <c r="C134" s="13" t="s">
        <v>56</v>
      </c>
      <c r="D134" s="13" t="s">
        <v>56</v>
      </c>
      <c r="E134" s="13" t="s">
        <v>239</v>
      </c>
      <c r="F134" s="13" t="s">
        <v>10</v>
      </c>
      <c r="G134" s="13" t="s">
        <v>35</v>
      </c>
      <c r="H134" s="78">
        <v>109</v>
      </c>
      <c r="I134" s="78">
        <v>109</v>
      </c>
      <c r="J134" s="79"/>
      <c r="K134" s="69">
        <f>'Calculatie schoonmaak invulblad'!K62</f>
        <v>0</v>
      </c>
      <c r="L134" s="27">
        <v>200</v>
      </c>
      <c r="M134" s="67">
        <f t="shared" si="1"/>
        <v>21800</v>
      </c>
      <c r="N134" s="114" t="e">
        <f>((I134/K134)*L134)/200*'Calculatie schoonmaak invulblad'!$C$14</f>
        <v>#DIV/0!</v>
      </c>
      <c r="O134" s="128" t="e">
        <f>I134/K134*L134*'Calculatie schoonmaak invulblad'!$C$14</f>
        <v>#DIV/0!</v>
      </c>
    </row>
    <row r="135" spans="1:15" x14ac:dyDescent="0.3">
      <c r="A135" s="21" t="s">
        <v>196</v>
      </c>
      <c r="B135" s="22">
        <v>215</v>
      </c>
      <c r="C135" s="13" t="s">
        <v>32</v>
      </c>
      <c r="D135" s="13" t="s">
        <v>32</v>
      </c>
      <c r="E135" s="13" t="s">
        <v>239</v>
      </c>
      <c r="F135" s="13" t="s">
        <v>10</v>
      </c>
      <c r="G135" s="13" t="s">
        <v>25</v>
      </c>
      <c r="H135" s="78">
        <v>72</v>
      </c>
      <c r="I135" s="78">
        <v>72</v>
      </c>
      <c r="J135" s="79"/>
      <c r="K135" s="69">
        <f>'Calculatie schoonmaak invulblad'!E62</f>
        <v>0</v>
      </c>
      <c r="L135" s="27">
        <v>100</v>
      </c>
      <c r="M135" s="67">
        <f t="shared" si="1"/>
        <v>7200</v>
      </c>
      <c r="N135" s="114" t="e">
        <f>((I135/K135)*L135)/200*'Calculatie schoonmaak invulblad'!$C$14</f>
        <v>#DIV/0!</v>
      </c>
      <c r="O135" s="128" t="e">
        <f>I135/K135*L135*'Calculatie schoonmaak invulblad'!$C$14</f>
        <v>#DIV/0!</v>
      </c>
    </row>
    <row r="136" spans="1:15" x14ac:dyDescent="0.3">
      <c r="A136" s="21" t="s">
        <v>196</v>
      </c>
      <c r="B136" s="22">
        <v>214</v>
      </c>
      <c r="C136" s="13" t="s">
        <v>327</v>
      </c>
      <c r="D136" s="13" t="s">
        <v>40</v>
      </c>
      <c r="E136" s="13" t="s">
        <v>1</v>
      </c>
      <c r="F136" s="13" t="s">
        <v>2</v>
      </c>
      <c r="G136" s="13" t="s">
        <v>41</v>
      </c>
      <c r="H136" s="78">
        <v>80</v>
      </c>
      <c r="I136" s="78">
        <v>80</v>
      </c>
      <c r="J136" s="79"/>
      <c r="K136" s="69">
        <f>'Calculatie schoonmaak invulblad'!K20</f>
        <v>0</v>
      </c>
      <c r="L136" s="27">
        <v>200</v>
      </c>
      <c r="M136" s="67">
        <f t="shared" si="1"/>
        <v>16000</v>
      </c>
      <c r="N136" s="114" t="e">
        <f>((I136/K136)*L136)/200*'Calculatie schoonmaak invulblad'!$C$14</f>
        <v>#DIV/0!</v>
      </c>
      <c r="O136" s="128" t="e">
        <f>I136/K136*L136*'Calculatie schoonmaak invulblad'!$C$14</f>
        <v>#DIV/0!</v>
      </c>
    </row>
    <row r="137" spans="1:15" x14ac:dyDescent="0.3">
      <c r="A137" s="21" t="s">
        <v>196</v>
      </c>
      <c r="B137" s="22">
        <v>213</v>
      </c>
      <c r="C137" s="13" t="s">
        <v>327</v>
      </c>
      <c r="D137" s="13" t="s">
        <v>40</v>
      </c>
      <c r="E137" s="13" t="s">
        <v>239</v>
      </c>
      <c r="F137" s="13" t="s">
        <v>10</v>
      </c>
      <c r="G137" s="13" t="s">
        <v>41</v>
      </c>
      <c r="H137" s="78">
        <v>77</v>
      </c>
      <c r="I137" s="78">
        <v>77</v>
      </c>
      <c r="J137" s="79"/>
      <c r="K137" s="69">
        <f>'Calculatie schoonmaak invulblad'!K22</f>
        <v>0</v>
      </c>
      <c r="L137" s="27">
        <v>200</v>
      </c>
      <c r="M137" s="67">
        <f t="shared" si="1"/>
        <v>15400</v>
      </c>
      <c r="N137" s="114" t="e">
        <f>((I137/K137)*L137)/200*'Calculatie schoonmaak invulblad'!$C$14</f>
        <v>#DIV/0!</v>
      </c>
      <c r="O137" s="128" t="e">
        <f>I137/K137*L137*'Calculatie schoonmaak invulblad'!$C$14</f>
        <v>#DIV/0!</v>
      </c>
    </row>
    <row r="138" spans="1:15" x14ac:dyDescent="0.3">
      <c r="A138" s="21" t="s">
        <v>196</v>
      </c>
      <c r="B138" s="22">
        <v>212</v>
      </c>
      <c r="C138" s="13" t="s">
        <v>1471</v>
      </c>
      <c r="D138" s="13" t="s">
        <v>0</v>
      </c>
      <c r="E138" s="13" t="s">
        <v>8</v>
      </c>
      <c r="F138" s="13" t="s">
        <v>8</v>
      </c>
      <c r="G138" s="13" t="s">
        <v>3</v>
      </c>
      <c r="H138" s="78">
        <v>17</v>
      </c>
      <c r="I138" s="78">
        <v>17</v>
      </c>
      <c r="J138" s="79"/>
      <c r="K138" s="69">
        <f>'Calculatie schoonmaak invulblad'!E22</f>
        <v>0</v>
      </c>
      <c r="L138" s="27">
        <v>40</v>
      </c>
      <c r="M138" s="67">
        <f t="shared" si="1"/>
        <v>680</v>
      </c>
      <c r="N138" s="114" t="e">
        <f>((I138/K138)*L138)/200*'Calculatie schoonmaak invulblad'!$C$14</f>
        <v>#DIV/0!</v>
      </c>
      <c r="O138" s="128" t="e">
        <f>I138/K138*L138*'Calculatie schoonmaak invulblad'!$C$14</f>
        <v>#DIV/0!</v>
      </c>
    </row>
    <row r="139" spans="1:15" x14ac:dyDescent="0.3">
      <c r="A139" s="21" t="s">
        <v>196</v>
      </c>
      <c r="B139" s="22">
        <v>211</v>
      </c>
      <c r="C139" s="13" t="s">
        <v>84</v>
      </c>
      <c r="D139" s="13" t="s">
        <v>0</v>
      </c>
      <c r="E139" s="13" t="s">
        <v>19</v>
      </c>
      <c r="F139" s="13" t="s">
        <v>8</v>
      </c>
      <c r="G139" s="13" t="s">
        <v>3</v>
      </c>
      <c r="H139" s="78">
        <v>10</v>
      </c>
      <c r="I139" s="78">
        <v>10</v>
      </c>
      <c r="J139" s="79"/>
      <c r="K139" s="69">
        <f>'Calculatie schoonmaak invulblad'!E22</f>
        <v>0</v>
      </c>
      <c r="L139" s="27">
        <v>40</v>
      </c>
      <c r="M139" s="67">
        <f t="shared" si="1"/>
        <v>400</v>
      </c>
      <c r="N139" s="114" t="e">
        <f>((I139/K139)*L139)/200*'Calculatie schoonmaak invulblad'!$C$14</f>
        <v>#DIV/0!</v>
      </c>
      <c r="O139" s="128" t="e">
        <f>I139/K139*L139*'Calculatie schoonmaak invulblad'!$C$14</f>
        <v>#DIV/0!</v>
      </c>
    </row>
    <row r="140" spans="1:15" x14ac:dyDescent="0.3">
      <c r="A140" s="21" t="s">
        <v>196</v>
      </c>
      <c r="B140" s="22">
        <v>210</v>
      </c>
      <c r="C140" s="13" t="s">
        <v>56</v>
      </c>
      <c r="D140" s="13" t="s">
        <v>56</v>
      </c>
      <c r="E140" s="13" t="s">
        <v>239</v>
      </c>
      <c r="F140" s="13" t="s">
        <v>10</v>
      </c>
      <c r="G140" s="13" t="s">
        <v>35</v>
      </c>
      <c r="H140" s="78">
        <v>165</v>
      </c>
      <c r="I140" s="78">
        <v>165</v>
      </c>
      <c r="J140" s="79"/>
      <c r="K140" s="69">
        <f>'Calculatie schoonmaak invulblad'!K62</f>
        <v>0</v>
      </c>
      <c r="L140" s="27">
        <v>200</v>
      </c>
      <c r="M140" s="67">
        <f t="shared" ref="M140:M203" si="2">I140*L140</f>
        <v>33000</v>
      </c>
      <c r="N140" s="114" t="e">
        <f>((I140/K140)*L140)/200*'Calculatie schoonmaak invulblad'!$C$14</f>
        <v>#DIV/0!</v>
      </c>
      <c r="O140" s="128" t="e">
        <f>I140/K140*L140*'Calculatie schoonmaak invulblad'!$C$14</f>
        <v>#DIV/0!</v>
      </c>
    </row>
    <row r="141" spans="1:15" x14ac:dyDescent="0.3">
      <c r="A141" s="21" t="s">
        <v>196</v>
      </c>
      <c r="B141" s="22">
        <v>209</v>
      </c>
      <c r="C141" s="13" t="s">
        <v>56</v>
      </c>
      <c r="D141" s="13" t="s">
        <v>56</v>
      </c>
      <c r="E141" s="13" t="s">
        <v>279</v>
      </c>
      <c r="F141" s="13" t="s">
        <v>5</v>
      </c>
      <c r="G141" s="13" t="s">
        <v>35</v>
      </c>
      <c r="H141" s="78">
        <v>109</v>
      </c>
      <c r="I141" s="78">
        <v>109</v>
      </c>
      <c r="J141" s="79"/>
      <c r="K141" s="69">
        <f>'Calculatie schoonmaak invulblad'!K58</f>
        <v>0</v>
      </c>
      <c r="L141" s="27">
        <v>200</v>
      </c>
      <c r="M141" s="67">
        <f t="shared" si="2"/>
        <v>21800</v>
      </c>
      <c r="N141" s="114" t="e">
        <f>((I141/K141)*L141)/200*'Calculatie schoonmaak invulblad'!$C$14</f>
        <v>#DIV/0!</v>
      </c>
      <c r="O141" s="128" t="e">
        <f>I141/K141*L141*'Calculatie schoonmaak invulblad'!$C$14</f>
        <v>#DIV/0!</v>
      </c>
    </row>
    <row r="142" spans="1:15" x14ac:dyDescent="0.3">
      <c r="A142" s="21" t="s">
        <v>196</v>
      </c>
      <c r="B142" s="22">
        <v>207</v>
      </c>
      <c r="C142" s="13" t="s">
        <v>32</v>
      </c>
      <c r="D142" s="13" t="s">
        <v>32</v>
      </c>
      <c r="E142" s="13" t="s">
        <v>239</v>
      </c>
      <c r="F142" s="13" t="s">
        <v>10</v>
      </c>
      <c r="G142" s="13" t="s">
        <v>25</v>
      </c>
      <c r="H142" s="78">
        <v>48</v>
      </c>
      <c r="I142" s="78">
        <v>48</v>
      </c>
      <c r="J142" s="79"/>
      <c r="K142" s="69">
        <f>'Calculatie schoonmaak invulblad'!E62</f>
        <v>0</v>
      </c>
      <c r="L142" s="27">
        <v>100</v>
      </c>
      <c r="M142" s="67">
        <f t="shared" si="2"/>
        <v>4800</v>
      </c>
      <c r="N142" s="114" t="e">
        <f>((I142/K142)*L142)/200*'Calculatie schoonmaak invulblad'!$C$14</f>
        <v>#DIV/0!</v>
      </c>
      <c r="O142" s="128" t="e">
        <f>I142/K142*L142*'Calculatie schoonmaak invulblad'!$C$14</f>
        <v>#DIV/0!</v>
      </c>
    </row>
    <row r="143" spans="1:15" x14ac:dyDescent="0.3">
      <c r="A143" s="21" t="s">
        <v>196</v>
      </c>
      <c r="B143" s="22">
        <v>206</v>
      </c>
      <c r="C143" s="13" t="s">
        <v>32</v>
      </c>
      <c r="D143" s="13" t="s">
        <v>32</v>
      </c>
      <c r="E143" s="13" t="s">
        <v>239</v>
      </c>
      <c r="F143" s="13" t="s">
        <v>10</v>
      </c>
      <c r="G143" s="13" t="s">
        <v>25</v>
      </c>
      <c r="H143" s="78">
        <v>48</v>
      </c>
      <c r="I143" s="78">
        <v>48</v>
      </c>
      <c r="J143" s="79"/>
      <c r="K143" s="69">
        <f>'Calculatie schoonmaak invulblad'!E62</f>
        <v>0</v>
      </c>
      <c r="L143" s="27">
        <v>100</v>
      </c>
      <c r="M143" s="67">
        <f t="shared" si="2"/>
        <v>4800</v>
      </c>
      <c r="N143" s="114" t="e">
        <f>((I143/K143)*L143)/200*'Calculatie schoonmaak invulblad'!$C$14</f>
        <v>#DIV/0!</v>
      </c>
      <c r="O143" s="128" t="e">
        <f>I143/K143*L143*'Calculatie schoonmaak invulblad'!$C$14</f>
        <v>#DIV/0!</v>
      </c>
    </row>
    <row r="144" spans="1:15" x14ac:dyDescent="0.3">
      <c r="A144" s="21" t="s">
        <v>196</v>
      </c>
      <c r="B144" s="22">
        <v>205</v>
      </c>
      <c r="C144" s="13" t="s">
        <v>32</v>
      </c>
      <c r="D144" s="13" t="s">
        <v>32</v>
      </c>
      <c r="E144" s="13" t="s">
        <v>239</v>
      </c>
      <c r="F144" s="13" t="s">
        <v>10</v>
      </c>
      <c r="G144" s="13" t="s">
        <v>25</v>
      </c>
      <c r="H144" s="78">
        <v>48</v>
      </c>
      <c r="I144" s="78">
        <v>48</v>
      </c>
      <c r="J144" s="79"/>
      <c r="K144" s="69">
        <f>'Calculatie schoonmaak invulblad'!E62</f>
        <v>0</v>
      </c>
      <c r="L144" s="27">
        <v>100</v>
      </c>
      <c r="M144" s="67">
        <f t="shared" si="2"/>
        <v>4800</v>
      </c>
      <c r="N144" s="114" t="e">
        <f>((I144/K144)*L144)/200*'Calculatie schoonmaak invulblad'!$C$14</f>
        <v>#DIV/0!</v>
      </c>
      <c r="O144" s="128" t="e">
        <f>I144/K144*L144*'Calculatie schoonmaak invulblad'!$C$14</f>
        <v>#DIV/0!</v>
      </c>
    </row>
    <row r="145" spans="1:15" x14ac:dyDescent="0.3">
      <c r="A145" s="21" t="s">
        <v>196</v>
      </c>
      <c r="B145" s="22">
        <v>204</v>
      </c>
      <c r="C145" s="13" t="s">
        <v>32</v>
      </c>
      <c r="D145" s="13" t="s">
        <v>32</v>
      </c>
      <c r="E145" s="13" t="s">
        <v>239</v>
      </c>
      <c r="F145" s="13" t="s">
        <v>10</v>
      </c>
      <c r="G145" s="13" t="s">
        <v>25</v>
      </c>
      <c r="H145" s="78">
        <v>48</v>
      </c>
      <c r="I145" s="78">
        <v>48</v>
      </c>
      <c r="J145" s="79"/>
      <c r="K145" s="69">
        <f>'Calculatie schoonmaak invulblad'!E62</f>
        <v>0</v>
      </c>
      <c r="L145" s="27">
        <v>100</v>
      </c>
      <c r="M145" s="67">
        <f t="shared" si="2"/>
        <v>4800</v>
      </c>
      <c r="N145" s="114" t="e">
        <f>((I145/K145)*L145)/200*'Calculatie schoonmaak invulblad'!$C$14</f>
        <v>#DIV/0!</v>
      </c>
      <c r="O145" s="128" t="e">
        <f>I145/K145*L145*'Calculatie schoonmaak invulblad'!$C$14</f>
        <v>#DIV/0!</v>
      </c>
    </row>
    <row r="146" spans="1:15" x14ac:dyDescent="0.3">
      <c r="A146" s="21" t="s">
        <v>196</v>
      </c>
      <c r="B146" s="22">
        <v>203</v>
      </c>
      <c r="C146" s="13" t="s">
        <v>32</v>
      </c>
      <c r="D146" s="13" t="s">
        <v>32</v>
      </c>
      <c r="E146" s="13" t="s">
        <v>239</v>
      </c>
      <c r="F146" s="13" t="s">
        <v>10</v>
      </c>
      <c r="G146" s="13" t="s">
        <v>25</v>
      </c>
      <c r="H146" s="78">
        <v>48</v>
      </c>
      <c r="I146" s="78">
        <v>48</v>
      </c>
      <c r="J146" s="79"/>
      <c r="K146" s="69">
        <f>'Calculatie schoonmaak invulblad'!E62</f>
        <v>0</v>
      </c>
      <c r="L146" s="27">
        <v>100</v>
      </c>
      <c r="M146" s="67">
        <f t="shared" si="2"/>
        <v>4800</v>
      </c>
      <c r="N146" s="114" t="e">
        <f>((I146/K146)*L146)/200*'Calculatie schoonmaak invulblad'!$C$14</f>
        <v>#DIV/0!</v>
      </c>
      <c r="O146" s="128" t="e">
        <f>I146/K146*L146*'Calculatie schoonmaak invulblad'!$C$14</f>
        <v>#DIV/0!</v>
      </c>
    </row>
    <row r="147" spans="1:15" x14ac:dyDescent="0.3">
      <c r="A147" s="21" t="s">
        <v>196</v>
      </c>
      <c r="B147" s="22">
        <v>202</v>
      </c>
      <c r="C147" s="13" t="s">
        <v>323</v>
      </c>
      <c r="D147" s="13" t="s">
        <v>56</v>
      </c>
      <c r="E147" s="13" t="s">
        <v>5</v>
      </c>
      <c r="F147" s="13" t="s">
        <v>5</v>
      </c>
      <c r="G147" s="13" t="s">
        <v>35</v>
      </c>
      <c r="H147" s="78">
        <v>15</v>
      </c>
      <c r="I147" s="78">
        <v>15</v>
      </c>
      <c r="J147" s="79"/>
      <c r="K147" s="69">
        <f>'Calculatie schoonmaak invulblad'!K58</f>
        <v>0</v>
      </c>
      <c r="L147" s="27">
        <v>200</v>
      </c>
      <c r="M147" s="67">
        <f t="shared" si="2"/>
        <v>3000</v>
      </c>
      <c r="N147" s="114" t="e">
        <f>((I147/K147)*L147)/200*'Calculatie schoonmaak invulblad'!$C$14</f>
        <v>#DIV/0!</v>
      </c>
      <c r="O147" s="128" t="e">
        <f>I147/K147*L147*'Calculatie schoonmaak invulblad'!$C$14</f>
        <v>#DIV/0!</v>
      </c>
    </row>
    <row r="148" spans="1:15" x14ac:dyDescent="0.3">
      <c r="A148" s="21" t="s">
        <v>196</v>
      </c>
      <c r="B148" s="22" t="s">
        <v>328</v>
      </c>
      <c r="C148" s="13" t="s">
        <v>186</v>
      </c>
      <c r="D148" s="13" t="s">
        <v>48</v>
      </c>
      <c r="E148" s="13" t="s">
        <v>302</v>
      </c>
      <c r="F148" s="13" t="s">
        <v>11</v>
      </c>
      <c r="G148" s="13" t="s">
        <v>125</v>
      </c>
      <c r="H148" s="78">
        <v>255</v>
      </c>
      <c r="I148" s="78">
        <v>255</v>
      </c>
      <c r="J148" s="79"/>
      <c r="K148" s="27">
        <f>(('Calculatie schoonmaak invulblad'!K42*50)/65)+(('Calculatie schoonmaak invulblad'!K43*15)/65)</f>
        <v>0</v>
      </c>
      <c r="L148" s="27">
        <v>65</v>
      </c>
      <c r="M148" s="67">
        <f t="shared" si="2"/>
        <v>16575</v>
      </c>
      <c r="N148" s="114" t="e">
        <f>((I148/K148)*L148)/200*'Calculatie schoonmaak invulblad'!$C$14</f>
        <v>#DIV/0!</v>
      </c>
      <c r="O148" s="128" t="e">
        <f>I148/K148*L148*'Calculatie schoonmaak invulblad'!$C$14</f>
        <v>#DIV/0!</v>
      </c>
    </row>
    <row r="149" spans="1:15" x14ac:dyDescent="0.3">
      <c r="A149" s="21" t="s">
        <v>196</v>
      </c>
      <c r="B149" s="22" t="s">
        <v>304</v>
      </c>
      <c r="C149" s="13" t="s">
        <v>53</v>
      </c>
      <c r="D149" s="13" t="s">
        <v>53</v>
      </c>
      <c r="E149" s="13" t="s">
        <v>302</v>
      </c>
      <c r="F149" s="13" t="s">
        <v>11</v>
      </c>
      <c r="G149" s="13" t="s">
        <v>125</v>
      </c>
      <c r="H149" s="78">
        <v>39</v>
      </c>
      <c r="I149" s="78">
        <v>39</v>
      </c>
      <c r="J149" s="79"/>
      <c r="K149" s="27">
        <f>('Calculatie schoonmaak invulblad'!K45+'Calculatie schoonmaak invulblad'!K46)/2</f>
        <v>0</v>
      </c>
      <c r="L149" s="27">
        <v>2</v>
      </c>
      <c r="M149" s="67">
        <f t="shared" si="2"/>
        <v>78</v>
      </c>
      <c r="N149" s="114" t="e">
        <f>((I149/K149)*L149)/200*'Calculatie schoonmaak invulblad'!$C$14</f>
        <v>#DIV/0!</v>
      </c>
      <c r="O149" s="128" t="e">
        <f>I149/K149*L149*'Calculatie schoonmaak invulblad'!$C$14</f>
        <v>#DIV/0!</v>
      </c>
    </row>
    <row r="150" spans="1:15" x14ac:dyDescent="0.3">
      <c r="A150" s="21" t="s">
        <v>196</v>
      </c>
      <c r="B150" s="22" t="s">
        <v>329</v>
      </c>
      <c r="C150" s="13" t="s">
        <v>305</v>
      </c>
      <c r="D150" s="13" t="s">
        <v>0</v>
      </c>
      <c r="E150" s="13" t="s">
        <v>239</v>
      </c>
      <c r="F150" s="13" t="s">
        <v>10</v>
      </c>
      <c r="G150" s="13" t="s">
        <v>3</v>
      </c>
      <c r="H150" s="78">
        <v>50</v>
      </c>
      <c r="I150" s="78">
        <v>50</v>
      </c>
      <c r="J150" s="79"/>
      <c r="K150" s="69">
        <f>'Calculatie schoonmaak invulblad'!E23</f>
        <v>0</v>
      </c>
      <c r="L150" s="27">
        <v>40</v>
      </c>
      <c r="M150" s="67">
        <f t="shared" si="2"/>
        <v>2000</v>
      </c>
      <c r="N150" s="114" t="e">
        <f>((I150/K150)*L150)/200*'Calculatie schoonmaak invulblad'!$C$14</f>
        <v>#DIV/0!</v>
      </c>
      <c r="O150" s="128" t="e">
        <f>I150/K150*L150*'Calculatie schoonmaak invulblad'!$C$14</f>
        <v>#DIV/0!</v>
      </c>
    </row>
    <row r="151" spans="1:15" x14ac:dyDescent="0.3">
      <c r="A151" s="21" t="s">
        <v>120</v>
      </c>
      <c r="B151" s="22" t="s">
        <v>330</v>
      </c>
      <c r="C151" s="13" t="s">
        <v>100</v>
      </c>
      <c r="D151" s="13" t="s">
        <v>56</v>
      </c>
      <c r="E151" s="13" t="s">
        <v>295</v>
      </c>
      <c r="F151" s="13" t="s">
        <v>8</v>
      </c>
      <c r="G151" s="13" t="s">
        <v>35</v>
      </c>
      <c r="H151" s="78">
        <v>4</v>
      </c>
      <c r="I151" s="78">
        <v>4</v>
      </c>
      <c r="J151" s="79"/>
      <c r="K151" s="69">
        <f>'Calculatie schoonmaak invulblad'!K59</f>
        <v>0</v>
      </c>
      <c r="L151" s="27">
        <v>200</v>
      </c>
      <c r="M151" s="67">
        <f t="shared" si="2"/>
        <v>800</v>
      </c>
      <c r="N151" s="114" t="e">
        <f>((I151/K151)*L151)/200*'Calculatie schoonmaak invulblad'!$C$14</f>
        <v>#DIV/0!</v>
      </c>
      <c r="O151" s="128" t="e">
        <f>I151/K151*L151*'Calculatie schoonmaak invulblad'!$C$14</f>
        <v>#DIV/0!</v>
      </c>
    </row>
    <row r="152" spans="1:15" x14ac:dyDescent="0.3">
      <c r="A152" s="21" t="s">
        <v>120</v>
      </c>
      <c r="B152" s="22" t="s">
        <v>331</v>
      </c>
      <c r="C152" s="13" t="s">
        <v>332</v>
      </c>
      <c r="D152" s="13" t="s">
        <v>56</v>
      </c>
      <c r="E152" s="13" t="s">
        <v>5</v>
      </c>
      <c r="F152" s="13" t="s">
        <v>5</v>
      </c>
      <c r="G152" s="13" t="s">
        <v>35</v>
      </c>
      <c r="H152" s="78">
        <v>50</v>
      </c>
      <c r="I152" s="78">
        <v>50</v>
      </c>
      <c r="J152" s="79"/>
      <c r="K152" s="69">
        <f>'Calculatie schoonmaak invulblad'!K58</f>
        <v>0</v>
      </c>
      <c r="L152" s="27">
        <v>200</v>
      </c>
      <c r="M152" s="67">
        <f t="shared" si="2"/>
        <v>10000</v>
      </c>
      <c r="N152" s="114" t="e">
        <f>((I152/K152)*L152)/200*'Calculatie schoonmaak invulblad'!$C$14</f>
        <v>#DIV/0!</v>
      </c>
      <c r="O152" s="128" t="e">
        <f>I152/K152*L152*'Calculatie schoonmaak invulblad'!$C$14</f>
        <v>#DIV/0!</v>
      </c>
    </row>
    <row r="153" spans="1:15" x14ac:dyDescent="0.3">
      <c r="A153" s="21" t="s">
        <v>120</v>
      </c>
      <c r="B153" s="22" t="s">
        <v>333</v>
      </c>
      <c r="C153" s="13" t="s">
        <v>40</v>
      </c>
      <c r="D153" s="13" t="s">
        <v>40</v>
      </c>
      <c r="E153" s="13" t="s">
        <v>239</v>
      </c>
      <c r="F153" s="13" t="s">
        <v>10</v>
      </c>
      <c r="G153" s="13" t="s">
        <v>41</v>
      </c>
      <c r="H153" s="78">
        <v>56</v>
      </c>
      <c r="I153" s="78">
        <v>56</v>
      </c>
      <c r="J153" s="79"/>
      <c r="K153" s="69">
        <f>'Calculatie schoonmaak invulblad'!K22</f>
        <v>0</v>
      </c>
      <c r="L153" s="27">
        <v>200</v>
      </c>
      <c r="M153" s="67">
        <f t="shared" si="2"/>
        <v>11200</v>
      </c>
      <c r="N153" s="114" t="e">
        <f>((I153/K153)*L153)/200*'Calculatie schoonmaak invulblad'!$C$14</f>
        <v>#DIV/0!</v>
      </c>
      <c r="O153" s="128" t="e">
        <f>I153/K153*L153*'Calculatie schoonmaak invulblad'!$C$14</f>
        <v>#DIV/0!</v>
      </c>
    </row>
    <row r="154" spans="1:15" x14ac:dyDescent="0.3">
      <c r="A154" s="21" t="s">
        <v>120</v>
      </c>
      <c r="B154" s="22" t="s">
        <v>334</v>
      </c>
      <c r="C154" s="13" t="s">
        <v>40</v>
      </c>
      <c r="D154" s="13" t="s">
        <v>40</v>
      </c>
      <c r="E154" s="13" t="s">
        <v>239</v>
      </c>
      <c r="F154" s="13" t="s">
        <v>10</v>
      </c>
      <c r="G154" s="13" t="s">
        <v>41</v>
      </c>
      <c r="H154" s="78">
        <v>89</v>
      </c>
      <c r="I154" s="78">
        <v>89</v>
      </c>
      <c r="J154" s="79"/>
      <c r="K154" s="69">
        <f>'Calculatie schoonmaak invulblad'!K22</f>
        <v>0</v>
      </c>
      <c r="L154" s="27">
        <v>200</v>
      </c>
      <c r="M154" s="67">
        <f t="shared" si="2"/>
        <v>17800</v>
      </c>
      <c r="N154" s="114" t="e">
        <f>((I154/K154)*L154)/200*'Calculatie schoonmaak invulblad'!$C$14</f>
        <v>#DIV/0!</v>
      </c>
      <c r="O154" s="128" t="e">
        <f>I154/K154*L154*'Calculatie schoonmaak invulblad'!$C$14</f>
        <v>#DIV/0!</v>
      </c>
    </row>
    <row r="155" spans="1:15" x14ac:dyDescent="0.3">
      <c r="A155" s="21" t="s">
        <v>120</v>
      </c>
      <c r="B155" s="22" t="s">
        <v>335</v>
      </c>
      <c r="C155" s="13" t="s">
        <v>40</v>
      </c>
      <c r="D155" s="13" t="s">
        <v>40</v>
      </c>
      <c r="E155" s="13" t="s">
        <v>239</v>
      </c>
      <c r="F155" s="13" t="s">
        <v>10</v>
      </c>
      <c r="G155" s="13" t="s">
        <v>41</v>
      </c>
      <c r="H155" s="78">
        <v>89</v>
      </c>
      <c r="I155" s="78">
        <v>89</v>
      </c>
      <c r="J155" s="79"/>
      <c r="K155" s="69">
        <f>'Calculatie schoonmaak invulblad'!K22</f>
        <v>0</v>
      </c>
      <c r="L155" s="27">
        <v>200</v>
      </c>
      <c r="M155" s="67">
        <f t="shared" si="2"/>
        <v>17800</v>
      </c>
      <c r="N155" s="114" t="e">
        <f>((I155/K155)*L155)/200*'Calculatie schoonmaak invulblad'!$C$14</f>
        <v>#DIV/0!</v>
      </c>
      <c r="O155" s="128" t="e">
        <f>I155/K155*L155*'Calculatie schoonmaak invulblad'!$C$14</f>
        <v>#DIV/0!</v>
      </c>
    </row>
    <row r="156" spans="1:15" x14ac:dyDescent="0.3">
      <c r="A156" s="21" t="s">
        <v>120</v>
      </c>
      <c r="B156" s="22" t="s">
        <v>336</v>
      </c>
      <c r="C156" s="13" t="s">
        <v>87</v>
      </c>
      <c r="D156" s="13" t="s">
        <v>46</v>
      </c>
      <c r="E156" s="13" t="s">
        <v>5</v>
      </c>
      <c r="F156" s="13" t="s">
        <v>5</v>
      </c>
      <c r="G156" s="13" t="s">
        <v>47</v>
      </c>
      <c r="H156" s="78">
        <v>12</v>
      </c>
      <c r="I156" s="78">
        <v>12</v>
      </c>
      <c r="J156" s="79"/>
      <c r="K156" s="69">
        <f>'Calculatie schoonmaak invulblad'!K37</f>
        <v>0</v>
      </c>
      <c r="L156" s="27">
        <v>200</v>
      </c>
      <c r="M156" s="67">
        <f t="shared" si="2"/>
        <v>2400</v>
      </c>
      <c r="N156" s="114" t="e">
        <f>((I156/K156)*L156)/200*'Calculatie schoonmaak invulblad'!$C$14</f>
        <v>#DIV/0!</v>
      </c>
      <c r="O156" s="128" t="e">
        <f>I156/K156*L156*'Calculatie schoonmaak invulblad'!$C$14</f>
        <v>#DIV/0!</v>
      </c>
    </row>
    <row r="157" spans="1:15" x14ac:dyDescent="0.3">
      <c r="A157" s="21" t="s">
        <v>120</v>
      </c>
      <c r="B157" s="22" t="s">
        <v>337</v>
      </c>
      <c r="C157" s="13" t="s">
        <v>338</v>
      </c>
      <c r="D157" s="13" t="s">
        <v>46</v>
      </c>
      <c r="E157" s="13" t="s">
        <v>5</v>
      </c>
      <c r="F157" s="13" t="s">
        <v>5</v>
      </c>
      <c r="G157" s="13" t="s">
        <v>47</v>
      </c>
      <c r="H157" s="78">
        <v>3</v>
      </c>
      <c r="I157" s="78">
        <v>3</v>
      </c>
      <c r="J157" s="79"/>
      <c r="K157" s="69">
        <f>'Calculatie schoonmaak invulblad'!K37</f>
        <v>0</v>
      </c>
      <c r="L157" s="27">
        <v>200</v>
      </c>
      <c r="M157" s="67">
        <f t="shared" si="2"/>
        <v>600</v>
      </c>
      <c r="N157" s="114" t="e">
        <f>((I157/K157)*L157)/200*'Calculatie schoonmaak invulblad'!$C$14</f>
        <v>#DIV/0!</v>
      </c>
      <c r="O157" s="128" t="e">
        <f>I157/K157*L157*'Calculatie schoonmaak invulblad'!$C$14</f>
        <v>#DIV/0!</v>
      </c>
    </row>
    <row r="158" spans="1:15" x14ac:dyDescent="0.3">
      <c r="A158" s="21" t="s">
        <v>120</v>
      </c>
      <c r="B158" s="22" t="s">
        <v>339</v>
      </c>
      <c r="C158" s="13" t="s">
        <v>177</v>
      </c>
      <c r="D158" s="13" t="s">
        <v>177</v>
      </c>
      <c r="E158" s="13" t="s">
        <v>239</v>
      </c>
      <c r="F158" s="13" t="s">
        <v>10</v>
      </c>
      <c r="G158" s="13" t="s">
        <v>1461</v>
      </c>
      <c r="H158" s="78">
        <v>20</v>
      </c>
      <c r="I158" s="78">
        <v>20</v>
      </c>
      <c r="J158" s="79"/>
      <c r="K158" s="69">
        <f>'Calculatie schoonmaak invulblad'!K22</f>
        <v>0</v>
      </c>
      <c r="L158" s="27">
        <v>40</v>
      </c>
      <c r="M158" s="67">
        <f t="shared" si="2"/>
        <v>800</v>
      </c>
      <c r="N158" s="114" t="e">
        <f>((I158/K158)*L158)/200*'Calculatie schoonmaak invulblad'!$C$14</f>
        <v>#DIV/0!</v>
      </c>
      <c r="O158" s="128" t="e">
        <f>I158/K158*L158*'Calculatie schoonmaak invulblad'!$C$14</f>
        <v>#DIV/0!</v>
      </c>
    </row>
    <row r="159" spans="1:15" x14ac:dyDescent="0.3">
      <c r="A159" s="21" t="s">
        <v>120</v>
      </c>
      <c r="B159" s="22" t="s">
        <v>340</v>
      </c>
      <c r="C159" s="13" t="s">
        <v>341</v>
      </c>
      <c r="D159" s="13" t="s">
        <v>0</v>
      </c>
      <c r="E159" s="13" t="s">
        <v>239</v>
      </c>
      <c r="F159" s="13" t="s">
        <v>10</v>
      </c>
      <c r="G159" s="13" t="s">
        <v>3</v>
      </c>
      <c r="H159" s="78">
        <v>14</v>
      </c>
      <c r="I159" s="78">
        <v>14</v>
      </c>
      <c r="J159" s="79"/>
      <c r="K159" s="69">
        <f>'Calculatie schoonmaak invulblad'!E23</f>
        <v>0</v>
      </c>
      <c r="L159" s="27">
        <v>40</v>
      </c>
      <c r="M159" s="67">
        <f t="shared" si="2"/>
        <v>560</v>
      </c>
      <c r="N159" s="114" t="e">
        <f>((I159/K159)*L159)/200*'Calculatie schoonmaak invulblad'!$C$14</f>
        <v>#DIV/0!</v>
      </c>
      <c r="O159" s="128" t="e">
        <f>I159/K159*L159*'Calculatie schoonmaak invulblad'!$C$14</f>
        <v>#DIV/0!</v>
      </c>
    </row>
    <row r="160" spans="1:15" x14ac:dyDescent="0.3">
      <c r="A160" s="21" t="s">
        <v>120</v>
      </c>
      <c r="B160" s="22">
        <v>3</v>
      </c>
      <c r="C160" s="13" t="s">
        <v>342</v>
      </c>
      <c r="D160" s="13" t="s">
        <v>56</v>
      </c>
      <c r="E160" s="13" t="s">
        <v>239</v>
      </c>
      <c r="F160" s="13" t="s">
        <v>10</v>
      </c>
      <c r="G160" s="13" t="s">
        <v>35</v>
      </c>
      <c r="H160" s="78">
        <v>51</v>
      </c>
      <c r="I160" s="78">
        <v>51</v>
      </c>
      <c r="J160" s="79"/>
      <c r="K160" s="69">
        <f>'Calculatie schoonmaak invulblad'!K62</f>
        <v>0</v>
      </c>
      <c r="L160" s="27">
        <v>200</v>
      </c>
      <c r="M160" s="67">
        <f t="shared" si="2"/>
        <v>10200</v>
      </c>
      <c r="N160" s="114" t="e">
        <f>((I160/K160)*L160)/200*'Calculatie schoonmaak invulblad'!$C$14</f>
        <v>#DIV/0!</v>
      </c>
      <c r="O160" s="128" t="e">
        <f>I160/K160*L160*'Calculatie schoonmaak invulblad'!$C$14</f>
        <v>#DIV/0!</v>
      </c>
    </row>
    <row r="161" spans="1:15" x14ac:dyDescent="0.3">
      <c r="A161" s="21" t="s">
        <v>120</v>
      </c>
      <c r="B161" s="22" t="s">
        <v>343</v>
      </c>
      <c r="C161" s="13" t="s">
        <v>344</v>
      </c>
      <c r="D161" s="13" t="s">
        <v>46</v>
      </c>
      <c r="E161" s="13" t="s">
        <v>5</v>
      </c>
      <c r="F161" s="13" t="s">
        <v>5</v>
      </c>
      <c r="G161" s="13" t="s">
        <v>47</v>
      </c>
      <c r="H161" s="78">
        <v>22</v>
      </c>
      <c r="I161" s="78">
        <v>22</v>
      </c>
      <c r="J161" s="79"/>
      <c r="K161" s="69">
        <f>'Calculatie schoonmaak invulblad'!K37</f>
        <v>0</v>
      </c>
      <c r="L161" s="27">
        <v>200</v>
      </c>
      <c r="M161" s="67">
        <f t="shared" si="2"/>
        <v>4400</v>
      </c>
      <c r="N161" s="114" t="e">
        <f>((I161/K161)*L161)/200*'Calculatie schoonmaak invulblad'!$C$14</f>
        <v>#DIV/0!</v>
      </c>
      <c r="O161" s="128" t="e">
        <f>I161/K161*L161*'Calculatie schoonmaak invulblad'!$C$14</f>
        <v>#DIV/0!</v>
      </c>
    </row>
    <row r="162" spans="1:15" x14ac:dyDescent="0.3">
      <c r="A162" s="21" t="s">
        <v>120</v>
      </c>
      <c r="B162" s="22">
        <v>1</v>
      </c>
      <c r="C162" s="13" t="s">
        <v>29</v>
      </c>
      <c r="D162" s="13" t="s">
        <v>29</v>
      </c>
      <c r="E162" s="13" t="s">
        <v>239</v>
      </c>
      <c r="F162" s="13" t="s">
        <v>10</v>
      </c>
      <c r="G162" s="13" t="s">
        <v>30</v>
      </c>
      <c r="H162" s="78">
        <v>15</v>
      </c>
      <c r="I162" s="78">
        <v>15</v>
      </c>
      <c r="J162" s="79"/>
      <c r="K162" s="69">
        <f>'Calculatie schoonmaak invulblad'!E59</f>
        <v>0</v>
      </c>
      <c r="L162" s="27">
        <v>200</v>
      </c>
      <c r="M162" s="67">
        <f t="shared" si="2"/>
        <v>3000</v>
      </c>
      <c r="N162" s="114" t="e">
        <f>((I162/K162)*L162)/200*'Calculatie schoonmaak invulblad'!$C$14</f>
        <v>#DIV/0!</v>
      </c>
      <c r="O162" s="128" t="e">
        <f>I162/K162*L162*'Calculatie schoonmaak invulblad'!$C$14</f>
        <v>#DIV/0!</v>
      </c>
    </row>
    <row r="163" spans="1:15" x14ac:dyDescent="0.3">
      <c r="A163" s="21" t="s">
        <v>120</v>
      </c>
      <c r="B163" s="22" t="s">
        <v>345</v>
      </c>
      <c r="C163" s="13" t="s">
        <v>344</v>
      </c>
      <c r="D163" s="13" t="s">
        <v>46</v>
      </c>
      <c r="E163" s="13" t="s">
        <v>5</v>
      </c>
      <c r="F163" s="13" t="s">
        <v>5</v>
      </c>
      <c r="G163" s="13" t="s">
        <v>47</v>
      </c>
      <c r="H163" s="78">
        <v>22</v>
      </c>
      <c r="I163" s="78">
        <v>22</v>
      </c>
      <c r="J163" s="79"/>
      <c r="K163" s="69">
        <f>'Calculatie schoonmaak invulblad'!K37</f>
        <v>0</v>
      </c>
      <c r="L163" s="27">
        <v>200</v>
      </c>
      <c r="M163" s="67">
        <f t="shared" si="2"/>
        <v>4400</v>
      </c>
      <c r="N163" s="114" t="e">
        <f>((I163/K163)*L163)/200*'Calculatie schoonmaak invulblad'!$C$14</f>
        <v>#DIV/0!</v>
      </c>
      <c r="O163" s="128" t="e">
        <f>I163/K163*L163*'Calculatie schoonmaak invulblad'!$C$14</f>
        <v>#DIV/0!</v>
      </c>
    </row>
    <row r="164" spans="1:15" x14ac:dyDescent="0.3">
      <c r="A164" s="21" t="s">
        <v>120</v>
      </c>
      <c r="B164" s="22">
        <v>2</v>
      </c>
      <c r="C164" s="13" t="s">
        <v>29</v>
      </c>
      <c r="D164" s="13" t="s">
        <v>29</v>
      </c>
      <c r="E164" s="13" t="s">
        <v>239</v>
      </c>
      <c r="F164" s="13" t="s">
        <v>10</v>
      </c>
      <c r="G164" s="13" t="s">
        <v>30</v>
      </c>
      <c r="H164" s="78">
        <v>15</v>
      </c>
      <c r="I164" s="78">
        <v>15</v>
      </c>
      <c r="J164" s="79"/>
      <c r="K164" s="69">
        <f>'Calculatie schoonmaak invulblad'!E59</f>
        <v>0</v>
      </c>
      <c r="L164" s="27">
        <v>200</v>
      </c>
      <c r="M164" s="67">
        <f t="shared" si="2"/>
        <v>3000</v>
      </c>
      <c r="N164" s="114" t="e">
        <f>((I164/K164)*L164)/200*'Calculatie schoonmaak invulblad'!$C$14</f>
        <v>#DIV/0!</v>
      </c>
      <c r="O164" s="128" t="e">
        <f>I164/K164*L164*'Calculatie schoonmaak invulblad'!$C$14</f>
        <v>#DIV/0!</v>
      </c>
    </row>
    <row r="165" spans="1:15" x14ac:dyDescent="0.3">
      <c r="A165" s="21" t="s">
        <v>120</v>
      </c>
      <c r="B165" s="22">
        <v>4</v>
      </c>
      <c r="C165" s="13" t="s">
        <v>154</v>
      </c>
      <c r="D165" s="13" t="s">
        <v>0</v>
      </c>
      <c r="E165" s="13" t="s">
        <v>239</v>
      </c>
      <c r="F165" s="13" t="s">
        <v>10</v>
      </c>
      <c r="G165" s="13" t="s">
        <v>3</v>
      </c>
      <c r="H165" s="78">
        <v>8</v>
      </c>
      <c r="I165" s="78">
        <v>8</v>
      </c>
      <c r="J165" s="79"/>
      <c r="K165" s="69">
        <f>'Calculatie schoonmaak invulblad'!E23</f>
        <v>0</v>
      </c>
      <c r="L165" s="27">
        <v>40</v>
      </c>
      <c r="M165" s="67">
        <f t="shared" si="2"/>
        <v>320</v>
      </c>
      <c r="N165" s="114" t="e">
        <f>((I165/K165)*L165)/200*'Calculatie schoonmaak invulblad'!$C$14</f>
        <v>#DIV/0!</v>
      </c>
      <c r="O165" s="128" t="e">
        <f>I165/K165*L165*'Calculatie schoonmaak invulblad'!$C$14</f>
        <v>#DIV/0!</v>
      </c>
    </row>
    <row r="166" spans="1:15" x14ac:dyDescent="0.3">
      <c r="A166" s="21" t="s">
        <v>120</v>
      </c>
      <c r="B166" s="22" t="s">
        <v>346</v>
      </c>
      <c r="C166" s="13" t="s">
        <v>14</v>
      </c>
      <c r="D166" s="13" t="s">
        <v>347</v>
      </c>
      <c r="E166" s="13" t="s">
        <v>5</v>
      </c>
      <c r="F166" s="13" t="s">
        <v>5</v>
      </c>
      <c r="G166" s="13" t="s">
        <v>16</v>
      </c>
      <c r="H166" s="78">
        <v>3</v>
      </c>
      <c r="I166" s="78">
        <v>3</v>
      </c>
      <c r="J166" s="79"/>
      <c r="K166" s="69">
        <f>'Calculatie schoonmaak invulblad'!E33</f>
        <v>0</v>
      </c>
      <c r="L166" s="27">
        <v>200</v>
      </c>
      <c r="M166" s="67">
        <f t="shared" si="2"/>
        <v>600</v>
      </c>
      <c r="N166" s="114" t="e">
        <f>((I166/K166)*L166)/200*'Calculatie schoonmaak invulblad'!$C$14</f>
        <v>#DIV/0!</v>
      </c>
      <c r="O166" s="128" t="e">
        <f>I166/K166*L166*'Calculatie schoonmaak invulblad'!$C$14</f>
        <v>#DIV/0!</v>
      </c>
    </row>
    <row r="167" spans="1:15" x14ac:dyDescent="0.3">
      <c r="A167" s="21" t="s">
        <v>120</v>
      </c>
      <c r="B167" s="22">
        <v>5</v>
      </c>
      <c r="C167" s="13" t="s">
        <v>29</v>
      </c>
      <c r="D167" s="13" t="s">
        <v>29</v>
      </c>
      <c r="E167" s="13" t="s">
        <v>5</v>
      </c>
      <c r="F167" s="13" t="s">
        <v>5</v>
      </c>
      <c r="G167" s="13" t="s">
        <v>30</v>
      </c>
      <c r="H167" s="78">
        <v>28</v>
      </c>
      <c r="I167" s="78">
        <v>28</v>
      </c>
      <c r="J167" s="79"/>
      <c r="K167" s="69">
        <f>'Calculatie schoonmaak invulblad'!E56</f>
        <v>0</v>
      </c>
      <c r="L167" s="27">
        <v>200</v>
      </c>
      <c r="M167" s="67">
        <f t="shared" si="2"/>
        <v>5600</v>
      </c>
      <c r="N167" s="114" t="e">
        <f>((I167/K167)*L167)/200*'Calculatie schoonmaak invulblad'!$C$14</f>
        <v>#DIV/0!</v>
      </c>
      <c r="O167" s="128" t="e">
        <f>I167/K167*L167*'Calculatie schoonmaak invulblad'!$C$14</f>
        <v>#DIV/0!</v>
      </c>
    </row>
    <row r="168" spans="1:15" x14ac:dyDescent="0.3">
      <c r="A168" s="21" t="s">
        <v>120</v>
      </c>
      <c r="B168" s="22" t="s">
        <v>348</v>
      </c>
      <c r="C168" s="13" t="s">
        <v>14</v>
      </c>
      <c r="D168" s="13" t="s">
        <v>347</v>
      </c>
      <c r="E168" s="13" t="s">
        <v>5</v>
      </c>
      <c r="F168" s="13" t="s">
        <v>5</v>
      </c>
      <c r="G168" s="13" t="s">
        <v>16</v>
      </c>
      <c r="H168" s="78">
        <v>20</v>
      </c>
      <c r="I168" s="78">
        <v>20</v>
      </c>
      <c r="J168" s="79"/>
      <c r="K168" s="69">
        <f>'Calculatie schoonmaak invulblad'!E33</f>
        <v>0</v>
      </c>
      <c r="L168" s="27">
        <v>200</v>
      </c>
      <c r="M168" s="67">
        <f t="shared" si="2"/>
        <v>4000</v>
      </c>
      <c r="N168" s="114" t="e">
        <f>((I168/K168)*L168)/200*'Calculatie schoonmaak invulblad'!$C$14</f>
        <v>#DIV/0!</v>
      </c>
      <c r="O168" s="128" t="e">
        <f>I168/K168*L168*'Calculatie schoonmaak invulblad'!$C$14</f>
        <v>#DIV/0!</v>
      </c>
    </row>
    <row r="169" spans="1:15" x14ac:dyDescent="0.3">
      <c r="A169" s="21" t="s">
        <v>120</v>
      </c>
      <c r="B169" s="22">
        <v>6</v>
      </c>
      <c r="C169" s="13" t="s">
        <v>29</v>
      </c>
      <c r="D169" s="13" t="s">
        <v>29</v>
      </c>
      <c r="E169" s="13" t="s">
        <v>239</v>
      </c>
      <c r="F169" s="13" t="s">
        <v>10</v>
      </c>
      <c r="G169" s="13" t="s">
        <v>30</v>
      </c>
      <c r="H169" s="78">
        <v>28</v>
      </c>
      <c r="I169" s="78">
        <v>28</v>
      </c>
      <c r="J169" s="79"/>
      <c r="K169" s="69">
        <f>'Calculatie schoonmaak invulblad'!E59</f>
        <v>0</v>
      </c>
      <c r="L169" s="27">
        <v>200</v>
      </c>
      <c r="M169" s="67">
        <f t="shared" si="2"/>
        <v>5600</v>
      </c>
      <c r="N169" s="114" t="e">
        <f>((I169/K169)*L169)/200*'Calculatie schoonmaak invulblad'!$C$14</f>
        <v>#DIV/0!</v>
      </c>
      <c r="O169" s="128" t="e">
        <f>I169/K169*L169*'Calculatie schoonmaak invulblad'!$C$14</f>
        <v>#DIV/0!</v>
      </c>
    </row>
    <row r="170" spans="1:15" x14ac:dyDescent="0.3">
      <c r="A170" s="21" t="s">
        <v>120</v>
      </c>
      <c r="B170" s="22" t="s">
        <v>349</v>
      </c>
      <c r="C170" s="13" t="s">
        <v>14</v>
      </c>
      <c r="D170" s="13" t="s">
        <v>347</v>
      </c>
      <c r="E170" s="13" t="s">
        <v>5</v>
      </c>
      <c r="F170" s="13" t="s">
        <v>5</v>
      </c>
      <c r="G170" s="13" t="s">
        <v>16</v>
      </c>
      <c r="H170" s="78">
        <v>20</v>
      </c>
      <c r="I170" s="78">
        <v>20</v>
      </c>
      <c r="J170" s="79"/>
      <c r="K170" s="69">
        <f>'Calculatie schoonmaak invulblad'!E33</f>
        <v>0</v>
      </c>
      <c r="L170" s="27">
        <v>200</v>
      </c>
      <c r="M170" s="67">
        <f t="shared" si="2"/>
        <v>4000</v>
      </c>
      <c r="N170" s="114" t="e">
        <f>((I170/K170)*L170)/200*'Calculatie schoonmaak invulblad'!$C$14</f>
        <v>#DIV/0!</v>
      </c>
      <c r="O170" s="128" t="e">
        <f>I170/K170*L170*'Calculatie schoonmaak invulblad'!$C$14</f>
        <v>#DIV/0!</v>
      </c>
    </row>
    <row r="171" spans="1:15" x14ac:dyDescent="0.3">
      <c r="A171" s="21" t="s">
        <v>120</v>
      </c>
      <c r="B171" s="22">
        <v>7</v>
      </c>
      <c r="C171" s="13" t="s">
        <v>87</v>
      </c>
      <c r="D171" s="13" t="s">
        <v>46</v>
      </c>
      <c r="E171" s="13" t="s">
        <v>5</v>
      </c>
      <c r="F171" s="13" t="s">
        <v>5</v>
      </c>
      <c r="G171" s="13" t="s">
        <v>47</v>
      </c>
      <c r="H171" s="78">
        <v>1</v>
      </c>
      <c r="I171" s="78">
        <v>1</v>
      </c>
      <c r="J171" s="79"/>
      <c r="K171" s="69">
        <f>'Calculatie schoonmaak invulblad'!K37</f>
        <v>0</v>
      </c>
      <c r="L171" s="27">
        <v>200</v>
      </c>
      <c r="M171" s="67">
        <f t="shared" si="2"/>
        <v>200</v>
      </c>
      <c r="N171" s="114" t="e">
        <f>((I171/K171)*L171)/200*'Calculatie schoonmaak invulblad'!$C$14</f>
        <v>#DIV/0!</v>
      </c>
      <c r="O171" s="128" t="e">
        <f>I171/K171*L171*'Calculatie schoonmaak invulblad'!$C$14</f>
        <v>#DIV/0!</v>
      </c>
    </row>
    <row r="172" spans="1:15" x14ac:dyDescent="0.3">
      <c r="A172" s="21" t="s">
        <v>120</v>
      </c>
      <c r="B172" s="22">
        <v>8</v>
      </c>
      <c r="C172" s="13" t="s">
        <v>87</v>
      </c>
      <c r="D172" s="13" t="s">
        <v>46</v>
      </c>
      <c r="E172" s="13" t="s">
        <v>5</v>
      </c>
      <c r="F172" s="13" t="s">
        <v>5</v>
      </c>
      <c r="G172" s="13" t="s">
        <v>47</v>
      </c>
      <c r="H172" s="78">
        <v>1</v>
      </c>
      <c r="I172" s="78">
        <v>1</v>
      </c>
      <c r="J172" s="79"/>
      <c r="K172" s="69">
        <f>'Calculatie schoonmaak invulblad'!K37</f>
        <v>0</v>
      </c>
      <c r="L172" s="27">
        <v>200</v>
      </c>
      <c r="M172" s="67">
        <f t="shared" si="2"/>
        <v>200</v>
      </c>
      <c r="N172" s="114" t="e">
        <f>((I172/K172)*L172)/200*'Calculatie schoonmaak invulblad'!$C$14</f>
        <v>#DIV/0!</v>
      </c>
      <c r="O172" s="128" t="e">
        <f>I172/K172*L172*'Calculatie schoonmaak invulblad'!$C$14</f>
        <v>#DIV/0!</v>
      </c>
    </row>
    <row r="173" spans="1:15" x14ac:dyDescent="0.3">
      <c r="A173" s="21" t="s">
        <v>120</v>
      </c>
      <c r="B173" s="22">
        <v>10</v>
      </c>
      <c r="C173" s="13" t="s">
        <v>186</v>
      </c>
      <c r="D173" s="13" t="s">
        <v>48</v>
      </c>
      <c r="E173" s="13" t="s">
        <v>302</v>
      </c>
      <c r="F173" s="13" t="s">
        <v>11</v>
      </c>
      <c r="G173" s="13" t="s">
        <v>125</v>
      </c>
      <c r="H173" s="78">
        <v>256</v>
      </c>
      <c r="I173" s="78">
        <v>256</v>
      </c>
      <c r="J173" s="79"/>
      <c r="K173" s="27">
        <f>(('Calculatie schoonmaak invulblad'!K42*50)/65)+(('Calculatie schoonmaak invulblad'!K43*15)/65)</f>
        <v>0</v>
      </c>
      <c r="L173" s="27">
        <v>65</v>
      </c>
      <c r="M173" s="67">
        <f t="shared" si="2"/>
        <v>16640</v>
      </c>
      <c r="N173" s="114" t="e">
        <f>((I173/K173)*L173)/200*'Calculatie schoonmaak invulblad'!$C$14</f>
        <v>#DIV/0!</v>
      </c>
      <c r="O173" s="128" t="e">
        <f>I173/K173*L173*'Calculatie schoonmaak invulblad'!$C$14</f>
        <v>#DIV/0!</v>
      </c>
    </row>
    <row r="174" spans="1:15" x14ac:dyDescent="0.3">
      <c r="A174" s="21" t="s">
        <v>120</v>
      </c>
      <c r="B174" s="22" t="s">
        <v>350</v>
      </c>
      <c r="C174" s="13" t="s">
        <v>53</v>
      </c>
      <c r="D174" s="13" t="s">
        <v>53</v>
      </c>
      <c r="E174" s="13" t="s">
        <v>302</v>
      </c>
      <c r="F174" s="13" t="s">
        <v>11</v>
      </c>
      <c r="G174" s="13" t="s">
        <v>125</v>
      </c>
      <c r="H174" s="78">
        <v>32</v>
      </c>
      <c r="I174" s="78">
        <v>32</v>
      </c>
      <c r="J174" s="79"/>
      <c r="K174" s="27">
        <f>('Calculatie schoonmaak invulblad'!K45+'Calculatie schoonmaak invulblad'!K46)/2</f>
        <v>0</v>
      </c>
      <c r="L174" s="27">
        <v>2</v>
      </c>
      <c r="M174" s="67">
        <f t="shared" si="2"/>
        <v>64</v>
      </c>
      <c r="N174" s="114" t="e">
        <f>((I174/K174)*L174)/200*'Calculatie schoonmaak invulblad'!$C$14</f>
        <v>#DIV/0!</v>
      </c>
      <c r="O174" s="128" t="e">
        <f>I174/K174*L174*'Calculatie schoonmaak invulblad'!$C$14</f>
        <v>#DIV/0!</v>
      </c>
    </row>
    <row r="175" spans="1:15" x14ac:dyDescent="0.3">
      <c r="A175" s="21" t="s">
        <v>120</v>
      </c>
      <c r="B175" s="22">
        <v>11</v>
      </c>
      <c r="C175" s="13" t="s">
        <v>56</v>
      </c>
      <c r="D175" s="13" t="s">
        <v>56</v>
      </c>
      <c r="E175" s="13" t="s">
        <v>5</v>
      </c>
      <c r="F175" s="13" t="s">
        <v>5</v>
      </c>
      <c r="G175" s="13" t="s">
        <v>35</v>
      </c>
      <c r="H175" s="78">
        <v>5</v>
      </c>
      <c r="I175" s="78">
        <v>5</v>
      </c>
      <c r="J175" s="79"/>
      <c r="K175" s="69">
        <f>'Calculatie schoonmaak invulblad'!K58</f>
        <v>0</v>
      </c>
      <c r="L175" s="27">
        <v>200</v>
      </c>
      <c r="M175" s="67">
        <f t="shared" si="2"/>
        <v>1000</v>
      </c>
      <c r="N175" s="114" t="e">
        <f>((I175/K175)*L175)/200*'Calculatie schoonmaak invulblad'!$C$14</f>
        <v>#DIV/0!</v>
      </c>
      <c r="O175" s="128" t="e">
        <f>I175/K175*L175*'Calculatie schoonmaak invulblad'!$C$14</f>
        <v>#DIV/0!</v>
      </c>
    </row>
    <row r="176" spans="1:15" x14ac:dyDescent="0.3">
      <c r="A176" s="21" t="s">
        <v>120</v>
      </c>
      <c r="B176" s="22" t="s">
        <v>351</v>
      </c>
      <c r="C176" s="13" t="s">
        <v>100</v>
      </c>
      <c r="D176" s="13" t="s">
        <v>56</v>
      </c>
      <c r="E176" s="13" t="s">
        <v>8</v>
      </c>
      <c r="F176" s="13" t="s">
        <v>8</v>
      </c>
      <c r="G176" s="13" t="s">
        <v>35</v>
      </c>
      <c r="H176" s="78">
        <v>5</v>
      </c>
      <c r="I176" s="78">
        <v>5</v>
      </c>
      <c r="J176" s="79"/>
      <c r="K176" s="69">
        <f>'Calculatie schoonmaak invulblad'!K59</f>
        <v>0</v>
      </c>
      <c r="L176" s="27">
        <v>200</v>
      </c>
      <c r="M176" s="67">
        <f t="shared" si="2"/>
        <v>1000</v>
      </c>
      <c r="N176" s="114" t="e">
        <f>((I176/K176)*L176)/200*'Calculatie schoonmaak invulblad'!$C$14</f>
        <v>#DIV/0!</v>
      </c>
      <c r="O176" s="128" t="e">
        <f>I176/K176*L176*'Calculatie schoonmaak invulblad'!$C$14</f>
        <v>#DIV/0!</v>
      </c>
    </row>
    <row r="177" spans="1:15" x14ac:dyDescent="0.3">
      <c r="A177" s="21" t="s">
        <v>120</v>
      </c>
      <c r="B177" s="22" t="s">
        <v>352</v>
      </c>
      <c r="C177" s="13" t="s">
        <v>353</v>
      </c>
      <c r="D177" s="13" t="s">
        <v>32</v>
      </c>
      <c r="E177" s="13" t="s">
        <v>8</v>
      </c>
      <c r="F177" s="13" t="s">
        <v>8</v>
      </c>
      <c r="G177" s="13" t="s">
        <v>25</v>
      </c>
      <c r="H177" s="78">
        <v>6</v>
      </c>
      <c r="I177" s="78">
        <v>6</v>
      </c>
      <c r="J177" s="79"/>
      <c r="K177" s="69">
        <f>'Calculatie schoonmaak invulblad'!E61</f>
        <v>0</v>
      </c>
      <c r="L177" s="27">
        <v>100</v>
      </c>
      <c r="M177" s="67">
        <f t="shared" si="2"/>
        <v>600</v>
      </c>
      <c r="N177" s="114" t="e">
        <f>((I177/K177)*L177)/200*'Calculatie schoonmaak invulblad'!$C$14</f>
        <v>#DIV/0!</v>
      </c>
      <c r="O177" s="128" t="e">
        <f>I177/K177*L177*'Calculatie schoonmaak invulblad'!$C$14</f>
        <v>#DIV/0!</v>
      </c>
    </row>
    <row r="178" spans="1:15" x14ac:dyDescent="0.3">
      <c r="A178" s="21" t="s">
        <v>120</v>
      </c>
      <c r="B178" s="22" t="s">
        <v>352</v>
      </c>
      <c r="C178" s="13" t="s">
        <v>354</v>
      </c>
      <c r="D178" s="13" t="s">
        <v>32</v>
      </c>
      <c r="E178" s="13" t="s">
        <v>8</v>
      </c>
      <c r="F178" s="13" t="s">
        <v>8</v>
      </c>
      <c r="G178" s="13" t="s">
        <v>25</v>
      </c>
      <c r="H178" s="78">
        <v>6</v>
      </c>
      <c r="I178" s="78">
        <v>6</v>
      </c>
      <c r="J178" s="79"/>
      <c r="K178" s="69">
        <f>'Calculatie schoonmaak invulblad'!E61</f>
        <v>0</v>
      </c>
      <c r="L178" s="27">
        <v>100</v>
      </c>
      <c r="M178" s="67">
        <f t="shared" si="2"/>
        <v>600</v>
      </c>
      <c r="N178" s="114" t="e">
        <f>((I178/K178)*L178)/200*'Calculatie schoonmaak invulblad'!$C$14</f>
        <v>#DIV/0!</v>
      </c>
      <c r="O178" s="128" t="e">
        <f>I178/K178*L178*'Calculatie schoonmaak invulblad'!$C$14</f>
        <v>#DIV/0!</v>
      </c>
    </row>
    <row r="179" spans="1:15" x14ac:dyDescent="0.3">
      <c r="A179" s="21" t="s">
        <v>120</v>
      </c>
      <c r="B179" s="22" t="s">
        <v>352</v>
      </c>
      <c r="C179" s="13" t="s">
        <v>355</v>
      </c>
      <c r="D179" s="13" t="s">
        <v>32</v>
      </c>
      <c r="E179" s="13" t="s">
        <v>8</v>
      </c>
      <c r="F179" s="13" t="s">
        <v>8</v>
      </c>
      <c r="G179" s="13" t="s">
        <v>25</v>
      </c>
      <c r="H179" s="78">
        <v>6</v>
      </c>
      <c r="I179" s="78">
        <v>6</v>
      </c>
      <c r="J179" s="79"/>
      <c r="K179" s="69">
        <f>'Calculatie schoonmaak invulblad'!E61</f>
        <v>0</v>
      </c>
      <c r="L179" s="27">
        <v>100</v>
      </c>
      <c r="M179" s="67">
        <f t="shared" si="2"/>
        <v>600</v>
      </c>
      <c r="N179" s="114" t="e">
        <f>((I179/K179)*L179)/200*'Calculatie schoonmaak invulblad'!$C$14</f>
        <v>#DIV/0!</v>
      </c>
      <c r="O179" s="128" t="e">
        <f>I179/K179*L179*'Calculatie schoonmaak invulblad'!$C$14</f>
        <v>#DIV/0!</v>
      </c>
    </row>
    <row r="180" spans="1:15" x14ac:dyDescent="0.3">
      <c r="A180" s="21" t="s">
        <v>120</v>
      </c>
      <c r="B180" s="22" t="s">
        <v>352</v>
      </c>
      <c r="C180" s="13" t="s">
        <v>356</v>
      </c>
      <c r="D180" s="13" t="s">
        <v>32</v>
      </c>
      <c r="E180" s="13" t="s">
        <v>8</v>
      </c>
      <c r="F180" s="13" t="s">
        <v>8</v>
      </c>
      <c r="G180" s="13" t="s">
        <v>25</v>
      </c>
      <c r="H180" s="78">
        <v>6</v>
      </c>
      <c r="I180" s="78">
        <v>6</v>
      </c>
      <c r="J180" s="79"/>
      <c r="K180" s="69">
        <f>'Calculatie schoonmaak invulblad'!E61</f>
        <v>0</v>
      </c>
      <c r="L180" s="27">
        <v>100</v>
      </c>
      <c r="M180" s="67">
        <f t="shared" si="2"/>
        <v>600</v>
      </c>
      <c r="N180" s="114" t="e">
        <f>((I180/K180)*L180)/200*'Calculatie schoonmaak invulblad'!$C$14</f>
        <v>#DIV/0!</v>
      </c>
      <c r="O180" s="128" t="e">
        <f>I180/K180*L180*'Calculatie schoonmaak invulblad'!$C$14</f>
        <v>#DIV/0!</v>
      </c>
    </row>
    <row r="181" spans="1:15" x14ac:dyDescent="0.3">
      <c r="A181" s="21" t="s">
        <v>120</v>
      </c>
      <c r="B181" s="22" t="s">
        <v>352</v>
      </c>
      <c r="C181" s="13" t="s">
        <v>141</v>
      </c>
      <c r="D181" s="13" t="s">
        <v>32</v>
      </c>
      <c r="E181" s="13" t="s">
        <v>239</v>
      </c>
      <c r="F181" s="13" t="s">
        <v>10</v>
      </c>
      <c r="G181" s="13" t="s">
        <v>25</v>
      </c>
      <c r="H181" s="78">
        <v>112</v>
      </c>
      <c r="I181" s="78">
        <v>112</v>
      </c>
      <c r="J181" s="79"/>
      <c r="K181" s="69">
        <f>'Calculatie schoonmaak invulblad'!E62</f>
        <v>0</v>
      </c>
      <c r="L181" s="27">
        <v>100</v>
      </c>
      <c r="M181" s="67">
        <f t="shared" si="2"/>
        <v>11200</v>
      </c>
      <c r="N181" s="114" t="e">
        <f>((I181/K181)*L181)/200*'Calculatie schoonmaak invulblad'!$C$14</f>
        <v>#DIV/0!</v>
      </c>
      <c r="O181" s="128" t="e">
        <f>I181/K181*L181*'Calculatie schoonmaak invulblad'!$C$14</f>
        <v>#DIV/0!</v>
      </c>
    </row>
    <row r="182" spans="1:15" x14ac:dyDescent="0.3">
      <c r="A182" s="21" t="s">
        <v>120</v>
      </c>
      <c r="B182" s="22" t="s">
        <v>352</v>
      </c>
      <c r="C182" s="13" t="s">
        <v>357</v>
      </c>
      <c r="D182" s="13" t="s">
        <v>46</v>
      </c>
      <c r="E182" s="13" t="s">
        <v>279</v>
      </c>
      <c r="F182" s="13" t="s">
        <v>5</v>
      </c>
      <c r="G182" s="13" t="s">
        <v>47</v>
      </c>
      <c r="H182" s="78">
        <v>2</v>
      </c>
      <c r="I182" s="78">
        <v>2</v>
      </c>
      <c r="J182" s="79"/>
      <c r="K182" s="69">
        <f>'Calculatie schoonmaak invulblad'!K37</f>
        <v>0</v>
      </c>
      <c r="L182" s="27">
        <v>200</v>
      </c>
      <c r="M182" s="67">
        <f t="shared" si="2"/>
        <v>400</v>
      </c>
      <c r="N182" s="114" t="e">
        <f>((I182/K182)*L182)/200*'Calculatie schoonmaak invulblad'!$C$14</f>
        <v>#DIV/0!</v>
      </c>
      <c r="O182" s="128" t="e">
        <f>I182/K182*L182*'Calculatie schoonmaak invulblad'!$C$14</f>
        <v>#DIV/0!</v>
      </c>
    </row>
    <row r="183" spans="1:15" x14ac:dyDescent="0.3">
      <c r="A183" s="21" t="s">
        <v>120</v>
      </c>
      <c r="B183" s="22" t="s">
        <v>352</v>
      </c>
      <c r="C183" s="13" t="s">
        <v>358</v>
      </c>
      <c r="D183" s="13" t="s">
        <v>46</v>
      </c>
      <c r="E183" s="13" t="s">
        <v>279</v>
      </c>
      <c r="F183" s="13" t="s">
        <v>5</v>
      </c>
      <c r="G183" s="13" t="s">
        <v>47</v>
      </c>
      <c r="H183" s="78">
        <v>2</v>
      </c>
      <c r="I183" s="78">
        <v>2</v>
      </c>
      <c r="J183" s="79"/>
      <c r="K183" s="69">
        <f>'Calculatie schoonmaak invulblad'!K37</f>
        <v>0</v>
      </c>
      <c r="L183" s="27">
        <v>200</v>
      </c>
      <c r="M183" s="67">
        <f t="shared" si="2"/>
        <v>400</v>
      </c>
      <c r="N183" s="114" t="e">
        <f>((I183/K183)*L183)/200*'Calculatie schoonmaak invulblad'!$C$14</f>
        <v>#DIV/0!</v>
      </c>
      <c r="O183" s="128" t="e">
        <f>I183/K183*L183*'Calculatie schoonmaak invulblad'!$C$14</f>
        <v>#DIV/0!</v>
      </c>
    </row>
    <row r="184" spans="1:15" x14ac:dyDescent="0.3">
      <c r="A184" s="21" t="s">
        <v>120</v>
      </c>
      <c r="B184" s="22" t="s">
        <v>359</v>
      </c>
      <c r="C184" s="13" t="s">
        <v>360</v>
      </c>
      <c r="D184" s="13" t="s">
        <v>54</v>
      </c>
      <c r="E184" s="13" t="s">
        <v>11</v>
      </c>
      <c r="F184" s="13" t="s">
        <v>12</v>
      </c>
      <c r="G184" s="13" t="s">
        <v>35</v>
      </c>
      <c r="H184" s="78">
        <v>54</v>
      </c>
      <c r="I184" s="78">
        <v>54</v>
      </c>
      <c r="J184" s="79"/>
      <c r="K184" s="69">
        <f>'Calculatie schoonmaak invulblad'!K56</f>
        <v>0</v>
      </c>
      <c r="L184" s="27">
        <v>200</v>
      </c>
      <c r="M184" s="67">
        <f t="shared" si="2"/>
        <v>10800</v>
      </c>
      <c r="N184" s="114" t="e">
        <f>((I184/K184)*L184)/200*'Calculatie schoonmaak invulblad'!$C$14</f>
        <v>#DIV/0!</v>
      </c>
      <c r="O184" s="128" t="e">
        <f>I184/K184*L184*'Calculatie schoonmaak invulblad'!$C$14</f>
        <v>#DIV/0!</v>
      </c>
    </row>
    <row r="185" spans="1:15" x14ac:dyDescent="0.3">
      <c r="A185" s="21" t="s">
        <v>120</v>
      </c>
      <c r="B185" s="22" t="s">
        <v>361</v>
      </c>
      <c r="C185" s="13" t="s">
        <v>34</v>
      </c>
      <c r="D185" s="13" t="s">
        <v>34</v>
      </c>
      <c r="E185" s="13" t="s">
        <v>11</v>
      </c>
      <c r="F185" s="13" t="s">
        <v>12</v>
      </c>
      <c r="G185" s="13" t="s">
        <v>35</v>
      </c>
      <c r="H185" s="78">
        <v>1.5</v>
      </c>
      <c r="I185" s="78">
        <v>1.5</v>
      </c>
      <c r="J185" s="79"/>
      <c r="K185" s="69">
        <f>'Calculatie schoonmaak invulblad'!E69</f>
        <v>0</v>
      </c>
      <c r="L185" s="27">
        <v>200</v>
      </c>
      <c r="M185" s="67">
        <f t="shared" si="2"/>
        <v>300</v>
      </c>
      <c r="N185" s="114" t="e">
        <f>((I185/K185)*L185)/200*'Calculatie schoonmaak invulblad'!$C$14</f>
        <v>#DIV/0!</v>
      </c>
      <c r="O185" s="128" t="e">
        <f>I185/K185*L185*'Calculatie schoonmaak invulblad'!$C$14</f>
        <v>#DIV/0!</v>
      </c>
    </row>
    <row r="186" spans="1:15" x14ac:dyDescent="0.3">
      <c r="A186" s="21" t="s">
        <v>120</v>
      </c>
      <c r="B186" s="22" t="s">
        <v>362</v>
      </c>
      <c r="C186" s="13" t="s">
        <v>84</v>
      </c>
      <c r="D186" s="13" t="s">
        <v>0</v>
      </c>
      <c r="E186" s="13" t="s">
        <v>11</v>
      </c>
      <c r="F186" s="13" t="s">
        <v>12</v>
      </c>
      <c r="G186" s="13" t="s">
        <v>1462</v>
      </c>
      <c r="H186" s="78">
        <v>19</v>
      </c>
      <c r="I186" s="78">
        <v>19</v>
      </c>
      <c r="J186" s="79"/>
      <c r="K186" s="69">
        <f>'Calculatie schoonmaak invulblad'!E30</f>
        <v>0</v>
      </c>
      <c r="L186" s="27">
        <v>80</v>
      </c>
      <c r="M186" s="67">
        <f t="shared" si="2"/>
        <v>1520</v>
      </c>
      <c r="N186" s="114" t="e">
        <f>((I186/K186)*L186)/200*'Calculatie schoonmaak invulblad'!$C$14</f>
        <v>#DIV/0!</v>
      </c>
      <c r="O186" s="128" t="e">
        <f>I186/K186*L186*'Calculatie schoonmaak invulblad'!$C$14</f>
        <v>#DIV/0!</v>
      </c>
    </row>
    <row r="187" spans="1:15" x14ac:dyDescent="0.3">
      <c r="A187" s="21" t="s">
        <v>120</v>
      </c>
      <c r="B187" s="22" t="s">
        <v>363</v>
      </c>
      <c r="C187" s="13" t="s">
        <v>32</v>
      </c>
      <c r="D187" s="13" t="s">
        <v>32</v>
      </c>
      <c r="E187" s="13" t="s">
        <v>8</v>
      </c>
      <c r="F187" s="13" t="s">
        <v>8</v>
      </c>
      <c r="G187" s="13" t="s">
        <v>25</v>
      </c>
      <c r="H187" s="78">
        <v>38</v>
      </c>
      <c r="I187" s="78">
        <v>38</v>
      </c>
      <c r="J187" s="79"/>
      <c r="K187" s="69">
        <f>'Calculatie schoonmaak invulblad'!E61</f>
        <v>0</v>
      </c>
      <c r="L187" s="27">
        <v>100</v>
      </c>
      <c r="M187" s="67">
        <f t="shared" si="2"/>
        <v>3800</v>
      </c>
      <c r="N187" s="114" t="e">
        <f>((I187/K187)*L187)/200*'Calculatie schoonmaak invulblad'!$C$14</f>
        <v>#DIV/0!</v>
      </c>
      <c r="O187" s="128" t="e">
        <f>I187/K187*L187*'Calculatie schoonmaak invulblad'!$C$14</f>
        <v>#DIV/0!</v>
      </c>
    </row>
    <row r="188" spans="1:15" x14ac:dyDescent="0.3">
      <c r="A188" s="21" t="s">
        <v>120</v>
      </c>
      <c r="B188" s="22" t="s">
        <v>364</v>
      </c>
      <c r="C188" s="13" t="s">
        <v>32</v>
      </c>
      <c r="D188" s="13" t="s">
        <v>32</v>
      </c>
      <c r="E188" s="13" t="s">
        <v>8</v>
      </c>
      <c r="F188" s="13" t="s">
        <v>8</v>
      </c>
      <c r="G188" s="13" t="s">
        <v>25</v>
      </c>
      <c r="H188" s="78">
        <v>56</v>
      </c>
      <c r="I188" s="78">
        <v>56</v>
      </c>
      <c r="J188" s="79"/>
      <c r="K188" s="69">
        <f>'Calculatie schoonmaak invulblad'!E61</f>
        <v>0</v>
      </c>
      <c r="L188" s="27">
        <v>100</v>
      </c>
      <c r="M188" s="67">
        <f t="shared" si="2"/>
        <v>5600</v>
      </c>
      <c r="N188" s="114" t="e">
        <f>((I188/K188)*L188)/200*'Calculatie schoonmaak invulblad'!$C$14</f>
        <v>#DIV/0!</v>
      </c>
      <c r="O188" s="128" t="e">
        <f>I188/K188*L188*'Calculatie schoonmaak invulblad'!$C$14</f>
        <v>#DIV/0!</v>
      </c>
    </row>
    <row r="189" spans="1:15" x14ac:dyDescent="0.3">
      <c r="A189" s="21" t="s">
        <v>120</v>
      </c>
      <c r="B189" s="22" t="s">
        <v>365</v>
      </c>
      <c r="C189" s="13" t="s">
        <v>32</v>
      </c>
      <c r="D189" s="13" t="s">
        <v>32</v>
      </c>
      <c r="E189" s="13" t="s">
        <v>11</v>
      </c>
      <c r="F189" s="13" t="s">
        <v>12</v>
      </c>
      <c r="G189" s="13" t="s">
        <v>25</v>
      </c>
      <c r="H189" s="78">
        <v>56</v>
      </c>
      <c r="I189" s="78">
        <v>56</v>
      </c>
      <c r="J189" s="79"/>
      <c r="K189" s="69">
        <f>'Calculatie schoonmaak invulblad'!E65</f>
        <v>0</v>
      </c>
      <c r="L189" s="27">
        <v>100</v>
      </c>
      <c r="M189" s="67">
        <f t="shared" si="2"/>
        <v>5600</v>
      </c>
      <c r="N189" s="114" t="e">
        <f>((I189/K189)*L189)/200*'Calculatie schoonmaak invulblad'!$C$14</f>
        <v>#DIV/0!</v>
      </c>
      <c r="O189" s="128" t="e">
        <f>I189/K189*L189*'Calculatie schoonmaak invulblad'!$C$14</f>
        <v>#DIV/0!</v>
      </c>
    </row>
    <row r="190" spans="1:15" x14ac:dyDescent="0.3">
      <c r="A190" s="21" t="s">
        <v>120</v>
      </c>
      <c r="B190" s="22" t="s">
        <v>366</v>
      </c>
      <c r="C190" s="13" t="s">
        <v>84</v>
      </c>
      <c r="D190" s="13" t="s">
        <v>0</v>
      </c>
      <c r="E190" s="13" t="s">
        <v>11</v>
      </c>
      <c r="F190" s="13" t="s">
        <v>12</v>
      </c>
      <c r="G190" s="13" t="s">
        <v>1462</v>
      </c>
      <c r="H190" s="78">
        <v>19</v>
      </c>
      <c r="I190" s="78">
        <v>19</v>
      </c>
      <c r="J190" s="79"/>
      <c r="K190" s="69">
        <f>'Calculatie schoonmaak invulblad'!E30</f>
        <v>0</v>
      </c>
      <c r="L190" s="27">
        <v>80</v>
      </c>
      <c r="M190" s="67">
        <f t="shared" si="2"/>
        <v>1520</v>
      </c>
      <c r="N190" s="114" t="e">
        <f>((I190/K190)*L190)/200*'Calculatie schoonmaak invulblad'!$C$14</f>
        <v>#DIV/0!</v>
      </c>
      <c r="O190" s="128" t="e">
        <f>I190/K190*L190*'Calculatie schoonmaak invulblad'!$C$14</f>
        <v>#DIV/0!</v>
      </c>
    </row>
    <row r="191" spans="1:15" x14ac:dyDescent="0.3">
      <c r="A191" s="21" t="s">
        <v>120</v>
      </c>
      <c r="B191" s="22" t="s">
        <v>367</v>
      </c>
      <c r="C191" s="13" t="s">
        <v>32</v>
      </c>
      <c r="D191" s="13" t="s">
        <v>32</v>
      </c>
      <c r="E191" s="13" t="s">
        <v>11</v>
      </c>
      <c r="F191" s="13" t="s">
        <v>12</v>
      </c>
      <c r="G191" s="13" t="s">
        <v>25</v>
      </c>
      <c r="H191" s="78">
        <v>60</v>
      </c>
      <c r="I191" s="78">
        <v>60</v>
      </c>
      <c r="J191" s="79"/>
      <c r="K191" s="69">
        <f>'Calculatie schoonmaak invulblad'!E65</f>
        <v>0</v>
      </c>
      <c r="L191" s="27">
        <v>100</v>
      </c>
      <c r="M191" s="67">
        <f t="shared" si="2"/>
        <v>6000</v>
      </c>
      <c r="N191" s="114" t="e">
        <f>((I191/K191)*L191)/200*'Calculatie schoonmaak invulblad'!$C$14</f>
        <v>#DIV/0!</v>
      </c>
      <c r="O191" s="128" t="e">
        <f>I191/K191*L191*'Calculatie schoonmaak invulblad'!$C$14</f>
        <v>#DIV/0!</v>
      </c>
    </row>
    <row r="192" spans="1:15" x14ac:dyDescent="0.3">
      <c r="A192" s="21" t="s">
        <v>120</v>
      </c>
      <c r="B192" s="22" t="s">
        <v>368</v>
      </c>
      <c r="C192" s="13" t="s">
        <v>32</v>
      </c>
      <c r="D192" s="13" t="s">
        <v>32</v>
      </c>
      <c r="E192" s="13" t="s">
        <v>11</v>
      </c>
      <c r="F192" s="13" t="s">
        <v>12</v>
      </c>
      <c r="G192" s="13" t="s">
        <v>25</v>
      </c>
      <c r="H192" s="78">
        <v>82</v>
      </c>
      <c r="I192" s="78">
        <v>82</v>
      </c>
      <c r="J192" s="79"/>
      <c r="K192" s="69">
        <f>'Calculatie schoonmaak invulblad'!E65</f>
        <v>0</v>
      </c>
      <c r="L192" s="27">
        <v>100</v>
      </c>
      <c r="M192" s="67">
        <f t="shared" si="2"/>
        <v>8200</v>
      </c>
      <c r="N192" s="114" t="e">
        <f>((I192/K192)*L192)/200*'Calculatie schoonmaak invulblad'!$C$14</f>
        <v>#DIV/0!</v>
      </c>
      <c r="O192" s="128" t="e">
        <f>I192/K192*L192*'Calculatie schoonmaak invulblad'!$C$14</f>
        <v>#DIV/0!</v>
      </c>
    </row>
    <row r="193" spans="1:15" x14ac:dyDescent="0.3">
      <c r="A193" s="21" t="s">
        <v>120</v>
      </c>
      <c r="B193" s="22" t="s">
        <v>369</v>
      </c>
      <c r="C193" s="13" t="s">
        <v>96</v>
      </c>
      <c r="D193" s="13" t="s">
        <v>46</v>
      </c>
      <c r="E193" s="13" t="s">
        <v>11</v>
      </c>
      <c r="F193" s="13" t="s">
        <v>12</v>
      </c>
      <c r="G193" s="13" t="s">
        <v>47</v>
      </c>
      <c r="H193" s="78">
        <v>4</v>
      </c>
      <c r="I193" s="78">
        <v>4</v>
      </c>
      <c r="J193" s="79"/>
      <c r="K193" s="69">
        <f>'Calculatie schoonmaak invulblad'!K36</f>
        <v>0</v>
      </c>
      <c r="L193" s="27">
        <v>200</v>
      </c>
      <c r="M193" s="67">
        <f t="shared" si="2"/>
        <v>800</v>
      </c>
      <c r="N193" s="114" t="e">
        <f>((I193/K193)*L193)/200*'Calculatie schoonmaak invulblad'!$C$14</f>
        <v>#DIV/0!</v>
      </c>
      <c r="O193" s="128" t="e">
        <f>I193/K193*L193*'Calculatie schoonmaak invulblad'!$C$14</f>
        <v>#DIV/0!</v>
      </c>
    </row>
    <row r="194" spans="1:15" x14ac:dyDescent="0.3">
      <c r="A194" s="21" t="s">
        <v>120</v>
      </c>
      <c r="B194" s="22" t="s">
        <v>370</v>
      </c>
      <c r="C194" s="13" t="s">
        <v>87</v>
      </c>
      <c r="D194" s="13" t="s">
        <v>46</v>
      </c>
      <c r="E194" s="13" t="s">
        <v>11</v>
      </c>
      <c r="F194" s="13" t="s">
        <v>12</v>
      </c>
      <c r="G194" s="13" t="s">
        <v>47</v>
      </c>
      <c r="H194" s="78">
        <v>8</v>
      </c>
      <c r="I194" s="78">
        <v>8</v>
      </c>
      <c r="J194" s="79"/>
      <c r="K194" s="69">
        <f>'Calculatie schoonmaak invulblad'!K36</f>
        <v>0</v>
      </c>
      <c r="L194" s="27">
        <v>200</v>
      </c>
      <c r="M194" s="67">
        <f t="shared" si="2"/>
        <v>1600</v>
      </c>
      <c r="N194" s="114" t="e">
        <f>((I194/K194)*L194)/200*'Calculatie schoonmaak invulblad'!$C$14</f>
        <v>#DIV/0!</v>
      </c>
      <c r="O194" s="128" t="e">
        <f>I194/K194*L194*'Calculatie schoonmaak invulblad'!$C$14</f>
        <v>#DIV/0!</v>
      </c>
    </row>
    <row r="195" spans="1:15" x14ac:dyDescent="0.3">
      <c r="A195" s="21" t="s">
        <v>120</v>
      </c>
      <c r="B195" s="22" t="s">
        <v>371</v>
      </c>
      <c r="C195" s="13" t="s">
        <v>87</v>
      </c>
      <c r="D195" s="13" t="s">
        <v>46</v>
      </c>
      <c r="E195" s="13" t="s">
        <v>11</v>
      </c>
      <c r="F195" s="13" t="s">
        <v>12</v>
      </c>
      <c r="G195" s="13" t="s">
        <v>47</v>
      </c>
      <c r="H195" s="78">
        <v>8</v>
      </c>
      <c r="I195" s="78">
        <v>8</v>
      </c>
      <c r="J195" s="79"/>
      <c r="K195" s="69">
        <f>'Calculatie schoonmaak invulblad'!K36</f>
        <v>0</v>
      </c>
      <c r="L195" s="27">
        <v>200</v>
      </c>
      <c r="M195" s="67">
        <f t="shared" si="2"/>
        <v>1600</v>
      </c>
      <c r="N195" s="114" t="e">
        <f>((I195/K195)*L195)/200*'Calculatie schoonmaak invulblad'!$C$14</f>
        <v>#DIV/0!</v>
      </c>
      <c r="O195" s="128" t="e">
        <f>I195/K195*L195*'Calculatie schoonmaak invulblad'!$C$14</f>
        <v>#DIV/0!</v>
      </c>
    </row>
    <row r="196" spans="1:15" x14ac:dyDescent="0.3">
      <c r="A196" s="21" t="s">
        <v>120</v>
      </c>
      <c r="B196" s="22" t="s">
        <v>372</v>
      </c>
      <c r="C196" s="13" t="s">
        <v>373</v>
      </c>
      <c r="D196" s="13" t="s">
        <v>0</v>
      </c>
      <c r="E196" s="13" t="s">
        <v>11</v>
      </c>
      <c r="F196" s="13" t="s">
        <v>12</v>
      </c>
      <c r="G196" s="13" t="s">
        <v>3</v>
      </c>
      <c r="H196" s="78">
        <v>14</v>
      </c>
      <c r="I196" s="78">
        <v>14</v>
      </c>
      <c r="J196" s="79"/>
      <c r="K196" s="69">
        <f>'Calculatie schoonmaak invulblad'!E24</f>
        <v>0</v>
      </c>
      <c r="L196" s="27">
        <v>40</v>
      </c>
      <c r="M196" s="67">
        <f t="shared" si="2"/>
        <v>560</v>
      </c>
      <c r="N196" s="114" t="e">
        <f>((I196/K196)*L196)/200*'Calculatie schoonmaak invulblad'!$C$14</f>
        <v>#DIV/0!</v>
      </c>
      <c r="O196" s="128" t="e">
        <f>I196/K196*L196*'Calculatie schoonmaak invulblad'!$C$14</f>
        <v>#DIV/0!</v>
      </c>
    </row>
    <row r="197" spans="1:15" x14ac:dyDescent="0.3">
      <c r="A197" s="21" t="s">
        <v>120</v>
      </c>
      <c r="B197" s="22" t="s">
        <v>374</v>
      </c>
      <c r="C197" s="13" t="s">
        <v>90</v>
      </c>
      <c r="D197" s="13" t="s">
        <v>39</v>
      </c>
      <c r="E197" s="13" t="s">
        <v>11</v>
      </c>
      <c r="F197" s="13" t="s">
        <v>12</v>
      </c>
      <c r="G197" s="13" t="s">
        <v>23</v>
      </c>
      <c r="H197" s="78">
        <v>12</v>
      </c>
      <c r="I197" s="78">
        <v>0</v>
      </c>
      <c r="J197" s="79">
        <v>12</v>
      </c>
      <c r="K197" s="69">
        <f>'Calculatie schoonmaak invulblad'!E77</f>
        <v>0</v>
      </c>
      <c r="L197" s="27">
        <v>10</v>
      </c>
      <c r="M197" s="67">
        <f t="shared" si="2"/>
        <v>0</v>
      </c>
      <c r="N197" s="114" t="e">
        <f>((I197/K197)*L197)/200*'Calculatie schoonmaak invulblad'!$C$14</f>
        <v>#DIV/0!</v>
      </c>
      <c r="O197" s="128" t="e">
        <f>I197/K197*L197*'Calculatie schoonmaak invulblad'!$C$14</f>
        <v>#DIV/0!</v>
      </c>
    </row>
    <row r="198" spans="1:15" x14ac:dyDescent="0.3">
      <c r="A198" s="21" t="s">
        <v>120</v>
      </c>
      <c r="B198" s="22" t="s">
        <v>375</v>
      </c>
      <c r="C198" s="13" t="s">
        <v>32</v>
      </c>
      <c r="D198" s="13" t="s">
        <v>32</v>
      </c>
      <c r="E198" s="13" t="s">
        <v>11</v>
      </c>
      <c r="F198" s="13" t="s">
        <v>12</v>
      </c>
      <c r="G198" s="13" t="s">
        <v>25</v>
      </c>
      <c r="H198" s="78">
        <v>56</v>
      </c>
      <c r="I198" s="78">
        <v>56</v>
      </c>
      <c r="J198" s="79"/>
      <c r="K198" s="69">
        <f>'Calculatie schoonmaak invulblad'!E65</f>
        <v>0</v>
      </c>
      <c r="L198" s="27">
        <v>100</v>
      </c>
      <c r="M198" s="67">
        <f t="shared" si="2"/>
        <v>5600</v>
      </c>
      <c r="N198" s="114" t="e">
        <f>((I198/K198)*L198)/200*'Calculatie schoonmaak invulblad'!$C$14</f>
        <v>#DIV/0!</v>
      </c>
      <c r="O198" s="128" t="e">
        <f>I198/K198*L198*'Calculatie schoonmaak invulblad'!$C$14</f>
        <v>#DIV/0!</v>
      </c>
    </row>
    <row r="199" spans="1:15" x14ac:dyDescent="0.3">
      <c r="A199" s="21" t="s">
        <v>120</v>
      </c>
      <c r="B199" s="22" t="s">
        <v>376</v>
      </c>
      <c r="C199" s="13" t="s">
        <v>32</v>
      </c>
      <c r="D199" s="13" t="s">
        <v>32</v>
      </c>
      <c r="E199" s="13" t="s">
        <v>8</v>
      </c>
      <c r="F199" s="13" t="s">
        <v>8</v>
      </c>
      <c r="G199" s="13" t="s">
        <v>25</v>
      </c>
      <c r="H199" s="78">
        <v>56</v>
      </c>
      <c r="I199" s="78">
        <v>56</v>
      </c>
      <c r="J199" s="79"/>
      <c r="K199" s="69">
        <f>'Calculatie schoonmaak invulblad'!E61</f>
        <v>0</v>
      </c>
      <c r="L199" s="27">
        <v>100</v>
      </c>
      <c r="M199" s="67">
        <f t="shared" si="2"/>
        <v>5600</v>
      </c>
      <c r="N199" s="114" t="e">
        <f>((I199/K199)*L199)/200*'Calculatie schoonmaak invulblad'!$C$14</f>
        <v>#DIV/0!</v>
      </c>
      <c r="O199" s="128" t="e">
        <f>I199/K199*L199*'Calculatie schoonmaak invulblad'!$C$14</f>
        <v>#DIV/0!</v>
      </c>
    </row>
    <row r="200" spans="1:15" x14ac:dyDescent="0.3">
      <c r="A200" s="21" t="s">
        <v>120</v>
      </c>
      <c r="B200" s="22" t="s">
        <v>377</v>
      </c>
      <c r="C200" s="13" t="s">
        <v>32</v>
      </c>
      <c r="D200" s="13" t="s">
        <v>32</v>
      </c>
      <c r="E200" s="13" t="s">
        <v>8</v>
      </c>
      <c r="F200" s="13" t="s">
        <v>8</v>
      </c>
      <c r="G200" s="13" t="s">
        <v>25</v>
      </c>
      <c r="H200" s="78">
        <v>56</v>
      </c>
      <c r="I200" s="78">
        <v>56</v>
      </c>
      <c r="J200" s="79"/>
      <c r="K200" s="69">
        <f>'Calculatie schoonmaak invulblad'!E61</f>
        <v>0</v>
      </c>
      <c r="L200" s="27">
        <v>100</v>
      </c>
      <c r="M200" s="67">
        <f t="shared" si="2"/>
        <v>5600</v>
      </c>
      <c r="N200" s="114" t="e">
        <f>((I200/K200)*L200)/200*'Calculatie schoonmaak invulblad'!$C$14</f>
        <v>#DIV/0!</v>
      </c>
      <c r="O200" s="128" t="e">
        <f>I200/K200*L200*'Calculatie schoonmaak invulblad'!$C$14</f>
        <v>#DIV/0!</v>
      </c>
    </row>
    <row r="201" spans="1:15" x14ac:dyDescent="0.3">
      <c r="A201" s="21" t="s">
        <v>120</v>
      </c>
      <c r="B201" s="22" t="s">
        <v>378</v>
      </c>
      <c r="C201" s="13" t="s">
        <v>32</v>
      </c>
      <c r="D201" s="13" t="s">
        <v>32</v>
      </c>
      <c r="E201" s="13" t="s">
        <v>11</v>
      </c>
      <c r="F201" s="13" t="s">
        <v>12</v>
      </c>
      <c r="G201" s="13" t="s">
        <v>25</v>
      </c>
      <c r="H201" s="78">
        <v>56</v>
      </c>
      <c r="I201" s="78">
        <v>56</v>
      </c>
      <c r="J201" s="79"/>
      <c r="K201" s="69">
        <f>'Calculatie schoonmaak invulblad'!E65</f>
        <v>0</v>
      </c>
      <c r="L201" s="27">
        <v>100</v>
      </c>
      <c r="M201" s="67">
        <f t="shared" si="2"/>
        <v>5600</v>
      </c>
      <c r="N201" s="114" t="e">
        <f>((I201/K201)*L201)/200*'Calculatie schoonmaak invulblad'!$C$14</f>
        <v>#DIV/0!</v>
      </c>
      <c r="O201" s="128" t="e">
        <f>I201/K201*L201*'Calculatie schoonmaak invulblad'!$C$14</f>
        <v>#DIV/0!</v>
      </c>
    </row>
    <row r="202" spans="1:15" x14ac:dyDescent="0.3">
      <c r="A202" s="21" t="s">
        <v>120</v>
      </c>
      <c r="B202" s="22" t="s">
        <v>379</v>
      </c>
      <c r="C202" s="13" t="s">
        <v>380</v>
      </c>
      <c r="D202" s="13" t="s">
        <v>39</v>
      </c>
      <c r="E202" s="13" t="s">
        <v>11</v>
      </c>
      <c r="F202" s="13" t="s">
        <v>12</v>
      </c>
      <c r="G202" s="13" t="s">
        <v>23</v>
      </c>
      <c r="H202" s="78">
        <v>14</v>
      </c>
      <c r="I202" s="78">
        <v>0</v>
      </c>
      <c r="J202" s="79">
        <v>14</v>
      </c>
      <c r="K202" s="69">
        <f>'Calculatie schoonmaak invulblad'!E77</f>
        <v>0</v>
      </c>
      <c r="L202" s="27">
        <v>10</v>
      </c>
      <c r="M202" s="67">
        <f t="shared" si="2"/>
        <v>0</v>
      </c>
      <c r="N202" s="114" t="e">
        <f>((I202/K202)*L202)/200*'Calculatie schoonmaak invulblad'!$C$14</f>
        <v>#DIV/0!</v>
      </c>
      <c r="O202" s="128" t="e">
        <f>I202/K202*L202*'Calculatie schoonmaak invulblad'!$C$14</f>
        <v>#DIV/0!</v>
      </c>
    </row>
    <row r="203" spans="1:15" x14ac:dyDescent="0.3">
      <c r="A203" s="21" t="s">
        <v>120</v>
      </c>
      <c r="B203" s="22" t="s">
        <v>381</v>
      </c>
      <c r="C203" s="13" t="s">
        <v>382</v>
      </c>
      <c r="D203" s="13" t="s">
        <v>32</v>
      </c>
      <c r="E203" s="13" t="s">
        <v>11</v>
      </c>
      <c r="F203" s="13" t="s">
        <v>12</v>
      </c>
      <c r="G203" s="13" t="s">
        <v>25</v>
      </c>
      <c r="H203" s="78">
        <v>64</v>
      </c>
      <c r="I203" s="78">
        <v>64</v>
      </c>
      <c r="J203" s="79"/>
      <c r="K203" s="69">
        <f>'Calculatie schoonmaak invulblad'!E65</f>
        <v>0</v>
      </c>
      <c r="L203" s="27">
        <v>100</v>
      </c>
      <c r="M203" s="67">
        <f t="shared" si="2"/>
        <v>6400</v>
      </c>
      <c r="N203" s="114" t="e">
        <f>((I203/K203)*L203)/200*'Calculatie schoonmaak invulblad'!$C$14</f>
        <v>#DIV/0!</v>
      </c>
      <c r="O203" s="128" t="e">
        <f>I203/K203*L203*'Calculatie schoonmaak invulblad'!$C$14</f>
        <v>#DIV/0!</v>
      </c>
    </row>
    <row r="204" spans="1:15" x14ac:dyDescent="0.3">
      <c r="A204" s="21" t="s">
        <v>120</v>
      </c>
      <c r="B204" s="22" t="s">
        <v>383</v>
      </c>
      <c r="C204" s="13" t="s">
        <v>382</v>
      </c>
      <c r="D204" s="13" t="s">
        <v>32</v>
      </c>
      <c r="E204" s="13" t="s">
        <v>11</v>
      </c>
      <c r="F204" s="13" t="s">
        <v>12</v>
      </c>
      <c r="G204" s="13" t="s">
        <v>25</v>
      </c>
      <c r="H204" s="78">
        <v>73</v>
      </c>
      <c r="I204" s="78">
        <v>73</v>
      </c>
      <c r="J204" s="79"/>
      <c r="K204" s="69">
        <f>'Calculatie schoonmaak invulblad'!E65</f>
        <v>0</v>
      </c>
      <c r="L204" s="27">
        <v>100</v>
      </c>
      <c r="M204" s="67">
        <f t="shared" ref="M204:M225" si="3">I204*L204</f>
        <v>7300</v>
      </c>
      <c r="N204" s="114" t="e">
        <f>((I204/K204)*L204)/200*'Calculatie schoonmaak invulblad'!$C$14</f>
        <v>#DIV/0!</v>
      </c>
      <c r="O204" s="128" t="e">
        <f>I204/K204*L204*'Calculatie schoonmaak invulblad'!$C$14</f>
        <v>#DIV/0!</v>
      </c>
    </row>
    <row r="205" spans="1:15" x14ac:dyDescent="0.3">
      <c r="A205" s="21" t="s">
        <v>120</v>
      </c>
      <c r="B205" s="22" t="s">
        <v>384</v>
      </c>
      <c r="C205" s="13" t="s">
        <v>382</v>
      </c>
      <c r="D205" s="13" t="s">
        <v>32</v>
      </c>
      <c r="E205" s="13" t="s">
        <v>11</v>
      </c>
      <c r="F205" s="13" t="s">
        <v>12</v>
      </c>
      <c r="G205" s="13" t="s">
        <v>25</v>
      </c>
      <c r="H205" s="78">
        <v>75</v>
      </c>
      <c r="I205" s="78">
        <v>75</v>
      </c>
      <c r="J205" s="79"/>
      <c r="K205" s="69">
        <f>'Calculatie schoonmaak invulblad'!E65</f>
        <v>0</v>
      </c>
      <c r="L205" s="27">
        <v>100</v>
      </c>
      <c r="M205" s="67">
        <f t="shared" si="3"/>
        <v>7500</v>
      </c>
      <c r="N205" s="114" t="e">
        <f>((I205/K205)*L205)/200*'Calculatie schoonmaak invulblad'!$C$14</f>
        <v>#DIV/0!</v>
      </c>
      <c r="O205" s="128" t="e">
        <f>I205/K205*L205*'Calculatie schoonmaak invulblad'!$C$14</f>
        <v>#DIV/0!</v>
      </c>
    </row>
    <row r="206" spans="1:15" x14ac:dyDescent="0.3">
      <c r="A206" s="21" t="s">
        <v>152</v>
      </c>
      <c r="B206" s="22" t="s">
        <v>385</v>
      </c>
      <c r="C206" s="13" t="s">
        <v>360</v>
      </c>
      <c r="D206" s="13" t="s">
        <v>54</v>
      </c>
      <c r="E206" s="13" t="s">
        <v>11</v>
      </c>
      <c r="F206" s="13" t="s">
        <v>12</v>
      </c>
      <c r="G206" s="13" t="s">
        <v>35</v>
      </c>
      <c r="H206" s="78">
        <v>29</v>
      </c>
      <c r="I206" s="78">
        <v>29</v>
      </c>
      <c r="J206" s="79"/>
      <c r="K206" s="69">
        <f>'Calculatie schoonmaak invulblad'!K56</f>
        <v>0</v>
      </c>
      <c r="L206" s="27">
        <v>200</v>
      </c>
      <c r="M206" s="67">
        <f t="shared" si="3"/>
        <v>5800</v>
      </c>
      <c r="N206" s="114" t="e">
        <f>((I206/K206)*L206)/200*'Calculatie schoonmaak invulblad'!$C$14</f>
        <v>#DIV/0!</v>
      </c>
      <c r="O206" s="128" t="e">
        <f>I206/K206*L206*'Calculatie schoonmaak invulblad'!$C$14</f>
        <v>#DIV/0!</v>
      </c>
    </row>
    <row r="207" spans="1:15" x14ac:dyDescent="0.3">
      <c r="A207" s="21" t="s">
        <v>152</v>
      </c>
      <c r="B207" s="22" t="s">
        <v>386</v>
      </c>
      <c r="C207" s="13" t="s">
        <v>32</v>
      </c>
      <c r="D207" s="13" t="s">
        <v>32</v>
      </c>
      <c r="E207" s="13" t="s">
        <v>11</v>
      </c>
      <c r="F207" s="13" t="s">
        <v>12</v>
      </c>
      <c r="G207" s="13" t="s">
        <v>25</v>
      </c>
      <c r="H207" s="78">
        <v>56</v>
      </c>
      <c r="I207" s="78">
        <v>56</v>
      </c>
      <c r="J207" s="79"/>
      <c r="K207" s="69">
        <f>'Calculatie schoonmaak invulblad'!E65</f>
        <v>0</v>
      </c>
      <c r="L207" s="27">
        <v>100</v>
      </c>
      <c r="M207" s="67">
        <f t="shared" si="3"/>
        <v>5600</v>
      </c>
      <c r="N207" s="114" t="e">
        <f>((I207/K207)*L207)/200*'Calculatie schoonmaak invulblad'!$C$14</f>
        <v>#DIV/0!</v>
      </c>
      <c r="O207" s="128" t="e">
        <f>I207/K207*L207*'Calculatie schoonmaak invulblad'!$C$14</f>
        <v>#DIV/0!</v>
      </c>
    </row>
    <row r="208" spans="1:15" x14ac:dyDescent="0.3">
      <c r="A208" s="21" t="s">
        <v>152</v>
      </c>
      <c r="B208" s="22" t="s">
        <v>387</v>
      </c>
      <c r="C208" s="13" t="s">
        <v>32</v>
      </c>
      <c r="D208" s="13" t="s">
        <v>32</v>
      </c>
      <c r="E208" s="13" t="s">
        <v>11</v>
      </c>
      <c r="F208" s="13" t="s">
        <v>12</v>
      </c>
      <c r="G208" s="13" t="s">
        <v>25</v>
      </c>
      <c r="H208" s="78">
        <v>38</v>
      </c>
      <c r="I208" s="78">
        <v>38</v>
      </c>
      <c r="J208" s="79"/>
      <c r="K208" s="69">
        <f>'Calculatie schoonmaak invulblad'!E65</f>
        <v>0</v>
      </c>
      <c r="L208" s="27">
        <v>100</v>
      </c>
      <c r="M208" s="67">
        <f t="shared" si="3"/>
        <v>3800</v>
      </c>
      <c r="N208" s="114" t="e">
        <f>((I208/K208)*L208)/200*'Calculatie schoonmaak invulblad'!$C$14</f>
        <v>#DIV/0!</v>
      </c>
      <c r="O208" s="128" t="e">
        <f>I208/K208*L208*'Calculatie schoonmaak invulblad'!$C$14</f>
        <v>#DIV/0!</v>
      </c>
    </row>
    <row r="209" spans="1:15" x14ac:dyDescent="0.3">
      <c r="A209" s="21" t="s">
        <v>152</v>
      </c>
      <c r="B209" s="22" t="s">
        <v>388</v>
      </c>
      <c r="C209" s="13" t="s">
        <v>32</v>
      </c>
      <c r="D209" s="13" t="s">
        <v>32</v>
      </c>
      <c r="E209" s="13" t="s">
        <v>11</v>
      </c>
      <c r="F209" s="13" t="s">
        <v>12</v>
      </c>
      <c r="G209" s="13" t="s">
        <v>25</v>
      </c>
      <c r="H209" s="78">
        <v>56</v>
      </c>
      <c r="I209" s="78">
        <v>56</v>
      </c>
      <c r="J209" s="79"/>
      <c r="K209" s="69">
        <f>'Calculatie schoonmaak invulblad'!E65</f>
        <v>0</v>
      </c>
      <c r="L209" s="27">
        <v>100</v>
      </c>
      <c r="M209" s="67">
        <f t="shared" si="3"/>
        <v>5600</v>
      </c>
      <c r="N209" s="114" t="e">
        <f>((I209/K209)*L209)/200*'Calculatie schoonmaak invulblad'!$C$14</f>
        <v>#DIV/0!</v>
      </c>
      <c r="O209" s="128" t="e">
        <f>I209/K209*L209*'Calculatie schoonmaak invulblad'!$C$14</f>
        <v>#DIV/0!</v>
      </c>
    </row>
    <row r="210" spans="1:15" x14ac:dyDescent="0.3">
      <c r="A210" s="21" t="s">
        <v>152</v>
      </c>
      <c r="B210" s="22" t="s">
        <v>389</v>
      </c>
      <c r="C210" s="13" t="s">
        <v>32</v>
      </c>
      <c r="D210" s="13" t="s">
        <v>32</v>
      </c>
      <c r="E210" s="13" t="s">
        <v>11</v>
      </c>
      <c r="F210" s="13" t="s">
        <v>12</v>
      </c>
      <c r="G210" s="13" t="s">
        <v>25</v>
      </c>
      <c r="H210" s="78">
        <v>56</v>
      </c>
      <c r="I210" s="78">
        <v>56</v>
      </c>
      <c r="J210" s="79"/>
      <c r="K210" s="69">
        <f>'Calculatie schoonmaak invulblad'!E65</f>
        <v>0</v>
      </c>
      <c r="L210" s="27">
        <v>100</v>
      </c>
      <c r="M210" s="67">
        <f t="shared" si="3"/>
        <v>5600</v>
      </c>
      <c r="N210" s="114" t="e">
        <f>((I210/K210)*L210)/200*'Calculatie schoonmaak invulblad'!$C$14</f>
        <v>#DIV/0!</v>
      </c>
      <c r="O210" s="128" t="e">
        <f>I210/K210*L210*'Calculatie schoonmaak invulblad'!$C$14</f>
        <v>#DIV/0!</v>
      </c>
    </row>
    <row r="211" spans="1:15" x14ac:dyDescent="0.3">
      <c r="A211" s="21" t="s">
        <v>152</v>
      </c>
      <c r="B211" s="22" t="s">
        <v>390</v>
      </c>
      <c r="C211" s="13" t="s">
        <v>84</v>
      </c>
      <c r="D211" s="13" t="s">
        <v>0</v>
      </c>
      <c r="E211" s="13" t="s">
        <v>11</v>
      </c>
      <c r="F211" s="13" t="s">
        <v>12</v>
      </c>
      <c r="G211" s="13" t="s">
        <v>3</v>
      </c>
      <c r="H211" s="78">
        <v>56</v>
      </c>
      <c r="I211" s="78">
        <v>56</v>
      </c>
      <c r="J211" s="79"/>
      <c r="K211" s="69">
        <f>'Calculatie schoonmaak invulblad'!E24</f>
        <v>0</v>
      </c>
      <c r="L211" s="27">
        <v>40</v>
      </c>
      <c r="M211" s="67">
        <f t="shared" si="3"/>
        <v>2240</v>
      </c>
      <c r="N211" s="114" t="e">
        <f>((I211/K211)*L211)/200*'Calculatie schoonmaak invulblad'!$C$14</f>
        <v>#DIV/0!</v>
      </c>
      <c r="O211" s="128" t="e">
        <f>I211/K211*L211*'Calculatie schoonmaak invulblad'!$C$14</f>
        <v>#DIV/0!</v>
      </c>
    </row>
    <row r="212" spans="1:15" x14ac:dyDescent="0.3">
      <c r="A212" s="21" t="s">
        <v>152</v>
      </c>
      <c r="B212" s="22" t="s">
        <v>391</v>
      </c>
      <c r="C212" s="13" t="s">
        <v>32</v>
      </c>
      <c r="D212" s="13" t="s">
        <v>32</v>
      </c>
      <c r="E212" s="13" t="s">
        <v>11</v>
      </c>
      <c r="F212" s="13" t="s">
        <v>12</v>
      </c>
      <c r="G212" s="13" t="s">
        <v>25</v>
      </c>
      <c r="H212" s="78">
        <v>45</v>
      </c>
      <c r="I212" s="78">
        <v>45</v>
      </c>
      <c r="J212" s="79"/>
      <c r="K212" s="69">
        <f>'Calculatie schoonmaak invulblad'!E65</f>
        <v>0</v>
      </c>
      <c r="L212" s="27">
        <v>100</v>
      </c>
      <c r="M212" s="67">
        <f t="shared" si="3"/>
        <v>4500</v>
      </c>
      <c r="N212" s="114" t="e">
        <f>((I212/K212)*L212)/200*'Calculatie schoonmaak invulblad'!$C$14</f>
        <v>#DIV/0!</v>
      </c>
      <c r="O212" s="128" t="e">
        <f>I212/K212*L212*'Calculatie schoonmaak invulblad'!$C$14</f>
        <v>#DIV/0!</v>
      </c>
    </row>
    <row r="213" spans="1:15" x14ac:dyDescent="0.3">
      <c r="A213" s="21" t="s">
        <v>152</v>
      </c>
      <c r="B213" s="22" t="s">
        <v>392</v>
      </c>
      <c r="C213" s="13" t="s">
        <v>393</v>
      </c>
      <c r="D213" s="13" t="s">
        <v>39</v>
      </c>
      <c r="E213" s="13" t="s">
        <v>11</v>
      </c>
      <c r="F213" s="13" t="s">
        <v>12</v>
      </c>
      <c r="G213" s="13" t="s">
        <v>23</v>
      </c>
      <c r="H213" s="78">
        <v>4</v>
      </c>
      <c r="I213" s="78">
        <v>0</v>
      </c>
      <c r="J213" s="79">
        <v>4</v>
      </c>
      <c r="K213" s="69">
        <f>'Calculatie schoonmaak invulblad'!E77</f>
        <v>0</v>
      </c>
      <c r="L213" s="27">
        <v>10</v>
      </c>
      <c r="M213" s="67">
        <f t="shared" si="3"/>
        <v>0</v>
      </c>
      <c r="N213" s="114" t="e">
        <f>((I213/K213)*L213)/200*'Calculatie schoonmaak invulblad'!$C$14</f>
        <v>#DIV/0!</v>
      </c>
      <c r="O213" s="128" t="e">
        <f>I213/K213*L213*'Calculatie schoonmaak invulblad'!$C$14</f>
        <v>#DIV/0!</v>
      </c>
    </row>
    <row r="214" spans="1:15" x14ac:dyDescent="0.3">
      <c r="A214" s="21" t="s">
        <v>152</v>
      </c>
      <c r="B214" s="22" t="s">
        <v>394</v>
      </c>
      <c r="C214" s="13" t="s">
        <v>87</v>
      </c>
      <c r="D214" s="13" t="s">
        <v>46</v>
      </c>
      <c r="E214" s="13" t="s">
        <v>11</v>
      </c>
      <c r="F214" s="13" t="s">
        <v>12</v>
      </c>
      <c r="G214" s="13" t="s">
        <v>47</v>
      </c>
      <c r="H214" s="78">
        <v>8</v>
      </c>
      <c r="I214" s="78">
        <v>8</v>
      </c>
      <c r="J214" s="79"/>
      <c r="K214" s="69">
        <f>'Calculatie schoonmaak invulblad'!K36</f>
        <v>0</v>
      </c>
      <c r="L214" s="27">
        <v>200</v>
      </c>
      <c r="M214" s="67">
        <f t="shared" si="3"/>
        <v>1600</v>
      </c>
      <c r="N214" s="114" t="e">
        <f>((I214/K214)*L214)/200*'Calculatie schoonmaak invulblad'!$C$14</f>
        <v>#DIV/0!</v>
      </c>
      <c r="O214" s="128" t="e">
        <f>I214/K214*L214*'Calculatie schoonmaak invulblad'!$C$14</f>
        <v>#DIV/0!</v>
      </c>
    </row>
    <row r="215" spans="1:15" x14ac:dyDescent="0.3">
      <c r="A215" s="21" t="s">
        <v>152</v>
      </c>
      <c r="B215" s="22" t="s">
        <v>395</v>
      </c>
      <c r="C215" s="13" t="s">
        <v>87</v>
      </c>
      <c r="D215" s="13" t="s">
        <v>46</v>
      </c>
      <c r="E215" s="13" t="s">
        <v>11</v>
      </c>
      <c r="F215" s="13" t="s">
        <v>12</v>
      </c>
      <c r="G215" s="13" t="s">
        <v>47</v>
      </c>
      <c r="H215" s="78">
        <v>8</v>
      </c>
      <c r="I215" s="78">
        <v>8</v>
      </c>
      <c r="J215" s="79"/>
      <c r="K215" s="69">
        <f>'Calculatie schoonmaak invulblad'!K36</f>
        <v>0</v>
      </c>
      <c r="L215" s="27">
        <v>200</v>
      </c>
      <c r="M215" s="67">
        <f t="shared" si="3"/>
        <v>1600</v>
      </c>
      <c r="N215" s="114" t="e">
        <f>((I215/K215)*L215)/200*'Calculatie schoonmaak invulblad'!$C$14</f>
        <v>#DIV/0!</v>
      </c>
      <c r="O215" s="128" t="e">
        <f>I215/K215*L215*'Calculatie schoonmaak invulblad'!$C$14</f>
        <v>#DIV/0!</v>
      </c>
    </row>
    <row r="216" spans="1:15" x14ac:dyDescent="0.3">
      <c r="A216" s="21" t="s">
        <v>152</v>
      </c>
      <c r="B216" s="22" t="s">
        <v>396</v>
      </c>
      <c r="C216" s="13" t="s">
        <v>373</v>
      </c>
      <c r="D216" s="13" t="s">
        <v>0</v>
      </c>
      <c r="E216" s="13" t="s">
        <v>11</v>
      </c>
      <c r="F216" s="13" t="s">
        <v>12</v>
      </c>
      <c r="G216" s="13" t="s">
        <v>3</v>
      </c>
      <c r="H216" s="78">
        <v>12</v>
      </c>
      <c r="I216" s="78">
        <v>12</v>
      </c>
      <c r="J216" s="79"/>
      <c r="K216" s="69">
        <f>'Calculatie schoonmaak invulblad'!E24</f>
        <v>0</v>
      </c>
      <c r="L216" s="27">
        <v>40</v>
      </c>
      <c r="M216" s="67">
        <f t="shared" si="3"/>
        <v>480</v>
      </c>
      <c r="N216" s="114" t="e">
        <f>((I216/K216)*L216)/200*'Calculatie schoonmaak invulblad'!$C$14</f>
        <v>#DIV/0!</v>
      </c>
      <c r="O216" s="128" t="e">
        <f>I216/K216*L216*'Calculatie schoonmaak invulblad'!$C$14</f>
        <v>#DIV/0!</v>
      </c>
    </row>
    <row r="217" spans="1:15" x14ac:dyDescent="0.3">
      <c r="A217" s="21" t="s">
        <v>152</v>
      </c>
      <c r="B217" s="22" t="s">
        <v>397</v>
      </c>
      <c r="C217" s="13" t="s">
        <v>90</v>
      </c>
      <c r="D217" s="13" t="s">
        <v>39</v>
      </c>
      <c r="E217" s="13" t="s">
        <v>11</v>
      </c>
      <c r="F217" s="13" t="s">
        <v>12</v>
      </c>
      <c r="G217" s="13" t="s">
        <v>23</v>
      </c>
      <c r="H217" s="78">
        <v>12</v>
      </c>
      <c r="I217" s="78">
        <v>0</v>
      </c>
      <c r="J217" s="79">
        <v>12</v>
      </c>
      <c r="K217" s="69">
        <f>'Calculatie schoonmaak invulblad'!E77</f>
        <v>0</v>
      </c>
      <c r="L217" s="27">
        <v>10</v>
      </c>
      <c r="M217" s="67">
        <f t="shared" si="3"/>
        <v>0</v>
      </c>
      <c r="N217" s="114" t="e">
        <f>((I217/K217)*L217)/200*'Calculatie schoonmaak invulblad'!$C$14</f>
        <v>#DIV/0!</v>
      </c>
      <c r="O217" s="128" t="e">
        <f>I217/K217*L217*'Calculatie schoonmaak invulblad'!$C$14</f>
        <v>#DIV/0!</v>
      </c>
    </row>
    <row r="218" spans="1:15" x14ac:dyDescent="0.3">
      <c r="A218" s="21" t="s">
        <v>152</v>
      </c>
      <c r="B218" s="22" t="s">
        <v>398</v>
      </c>
      <c r="C218" s="13" t="s">
        <v>32</v>
      </c>
      <c r="D218" s="13" t="s">
        <v>32</v>
      </c>
      <c r="E218" s="13" t="s">
        <v>11</v>
      </c>
      <c r="F218" s="13" t="s">
        <v>12</v>
      </c>
      <c r="G218" s="13" t="s">
        <v>25</v>
      </c>
      <c r="H218" s="78">
        <v>56</v>
      </c>
      <c r="I218" s="78">
        <v>56</v>
      </c>
      <c r="J218" s="79"/>
      <c r="K218" s="69">
        <f>'Calculatie schoonmaak invulblad'!E65</f>
        <v>0</v>
      </c>
      <c r="L218" s="27">
        <v>100</v>
      </c>
      <c r="M218" s="67">
        <f t="shared" si="3"/>
        <v>5600</v>
      </c>
      <c r="N218" s="114" t="e">
        <f>((I218/K218)*L218)/200*'Calculatie schoonmaak invulblad'!$C$14</f>
        <v>#DIV/0!</v>
      </c>
      <c r="O218" s="128" t="e">
        <f>I218/K218*L218*'Calculatie schoonmaak invulblad'!$C$14</f>
        <v>#DIV/0!</v>
      </c>
    </row>
    <row r="219" spans="1:15" x14ac:dyDescent="0.3">
      <c r="A219" s="21" t="s">
        <v>152</v>
      </c>
      <c r="B219" s="22" t="s">
        <v>399</v>
      </c>
      <c r="C219" s="13" t="s">
        <v>32</v>
      </c>
      <c r="D219" s="13" t="s">
        <v>32</v>
      </c>
      <c r="E219" s="13" t="s">
        <v>11</v>
      </c>
      <c r="F219" s="13" t="s">
        <v>12</v>
      </c>
      <c r="G219" s="13" t="s">
        <v>25</v>
      </c>
      <c r="H219" s="78">
        <v>56</v>
      </c>
      <c r="I219" s="78">
        <v>56</v>
      </c>
      <c r="J219" s="79"/>
      <c r="K219" s="69">
        <f>'Calculatie schoonmaak invulblad'!E65</f>
        <v>0</v>
      </c>
      <c r="L219" s="27">
        <v>100</v>
      </c>
      <c r="M219" s="67">
        <f t="shared" si="3"/>
        <v>5600</v>
      </c>
      <c r="N219" s="114" t="e">
        <f>((I219/K219)*L219)/200*'Calculatie schoonmaak invulblad'!$C$14</f>
        <v>#DIV/0!</v>
      </c>
      <c r="O219" s="128" t="e">
        <f>I219/K219*L219*'Calculatie schoonmaak invulblad'!$C$14</f>
        <v>#DIV/0!</v>
      </c>
    </row>
    <row r="220" spans="1:15" x14ac:dyDescent="0.3">
      <c r="A220" s="21" t="s">
        <v>152</v>
      </c>
      <c r="B220" s="22" t="s">
        <v>400</v>
      </c>
      <c r="C220" s="13" t="s">
        <v>32</v>
      </c>
      <c r="D220" s="13" t="s">
        <v>32</v>
      </c>
      <c r="E220" s="13" t="s">
        <v>11</v>
      </c>
      <c r="F220" s="13" t="s">
        <v>12</v>
      </c>
      <c r="G220" s="13" t="s">
        <v>25</v>
      </c>
      <c r="H220" s="78">
        <v>56</v>
      </c>
      <c r="I220" s="78">
        <v>56</v>
      </c>
      <c r="J220" s="79"/>
      <c r="K220" s="69">
        <f>'Calculatie schoonmaak invulblad'!E65</f>
        <v>0</v>
      </c>
      <c r="L220" s="27">
        <v>100</v>
      </c>
      <c r="M220" s="67">
        <f t="shared" si="3"/>
        <v>5600</v>
      </c>
      <c r="N220" s="114" t="e">
        <f>((I220/K220)*L220)/200*'Calculatie schoonmaak invulblad'!$C$14</f>
        <v>#DIV/0!</v>
      </c>
      <c r="O220" s="128" t="e">
        <f>I220/K220*L220*'Calculatie schoonmaak invulblad'!$C$14</f>
        <v>#DIV/0!</v>
      </c>
    </row>
    <row r="221" spans="1:15" x14ac:dyDescent="0.3">
      <c r="A221" s="21" t="s">
        <v>152</v>
      </c>
      <c r="B221" s="22" t="s">
        <v>401</v>
      </c>
      <c r="C221" s="13" t="s">
        <v>32</v>
      </c>
      <c r="D221" s="13" t="s">
        <v>32</v>
      </c>
      <c r="E221" s="13" t="s">
        <v>11</v>
      </c>
      <c r="F221" s="13" t="s">
        <v>12</v>
      </c>
      <c r="G221" s="13" t="s">
        <v>25</v>
      </c>
      <c r="H221" s="78">
        <v>56</v>
      </c>
      <c r="I221" s="78">
        <v>56</v>
      </c>
      <c r="J221" s="79"/>
      <c r="K221" s="69">
        <f>'Calculatie schoonmaak invulblad'!E65</f>
        <v>0</v>
      </c>
      <c r="L221" s="27">
        <v>100</v>
      </c>
      <c r="M221" s="67">
        <f t="shared" si="3"/>
        <v>5600</v>
      </c>
      <c r="N221" s="114" t="e">
        <f>((I221/K221)*L221)/200*'Calculatie schoonmaak invulblad'!$C$14</f>
        <v>#DIV/0!</v>
      </c>
      <c r="O221" s="128" t="e">
        <f>I221/K221*L221*'Calculatie schoonmaak invulblad'!$C$14</f>
        <v>#DIV/0!</v>
      </c>
    </row>
    <row r="222" spans="1:15" x14ac:dyDescent="0.3">
      <c r="A222" s="21" t="s">
        <v>152</v>
      </c>
      <c r="B222" s="22" t="s">
        <v>402</v>
      </c>
      <c r="C222" s="13" t="s">
        <v>380</v>
      </c>
      <c r="D222" s="13" t="s">
        <v>39</v>
      </c>
      <c r="E222" s="13" t="s">
        <v>11</v>
      </c>
      <c r="F222" s="13" t="s">
        <v>12</v>
      </c>
      <c r="G222" s="13" t="s">
        <v>23</v>
      </c>
      <c r="H222" s="78">
        <v>14</v>
      </c>
      <c r="I222" s="78">
        <v>0</v>
      </c>
      <c r="J222" s="79">
        <v>14</v>
      </c>
      <c r="K222" s="69">
        <f>'Calculatie schoonmaak invulblad'!E77</f>
        <v>0</v>
      </c>
      <c r="L222" s="27">
        <v>10</v>
      </c>
      <c r="M222" s="67">
        <f t="shared" si="3"/>
        <v>0</v>
      </c>
      <c r="N222" s="114" t="e">
        <f>((I222/K222)*L222)/200*'Calculatie schoonmaak invulblad'!$C$14</f>
        <v>#DIV/0!</v>
      </c>
      <c r="O222" s="128" t="e">
        <f>I222/K222*L222*'Calculatie schoonmaak invulblad'!$C$14</f>
        <v>#DIV/0!</v>
      </c>
    </row>
    <row r="223" spans="1:15" x14ac:dyDescent="0.3">
      <c r="A223" s="21" t="s">
        <v>152</v>
      </c>
      <c r="B223" s="22" t="s">
        <v>403</v>
      </c>
      <c r="C223" s="13" t="s">
        <v>382</v>
      </c>
      <c r="D223" s="13" t="s">
        <v>32</v>
      </c>
      <c r="E223" s="13" t="s">
        <v>11</v>
      </c>
      <c r="F223" s="13" t="s">
        <v>12</v>
      </c>
      <c r="G223" s="13" t="s">
        <v>25</v>
      </c>
      <c r="H223" s="78">
        <v>64</v>
      </c>
      <c r="I223" s="78">
        <v>64</v>
      </c>
      <c r="J223" s="79"/>
      <c r="K223" s="69">
        <f>'Calculatie schoonmaak invulblad'!E65</f>
        <v>0</v>
      </c>
      <c r="L223" s="27">
        <v>100</v>
      </c>
      <c r="M223" s="67">
        <f t="shared" si="3"/>
        <v>6400</v>
      </c>
      <c r="N223" s="114" t="e">
        <f>((I223/K223)*L223)/200*'Calculatie schoonmaak invulblad'!$C$14</f>
        <v>#DIV/0!</v>
      </c>
      <c r="O223" s="128" t="e">
        <f>I223/K223*L223*'Calculatie schoonmaak invulblad'!$C$14</f>
        <v>#DIV/0!</v>
      </c>
    </row>
    <row r="224" spans="1:15" x14ac:dyDescent="0.3">
      <c r="A224" s="21" t="s">
        <v>152</v>
      </c>
      <c r="B224" s="22" t="s">
        <v>404</v>
      </c>
      <c r="C224" s="13" t="s">
        <v>382</v>
      </c>
      <c r="D224" s="13" t="s">
        <v>32</v>
      </c>
      <c r="E224" s="13" t="s">
        <v>11</v>
      </c>
      <c r="F224" s="13" t="s">
        <v>12</v>
      </c>
      <c r="G224" s="13" t="s">
        <v>25</v>
      </c>
      <c r="H224" s="78">
        <v>73</v>
      </c>
      <c r="I224" s="78">
        <v>73</v>
      </c>
      <c r="J224" s="79"/>
      <c r="K224" s="69">
        <f>'Calculatie schoonmaak invulblad'!E65</f>
        <v>0</v>
      </c>
      <c r="L224" s="27">
        <v>100</v>
      </c>
      <c r="M224" s="67">
        <f t="shared" si="3"/>
        <v>7300</v>
      </c>
      <c r="N224" s="114" t="e">
        <f>((I224/K224)*L224)/200*'Calculatie schoonmaak invulblad'!$C$14</f>
        <v>#DIV/0!</v>
      </c>
      <c r="O224" s="128" t="e">
        <f>I224/K224*L224*'Calculatie schoonmaak invulblad'!$C$14</f>
        <v>#DIV/0!</v>
      </c>
    </row>
    <row r="225" spans="1:15" ht="15" thickBot="1" x14ac:dyDescent="0.35">
      <c r="A225" s="23" t="s">
        <v>152</v>
      </c>
      <c r="B225" s="24" t="s">
        <v>405</v>
      </c>
      <c r="C225" s="25" t="s">
        <v>382</v>
      </c>
      <c r="D225" s="25" t="s">
        <v>32</v>
      </c>
      <c r="E225" s="25" t="s">
        <v>11</v>
      </c>
      <c r="F225" s="25" t="s">
        <v>12</v>
      </c>
      <c r="G225" s="25" t="s">
        <v>25</v>
      </c>
      <c r="H225" s="86">
        <v>85</v>
      </c>
      <c r="I225" s="86">
        <v>85</v>
      </c>
      <c r="J225" s="87"/>
      <c r="K225" s="70">
        <f>'Calculatie schoonmaak invulblad'!E65</f>
        <v>0</v>
      </c>
      <c r="L225" s="28">
        <v>100</v>
      </c>
      <c r="M225" s="101">
        <f t="shared" si="3"/>
        <v>8500</v>
      </c>
      <c r="N225" s="129" t="e">
        <f>((I225/K225)*L225)/200*'Calculatie schoonmaak invulblad'!$C$14</f>
        <v>#DIV/0!</v>
      </c>
      <c r="O225" s="130" t="e">
        <f>I225/K225*L225*'Calculatie schoonmaak invulblad'!$C$14</f>
        <v>#DIV/0!</v>
      </c>
    </row>
    <row r="228" spans="1:15" ht="15" thickBot="1" x14ac:dyDescent="0.35"/>
    <row r="229" spans="1:15" ht="15" thickBot="1" x14ac:dyDescent="0.35">
      <c r="H229" s="15" t="s">
        <v>70</v>
      </c>
      <c r="I229" s="15" t="s">
        <v>71</v>
      </c>
      <c r="J229" s="18" t="s">
        <v>72</v>
      </c>
      <c r="M229" s="15" t="s">
        <v>203</v>
      </c>
      <c r="N229" s="15" t="s">
        <v>204</v>
      </c>
      <c r="O229" s="15" t="s">
        <v>205</v>
      </c>
    </row>
    <row r="230" spans="1:15" ht="15" thickBot="1" x14ac:dyDescent="0.35">
      <c r="G230" s="15" t="s">
        <v>221</v>
      </c>
      <c r="H230" s="80">
        <f>SUM(H11:H225)</f>
        <v>10063.669999999998</v>
      </c>
      <c r="I230" s="80">
        <f>SUM(I11:I225)</f>
        <v>9959.6699999999983</v>
      </c>
      <c r="J230" s="81">
        <f>SUM(J11:J225)</f>
        <v>104</v>
      </c>
      <c r="K230" s="4"/>
      <c r="L230" s="4"/>
      <c r="M230" s="80">
        <f>SUM(M11:M225)</f>
        <v>1421828</v>
      </c>
      <c r="N230" s="80" t="e">
        <f>SUM(N11:N225)</f>
        <v>#DIV/0!</v>
      </c>
      <c r="O230" s="80" t="e">
        <f>SUM(O11:O225)</f>
        <v>#DIV/0!</v>
      </c>
    </row>
  </sheetData>
  <sheetProtection algorithmName="SHA-512" hashValue="Q+VsEBewweccl/YOnI2WarCxzTJNILp9WV3DU3MMwYiPu48MymNcb3uT51ThglXeDYaKtT1SqzNmerF6JykoxA==" saltValue="Zhv0qKoSZq+LTJ8CmnFmuw==" spinCount="100000" sheet="1" objects="1" scenarios="1" selectLockedCells="1"/>
  <autoFilter ref="B10:O225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ignoredErrors>
    <ignoredError sqref="K39:K40 K112 K162:K163 K126:K127 K13 K31 K167 K169 K202 K206 K211 K222 K60 K58 K19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31.33203125" customWidth="1"/>
    <col min="3" max="3" width="41" bestFit="1" customWidth="1"/>
    <col min="4" max="4" width="39.88671875" customWidth="1"/>
    <col min="5" max="5" width="16.77734375" bestFit="1" customWidth="1"/>
    <col min="6" max="6" width="17.88671875" customWidth="1"/>
    <col min="7" max="7" width="24.33203125" bestFit="1" customWidth="1"/>
    <col min="8" max="8" width="12.44140625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9.21875" customWidth="1"/>
    <col min="14" max="15" width="20.33203125" bestFit="1" customWidth="1"/>
  </cols>
  <sheetData>
    <row r="1" spans="1:15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I163</f>
        <v>8302.5</v>
      </c>
      <c r="F2" s="4"/>
      <c r="G2" s="168" t="s">
        <v>211</v>
      </c>
      <c r="H2" s="182"/>
      <c r="I2" s="169"/>
      <c r="J2" s="73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1264</v>
      </c>
      <c r="C3" s="4"/>
      <c r="D3" s="15" t="s">
        <v>1448</v>
      </c>
      <c r="E3" s="71">
        <f>M163</f>
        <v>1220626</v>
      </c>
      <c r="F3" s="4"/>
      <c r="G3" s="168" t="s">
        <v>212</v>
      </c>
      <c r="H3" s="182"/>
      <c r="I3" s="169"/>
      <c r="J3" s="73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1265</v>
      </c>
      <c r="C4" s="4"/>
      <c r="D4" s="15" t="s">
        <v>215</v>
      </c>
      <c r="E4" s="71" t="e">
        <f>N163</f>
        <v>#DIV/0!</v>
      </c>
      <c r="F4" s="4"/>
      <c r="G4" s="168" t="s">
        <v>214</v>
      </c>
      <c r="H4" s="182"/>
      <c r="I4" s="169"/>
      <c r="J4" s="73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O163</f>
        <v>#DIV/0!</v>
      </c>
      <c r="F5" s="4"/>
      <c r="G5" s="168" t="s">
        <v>213</v>
      </c>
      <c r="H5" s="182"/>
      <c r="I5" s="169"/>
      <c r="J5" s="73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invulblad'!C6*'SG St Ursula Heythuysen'!E4)/100</f>
        <v>#DIV/0!</v>
      </c>
      <c r="F6" s="4"/>
      <c r="G6" s="168" t="s">
        <v>220</v>
      </c>
      <c r="H6" s="182"/>
      <c r="I6" s="169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invulblad'!C6*'SG St Ursula Heythuysen'!E5)/100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30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131" t="s">
        <v>120</v>
      </c>
      <c r="B11" s="132" t="s">
        <v>1184</v>
      </c>
      <c r="C11" s="133" t="s">
        <v>1185</v>
      </c>
      <c r="D11" s="133" t="s">
        <v>56</v>
      </c>
      <c r="E11" s="134" t="s">
        <v>295</v>
      </c>
      <c r="F11" s="133" t="s">
        <v>8</v>
      </c>
      <c r="G11" s="133" t="s">
        <v>35</v>
      </c>
      <c r="H11" s="135">
        <v>66</v>
      </c>
      <c r="I11" s="136">
        <v>66</v>
      </c>
      <c r="J11" s="137"/>
      <c r="K11" s="99">
        <f>'Calculatie schoonmaak invulblad'!K59</f>
        <v>0</v>
      </c>
      <c r="L11" s="52">
        <v>200</v>
      </c>
      <c r="M11" s="90">
        <f>I11*L11</f>
        <v>13200</v>
      </c>
      <c r="N11" s="91" t="e">
        <f>((I11/K11)*L11)/200*'Calculatie schoonmaak invulblad'!$C$15</f>
        <v>#DIV/0!</v>
      </c>
      <c r="O11" s="92" t="e">
        <f>(I11/K11)*L11*'Calculatie schoonmaak invulblad'!$C$15</f>
        <v>#DIV/0!</v>
      </c>
    </row>
    <row r="12" spans="1:15" x14ac:dyDescent="0.3">
      <c r="A12" s="47" t="s">
        <v>120</v>
      </c>
      <c r="B12" s="119" t="s">
        <v>1186</v>
      </c>
      <c r="C12" s="43" t="s">
        <v>54</v>
      </c>
      <c r="D12" s="43" t="s">
        <v>54</v>
      </c>
      <c r="E12" s="44" t="s">
        <v>1187</v>
      </c>
      <c r="F12" s="43" t="s">
        <v>5</v>
      </c>
      <c r="G12" s="43" t="s">
        <v>35</v>
      </c>
      <c r="H12" s="102">
        <v>30</v>
      </c>
      <c r="I12" s="103">
        <v>30</v>
      </c>
      <c r="J12" s="104"/>
      <c r="K12" s="69">
        <f>'Calculatie schoonmaak invulblad'!K49</f>
        <v>0</v>
      </c>
      <c r="L12" s="27">
        <v>200</v>
      </c>
      <c r="M12" s="67">
        <f t="shared" ref="M12:M79" si="0">I12*L12</f>
        <v>6000</v>
      </c>
      <c r="N12" s="112" t="e">
        <f>((I12/K12)*L12)/200*'Calculatie schoonmaak invulblad'!$C$15</f>
        <v>#DIV/0!</v>
      </c>
      <c r="O12" s="113" t="e">
        <f>(I12/K12)*L12*'Calculatie schoonmaak invulblad'!$C$15</f>
        <v>#DIV/0!</v>
      </c>
    </row>
    <row r="13" spans="1:15" x14ac:dyDescent="0.3">
      <c r="A13" s="47" t="s">
        <v>120</v>
      </c>
      <c r="B13" s="119" t="s">
        <v>1188</v>
      </c>
      <c r="C13" s="43" t="s">
        <v>87</v>
      </c>
      <c r="D13" s="43" t="s">
        <v>46</v>
      </c>
      <c r="E13" s="44" t="s">
        <v>5</v>
      </c>
      <c r="F13" s="43" t="s">
        <v>5</v>
      </c>
      <c r="G13" s="43" t="s">
        <v>47</v>
      </c>
      <c r="H13" s="102">
        <v>5</v>
      </c>
      <c r="I13" s="103">
        <v>5</v>
      </c>
      <c r="J13" s="104"/>
      <c r="K13" s="69">
        <f>'Calculatie schoonmaak invulblad'!K37</f>
        <v>0</v>
      </c>
      <c r="L13" s="27">
        <v>200</v>
      </c>
      <c r="M13" s="67">
        <f t="shared" si="0"/>
        <v>1000</v>
      </c>
      <c r="N13" s="112" t="e">
        <f>((I13/K13)*L13)/200*'Calculatie schoonmaak invulblad'!$C$15</f>
        <v>#DIV/0!</v>
      </c>
      <c r="O13" s="113" t="e">
        <f>(I13/K13)*L13*'Calculatie schoonmaak invulblad'!$C$15</f>
        <v>#DIV/0!</v>
      </c>
    </row>
    <row r="14" spans="1:15" x14ac:dyDescent="0.3">
      <c r="A14" s="47" t="s">
        <v>120</v>
      </c>
      <c r="B14" s="119" t="s">
        <v>1189</v>
      </c>
      <c r="C14" s="43" t="s">
        <v>56</v>
      </c>
      <c r="D14" s="43" t="s">
        <v>56</v>
      </c>
      <c r="E14" s="44" t="s">
        <v>22</v>
      </c>
      <c r="F14" s="43" t="s">
        <v>10</v>
      </c>
      <c r="G14" s="43" t="s">
        <v>35</v>
      </c>
      <c r="H14" s="102">
        <v>118</v>
      </c>
      <c r="I14" s="103">
        <v>118</v>
      </c>
      <c r="J14" s="104"/>
      <c r="K14" s="69">
        <f>'Calculatie schoonmaak invulblad'!K62</f>
        <v>0</v>
      </c>
      <c r="L14" s="27">
        <v>200</v>
      </c>
      <c r="M14" s="67">
        <f t="shared" si="0"/>
        <v>23600</v>
      </c>
      <c r="N14" s="112" t="e">
        <f>((I14/K14)*L14)/200*'Calculatie schoonmaak invulblad'!$C$15</f>
        <v>#DIV/0!</v>
      </c>
      <c r="O14" s="113" t="e">
        <f>(I14/K14)*L14*'Calculatie schoonmaak invulblad'!$C$15</f>
        <v>#DIV/0!</v>
      </c>
    </row>
    <row r="15" spans="1:15" x14ac:dyDescent="0.3">
      <c r="A15" s="47" t="s">
        <v>120</v>
      </c>
      <c r="B15" s="119" t="s">
        <v>1190</v>
      </c>
      <c r="C15" s="43" t="s">
        <v>1191</v>
      </c>
      <c r="D15" s="43" t="s">
        <v>56</v>
      </c>
      <c r="E15" s="44" t="s">
        <v>1192</v>
      </c>
      <c r="F15" s="43" t="s">
        <v>8</v>
      </c>
      <c r="G15" s="43" t="s">
        <v>35</v>
      </c>
      <c r="H15" s="102">
        <v>6</v>
      </c>
      <c r="I15" s="103">
        <v>6</v>
      </c>
      <c r="J15" s="104"/>
      <c r="K15" s="68">
        <f>'Calculatie schoonmaak invulblad'!K59</f>
        <v>0</v>
      </c>
      <c r="L15" s="27">
        <v>200</v>
      </c>
      <c r="M15" s="67">
        <f t="shared" si="0"/>
        <v>1200</v>
      </c>
      <c r="N15" s="112" t="e">
        <f>((I15/K15)*L15)/200*'Calculatie schoonmaak invulblad'!$C$15</f>
        <v>#DIV/0!</v>
      </c>
      <c r="O15" s="113" t="e">
        <f>(I15/K15)*L15*'Calculatie schoonmaak invulblad'!$C$15</f>
        <v>#DIV/0!</v>
      </c>
    </row>
    <row r="16" spans="1:15" x14ac:dyDescent="0.3">
      <c r="A16" s="47" t="s">
        <v>120</v>
      </c>
      <c r="B16" s="119" t="s">
        <v>1190</v>
      </c>
      <c r="C16" s="43" t="s">
        <v>1191</v>
      </c>
      <c r="D16" s="43" t="s">
        <v>56</v>
      </c>
      <c r="E16" s="44" t="s">
        <v>239</v>
      </c>
      <c r="F16" s="43" t="s">
        <v>10</v>
      </c>
      <c r="G16" s="43" t="s">
        <v>35</v>
      </c>
      <c r="H16" s="102">
        <v>6</v>
      </c>
      <c r="I16" s="103">
        <v>6</v>
      </c>
      <c r="J16" s="104"/>
      <c r="K16" s="69">
        <f>'Calculatie schoonmaak invulblad'!K62</f>
        <v>0</v>
      </c>
      <c r="L16" s="27">
        <v>200</v>
      </c>
      <c r="M16" s="67">
        <f t="shared" si="0"/>
        <v>1200</v>
      </c>
      <c r="N16" s="112" t="e">
        <f>((I16/K16)*L16)/200*'Calculatie schoonmaak invulblad'!$C$15</f>
        <v>#DIV/0!</v>
      </c>
      <c r="O16" s="113" t="e">
        <f>(I16/K16)*L16*'Calculatie schoonmaak invulblad'!$C$15</f>
        <v>#DIV/0!</v>
      </c>
    </row>
    <row r="17" spans="1:15" x14ac:dyDescent="0.3">
      <c r="A17" s="47" t="s">
        <v>120</v>
      </c>
      <c r="B17" s="119" t="s">
        <v>1193</v>
      </c>
      <c r="C17" s="43" t="s">
        <v>1194</v>
      </c>
      <c r="D17" s="43" t="s">
        <v>29</v>
      </c>
      <c r="E17" s="44" t="s">
        <v>1187</v>
      </c>
      <c r="F17" s="43" t="s">
        <v>5</v>
      </c>
      <c r="G17" s="43" t="s">
        <v>30</v>
      </c>
      <c r="H17" s="102">
        <v>35.4</v>
      </c>
      <c r="I17" s="103">
        <v>35.4</v>
      </c>
      <c r="J17" s="104"/>
      <c r="K17" s="69">
        <f>'Calculatie schoonmaak invulblad'!E56</f>
        <v>0</v>
      </c>
      <c r="L17" s="27">
        <v>200</v>
      </c>
      <c r="M17" s="67">
        <f t="shared" si="0"/>
        <v>7080</v>
      </c>
      <c r="N17" s="112" t="e">
        <f>((I17/K17)*L17)/200*'Calculatie schoonmaak invulblad'!$C$15</f>
        <v>#DIV/0!</v>
      </c>
      <c r="O17" s="113" t="e">
        <f>(I17/K17)*L17*'Calculatie schoonmaak invulblad'!$C$15</f>
        <v>#DIV/0!</v>
      </c>
    </row>
    <row r="18" spans="1:15" x14ac:dyDescent="0.3">
      <c r="A18" s="47" t="s">
        <v>120</v>
      </c>
      <c r="B18" s="119" t="s">
        <v>1193</v>
      </c>
      <c r="C18" s="43" t="s">
        <v>14</v>
      </c>
      <c r="D18" s="43" t="s">
        <v>14</v>
      </c>
      <c r="E18" s="44" t="s">
        <v>5</v>
      </c>
      <c r="F18" s="43" t="s">
        <v>5</v>
      </c>
      <c r="G18" s="43" t="s">
        <v>1463</v>
      </c>
      <c r="H18" s="102">
        <v>6.4</v>
      </c>
      <c r="I18" s="103">
        <v>6.4</v>
      </c>
      <c r="J18" s="104"/>
      <c r="K18" s="69">
        <f>'Calculatie schoonmaak invulblad'!E35</f>
        <v>0</v>
      </c>
      <c r="L18" s="27">
        <v>20</v>
      </c>
      <c r="M18" s="67"/>
      <c r="N18" s="112" t="e">
        <f>((I18/K18)*L18)/200*'Calculatie schoonmaak invulblad'!$C$15</f>
        <v>#DIV/0!</v>
      </c>
      <c r="O18" s="113" t="e">
        <f>(I18/K18)*L18*'Calculatie schoonmaak invulblad'!$C$15</f>
        <v>#DIV/0!</v>
      </c>
    </row>
    <row r="19" spans="1:15" x14ac:dyDescent="0.3">
      <c r="A19" s="47" t="s">
        <v>120</v>
      </c>
      <c r="B19" s="119" t="s">
        <v>1193</v>
      </c>
      <c r="C19" s="43" t="s">
        <v>87</v>
      </c>
      <c r="D19" s="43" t="s">
        <v>46</v>
      </c>
      <c r="E19" s="44" t="s">
        <v>5</v>
      </c>
      <c r="F19" s="43" t="s">
        <v>5</v>
      </c>
      <c r="G19" s="43" t="s">
        <v>47</v>
      </c>
      <c r="H19" s="102">
        <v>1</v>
      </c>
      <c r="I19" s="103">
        <v>1</v>
      </c>
      <c r="J19" s="104"/>
      <c r="K19" s="69">
        <f>'Calculatie schoonmaak invulblad'!K37</f>
        <v>0</v>
      </c>
      <c r="L19" s="27">
        <v>200</v>
      </c>
      <c r="M19" s="67"/>
      <c r="N19" s="112" t="e">
        <f>((I19/K19)*L19)/200*'Calculatie schoonmaak invulblad'!$C$15</f>
        <v>#DIV/0!</v>
      </c>
      <c r="O19" s="113" t="e">
        <f>(I19/K19)*L19*'Calculatie schoonmaak invulblad'!$C$15</f>
        <v>#DIV/0!</v>
      </c>
    </row>
    <row r="20" spans="1:15" x14ac:dyDescent="0.3">
      <c r="A20" s="47" t="s">
        <v>120</v>
      </c>
      <c r="B20" s="119" t="s">
        <v>1195</v>
      </c>
      <c r="C20" s="43" t="s">
        <v>1196</v>
      </c>
      <c r="D20" s="43" t="s">
        <v>29</v>
      </c>
      <c r="E20" s="44" t="s">
        <v>5</v>
      </c>
      <c r="F20" s="43" t="s">
        <v>5</v>
      </c>
      <c r="G20" s="43" t="s">
        <v>30</v>
      </c>
      <c r="H20" s="102">
        <v>4.5</v>
      </c>
      <c r="I20" s="103">
        <v>4.5</v>
      </c>
      <c r="J20" s="104"/>
      <c r="K20" s="69">
        <f>'Calculatie schoonmaak invulblad'!E56</f>
        <v>0</v>
      </c>
      <c r="L20" s="27">
        <v>200</v>
      </c>
      <c r="M20" s="67">
        <f t="shared" si="0"/>
        <v>900</v>
      </c>
      <c r="N20" s="112" t="e">
        <f>((I20/K20)*L20)/200*'Calculatie schoonmaak invulblad'!$C$15</f>
        <v>#DIV/0!</v>
      </c>
      <c r="O20" s="113" t="e">
        <f>(I20/K20)*L20*'Calculatie schoonmaak invulblad'!$C$15</f>
        <v>#DIV/0!</v>
      </c>
    </row>
    <row r="21" spans="1:15" x14ac:dyDescent="0.3">
      <c r="A21" s="47" t="s">
        <v>120</v>
      </c>
      <c r="B21" s="119" t="s">
        <v>1197</v>
      </c>
      <c r="C21" s="43" t="s">
        <v>307</v>
      </c>
      <c r="D21" s="43" t="s">
        <v>29</v>
      </c>
      <c r="E21" s="44" t="s">
        <v>5</v>
      </c>
      <c r="F21" s="43" t="s">
        <v>5</v>
      </c>
      <c r="G21" s="43" t="s">
        <v>30</v>
      </c>
      <c r="H21" s="102">
        <v>24</v>
      </c>
      <c r="I21" s="103">
        <v>24</v>
      </c>
      <c r="J21" s="104"/>
      <c r="K21" s="69">
        <f>'Calculatie schoonmaak invulblad'!E56</f>
        <v>0</v>
      </c>
      <c r="L21" s="27">
        <v>200</v>
      </c>
      <c r="M21" s="67">
        <f t="shared" si="0"/>
        <v>4800</v>
      </c>
      <c r="N21" s="112" t="e">
        <f>((I21/K21)*L21)/200*'Calculatie schoonmaak invulblad'!$C$15</f>
        <v>#DIV/0!</v>
      </c>
      <c r="O21" s="113" t="e">
        <f>(I21/K21)*L21*'Calculatie schoonmaak invulblad'!$C$15</f>
        <v>#DIV/0!</v>
      </c>
    </row>
    <row r="22" spans="1:15" x14ac:dyDescent="0.3">
      <c r="A22" s="47" t="s">
        <v>120</v>
      </c>
      <c r="B22" s="119" t="s">
        <v>1197</v>
      </c>
      <c r="C22" s="43" t="s">
        <v>14</v>
      </c>
      <c r="D22" s="43" t="s">
        <v>14</v>
      </c>
      <c r="E22" s="44" t="s">
        <v>5</v>
      </c>
      <c r="F22" s="43" t="s">
        <v>5</v>
      </c>
      <c r="G22" s="43" t="s">
        <v>1463</v>
      </c>
      <c r="H22" s="102">
        <v>5</v>
      </c>
      <c r="I22" s="103">
        <v>5</v>
      </c>
      <c r="J22" s="104"/>
      <c r="K22" s="69">
        <f>'Calculatie schoonmaak invulblad'!E35</f>
        <v>0</v>
      </c>
      <c r="L22" s="27">
        <v>20</v>
      </c>
      <c r="M22" s="67"/>
      <c r="N22" s="112" t="e">
        <f>((I22/K22)*L22)/200*'Calculatie schoonmaak invulblad'!$C$15</f>
        <v>#DIV/0!</v>
      </c>
      <c r="O22" s="113" t="e">
        <f>(I22/K22)*L22*'Calculatie schoonmaak invulblad'!$C$15</f>
        <v>#DIV/0!</v>
      </c>
    </row>
    <row r="23" spans="1:15" x14ac:dyDescent="0.3">
      <c r="A23" s="47" t="s">
        <v>120</v>
      </c>
      <c r="B23" s="119" t="s">
        <v>1197</v>
      </c>
      <c r="C23" s="43" t="s">
        <v>87</v>
      </c>
      <c r="D23" s="43" t="s">
        <v>46</v>
      </c>
      <c r="E23" s="44" t="s">
        <v>5</v>
      </c>
      <c r="F23" s="43" t="s">
        <v>5</v>
      </c>
      <c r="G23" s="43" t="s">
        <v>47</v>
      </c>
      <c r="H23" s="102">
        <v>1</v>
      </c>
      <c r="I23" s="103">
        <v>1</v>
      </c>
      <c r="J23" s="104"/>
      <c r="K23" s="69">
        <f>'Calculatie schoonmaak invulblad'!K37</f>
        <v>0</v>
      </c>
      <c r="L23" s="27">
        <v>200</v>
      </c>
      <c r="M23" s="67"/>
      <c r="N23" s="112" t="e">
        <f>((I23/K23)*L23)/200*'Calculatie schoonmaak invulblad'!$C$15</f>
        <v>#DIV/0!</v>
      </c>
      <c r="O23" s="113" t="e">
        <f>(I23/K23)*L23*'Calculatie schoonmaak invulblad'!$C$15</f>
        <v>#DIV/0!</v>
      </c>
    </row>
    <row r="24" spans="1:15" x14ac:dyDescent="0.3">
      <c r="A24" s="47" t="s">
        <v>120</v>
      </c>
      <c r="B24" s="119" t="s">
        <v>1198</v>
      </c>
      <c r="C24" s="43" t="s">
        <v>173</v>
      </c>
      <c r="D24" s="43" t="s">
        <v>39</v>
      </c>
      <c r="E24" s="44" t="s">
        <v>5</v>
      </c>
      <c r="F24" s="43" t="s">
        <v>5</v>
      </c>
      <c r="G24" s="43" t="s">
        <v>23</v>
      </c>
      <c r="H24" s="102">
        <v>20</v>
      </c>
      <c r="I24" s="103">
        <v>0</v>
      </c>
      <c r="J24" s="104">
        <v>20</v>
      </c>
      <c r="K24" s="69">
        <f>'Calculatie schoonmaak invulblad'!E74</f>
        <v>0</v>
      </c>
      <c r="L24" s="27">
        <v>10</v>
      </c>
      <c r="M24" s="67">
        <f t="shared" si="0"/>
        <v>0</v>
      </c>
      <c r="N24" s="112" t="e">
        <f>((I24/K24)*L24)/200*'Calculatie schoonmaak invulblad'!$C$15</f>
        <v>#DIV/0!</v>
      </c>
      <c r="O24" s="113" t="e">
        <f>(I24/K24)*L24*'Calculatie schoonmaak invulblad'!$C$15</f>
        <v>#DIV/0!</v>
      </c>
    </row>
    <row r="25" spans="1:15" x14ac:dyDescent="0.3">
      <c r="A25" s="47" t="s">
        <v>120</v>
      </c>
      <c r="B25" s="119" t="s">
        <v>1199</v>
      </c>
      <c r="C25" s="43" t="s">
        <v>48</v>
      </c>
      <c r="D25" s="43" t="s">
        <v>48</v>
      </c>
      <c r="E25" s="44" t="s">
        <v>1200</v>
      </c>
      <c r="F25" s="43" t="s">
        <v>49</v>
      </c>
      <c r="G25" s="43" t="s">
        <v>125</v>
      </c>
      <c r="H25" s="102">
        <v>252</v>
      </c>
      <c r="I25" s="103">
        <v>252</v>
      </c>
      <c r="J25" s="104"/>
      <c r="K25" s="27">
        <f>(('Calculatie schoonmaak invulblad'!K40*50)/65)+(('Calculatie schoonmaak invulblad'!K41*15)/65)</f>
        <v>0</v>
      </c>
      <c r="L25" s="27">
        <v>65</v>
      </c>
      <c r="M25" s="67">
        <f t="shared" si="0"/>
        <v>16380</v>
      </c>
      <c r="N25" s="112" t="e">
        <f>((I25/K25)*L25)/200*'Calculatie schoonmaak invulblad'!$C$15</f>
        <v>#DIV/0!</v>
      </c>
      <c r="O25" s="113" t="e">
        <f>(I25/K25)*L25*'Calculatie schoonmaak invulblad'!$C$15</f>
        <v>#DIV/0!</v>
      </c>
    </row>
    <row r="26" spans="1:15" x14ac:dyDescent="0.3">
      <c r="A26" s="47" t="s">
        <v>120</v>
      </c>
      <c r="B26" s="119" t="s">
        <v>1199</v>
      </c>
      <c r="C26" s="43" t="s">
        <v>53</v>
      </c>
      <c r="D26" s="43" t="s">
        <v>53</v>
      </c>
      <c r="E26" s="44" t="s">
        <v>1200</v>
      </c>
      <c r="F26" s="43" t="s">
        <v>49</v>
      </c>
      <c r="G26" s="43" t="s">
        <v>125</v>
      </c>
      <c r="H26" s="102">
        <v>33</v>
      </c>
      <c r="I26" s="103">
        <v>33</v>
      </c>
      <c r="J26" s="104"/>
      <c r="K26" s="27">
        <f>('Calculatie schoonmaak invulblad'!K47+'Calculatie schoonmaak invulblad'!K48)/2</f>
        <v>0</v>
      </c>
      <c r="L26" s="27">
        <v>2</v>
      </c>
      <c r="M26" s="67">
        <f t="shared" si="0"/>
        <v>66</v>
      </c>
      <c r="N26" s="112" t="e">
        <f>((I26/K26)*L26)/200*'Calculatie schoonmaak invulblad'!$C$15</f>
        <v>#DIV/0!</v>
      </c>
      <c r="O26" s="113" t="e">
        <f>(I26/K26)*L26*'Calculatie schoonmaak invulblad'!$C$15</f>
        <v>#DIV/0!</v>
      </c>
    </row>
    <row r="27" spans="1:15" x14ac:dyDescent="0.3">
      <c r="A27" s="47" t="s">
        <v>120</v>
      </c>
      <c r="B27" s="119">
        <v>43</v>
      </c>
      <c r="C27" s="43" t="s">
        <v>265</v>
      </c>
      <c r="D27" s="43" t="s">
        <v>26</v>
      </c>
      <c r="E27" s="44" t="s">
        <v>1</v>
      </c>
      <c r="F27" s="43" t="s">
        <v>2</v>
      </c>
      <c r="G27" s="43" t="s">
        <v>27</v>
      </c>
      <c r="H27" s="102">
        <v>580</v>
      </c>
      <c r="I27" s="103">
        <v>580</v>
      </c>
      <c r="J27" s="104"/>
      <c r="K27" s="69">
        <f>'Calculatie schoonmaak invulblad'!E43</f>
        <v>0</v>
      </c>
      <c r="L27" s="27">
        <v>200</v>
      </c>
      <c r="M27" s="67">
        <f t="shared" si="0"/>
        <v>116000</v>
      </c>
      <c r="N27" s="112" t="e">
        <f>((I27/K27)*L27)/200*'Calculatie schoonmaak invulblad'!$C$15</f>
        <v>#DIV/0!</v>
      </c>
      <c r="O27" s="113" t="e">
        <f>(I27/K27)*L27*'Calculatie schoonmaak invulblad'!$C$15</f>
        <v>#DIV/0!</v>
      </c>
    </row>
    <row r="28" spans="1:15" x14ac:dyDescent="0.3">
      <c r="A28" s="47" t="s">
        <v>120</v>
      </c>
      <c r="B28" s="119">
        <v>42</v>
      </c>
      <c r="C28" s="43" t="s">
        <v>84</v>
      </c>
      <c r="D28" s="43" t="s">
        <v>0</v>
      </c>
      <c r="E28" s="44" t="s">
        <v>19</v>
      </c>
      <c r="F28" s="43" t="s">
        <v>8</v>
      </c>
      <c r="G28" s="43" t="s">
        <v>3</v>
      </c>
      <c r="H28" s="102">
        <v>28</v>
      </c>
      <c r="I28" s="103">
        <v>28</v>
      </c>
      <c r="J28" s="104"/>
      <c r="K28" s="69">
        <f>'Calculatie schoonmaak invulblad'!E22</f>
        <v>0</v>
      </c>
      <c r="L28" s="27">
        <v>40</v>
      </c>
      <c r="M28" s="67">
        <f t="shared" si="0"/>
        <v>1120</v>
      </c>
      <c r="N28" s="112" t="e">
        <f>((I28/K28)*L28)/200*'Calculatie schoonmaak invulblad'!$C$15</f>
        <v>#DIV/0!</v>
      </c>
      <c r="O28" s="113" t="e">
        <f>(I28/K28)*L28*'Calculatie schoonmaak invulblad'!$C$15</f>
        <v>#DIV/0!</v>
      </c>
    </row>
    <row r="29" spans="1:15" x14ac:dyDescent="0.3">
      <c r="A29" s="47" t="s">
        <v>120</v>
      </c>
      <c r="B29" s="119" t="s">
        <v>1201</v>
      </c>
      <c r="C29" s="43" t="s">
        <v>774</v>
      </c>
      <c r="D29" s="43" t="s">
        <v>28</v>
      </c>
      <c r="E29" s="44" t="s">
        <v>22</v>
      </c>
      <c r="F29" s="43" t="s">
        <v>10</v>
      </c>
      <c r="G29" s="43" t="s">
        <v>27</v>
      </c>
      <c r="H29" s="102">
        <v>8</v>
      </c>
      <c r="I29" s="103">
        <v>8</v>
      </c>
      <c r="J29" s="104"/>
      <c r="K29" s="69">
        <f>'Calculatie schoonmaak invulblad'!E53</f>
        <v>0</v>
      </c>
      <c r="L29" s="27">
        <v>200</v>
      </c>
      <c r="M29" s="67">
        <f t="shared" si="0"/>
        <v>1600</v>
      </c>
      <c r="N29" s="112" t="e">
        <f>((I29/K29)*L29)/200*'Calculatie schoonmaak invulblad'!$C$15</f>
        <v>#DIV/0!</v>
      </c>
      <c r="O29" s="113" t="e">
        <f>(I29/K29)*L29*'Calculatie schoonmaak invulblad'!$C$15</f>
        <v>#DIV/0!</v>
      </c>
    </row>
    <row r="30" spans="1:15" x14ac:dyDescent="0.3">
      <c r="A30" s="47" t="s">
        <v>120</v>
      </c>
      <c r="B30" s="119">
        <v>41</v>
      </c>
      <c r="C30" s="43" t="s">
        <v>591</v>
      </c>
      <c r="D30" s="43" t="s">
        <v>26</v>
      </c>
      <c r="E30" s="44" t="s">
        <v>22</v>
      </c>
      <c r="F30" s="43" t="s">
        <v>10</v>
      </c>
      <c r="G30" s="43" t="s">
        <v>27</v>
      </c>
      <c r="H30" s="102">
        <v>114</v>
      </c>
      <c r="I30" s="103">
        <v>114</v>
      </c>
      <c r="J30" s="104"/>
      <c r="K30" s="69">
        <f>'Calculatie schoonmaak invulblad'!E45</f>
        <v>0</v>
      </c>
      <c r="L30" s="27">
        <v>200</v>
      </c>
      <c r="M30" s="67">
        <f t="shared" si="0"/>
        <v>22800</v>
      </c>
      <c r="N30" s="112" t="e">
        <f>((I30/K30)*L30)/200*'Calculatie schoonmaak invulblad'!$C$15</f>
        <v>#DIV/0!</v>
      </c>
      <c r="O30" s="113" t="e">
        <f>(I30/K30)*L30*'Calculatie schoonmaak invulblad'!$C$15</f>
        <v>#DIV/0!</v>
      </c>
    </row>
    <row r="31" spans="1:15" x14ac:dyDescent="0.3">
      <c r="A31" s="47" t="s">
        <v>120</v>
      </c>
      <c r="B31" s="119" t="s">
        <v>1472</v>
      </c>
      <c r="C31" s="43" t="s">
        <v>1202</v>
      </c>
      <c r="D31" s="43" t="s">
        <v>26</v>
      </c>
      <c r="E31" s="44" t="s">
        <v>22</v>
      </c>
      <c r="F31" s="43" t="s">
        <v>10</v>
      </c>
      <c r="G31" s="43" t="s">
        <v>27</v>
      </c>
      <c r="H31" s="102">
        <v>1</v>
      </c>
      <c r="I31" s="103">
        <v>1</v>
      </c>
      <c r="J31" s="104"/>
      <c r="K31" s="69">
        <f>'Calculatie schoonmaak invulblad'!E45</f>
        <v>0</v>
      </c>
      <c r="L31" s="27">
        <v>200</v>
      </c>
      <c r="M31" s="67">
        <f t="shared" si="0"/>
        <v>200</v>
      </c>
      <c r="N31" s="112" t="e">
        <f>((I31/K31)*L31)/200*'Calculatie schoonmaak invulblad'!$C$15</f>
        <v>#DIV/0!</v>
      </c>
      <c r="O31" s="113" t="e">
        <f>(I31/K31)*L31*'Calculatie schoonmaak invulblad'!$C$15</f>
        <v>#DIV/0!</v>
      </c>
    </row>
    <row r="32" spans="1:15" x14ac:dyDescent="0.3">
      <c r="A32" s="47" t="s">
        <v>120</v>
      </c>
      <c r="B32" s="119">
        <v>40</v>
      </c>
      <c r="C32" s="43" t="s">
        <v>194</v>
      </c>
      <c r="D32" s="43" t="s">
        <v>56</v>
      </c>
      <c r="E32" s="44" t="s">
        <v>5</v>
      </c>
      <c r="F32" s="43" t="s">
        <v>5</v>
      </c>
      <c r="G32" s="43" t="s">
        <v>35</v>
      </c>
      <c r="H32" s="102">
        <v>10</v>
      </c>
      <c r="I32" s="103">
        <v>10</v>
      </c>
      <c r="J32" s="104"/>
      <c r="K32" s="69">
        <f>'Calculatie schoonmaak invulblad'!K58</f>
        <v>0</v>
      </c>
      <c r="L32" s="27">
        <v>200</v>
      </c>
      <c r="M32" s="67">
        <f t="shared" si="0"/>
        <v>2000</v>
      </c>
      <c r="N32" s="112" t="e">
        <f>((I32/K32)*L32)/200*'Calculatie schoonmaak invulblad'!$C$15</f>
        <v>#DIV/0!</v>
      </c>
      <c r="O32" s="113" t="e">
        <f>(I32/K32)*L32*'Calculatie schoonmaak invulblad'!$C$15</f>
        <v>#DIV/0!</v>
      </c>
    </row>
    <row r="33" spans="1:15" x14ac:dyDescent="0.3">
      <c r="A33" s="47" t="s">
        <v>120</v>
      </c>
      <c r="B33" s="119" t="s">
        <v>1203</v>
      </c>
      <c r="C33" s="43" t="s">
        <v>514</v>
      </c>
      <c r="D33" s="43" t="s">
        <v>46</v>
      </c>
      <c r="E33" s="44" t="s">
        <v>5</v>
      </c>
      <c r="F33" s="43" t="s">
        <v>5</v>
      </c>
      <c r="G33" s="43" t="s">
        <v>47</v>
      </c>
      <c r="H33" s="102">
        <v>6</v>
      </c>
      <c r="I33" s="103">
        <v>6</v>
      </c>
      <c r="J33" s="104"/>
      <c r="K33" s="69">
        <f>'Calculatie schoonmaak invulblad'!K37</f>
        <v>0</v>
      </c>
      <c r="L33" s="27">
        <v>200</v>
      </c>
      <c r="M33" s="67">
        <f t="shared" si="0"/>
        <v>1200</v>
      </c>
      <c r="N33" s="112" t="e">
        <f>((I33/K33)*L33)/200*'Calculatie schoonmaak invulblad'!$C$15</f>
        <v>#DIV/0!</v>
      </c>
      <c r="O33" s="113" t="e">
        <f>(I33/K33)*L33*'Calculatie schoonmaak invulblad'!$C$15</f>
        <v>#DIV/0!</v>
      </c>
    </row>
    <row r="34" spans="1:15" x14ac:dyDescent="0.3">
      <c r="A34" s="47" t="s">
        <v>120</v>
      </c>
      <c r="B34" s="119" t="s">
        <v>1204</v>
      </c>
      <c r="C34" s="43" t="s">
        <v>56</v>
      </c>
      <c r="D34" s="43" t="s">
        <v>56</v>
      </c>
      <c r="E34" s="44" t="s">
        <v>22</v>
      </c>
      <c r="F34" s="43" t="s">
        <v>10</v>
      </c>
      <c r="G34" s="43" t="s">
        <v>35</v>
      </c>
      <c r="H34" s="102">
        <v>116</v>
      </c>
      <c r="I34" s="103">
        <v>116</v>
      </c>
      <c r="J34" s="104"/>
      <c r="K34" s="69">
        <f>'Calculatie schoonmaak invulblad'!K62</f>
        <v>0</v>
      </c>
      <c r="L34" s="27">
        <v>200</v>
      </c>
      <c r="M34" s="67">
        <f t="shared" si="0"/>
        <v>23200</v>
      </c>
      <c r="N34" s="112" t="e">
        <f>((I34/K34)*L34)/200*'Calculatie schoonmaak invulblad'!$C$15</f>
        <v>#DIV/0!</v>
      </c>
      <c r="O34" s="113" t="e">
        <f>(I34/K34)*L34*'Calculatie schoonmaak invulblad'!$C$15</f>
        <v>#DIV/0!</v>
      </c>
    </row>
    <row r="35" spans="1:15" x14ac:dyDescent="0.3">
      <c r="A35" s="47" t="s">
        <v>120</v>
      </c>
      <c r="B35" s="119" t="s">
        <v>1205</v>
      </c>
      <c r="C35" s="43" t="s">
        <v>87</v>
      </c>
      <c r="D35" s="43" t="s">
        <v>46</v>
      </c>
      <c r="E35" s="44" t="s">
        <v>5</v>
      </c>
      <c r="F35" s="43" t="s">
        <v>5</v>
      </c>
      <c r="G35" s="43" t="s">
        <v>47</v>
      </c>
      <c r="H35" s="102">
        <v>24</v>
      </c>
      <c r="I35" s="103">
        <v>24</v>
      </c>
      <c r="J35" s="104"/>
      <c r="K35" s="69">
        <f>'Calculatie schoonmaak invulblad'!K37</f>
        <v>0</v>
      </c>
      <c r="L35" s="27">
        <v>200</v>
      </c>
      <c r="M35" s="67">
        <f t="shared" si="0"/>
        <v>4800</v>
      </c>
      <c r="N35" s="112" t="e">
        <f>((I35/K35)*L35)/200*'Calculatie schoonmaak invulblad'!$C$15</f>
        <v>#DIV/0!</v>
      </c>
      <c r="O35" s="113" t="e">
        <f>(I35/K35)*L35*'Calculatie schoonmaak invulblad'!$C$15</f>
        <v>#DIV/0!</v>
      </c>
    </row>
    <row r="36" spans="1:15" x14ac:dyDescent="0.3">
      <c r="A36" s="47" t="s">
        <v>120</v>
      </c>
      <c r="B36" s="119" t="s">
        <v>1206</v>
      </c>
      <c r="C36" s="43" t="s">
        <v>87</v>
      </c>
      <c r="D36" s="43" t="s">
        <v>46</v>
      </c>
      <c r="E36" s="44" t="s">
        <v>5</v>
      </c>
      <c r="F36" s="43" t="s">
        <v>5</v>
      </c>
      <c r="G36" s="43" t="s">
        <v>47</v>
      </c>
      <c r="H36" s="102">
        <v>19</v>
      </c>
      <c r="I36" s="103">
        <v>19</v>
      </c>
      <c r="J36" s="104"/>
      <c r="K36" s="69">
        <f>'Calculatie schoonmaak invulblad'!K37</f>
        <v>0</v>
      </c>
      <c r="L36" s="27">
        <v>200</v>
      </c>
      <c r="M36" s="67">
        <f t="shared" si="0"/>
        <v>3800</v>
      </c>
      <c r="N36" s="112" t="e">
        <f>((I36/K36)*L36)/200*'Calculatie schoonmaak invulblad'!$C$15</f>
        <v>#DIV/0!</v>
      </c>
      <c r="O36" s="113" t="e">
        <f>(I36/K36)*L36*'Calculatie schoonmaak invulblad'!$C$15</f>
        <v>#DIV/0!</v>
      </c>
    </row>
    <row r="37" spans="1:15" x14ac:dyDescent="0.3">
      <c r="A37" s="47" t="s">
        <v>120</v>
      </c>
      <c r="B37" s="119">
        <v>39</v>
      </c>
      <c r="C37" s="43" t="s">
        <v>84</v>
      </c>
      <c r="D37" s="43" t="s">
        <v>0</v>
      </c>
      <c r="E37" s="44" t="s">
        <v>19</v>
      </c>
      <c r="F37" s="43" t="s">
        <v>8</v>
      </c>
      <c r="G37" s="43" t="s">
        <v>3</v>
      </c>
      <c r="H37" s="102">
        <v>59</v>
      </c>
      <c r="I37" s="103">
        <v>59</v>
      </c>
      <c r="J37" s="104"/>
      <c r="K37" s="69">
        <f>'Calculatie schoonmaak invulblad'!E22</f>
        <v>0</v>
      </c>
      <c r="L37" s="27">
        <v>40</v>
      </c>
      <c r="M37" s="67">
        <f t="shared" si="0"/>
        <v>2360</v>
      </c>
      <c r="N37" s="112" t="e">
        <f>((I37/K37)*L37)/200*'Calculatie schoonmaak invulblad'!$C$15</f>
        <v>#DIV/0!</v>
      </c>
      <c r="O37" s="113" t="e">
        <f>(I37/K37)*L37*'Calculatie schoonmaak invulblad'!$C$15</f>
        <v>#DIV/0!</v>
      </c>
    </row>
    <row r="38" spans="1:15" x14ac:dyDescent="0.3">
      <c r="A38" s="47" t="s">
        <v>120</v>
      </c>
      <c r="B38" s="119">
        <v>38</v>
      </c>
      <c r="C38" s="43" t="s">
        <v>84</v>
      </c>
      <c r="D38" s="43" t="s">
        <v>0</v>
      </c>
      <c r="E38" s="44" t="s">
        <v>19</v>
      </c>
      <c r="F38" s="43" t="s">
        <v>8</v>
      </c>
      <c r="G38" s="43" t="s">
        <v>3</v>
      </c>
      <c r="H38" s="102">
        <v>52</v>
      </c>
      <c r="I38" s="103">
        <v>52</v>
      </c>
      <c r="J38" s="104"/>
      <c r="K38" s="69">
        <f>'Calculatie schoonmaak invulblad'!E22</f>
        <v>0</v>
      </c>
      <c r="L38" s="27">
        <v>40</v>
      </c>
      <c r="M38" s="67">
        <f t="shared" si="0"/>
        <v>2080</v>
      </c>
      <c r="N38" s="112" t="e">
        <f>((I38/K38)*L38)/200*'Calculatie schoonmaak invulblad'!$C$15</f>
        <v>#DIV/0!</v>
      </c>
      <c r="O38" s="113" t="e">
        <f>(I38/K38)*L38*'Calculatie schoonmaak invulblad'!$C$15</f>
        <v>#DIV/0!</v>
      </c>
    </row>
    <row r="39" spans="1:15" x14ac:dyDescent="0.3">
      <c r="A39" s="47" t="s">
        <v>120</v>
      </c>
      <c r="B39" s="119" t="s">
        <v>1188</v>
      </c>
      <c r="C39" s="43" t="s">
        <v>96</v>
      </c>
      <c r="D39" s="43" t="s">
        <v>46</v>
      </c>
      <c r="E39" s="44" t="s">
        <v>5</v>
      </c>
      <c r="F39" s="43" t="s">
        <v>5</v>
      </c>
      <c r="G39" s="43" t="s">
        <v>47</v>
      </c>
      <c r="H39" s="102">
        <v>8</v>
      </c>
      <c r="I39" s="103">
        <v>8</v>
      </c>
      <c r="J39" s="104"/>
      <c r="K39" s="69">
        <f>'Calculatie schoonmaak invulblad'!K37</f>
        <v>0</v>
      </c>
      <c r="L39" s="27">
        <v>200</v>
      </c>
      <c r="M39" s="67">
        <f t="shared" si="0"/>
        <v>1600</v>
      </c>
      <c r="N39" s="112" t="e">
        <f>((I39/K39)*L39)/200*'Calculatie schoonmaak invulblad'!$C$15</f>
        <v>#DIV/0!</v>
      </c>
      <c r="O39" s="113" t="e">
        <f>(I39/K39)*L39*'Calculatie schoonmaak invulblad'!$C$15</f>
        <v>#DIV/0!</v>
      </c>
    </row>
    <row r="40" spans="1:15" x14ac:dyDescent="0.3">
      <c r="A40" s="47" t="s">
        <v>120</v>
      </c>
      <c r="B40" s="119" t="s">
        <v>1207</v>
      </c>
      <c r="C40" s="43" t="s">
        <v>56</v>
      </c>
      <c r="D40" s="43" t="s">
        <v>56</v>
      </c>
      <c r="E40" s="44" t="s">
        <v>22</v>
      </c>
      <c r="F40" s="43" t="s">
        <v>10</v>
      </c>
      <c r="G40" s="43" t="s">
        <v>35</v>
      </c>
      <c r="H40" s="102">
        <v>411</v>
      </c>
      <c r="I40" s="103">
        <v>411</v>
      </c>
      <c r="J40" s="104"/>
      <c r="K40" s="69">
        <f>'Calculatie schoonmaak invulblad'!K62</f>
        <v>0</v>
      </c>
      <c r="L40" s="27">
        <v>200</v>
      </c>
      <c r="M40" s="67">
        <f t="shared" si="0"/>
        <v>82200</v>
      </c>
      <c r="N40" s="112" t="e">
        <f>((I40/K40)*L40)/200*'Calculatie schoonmaak invulblad'!$C$15</f>
        <v>#DIV/0!</v>
      </c>
      <c r="O40" s="113" t="e">
        <f>(I40/K40)*L40*'Calculatie schoonmaak invulblad'!$C$15</f>
        <v>#DIV/0!</v>
      </c>
    </row>
    <row r="41" spans="1:15" x14ac:dyDescent="0.3">
      <c r="A41" s="47" t="s">
        <v>120</v>
      </c>
      <c r="B41" s="119">
        <v>37</v>
      </c>
      <c r="C41" s="43" t="s">
        <v>18</v>
      </c>
      <c r="D41" s="43" t="s">
        <v>18</v>
      </c>
      <c r="E41" s="44" t="s">
        <v>22</v>
      </c>
      <c r="F41" s="43" t="s">
        <v>10</v>
      </c>
      <c r="G41" s="43" t="s">
        <v>1462</v>
      </c>
      <c r="H41" s="102">
        <v>10</v>
      </c>
      <c r="I41" s="103">
        <v>10</v>
      </c>
      <c r="J41" s="104"/>
      <c r="K41" s="69">
        <f>'Calculatie schoonmaak invulblad'!E29</f>
        <v>0</v>
      </c>
      <c r="L41" s="27">
        <v>80</v>
      </c>
      <c r="M41" s="67">
        <f t="shared" si="0"/>
        <v>800</v>
      </c>
      <c r="N41" s="112" t="e">
        <f>((I41/K41)*L41)/200*'Calculatie schoonmaak invulblad'!$C$15</f>
        <v>#DIV/0!</v>
      </c>
      <c r="O41" s="113" t="e">
        <f>(I41/K41)*L41*'Calculatie schoonmaak invulblad'!$C$15</f>
        <v>#DIV/0!</v>
      </c>
    </row>
    <row r="42" spans="1:15" x14ac:dyDescent="0.3">
      <c r="A42" s="47" t="s">
        <v>120</v>
      </c>
      <c r="B42" s="119" t="s">
        <v>1208</v>
      </c>
      <c r="C42" s="43" t="s">
        <v>993</v>
      </c>
      <c r="D42" s="43" t="s">
        <v>56</v>
      </c>
      <c r="E42" s="44" t="s">
        <v>295</v>
      </c>
      <c r="F42" s="43" t="s">
        <v>8</v>
      </c>
      <c r="G42" s="43" t="s">
        <v>35</v>
      </c>
      <c r="H42" s="102">
        <v>13</v>
      </c>
      <c r="I42" s="103">
        <v>13</v>
      </c>
      <c r="J42" s="104"/>
      <c r="K42" s="68">
        <f>'Calculatie schoonmaak invulblad'!K59</f>
        <v>0</v>
      </c>
      <c r="L42" s="27">
        <v>200</v>
      </c>
      <c r="M42" s="67">
        <f t="shared" si="0"/>
        <v>2600</v>
      </c>
      <c r="N42" s="112" t="e">
        <f>((I42/K42)*L42)/200*'Calculatie schoonmaak invulblad'!$C$15</f>
        <v>#DIV/0!</v>
      </c>
      <c r="O42" s="113" t="e">
        <f>(I42/K42)*L42*'Calculatie schoonmaak invulblad'!$C$15</f>
        <v>#DIV/0!</v>
      </c>
    </row>
    <row r="43" spans="1:15" x14ac:dyDescent="0.3">
      <c r="A43" s="47" t="s">
        <v>120</v>
      </c>
      <c r="B43" s="119" t="s">
        <v>1208</v>
      </c>
      <c r="C43" s="43" t="s">
        <v>1209</v>
      </c>
      <c r="D43" s="43" t="s">
        <v>56</v>
      </c>
      <c r="E43" s="44" t="s">
        <v>239</v>
      </c>
      <c r="F43" s="43" t="s">
        <v>10</v>
      </c>
      <c r="G43" s="43" t="s">
        <v>35</v>
      </c>
      <c r="H43" s="102">
        <v>60</v>
      </c>
      <c r="I43" s="103">
        <v>60</v>
      </c>
      <c r="J43" s="104"/>
      <c r="K43" s="69">
        <f>'Calculatie schoonmaak invulblad'!K62</f>
        <v>0</v>
      </c>
      <c r="L43" s="27">
        <v>200</v>
      </c>
      <c r="M43" s="67">
        <f t="shared" si="0"/>
        <v>12000</v>
      </c>
      <c r="N43" s="112" t="e">
        <f>((I43/K43)*L43)/200*'Calculatie schoonmaak invulblad'!$C$15</f>
        <v>#DIV/0!</v>
      </c>
      <c r="O43" s="113" t="e">
        <f>(I43/K43)*L43*'Calculatie schoonmaak invulblad'!$C$15</f>
        <v>#DIV/0!</v>
      </c>
    </row>
    <row r="44" spans="1:15" x14ac:dyDescent="0.3">
      <c r="A44" s="47" t="s">
        <v>120</v>
      </c>
      <c r="B44" s="119" t="s">
        <v>1208</v>
      </c>
      <c r="C44" s="43" t="s">
        <v>1210</v>
      </c>
      <c r="D44" s="43" t="s">
        <v>54</v>
      </c>
      <c r="E44" s="44" t="s">
        <v>5</v>
      </c>
      <c r="F44" s="43" t="s">
        <v>5</v>
      </c>
      <c r="G44" s="43" t="s">
        <v>35</v>
      </c>
      <c r="H44" s="102">
        <v>26</v>
      </c>
      <c r="I44" s="103">
        <v>26</v>
      </c>
      <c r="J44" s="104"/>
      <c r="K44" s="69">
        <f>'Calculatie schoonmaak invulblad'!K49</f>
        <v>0</v>
      </c>
      <c r="L44" s="27">
        <v>200</v>
      </c>
      <c r="M44" s="67">
        <f t="shared" si="0"/>
        <v>5200</v>
      </c>
      <c r="N44" s="112" t="e">
        <f>((I44/K44)*L44)/200*'Calculatie schoonmaak invulblad'!$C$15</f>
        <v>#DIV/0!</v>
      </c>
      <c r="O44" s="113" t="e">
        <f>(I44/K44)*L44*'Calculatie schoonmaak invulblad'!$C$15</f>
        <v>#DIV/0!</v>
      </c>
    </row>
    <row r="45" spans="1:15" x14ac:dyDescent="0.3">
      <c r="A45" s="47" t="s">
        <v>120</v>
      </c>
      <c r="B45" s="119">
        <v>36</v>
      </c>
      <c r="C45" s="43" t="s">
        <v>1473</v>
      </c>
      <c r="D45" s="43" t="s">
        <v>0</v>
      </c>
      <c r="E45" s="44" t="s">
        <v>22</v>
      </c>
      <c r="F45" s="43" t="s">
        <v>10</v>
      </c>
      <c r="G45" s="43" t="s">
        <v>3</v>
      </c>
      <c r="H45" s="102">
        <v>14</v>
      </c>
      <c r="I45" s="103">
        <v>14</v>
      </c>
      <c r="J45" s="104"/>
      <c r="K45" s="69">
        <f>'Calculatie schoonmaak invulblad'!E23</f>
        <v>0</v>
      </c>
      <c r="L45" s="27">
        <v>40</v>
      </c>
      <c r="M45" s="67">
        <f t="shared" si="0"/>
        <v>560</v>
      </c>
      <c r="N45" s="112" t="e">
        <f>((I45/K45)*L45)/200*'Calculatie schoonmaak invulblad'!$C$15</f>
        <v>#DIV/0!</v>
      </c>
      <c r="O45" s="113" t="e">
        <f>(I45/K45)*L45*'Calculatie schoonmaak invulblad'!$C$15</f>
        <v>#DIV/0!</v>
      </c>
    </row>
    <row r="46" spans="1:15" x14ac:dyDescent="0.3">
      <c r="A46" s="47" t="s">
        <v>120</v>
      </c>
      <c r="B46" s="119">
        <v>32</v>
      </c>
      <c r="C46" s="43" t="s">
        <v>373</v>
      </c>
      <c r="D46" s="43" t="s">
        <v>0</v>
      </c>
      <c r="E46" s="44" t="s">
        <v>19</v>
      </c>
      <c r="F46" s="43" t="s">
        <v>8</v>
      </c>
      <c r="G46" s="43" t="s">
        <v>3</v>
      </c>
      <c r="H46" s="102">
        <v>16</v>
      </c>
      <c r="I46" s="103">
        <v>16</v>
      </c>
      <c r="J46" s="104"/>
      <c r="K46" s="69">
        <f>'Calculatie schoonmaak invulblad'!E22</f>
        <v>0</v>
      </c>
      <c r="L46" s="27">
        <v>40</v>
      </c>
      <c r="M46" s="67">
        <f t="shared" si="0"/>
        <v>640</v>
      </c>
      <c r="N46" s="112" t="e">
        <f>((I46/K46)*L46)/200*'Calculatie schoonmaak invulblad'!$C$15</f>
        <v>#DIV/0!</v>
      </c>
      <c r="O46" s="113" t="e">
        <f>(I46/K46)*L46*'Calculatie schoonmaak invulblad'!$C$15</f>
        <v>#DIV/0!</v>
      </c>
    </row>
    <row r="47" spans="1:15" x14ac:dyDescent="0.3">
      <c r="A47" s="47" t="s">
        <v>120</v>
      </c>
      <c r="B47" s="119">
        <v>33</v>
      </c>
      <c r="C47" s="43" t="s">
        <v>84</v>
      </c>
      <c r="D47" s="43" t="s">
        <v>0</v>
      </c>
      <c r="E47" s="44" t="s">
        <v>19</v>
      </c>
      <c r="F47" s="43" t="s">
        <v>8</v>
      </c>
      <c r="G47" s="43" t="s">
        <v>3</v>
      </c>
      <c r="H47" s="102">
        <v>18</v>
      </c>
      <c r="I47" s="103">
        <v>18</v>
      </c>
      <c r="J47" s="104"/>
      <c r="K47" s="69">
        <f>'Calculatie schoonmaak invulblad'!E22</f>
        <v>0</v>
      </c>
      <c r="L47" s="27">
        <v>40</v>
      </c>
      <c r="M47" s="67">
        <f t="shared" si="0"/>
        <v>720</v>
      </c>
      <c r="N47" s="112" t="e">
        <f>((I47/K47)*L47)/200*'Calculatie schoonmaak invulblad'!$C$15</f>
        <v>#DIV/0!</v>
      </c>
      <c r="O47" s="113" t="e">
        <f>(I47/K47)*L47*'Calculatie schoonmaak invulblad'!$C$15</f>
        <v>#DIV/0!</v>
      </c>
    </row>
    <row r="48" spans="1:15" x14ac:dyDescent="0.3">
      <c r="A48" s="47" t="s">
        <v>120</v>
      </c>
      <c r="B48" s="119">
        <v>34</v>
      </c>
      <c r="C48" s="43" t="s">
        <v>84</v>
      </c>
      <c r="D48" s="43" t="s">
        <v>0</v>
      </c>
      <c r="E48" s="44" t="s">
        <v>19</v>
      </c>
      <c r="F48" s="43" t="s">
        <v>8</v>
      </c>
      <c r="G48" s="43" t="s">
        <v>3</v>
      </c>
      <c r="H48" s="102">
        <v>18</v>
      </c>
      <c r="I48" s="103">
        <v>18</v>
      </c>
      <c r="J48" s="104"/>
      <c r="K48" s="69">
        <f>'Calculatie schoonmaak invulblad'!E22</f>
        <v>0</v>
      </c>
      <c r="L48" s="27">
        <v>40</v>
      </c>
      <c r="M48" s="67">
        <f t="shared" si="0"/>
        <v>720</v>
      </c>
      <c r="N48" s="112" t="e">
        <f>((I48/K48)*L48)/200*'Calculatie schoonmaak invulblad'!$C$15</f>
        <v>#DIV/0!</v>
      </c>
      <c r="O48" s="113" t="e">
        <f>(I48/K48)*L48*'Calculatie schoonmaak invulblad'!$C$15</f>
        <v>#DIV/0!</v>
      </c>
    </row>
    <row r="49" spans="1:15" x14ac:dyDescent="0.3">
      <c r="A49" s="47" t="s">
        <v>120</v>
      </c>
      <c r="B49" s="119" t="s">
        <v>1211</v>
      </c>
      <c r="C49" s="43" t="s">
        <v>1212</v>
      </c>
      <c r="D49" s="43" t="s">
        <v>56</v>
      </c>
      <c r="E49" s="44" t="s">
        <v>22</v>
      </c>
      <c r="F49" s="43" t="s">
        <v>10</v>
      </c>
      <c r="G49" s="43" t="s">
        <v>35</v>
      </c>
      <c r="H49" s="102">
        <v>19</v>
      </c>
      <c r="I49" s="103">
        <v>19</v>
      </c>
      <c r="J49" s="104"/>
      <c r="K49" s="69">
        <f>'Calculatie schoonmaak invulblad'!K62</f>
        <v>0</v>
      </c>
      <c r="L49" s="27">
        <v>200</v>
      </c>
      <c r="M49" s="67">
        <f t="shared" si="0"/>
        <v>3800</v>
      </c>
      <c r="N49" s="112" t="e">
        <f>((I49/K49)*L49)/200*'Calculatie schoonmaak invulblad'!$C$15</f>
        <v>#DIV/0!</v>
      </c>
      <c r="O49" s="113" t="e">
        <f>(I49/K49)*L49*'Calculatie schoonmaak invulblad'!$C$15</f>
        <v>#DIV/0!</v>
      </c>
    </row>
    <row r="50" spans="1:15" x14ac:dyDescent="0.3">
      <c r="A50" s="47" t="s">
        <v>120</v>
      </c>
      <c r="B50" s="119" t="s">
        <v>1213</v>
      </c>
      <c r="C50" s="43" t="s">
        <v>358</v>
      </c>
      <c r="D50" s="43" t="s">
        <v>46</v>
      </c>
      <c r="E50" s="44" t="s">
        <v>5</v>
      </c>
      <c r="F50" s="43" t="s">
        <v>5</v>
      </c>
      <c r="G50" s="43" t="s">
        <v>47</v>
      </c>
      <c r="H50" s="102">
        <v>4</v>
      </c>
      <c r="I50" s="103">
        <v>4</v>
      </c>
      <c r="J50" s="104"/>
      <c r="K50" s="69">
        <f>'Calculatie schoonmaak invulblad'!K37</f>
        <v>0</v>
      </c>
      <c r="L50" s="27">
        <v>200</v>
      </c>
      <c r="M50" s="67">
        <f t="shared" si="0"/>
        <v>800</v>
      </c>
      <c r="N50" s="112" t="e">
        <f>((I50/K50)*L50)/200*'Calculatie schoonmaak invulblad'!$C$15</f>
        <v>#DIV/0!</v>
      </c>
      <c r="O50" s="113" t="e">
        <f>(I50/K50)*L50*'Calculatie schoonmaak invulblad'!$C$15</f>
        <v>#DIV/0!</v>
      </c>
    </row>
    <row r="51" spans="1:15" x14ac:dyDescent="0.3">
      <c r="A51" s="47" t="s">
        <v>120</v>
      </c>
      <c r="B51" s="119" t="s">
        <v>1214</v>
      </c>
      <c r="C51" s="43" t="s">
        <v>34</v>
      </c>
      <c r="D51" s="43" t="s">
        <v>34</v>
      </c>
      <c r="E51" s="44" t="s">
        <v>239</v>
      </c>
      <c r="F51" s="43" t="s">
        <v>10</v>
      </c>
      <c r="G51" s="43" t="s">
        <v>35</v>
      </c>
      <c r="H51" s="102">
        <v>2</v>
      </c>
      <c r="I51" s="103">
        <v>2</v>
      </c>
      <c r="J51" s="104"/>
      <c r="K51" s="69">
        <f>'Calculatie schoonmaak invulblad'!E67</f>
        <v>0</v>
      </c>
      <c r="L51" s="27">
        <v>200</v>
      </c>
      <c r="M51" s="67">
        <f t="shared" si="0"/>
        <v>400</v>
      </c>
      <c r="N51" s="112" t="e">
        <f>((I51/K51)*L51)/200*'Calculatie schoonmaak invulblad'!$C$15</f>
        <v>#DIV/0!</v>
      </c>
      <c r="O51" s="113" t="e">
        <f>(I51/K51)*L51*'Calculatie schoonmaak invulblad'!$C$15</f>
        <v>#DIV/0!</v>
      </c>
    </row>
    <row r="52" spans="1:15" x14ac:dyDescent="0.3">
      <c r="A52" s="47" t="s">
        <v>120</v>
      </c>
      <c r="B52" s="119" t="s">
        <v>1215</v>
      </c>
      <c r="C52" s="43" t="s">
        <v>87</v>
      </c>
      <c r="D52" s="43" t="s">
        <v>46</v>
      </c>
      <c r="E52" s="44" t="s">
        <v>5</v>
      </c>
      <c r="F52" s="43" t="s">
        <v>5</v>
      </c>
      <c r="G52" s="43" t="s">
        <v>47</v>
      </c>
      <c r="H52" s="102">
        <v>20</v>
      </c>
      <c r="I52" s="103">
        <v>20</v>
      </c>
      <c r="J52" s="104"/>
      <c r="K52" s="69">
        <f>'Calculatie schoonmaak invulblad'!K37</f>
        <v>0</v>
      </c>
      <c r="L52" s="27">
        <v>200</v>
      </c>
      <c r="M52" s="67">
        <f t="shared" si="0"/>
        <v>4000</v>
      </c>
      <c r="N52" s="112" t="e">
        <f>((I52/K52)*L52)/200*'Calculatie schoonmaak invulblad'!$C$15</f>
        <v>#DIV/0!</v>
      </c>
      <c r="O52" s="113" t="e">
        <f>(I52/K52)*L52*'Calculatie schoonmaak invulblad'!$C$15</f>
        <v>#DIV/0!</v>
      </c>
    </row>
    <row r="53" spans="1:15" x14ac:dyDescent="0.3">
      <c r="A53" s="47" t="s">
        <v>120</v>
      </c>
      <c r="B53" s="119" t="s">
        <v>1216</v>
      </c>
      <c r="C53" s="43" t="s">
        <v>87</v>
      </c>
      <c r="D53" s="43" t="s">
        <v>46</v>
      </c>
      <c r="E53" s="44" t="s">
        <v>5</v>
      </c>
      <c r="F53" s="43" t="s">
        <v>5</v>
      </c>
      <c r="G53" s="43" t="s">
        <v>47</v>
      </c>
      <c r="H53" s="102">
        <v>12</v>
      </c>
      <c r="I53" s="103">
        <v>12</v>
      </c>
      <c r="J53" s="104"/>
      <c r="K53" s="69">
        <f>'Calculatie schoonmaak invulblad'!K37</f>
        <v>0</v>
      </c>
      <c r="L53" s="27">
        <v>200</v>
      </c>
      <c r="M53" s="67">
        <f t="shared" si="0"/>
        <v>2400</v>
      </c>
      <c r="N53" s="112" t="e">
        <f>((I53/K53)*L53)/200*'Calculatie schoonmaak invulblad'!$C$15</f>
        <v>#DIV/0!</v>
      </c>
      <c r="O53" s="113" t="e">
        <f>(I53/K53)*L53*'Calculatie schoonmaak invulblad'!$C$15</f>
        <v>#DIV/0!</v>
      </c>
    </row>
    <row r="54" spans="1:15" x14ac:dyDescent="0.3">
      <c r="A54" s="47" t="s">
        <v>120</v>
      </c>
      <c r="B54" s="119">
        <v>24</v>
      </c>
      <c r="C54" s="43" t="s">
        <v>265</v>
      </c>
      <c r="D54" s="43" t="s">
        <v>26</v>
      </c>
      <c r="E54" s="44" t="s">
        <v>22</v>
      </c>
      <c r="F54" s="43" t="s">
        <v>10</v>
      </c>
      <c r="G54" s="43" t="s">
        <v>27</v>
      </c>
      <c r="H54" s="102">
        <v>217</v>
      </c>
      <c r="I54" s="103">
        <v>217</v>
      </c>
      <c r="J54" s="104"/>
      <c r="K54" s="69">
        <f>'Calculatie schoonmaak invulblad'!E45</f>
        <v>0</v>
      </c>
      <c r="L54" s="27">
        <v>200</v>
      </c>
      <c r="M54" s="67">
        <f t="shared" si="0"/>
        <v>43400</v>
      </c>
      <c r="N54" s="112" t="e">
        <f>((I54/K54)*L54)/200*'Calculatie schoonmaak invulblad'!$C$15</f>
        <v>#DIV/0!</v>
      </c>
      <c r="O54" s="113" t="e">
        <f>(I54/K54)*L54*'Calculatie schoonmaak invulblad'!$C$15</f>
        <v>#DIV/0!</v>
      </c>
    </row>
    <row r="55" spans="1:15" x14ac:dyDescent="0.3">
      <c r="A55" s="47" t="s">
        <v>120</v>
      </c>
      <c r="B55" s="119" t="s">
        <v>1217</v>
      </c>
      <c r="C55" s="43" t="s">
        <v>100</v>
      </c>
      <c r="D55" s="43" t="s">
        <v>56</v>
      </c>
      <c r="E55" s="44" t="s">
        <v>295</v>
      </c>
      <c r="F55" s="43" t="s">
        <v>8</v>
      </c>
      <c r="G55" s="43" t="s">
        <v>35</v>
      </c>
      <c r="H55" s="102">
        <v>14</v>
      </c>
      <c r="I55" s="103">
        <v>14</v>
      </c>
      <c r="J55" s="104"/>
      <c r="K55" s="69">
        <f>'Calculatie schoonmaak invulblad'!K59</f>
        <v>0</v>
      </c>
      <c r="L55" s="27">
        <v>200</v>
      </c>
      <c r="M55" s="67">
        <f t="shared" si="0"/>
        <v>2800</v>
      </c>
      <c r="N55" s="112" t="e">
        <f>((I55/K55)*L55)/200*'Calculatie schoonmaak invulblad'!$C$15</f>
        <v>#DIV/0!</v>
      </c>
      <c r="O55" s="113" t="e">
        <f>(I55/K55)*L55*'Calculatie schoonmaak invulblad'!$C$15</f>
        <v>#DIV/0!</v>
      </c>
    </row>
    <row r="56" spans="1:15" x14ac:dyDescent="0.3">
      <c r="A56" s="47" t="s">
        <v>120</v>
      </c>
      <c r="B56" s="119" t="s">
        <v>1218</v>
      </c>
      <c r="C56" s="43" t="s">
        <v>96</v>
      </c>
      <c r="D56" s="43" t="s">
        <v>46</v>
      </c>
      <c r="E56" s="44" t="s">
        <v>5</v>
      </c>
      <c r="F56" s="43" t="s">
        <v>5</v>
      </c>
      <c r="G56" s="43" t="s">
        <v>47</v>
      </c>
      <c r="H56" s="102">
        <v>5</v>
      </c>
      <c r="I56" s="103">
        <v>5</v>
      </c>
      <c r="J56" s="104"/>
      <c r="K56" s="69">
        <f>'Calculatie schoonmaak invulblad'!K37</f>
        <v>0</v>
      </c>
      <c r="L56" s="27">
        <v>200</v>
      </c>
      <c r="M56" s="67">
        <f t="shared" si="0"/>
        <v>1000</v>
      </c>
      <c r="N56" s="112" t="e">
        <f>((I56/K56)*L56)/200*'Calculatie schoonmaak invulblad'!$C$15</f>
        <v>#DIV/0!</v>
      </c>
      <c r="O56" s="113" t="e">
        <f>(I56/K56)*L56*'Calculatie schoonmaak invulblad'!$C$15</f>
        <v>#DIV/0!</v>
      </c>
    </row>
    <row r="57" spans="1:15" x14ac:dyDescent="0.3">
      <c r="A57" s="47" t="s">
        <v>120</v>
      </c>
      <c r="B57" s="119">
        <v>25</v>
      </c>
      <c r="C57" s="43" t="s">
        <v>1482</v>
      </c>
      <c r="D57" s="43" t="s">
        <v>40</v>
      </c>
      <c r="E57" s="44" t="s">
        <v>11</v>
      </c>
      <c r="F57" s="43" t="s">
        <v>12</v>
      </c>
      <c r="G57" s="43" t="s">
        <v>25</v>
      </c>
      <c r="H57" s="102">
        <v>225</v>
      </c>
      <c r="I57" s="103">
        <v>225</v>
      </c>
      <c r="J57" s="104"/>
      <c r="K57" s="69">
        <f>'Calculatie schoonmaak invulblad'!K23</f>
        <v>0</v>
      </c>
      <c r="L57" s="27">
        <v>100</v>
      </c>
      <c r="M57" s="67">
        <f t="shared" si="0"/>
        <v>22500</v>
      </c>
      <c r="N57" s="112" t="e">
        <f>((I57/K57)*L57)/200*'Calculatie schoonmaak invulblad'!$C$15</f>
        <v>#DIV/0!</v>
      </c>
      <c r="O57" s="113" t="e">
        <f>(I57/K57)*L57*'Calculatie schoonmaak invulblad'!$C$15</f>
        <v>#DIV/0!</v>
      </c>
    </row>
    <row r="58" spans="1:15" x14ac:dyDescent="0.3">
      <c r="A58" s="47" t="s">
        <v>120</v>
      </c>
      <c r="B58" s="119" t="s">
        <v>1219</v>
      </c>
      <c r="C58" s="43" t="s">
        <v>1477</v>
      </c>
      <c r="D58" s="43" t="s">
        <v>177</v>
      </c>
      <c r="E58" s="44" t="s">
        <v>11</v>
      </c>
      <c r="F58" s="43" t="s">
        <v>12</v>
      </c>
      <c r="G58" s="43" t="s">
        <v>1461</v>
      </c>
      <c r="H58" s="102">
        <v>10.199999999999999</v>
      </c>
      <c r="I58" s="103">
        <v>10.199999999999999</v>
      </c>
      <c r="J58" s="104"/>
      <c r="K58" s="69">
        <f>'Calculatie schoonmaak invulblad'!E48</f>
        <v>0</v>
      </c>
      <c r="L58" s="27">
        <v>40</v>
      </c>
      <c r="M58" s="67">
        <f t="shared" si="0"/>
        <v>408</v>
      </c>
      <c r="N58" s="112" t="e">
        <f>((I58/K58)*L58)/200*'Calculatie schoonmaak invulblad'!$C$15</f>
        <v>#DIV/0!</v>
      </c>
      <c r="O58" s="113" t="e">
        <f>(I58/K58)*L58*'Calculatie schoonmaak invulblad'!$C$15</f>
        <v>#DIV/0!</v>
      </c>
    </row>
    <row r="59" spans="1:15" x14ac:dyDescent="0.3">
      <c r="A59" s="47" t="s">
        <v>120</v>
      </c>
      <c r="B59" s="119">
        <v>26</v>
      </c>
      <c r="C59" s="43" t="s">
        <v>80</v>
      </c>
      <c r="D59" s="43" t="s">
        <v>56</v>
      </c>
      <c r="E59" s="44" t="s">
        <v>11</v>
      </c>
      <c r="F59" s="43" t="s">
        <v>12</v>
      </c>
      <c r="G59" s="43" t="s">
        <v>35</v>
      </c>
      <c r="H59" s="102">
        <v>9</v>
      </c>
      <c r="I59" s="103">
        <v>9</v>
      </c>
      <c r="J59" s="104"/>
      <c r="K59" s="69">
        <f>'Calculatie schoonmaak invulblad'!K63</f>
        <v>0</v>
      </c>
      <c r="L59" s="27">
        <v>200</v>
      </c>
      <c r="M59" s="67">
        <f t="shared" si="0"/>
        <v>1800</v>
      </c>
      <c r="N59" s="112" t="e">
        <f>((I59/K59)*L59)/200*'Calculatie schoonmaak invulblad'!$C$15</f>
        <v>#DIV/0!</v>
      </c>
      <c r="O59" s="113" t="e">
        <f>(I59/K59)*L59*'Calculatie schoonmaak invulblad'!$C$15</f>
        <v>#DIV/0!</v>
      </c>
    </row>
    <row r="60" spans="1:15" x14ac:dyDescent="0.3">
      <c r="A60" s="47" t="s">
        <v>120</v>
      </c>
      <c r="B60" s="119" t="s">
        <v>1217</v>
      </c>
      <c r="C60" s="43" t="s">
        <v>54</v>
      </c>
      <c r="D60" s="43" t="s">
        <v>54</v>
      </c>
      <c r="E60" s="44" t="s">
        <v>55</v>
      </c>
      <c r="F60" s="43" t="s">
        <v>5</v>
      </c>
      <c r="G60" s="43" t="s">
        <v>35</v>
      </c>
      <c r="H60" s="102">
        <v>24</v>
      </c>
      <c r="I60" s="103">
        <v>24</v>
      </c>
      <c r="J60" s="104"/>
      <c r="K60" s="69">
        <f>'Calculatie schoonmaak invulblad'!K49</f>
        <v>0</v>
      </c>
      <c r="L60" s="27">
        <v>200</v>
      </c>
      <c r="M60" s="67">
        <f t="shared" si="0"/>
        <v>4800</v>
      </c>
      <c r="N60" s="112" t="e">
        <f>((I60/K60)*L60)/200*'Calculatie schoonmaak invulblad'!$C$15</f>
        <v>#DIV/0!</v>
      </c>
      <c r="O60" s="113" t="e">
        <f>(I60/K60)*L60*'Calculatie schoonmaak invulblad'!$C$15</f>
        <v>#DIV/0!</v>
      </c>
    </row>
    <row r="61" spans="1:15" x14ac:dyDescent="0.3">
      <c r="A61" s="47" t="s">
        <v>120</v>
      </c>
      <c r="B61" s="119" t="s">
        <v>1217</v>
      </c>
      <c r="C61" s="43" t="s">
        <v>1179</v>
      </c>
      <c r="D61" s="43" t="s">
        <v>54</v>
      </c>
      <c r="E61" s="44" t="s">
        <v>22</v>
      </c>
      <c r="F61" s="43" t="s">
        <v>10</v>
      </c>
      <c r="G61" s="43" t="s">
        <v>35</v>
      </c>
      <c r="H61" s="102">
        <v>24</v>
      </c>
      <c r="I61" s="103">
        <v>24</v>
      </c>
      <c r="J61" s="104"/>
      <c r="K61" s="69">
        <f>'Calculatie schoonmaak invulblad'!K52</f>
        <v>0</v>
      </c>
      <c r="L61" s="27">
        <v>200</v>
      </c>
      <c r="M61" s="67">
        <f t="shared" si="0"/>
        <v>4800</v>
      </c>
      <c r="N61" s="112" t="e">
        <f>((I61/K61)*L61)/200*'Calculatie schoonmaak invulblad'!$C$15</f>
        <v>#DIV/0!</v>
      </c>
      <c r="O61" s="113" t="e">
        <f>(I61/K61)*L61*'Calculatie schoonmaak invulblad'!$C$15</f>
        <v>#DIV/0!</v>
      </c>
    </row>
    <row r="62" spans="1:15" x14ac:dyDescent="0.3">
      <c r="A62" s="47" t="s">
        <v>120</v>
      </c>
      <c r="B62" s="119">
        <v>28</v>
      </c>
      <c r="C62" s="43" t="s">
        <v>495</v>
      </c>
      <c r="D62" s="43" t="s">
        <v>40</v>
      </c>
      <c r="E62" s="44" t="s">
        <v>11</v>
      </c>
      <c r="F62" s="43" t="s">
        <v>12</v>
      </c>
      <c r="G62" s="43" t="s">
        <v>44</v>
      </c>
      <c r="H62" s="102">
        <v>109</v>
      </c>
      <c r="I62" s="103">
        <v>109</v>
      </c>
      <c r="J62" s="104"/>
      <c r="K62" s="69">
        <f>'Calculatie schoonmaak invulblad'!K23</f>
        <v>0</v>
      </c>
      <c r="L62" s="27">
        <v>200</v>
      </c>
      <c r="M62" s="67">
        <f t="shared" si="0"/>
        <v>21800</v>
      </c>
      <c r="N62" s="112" t="e">
        <f>((I62/K62)*L62)/200*'Calculatie schoonmaak invulblad'!$C$15</f>
        <v>#DIV/0!</v>
      </c>
      <c r="O62" s="113" t="e">
        <f>(I62/K62)*L62*'Calculatie schoonmaak invulblad'!$C$15</f>
        <v>#DIV/0!</v>
      </c>
    </row>
    <row r="63" spans="1:15" x14ac:dyDescent="0.3">
      <c r="A63" s="47" t="s">
        <v>120</v>
      </c>
      <c r="B63" s="119">
        <v>29</v>
      </c>
      <c r="C63" s="43" t="s">
        <v>1220</v>
      </c>
      <c r="D63" s="43" t="s">
        <v>26</v>
      </c>
      <c r="E63" s="44" t="s">
        <v>1</v>
      </c>
      <c r="F63" s="43" t="s">
        <v>2</v>
      </c>
      <c r="G63" s="43" t="s">
        <v>27</v>
      </c>
      <c r="H63" s="102">
        <v>47</v>
      </c>
      <c r="I63" s="103">
        <v>47</v>
      </c>
      <c r="J63" s="104"/>
      <c r="K63" s="69">
        <f>'Calculatie schoonmaak invulblad'!E43</f>
        <v>0</v>
      </c>
      <c r="L63" s="27">
        <v>200</v>
      </c>
      <c r="M63" s="67">
        <f t="shared" si="0"/>
        <v>9400</v>
      </c>
      <c r="N63" s="112" t="e">
        <f>((I63/K63)*L63)/200*'Calculatie schoonmaak invulblad'!$C$15</f>
        <v>#DIV/0!</v>
      </c>
      <c r="O63" s="113" t="e">
        <f>(I63/K63)*L63*'Calculatie schoonmaak invulblad'!$C$15</f>
        <v>#DIV/0!</v>
      </c>
    </row>
    <row r="64" spans="1:15" x14ac:dyDescent="0.3">
      <c r="A64" s="47" t="s">
        <v>120</v>
      </c>
      <c r="B64" s="119">
        <v>30</v>
      </c>
      <c r="C64" s="43" t="s">
        <v>1483</v>
      </c>
      <c r="D64" s="43" t="s">
        <v>40</v>
      </c>
      <c r="E64" s="44" t="s">
        <v>11</v>
      </c>
      <c r="F64" s="43" t="s">
        <v>12</v>
      </c>
      <c r="G64" s="43" t="s">
        <v>44</v>
      </c>
      <c r="H64" s="102">
        <v>134</v>
      </c>
      <c r="I64" s="103">
        <v>134</v>
      </c>
      <c r="J64" s="104"/>
      <c r="K64" s="69">
        <f>'Calculatie schoonmaak invulblad'!K23</f>
        <v>0</v>
      </c>
      <c r="L64" s="27">
        <v>200</v>
      </c>
      <c r="M64" s="67">
        <f t="shared" si="0"/>
        <v>26800</v>
      </c>
      <c r="N64" s="112" t="e">
        <f>((I64/K64)*L64)/200*'Calculatie schoonmaak invulblad'!$C$15</f>
        <v>#DIV/0!</v>
      </c>
      <c r="O64" s="113" t="e">
        <f>(I64/K64)*L64*'Calculatie schoonmaak invulblad'!$C$15</f>
        <v>#DIV/0!</v>
      </c>
    </row>
    <row r="65" spans="1:15" x14ac:dyDescent="0.3">
      <c r="A65" s="47" t="s">
        <v>120</v>
      </c>
      <c r="B65" s="119">
        <v>23</v>
      </c>
      <c r="C65" s="43" t="s">
        <v>1221</v>
      </c>
      <c r="D65" s="43" t="s">
        <v>56</v>
      </c>
      <c r="E65" s="44" t="s">
        <v>295</v>
      </c>
      <c r="F65" s="43" t="s">
        <v>8</v>
      </c>
      <c r="G65" s="43" t="s">
        <v>35</v>
      </c>
      <c r="H65" s="102">
        <v>67</v>
      </c>
      <c r="I65" s="103">
        <v>67</v>
      </c>
      <c r="J65" s="104"/>
      <c r="K65" s="68">
        <f>'Calculatie schoonmaak invulblad'!K59</f>
        <v>0</v>
      </c>
      <c r="L65" s="27">
        <v>200</v>
      </c>
      <c r="M65" s="67">
        <f t="shared" si="0"/>
        <v>13400</v>
      </c>
      <c r="N65" s="112" t="e">
        <f>((I65/K65)*L65)/200*'Calculatie schoonmaak invulblad'!$C$15</f>
        <v>#DIV/0!</v>
      </c>
      <c r="O65" s="113" t="e">
        <f>(I65/K65)*L65*'Calculatie schoonmaak invulblad'!$C$15</f>
        <v>#DIV/0!</v>
      </c>
    </row>
    <row r="66" spans="1:15" x14ac:dyDescent="0.3">
      <c r="A66" s="47" t="s">
        <v>120</v>
      </c>
      <c r="B66" s="119">
        <v>3</v>
      </c>
      <c r="C66" s="43" t="s">
        <v>1222</v>
      </c>
      <c r="D66" s="43" t="s">
        <v>40</v>
      </c>
      <c r="E66" s="44" t="s">
        <v>22</v>
      </c>
      <c r="F66" s="43" t="s">
        <v>10</v>
      </c>
      <c r="G66" s="43" t="s">
        <v>25</v>
      </c>
      <c r="H66" s="102">
        <v>256</v>
      </c>
      <c r="I66" s="103">
        <v>256</v>
      </c>
      <c r="J66" s="104"/>
      <c r="K66" s="69">
        <f>'Calculatie schoonmaak invulblad'!E62</f>
        <v>0</v>
      </c>
      <c r="L66" s="27">
        <v>100</v>
      </c>
      <c r="M66" s="67">
        <f t="shared" si="0"/>
        <v>25600</v>
      </c>
      <c r="N66" s="112" t="e">
        <f>((I66/K66)*L66)/200*'Calculatie schoonmaak invulblad'!$C$15</f>
        <v>#DIV/0!</v>
      </c>
      <c r="O66" s="113" t="e">
        <f>(I66/K66)*L66*'Calculatie schoonmaak invulblad'!$C$15</f>
        <v>#DIV/0!</v>
      </c>
    </row>
    <row r="67" spans="1:15" x14ac:dyDescent="0.3">
      <c r="A67" s="47" t="s">
        <v>120</v>
      </c>
      <c r="B67" s="119">
        <v>4</v>
      </c>
      <c r="C67" s="43" t="s">
        <v>1223</v>
      </c>
      <c r="D67" s="43" t="s">
        <v>40</v>
      </c>
      <c r="E67" s="44" t="s">
        <v>22</v>
      </c>
      <c r="F67" s="43" t="s">
        <v>10</v>
      </c>
      <c r="G67" s="43" t="s">
        <v>25</v>
      </c>
      <c r="H67" s="102">
        <v>48</v>
      </c>
      <c r="I67" s="103">
        <v>48</v>
      </c>
      <c r="J67" s="104"/>
      <c r="K67" s="69">
        <f>'Calculatie schoonmaak invulblad'!E62</f>
        <v>0</v>
      </c>
      <c r="L67" s="27">
        <v>100</v>
      </c>
      <c r="M67" s="67">
        <f t="shared" si="0"/>
        <v>4800</v>
      </c>
      <c r="N67" s="112" t="e">
        <f>((I67/K67)*L67)/200*'Calculatie schoonmaak invulblad'!$C$15</f>
        <v>#DIV/0!</v>
      </c>
      <c r="O67" s="113" t="e">
        <f>(I67/K67)*L67*'Calculatie schoonmaak invulblad'!$C$15</f>
        <v>#DIV/0!</v>
      </c>
    </row>
    <row r="68" spans="1:15" x14ac:dyDescent="0.3">
      <c r="A68" s="47" t="s">
        <v>120</v>
      </c>
      <c r="B68" s="119">
        <v>5</v>
      </c>
      <c r="C68" s="43" t="s">
        <v>1224</v>
      </c>
      <c r="D68" s="43" t="s">
        <v>40</v>
      </c>
      <c r="E68" s="44" t="s">
        <v>22</v>
      </c>
      <c r="F68" s="43" t="s">
        <v>10</v>
      </c>
      <c r="G68" s="43" t="s">
        <v>25</v>
      </c>
      <c r="H68" s="102">
        <v>70</v>
      </c>
      <c r="I68" s="103">
        <v>70</v>
      </c>
      <c r="J68" s="104"/>
      <c r="K68" s="69">
        <f>'Calculatie schoonmaak invulblad'!E62</f>
        <v>0</v>
      </c>
      <c r="L68" s="27">
        <v>100</v>
      </c>
      <c r="M68" s="67">
        <f t="shared" si="0"/>
        <v>7000</v>
      </c>
      <c r="N68" s="112" t="e">
        <f>((I68/K68)*L68)/200*'Calculatie schoonmaak invulblad'!$C$15</f>
        <v>#DIV/0!</v>
      </c>
      <c r="O68" s="113" t="e">
        <f>(I68/K68)*L68*'Calculatie schoonmaak invulblad'!$C$15</f>
        <v>#DIV/0!</v>
      </c>
    </row>
    <row r="69" spans="1:15" x14ac:dyDescent="0.3">
      <c r="A69" s="47" t="s">
        <v>120</v>
      </c>
      <c r="B69" s="119">
        <v>6</v>
      </c>
      <c r="C69" s="43" t="s">
        <v>1225</v>
      </c>
      <c r="D69" s="43" t="s">
        <v>40</v>
      </c>
      <c r="E69" s="44" t="s">
        <v>20</v>
      </c>
      <c r="F69" s="43" t="s">
        <v>5</v>
      </c>
      <c r="G69" s="43" t="s">
        <v>41</v>
      </c>
      <c r="H69" s="102">
        <v>390</v>
      </c>
      <c r="I69" s="103">
        <v>390</v>
      </c>
      <c r="J69" s="104"/>
      <c r="K69" s="69">
        <f>'Calculatie schoonmaak invulblad'!K21</f>
        <v>0</v>
      </c>
      <c r="L69" s="27">
        <v>200</v>
      </c>
      <c r="M69" s="67">
        <f t="shared" si="0"/>
        <v>78000</v>
      </c>
      <c r="N69" s="112" t="e">
        <f>((I69/K69)*L69)/200*'Calculatie schoonmaak invulblad'!$C$15</f>
        <v>#DIV/0!</v>
      </c>
      <c r="O69" s="113" t="e">
        <f>(I69/K69)*L69*'Calculatie schoonmaak invulblad'!$C$15</f>
        <v>#DIV/0!</v>
      </c>
    </row>
    <row r="70" spans="1:15" x14ac:dyDescent="0.3">
      <c r="A70" s="47" t="s">
        <v>120</v>
      </c>
      <c r="B70" s="119">
        <v>7</v>
      </c>
      <c r="C70" s="43" t="s">
        <v>1226</v>
      </c>
      <c r="D70" s="43" t="s">
        <v>40</v>
      </c>
      <c r="E70" s="44" t="s">
        <v>20</v>
      </c>
      <c r="F70" s="43" t="s">
        <v>5</v>
      </c>
      <c r="G70" s="43" t="s">
        <v>41</v>
      </c>
      <c r="H70" s="102">
        <v>56</v>
      </c>
      <c r="I70" s="103">
        <v>56</v>
      </c>
      <c r="J70" s="104"/>
      <c r="K70" s="69">
        <f>'Calculatie schoonmaak invulblad'!K21</f>
        <v>0</v>
      </c>
      <c r="L70" s="27">
        <v>200</v>
      </c>
      <c r="M70" s="67">
        <f t="shared" si="0"/>
        <v>11200</v>
      </c>
      <c r="N70" s="112" t="e">
        <f>((I70/K70)*L70)/200*'Calculatie schoonmaak invulblad'!$C$15</f>
        <v>#DIV/0!</v>
      </c>
      <c r="O70" s="113" t="e">
        <f>(I70/K70)*L70*'Calculatie schoonmaak invulblad'!$C$15</f>
        <v>#DIV/0!</v>
      </c>
    </row>
    <row r="71" spans="1:15" x14ac:dyDescent="0.3">
      <c r="A71" s="47" t="s">
        <v>120</v>
      </c>
      <c r="B71" s="119" t="s">
        <v>1227</v>
      </c>
      <c r="C71" s="43" t="s">
        <v>56</v>
      </c>
      <c r="D71" s="43" t="s">
        <v>56</v>
      </c>
      <c r="E71" s="44" t="s">
        <v>22</v>
      </c>
      <c r="F71" s="43" t="s">
        <v>10</v>
      </c>
      <c r="G71" s="43" t="s">
        <v>35</v>
      </c>
      <c r="H71" s="102">
        <v>62</v>
      </c>
      <c r="I71" s="103">
        <v>62</v>
      </c>
      <c r="J71" s="104"/>
      <c r="K71" s="69">
        <f>'Calculatie schoonmaak invulblad'!K62</f>
        <v>0</v>
      </c>
      <c r="L71" s="27">
        <v>200</v>
      </c>
      <c r="M71" s="67">
        <f t="shared" si="0"/>
        <v>12400</v>
      </c>
      <c r="N71" s="112" t="e">
        <f>((I71/K71)*L71)/200*'Calculatie schoonmaak invulblad'!$C$15</f>
        <v>#DIV/0!</v>
      </c>
      <c r="O71" s="113" t="e">
        <f>(I71/K71)*L71*'Calculatie schoonmaak invulblad'!$C$15</f>
        <v>#DIV/0!</v>
      </c>
    </row>
    <row r="72" spans="1:15" x14ac:dyDescent="0.3">
      <c r="A72" s="47" t="s">
        <v>120</v>
      </c>
      <c r="B72" s="119">
        <v>9</v>
      </c>
      <c r="C72" s="43" t="s">
        <v>1228</v>
      </c>
      <c r="D72" s="43" t="s">
        <v>40</v>
      </c>
      <c r="E72" s="44" t="s">
        <v>22</v>
      </c>
      <c r="F72" s="43" t="s">
        <v>10</v>
      </c>
      <c r="G72" s="43" t="s">
        <v>25</v>
      </c>
      <c r="H72" s="102">
        <v>72</v>
      </c>
      <c r="I72" s="103">
        <v>72</v>
      </c>
      <c r="J72" s="104"/>
      <c r="K72" s="69">
        <f>'Calculatie schoonmaak invulblad'!E62</f>
        <v>0</v>
      </c>
      <c r="L72" s="27">
        <v>100</v>
      </c>
      <c r="M72" s="67">
        <f t="shared" si="0"/>
        <v>7200</v>
      </c>
      <c r="N72" s="112" t="e">
        <f>((I72/K72)*L72)/200*'Calculatie schoonmaak invulblad'!$C$15</f>
        <v>#DIV/0!</v>
      </c>
      <c r="O72" s="113" t="e">
        <f>(I72/K72)*L72*'Calculatie schoonmaak invulblad'!$C$15</f>
        <v>#DIV/0!</v>
      </c>
    </row>
    <row r="73" spans="1:15" x14ac:dyDescent="0.3">
      <c r="A73" s="47" t="s">
        <v>120</v>
      </c>
      <c r="B73" s="119" t="s">
        <v>1229</v>
      </c>
      <c r="C73" s="43" t="s">
        <v>177</v>
      </c>
      <c r="D73" s="43" t="s">
        <v>177</v>
      </c>
      <c r="E73" s="44" t="s">
        <v>22</v>
      </c>
      <c r="F73" s="43" t="s">
        <v>10</v>
      </c>
      <c r="G73" s="43" t="s">
        <v>1461</v>
      </c>
      <c r="H73" s="102">
        <v>18</v>
      </c>
      <c r="I73" s="103">
        <v>18</v>
      </c>
      <c r="J73" s="104"/>
      <c r="K73" s="69">
        <f>'Calculatie schoonmaak invulblad'!E50</f>
        <v>0</v>
      </c>
      <c r="L73" s="27">
        <v>40</v>
      </c>
      <c r="M73" s="67">
        <f t="shared" si="0"/>
        <v>720</v>
      </c>
      <c r="N73" s="112" t="e">
        <f>((I73/K73)*L73)/200*'Calculatie schoonmaak invulblad'!$C$15</f>
        <v>#DIV/0!</v>
      </c>
      <c r="O73" s="113" t="e">
        <f>(I73/K73)*L73*'Calculatie schoonmaak invulblad'!$C$15</f>
        <v>#DIV/0!</v>
      </c>
    </row>
    <row r="74" spans="1:15" x14ac:dyDescent="0.3">
      <c r="A74" s="47" t="s">
        <v>120</v>
      </c>
      <c r="B74" s="119">
        <v>10</v>
      </c>
      <c r="C74" s="43" t="s">
        <v>40</v>
      </c>
      <c r="D74" s="43" t="s">
        <v>40</v>
      </c>
      <c r="E74" s="44" t="s">
        <v>33</v>
      </c>
      <c r="F74" s="43" t="s">
        <v>11</v>
      </c>
      <c r="G74" s="43" t="s">
        <v>41</v>
      </c>
      <c r="H74" s="102">
        <v>58</v>
      </c>
      <c r="I74" s="103">
        <v>58</v>
      </c>
      <c r="J74" s="104"/>
      <c r="K74" s="69">
        <f>'Calculatie schoonmaak invulblad'!K28</f>
        <v>0</v>
      </c>
      <c r="L74" s="27">
        <v>200</v>
      </c>
      <c r="M74" s="67">
        <f t="shared" si="0"/>
        <v>11600</v>
      </c>
      <c r="N74" s="112" t="e">
        <f>((I74/K74)*L74)/200*'Calculatie schoonmaak invulblad'!$C$15</f>
        <v>#DIV/0!</v>
      </c>
      <c r="O74" s="113" t="e">
        <f>(I74/K74)*L74*'Calculatie schoonmaak invulblad'!$C$15</f>
        <v>#DIV/0!</v>
      </c>
    </row>
    <row r="75" spans="1:15" x14ac:dyDescent="0.3">
      <c r="A75" s="47" t="s">
        <v>120</v>
      </c>
      <c r="B75" s="119" t="s">
        <v>1230</v>
      </c>
      <c r="C75" s="43" t="s">
        <v>56</v>
      </c>
      <c r="D75" s="43" t="s">
        <v>56</v>
      </c>
      <c r="E75" s="44" t="s">
        <v>22</v>
      </c>
      <c r="F75" s="43" t="s">
        <v>10</v>
      </c>
      <c r="G75" s="43" t="s">
        <v>35</v>
      </c>
      <c r="H75" s="102">
        <v>50</v>
      </c>
      <c r="I75" s="103">
        <v>50</v>
      </c>
      <c r="J75" s="104"/>
      <c r="K75" s="69">
        <f>'Calculatie schoonmaak invulblad'!K62</f>
        <v>0</v>
      </c>
      <c r="L75" s="27">
        <v>200</v>
      </c>
      <c r="M75" s="67">
        <f t="shared" si="0"/>
        <v>10000</v>
      </c>
      <c r="N75" s="112" t="e">
        <f>((I75/K75)*L75)/200*'Calculatie schoonmaak invulblad'!$C$15</f>
        <v>#DIV/0!</v>
      </c>
      <c r="O75" s="113" t="e">
        <f>(I75/K75)*L75*'Calculatie schoonmaak invulblad'!$C$15</f>
        <v>#DIV/0!</v>
      </c>
    </row>
    <row r="76" spans="1:15" x14ac:dyDescent="0.3">
      <c r="A76" s="47" t="s">
        <v>120</v>
      </c>
      <c r="B76" s="119" t="s">
        <v>1231</v>
      </c>
      <c r="C76" s="43" t="s">
        <v>56</v>
      </c>
      <c r="D76" s="43" t="s">
        <v>56</v>
      </c>
      <c r="E76" s="44" t="s">
        <v>22</v>
      </c>
      <c r="F76" s="43" t="s">
        <v>10</v>
      </c>
      <c r="G76" s="43" t="s">
        <v>35</v>
      </c>
      <c r="H76" s="102">
        <v>32</v>
      </c>
      <c r="I76" s="103">
        <v>32</v>
      </c>
      <c r="J76" s="104"/>
      <c r="K76" s="69">
        <f>'Calculatie schoonmaak invulblad'!K62</f>
        <v>0</v>
      </c>
      <c r="L76" s="27">
        <v>200</v>
      </c>
      <c r="M76" s="67">
        <f t="shared" si="0"/>
        <v>6400</v>
      </c>
      <c r="N76" s="112" t="e">
        <f>((I76/K76)*L76)/200*'Calculatie schoonmaak invulblad'!$C$15</f>
        <v>#DIV/0!</v>
      </c>
      <c r="O76" s="113" t="e">
        <f>(I76/K76)*L76*'Calculatie schoonmaak invulblad'!$C$15</f>
        <v>#DIV/0!</v>
      </c>
    </row>
    <row r="77" spans="1:15" x14ac:dyDescent="0.3">
      <c r="A77" s="47" t="s">
        <v>120</v>
      </c>
      <c r="B77" s="119">
        <v>11</v>
      </c>
      <c r="C77" s="43" t="s">
        <v>1232</v>
      </c>
      <c r="D77" s="43" t="s">
        <v>40</v>
      </c>
      <c r="E77" s="44" t="s">
        <v>33</v>
      </c>
      <c r="F77" s="43" t="s">
        <v>11</v>
      </c>
      <c r="G77" s="43" t="s">
        <v>41</v>
      </c>
      <c r="H77" s="102">
        <v>64</v>
      </c>
      <c r="I77" s="103">
        <v>64</v>
      </c>
      <c r="J77" s="104"/>
      <c r="K77" s="69">
        <f>'Calculatie schoonmaak invulblad'!K28</f>
        <v>0</v>
      </c>
      <c r="L77" s="27">
        <v>200</v>
      </c>
      <c r="M77" s="67">
        <f t="shared" si="0"/>
        <v>12800</v>
      </c>
      <c r="N77" s="112" t="e">
        <f>((I77/K77)*L77)/200*'Calculatie schoonmaak invulblad'!$C$15</f>
        <v>#DIV/0!</v>
      </c>
      <c r="O77" s="113" t="e">
        <f>(I77/K77)*L77*'Calculatie schoonmaak invulblad'!$C$15</f>
        <v>#DIV/0!</v>
      </c>
    </row>
    <row r="78" spans="1:15" x14ac:dyDescent="0.3">
      <c r="A78" s="47" t="s">
        <v>120</v>
      </c>
      <c r="B78" s="119">
        <v>12</v>
      </c>
      <c r="C78" s="43" t="s">
        <v>1233</v>
      </c>
      <c r="D78" s="43" t="s">
        <v>40</v>
      </c>
      <c r="E78" s="44" t="s">
        <v>42</v>
      </c>
      <c r="F78" s="43" t="s">
        <v>13</v>
      </c>
      <c r="G78" s="43" t="s">
        <v>41</v>
      </c>
      <c r="H78" s="102">
        <v>67</v>
      </c>
      <c r="I78" s="103">
        <v>67</v>
      </c>
      <c r="J78" s="104"/>
      <c r="K78" s="69">
        <f>'Calculatie schoonmaak invulblad'!K29</f>
        <v>0</v>
      </c>
      <c r="L78" s="27">
        <v>200</v>
      </c>
      <c r="M78" s="67">
        <f t="shared" si="0"/>
        <v>13400</v>
      </c>
      <c r="N78" s="112" t="e">
        <f>((I78/K78)*L78)/200*'Calculatie schoonmaak invulblad'!$C$15</f>
        <v>#DIV/0!</v>
      </c>
      <c r="O78" s="113" t="e">
        <f>(I78/K78)*L78*'Calculatie schoonmaak invulblad'!$C$15</f>
        <v>#DIV/0!</v>
      </c>
    </row>
    <row r="79" spans="1:15" x14ac:dyDescent="0.3">
      <c r="A79" s="47" t="s">
        <v>120</v>
      </c>
      <c r="B79" s="119">
        <v>13</v>
      </c>
      <c r="C79" s="43" t="s">
        <v>1234</v>
      </c>
      <c r="D79" s="43" t="s">
        <v>32</v>
      </c>
      <c r="E79" s="44" t="s">
        <v>1</v>
      </c>
      <c r="F79" s="43" t="s">
        <v>2</v>
      </c>
      <c r="G79" s="43" t="s">
        <v>25</v>
      </c>
      <c r="H79" s="102">
        <v>70</v>
      </c>
      <c r="I79" s="103">
        <v>70</v>
      </c>
      <c r="J79" s="104"/>
      <c r="K79" s="69">
        <f>'Calculatie schoonmaak invulblad'!E60</f>
        <v>0</v>
      </c>
      <c r="L79" s="27">
        <v>100</v>
      </c>
      <c r="M79" s="67">
        <f t="shared" si="0"/>
        <v>7000</v>
      </c>
      <c r="N79" s="112" t="e">
        <f>((I79/K79)*L79)/200*'Calculatie schoonmaak invulblad'!$C$15</f>
        <v>#DIV/0!</v>
      </c>
      <c r="O79" s="113" t="e">
        <f>(I79/K79)*L79*'Calculatie schoonmaak invulblad'!$C$15</f>
        <v>#DIV/0!</v>
      </c>
    </row>
    <row r="80" spans="1:15" x14ac:dyDescent="0.3">
      <c r="A80" s="47" t="s">
        <v>120</v>
      </c>
      <c r="B80" s="119">
        <v>14</v>
      </c>
      <c r="C80" s="43" t="s">
        <v>1484</v>
      </c>
      <c r="D80" s="43" t="s">
        <v>40</v>
      </c>
      <c r="E80" s="44" t="s">
        <v>42</v>
      </c>
      <c r="F80" s="43" t="s">
        <v>13</v>
      </c>
      <c r="G80" s="43" t="s">
        <v>41</v>
      </c>
      <c r="H80" s="102">
        <v>136</v>
      </c>
      <c r="I80" s="103">
        <v>136</v>
      </c>
      <c r="J80" s="104"/>
      <c r="K80" s="69">
        <f>'Calculatie schoonmaak invulblad'!K29</f>
        <v>0</v>
      </c>
      <c r="L80" s="27">
        <v>200</v>
      </c>
      <c r="M80" s="67">
        <f t="shared" ref="M80:M149" si="1">I80*L80</f>
        <v>27200</v>
      </c>
      <c r="N80" s="112" t="e">
        <f>((I80/K80)*L80)/200*'Calculatie schoonmaak invulblad'!$C$15</f>
        <v>#DIV/0!</v>
      </c>
      <c r="O80" s="113" t="e">
        <f>(I80/K80)*L80*'Calculatie schoonmaak invulblad'!$C$15</f>
        <v>#DIV/0!</v>
      </c>
    </row>
    <row r="81" spans="1:15" x14ac:dyDescent="0.3">
      <c r="A81" s="47" t="s">
        <v>120</v>
      </c>
      <c r="B81" s="119">
        <v>15</v>
      </c>
      <c r="C81" s="43" t="s">
        <v>1235</v>
      </c>
      <c r="D81" s="43" t="s">
        <v>40</v>
      </c>
      <c r="E81" s="44" t="s">
        <v>13</v>
      </c>
      <c r="F81" s="43" t="s">
        <v>13</v>
      </c>
      <c r="G81" s="43" t="s">
        <v>41</v>
      </c>
      <c r="H81" s="102">
        <v>140</v>
      </c>
      <c r="I81" s="103">
        <v>140</v>
      </c>
      <c r="J81" s="104"/>
      <c r="K81" s="69">
        <f>'Calculatie schoonmaak invulblad'!K29</f>
        <v>0</v>
      </c>
      <c r="L81" s="27">
        <v>200</v>
      </c>
      <c r="M81" s="67">
        <f t="shared" si="1"/>
        <v>28000</v>
      </c>
      <c r="N81" s="112" t="e">
        <f>((I81/K81)*L81)/200*'Calculatie schoonmaak invulblad'!$C$15</f>
        <v>#DIV/0!</v>
      </c>
      <c r="O81" s="113" t="e">
        <f>(I81/K81)*L81*'Calculatie schoonmaak invulblad'!$C$15</f>
        <v>#DIV/0!</v>
      </c>
    </row>
    <row r="82" spans="1:15" x14ac:dyDescent="0.3">
      <c r="A82" s="47" t="s">
        <v>120</v>
      </c>
      <c r="B82" s="119">
        <v>16</v>
      </c>
      <c r="C82" s="43" t="s">
        <v>1485</v>
      </c>
      <c r="D82" s="43" t="s">
        <v>40</v>
      </c>
      <c r="E82" s="44" t="s">
        <v>13</v>
      </c>
      <c r="F82" s="43" t="s">
        <v>13</v>
      </c>
      <c r="G82" s="43" t="s">
        <v>41</v>
      </c>
      <c r="H82" s="102">
        <v>118</v>
      </c>
      <c r="I82" s="103">
        <v>118</v>
      </c>
      <c r="J82" s="104"/>
      <c r="K82" s="69">
        <f>'Calculatie schoonmaak invulblad'!K29</f>
        <v>0</v>
      </c>
      <c r="L82" s="27">
        <v>200</v>
      </c>
      <c r="M82" s="67">
        <f t="shared" si="1"/>
        <v>23600</v>
      </c>
      <c r="N82" s="112" t="e">
        <f>((I82/K82)*L82)/200*'Calculatie schoonmaak invulblad'!$C$15</f>
        <v>#DIV/0!</v>
      </c>
      <c r="O82" s="113" t="e">
        <f>(I82/K82)*L82*'Calculatie schoonmaak invulblad'!$C$15</f>
        <v>#DIV/0!</v>
      </c>
    </row>
    <row r="83" spans="1:15" x14ac:dyDescent="0.3">
      <c r="A83" s="47" t="s">
        <v>120</v>
      </c>
      <c r="B83" s="119">
        <v>18</v>
      </c>
      <c r="C83" s="43" t="s">
        <v>1236</v>
      </c>
      <c r="D83" s="43" t="s">
        <v>40</v>
      </c>
      <c r="E83" s="44" t="s">
        <v>33</v>
      </c>
      <c r="F83" s="43" t="s">
        <v>11</v>
      </c>
      <c r="G83" s="43" t="s">
        <v>41</v>
      </c>
      <c r="H83" s="102">
        <v>118</v>
      </c>
      <c r="I83" s="103">
        <v>118</v>
      </c>
      <c r="J83" s="104"/>
      <c r="K83" s="69">
        <f>'Calculatie schoonmaak invulblad'!K34</f>
        <v>0</v>
      </c>
      <c r="L83" s="27">
        <v>200</v>
      </c>
      <c r="M83" s="67">
        <f t="shared" si="1"/>
        <v>23600</v>
      </c>
      <c r="N83" s="112" t="e">
        <f>((I83/K83)*L83)/200*'Calculatie schoonmaak invulblad'!$C$15</f>
        <v>#DIV/0!</v>
      </c>
      <c r="O83" s="113" t="e">
        <f>(I83/K83)*L83*'Calculatie schoonmaak invulblad'!$C$15</f>
        <v>#DIV/0!</v>
      </c>
    </row>
    <row r="84" spans="1:15" x14ac:dyDescent="0.3">
      <c r="A84" s="47" t="s">
        <v>120</v>
      </c>
      <c r="B84" s="119">
        <v>20</v>
      </c>
      <c r="C84" s="43" t="s">
        <v>1237</v>
      </c>
      <c r="D84" s="43" t="s">
        <v>40</v>
      </c>
      <c r="E84" s="44" t="s">
        <v>33</v>
      </c>
      <c r="F84" s="43" t="s">
        <v>11</v>
      </c>
      <c r="G84" s="43" t="s">
        <v>25</v>
      </c>
      <c r="H84" s="102">
        <v>82</v>
      </c>
      <c r="I84" s="103">
        <v>82</v>
      </c>
      <c r="J84" s="104"/>
      <c r="K84" s="69">
        <f>'Calculatie schoonmaak invulblad'!K35</f>
        <v>0</v>
      </c>
      <c r="L84" s="27">
        <v>100</v>
      </c>
      <c r="M84" s="67">
        <f t="shared" si="1"/>
        <v>8200</v>
      </c>
      <c r="N84" s="112" t="e">
        <f>((I84/K84)*L84)/200*'Calculatie schoonmaak invulblad'!$C$15</f>
        <v>#DIV/0!</v>
      </c>
      <c r="O84" s="113" t="e">
        <f>(I84/K84)*L84*'Calculatie schoonmaak invulblad'!$C$15</f>
        <v>#DIV/0!</v>
      </c>
    </row>
    <row r="85" spans="1:15" x14ac:dyDescent="0.3">
      <c r="A85" s="47" t="s">
        <v>120</v>
      </c>
      <c r="B85" s="119" t="s">
        <v>1474</v>
      </c>
      <c r="C85" s="43" t="s">
        <v>1475</v>
      </c>
      <c r="D85" s="43" t="s">
        <v>177</v>
      </c>
      <c r="E85" s="44" t="s">
        <v>33</v>
      </c>
      <c r="F85" s="43" t="s">
        <v>11</v>
      </c>
      <c r="G85" s="43" t="s">
        <v>1461</v>
      </c>
      <c r="H85" s="102">
        <v>11.7</v>
      </c>
      <c r="I85" s="103">
        <v>11.7</v>
      </c>
      <c r="J85" s="104"/>
      <c r="K85" s="69">
        <f>'Calculatie schoonmaak invulblad'!E48</f>
        <v>0</v>
      </c>
      <c r="L85" s="27">
        <v>40</v>
      </c>
      <c r="M85" s="67">
        <f t="shared" si="1"/>
        <v>468</v>
      </c>
      <c r="N85" s="112" t="e">
        <f>((I85/K85)*L85)/200*'Calculatie schoonmaak invulblad'!$C$15</f>
        <v>#DIV/0!</v>
      </c>
      <c r="O85" s="113" t="e">
        <f>(I85/K85)*L85*'Calculatie schoonmaak invulblad'!$C$15</f>
        <v>#DIV/0!</v>
      </c>
    </row>
    <row r="86" spans="1:15" x14ac:dyDescent="0.3">
      <c r="A86" s="47" t="s">
        <v>120</v>
      </c>
      <c r="B86" s="119">
        <v>21</v>
      </c>
      <c r="C86" s="43" t="s">
        <v>1238</v>
      </c>
      <c r="D86" s="43" t="s">
        <v>32</v>
      </c>
      <c r="E86" s="44" t="s">
        <v>22</v>
      </c>
      <c r="F86" s="43" t="s">
        <v>10</v>
      </c>
      <c r="G86" s="43" t="s">
        <v>25</v>
      </c>
      <c r="H86" s="102">
        <v>70</v>
      </c>
      <c r="I86" s="103">
        <v>70</v>
      </c>
      <c r="J86" s="104"/>
      <c r="K86" s="69">
        <f>'Calculatie schoonmaak invulblad'!E62</f>
        <v>0</v>
      </c>
      <c r="L86" s="27">
        <v>100</v>
      </c>
      <c r="M86" s="67">
        <f t="shared" si="1"/>
        <v>7000</v>
      </c>
      <c r="N86" s="112" t="e">
        <f>((I86/K86)*L86)/200*'Calculatie schoonmaak invulblad'!$C$15</f>
        <v>#DIV/0!</v>
      </c>
      <c r="O86" s="113" t="e">
        <f>(I86/K86)*L86*'Calculatie schoonmaak invulblad'!$C$15</f>
        <v>#DIV/0!</v>
      </c>
    </row>
    <row r="87" spans="1:15" x14ac:dyDescent="0.3">
      <c r="A87" s="47" t="s">
        <v>120</v>
      </c>
      <c r="B87" s="119">
        <v>22</v>
      </c>
      <c r="C87" s="43" t="s">
        <v>40</v>
      </c>
      <c r="D87" s="43" t="s">
        <v>40</v>
      </c>
      <c r="E87" s="44" t="s">
        <v>20</v>
      </c>
      <c r="F87" s="43" t="s">
        <v>5</v>
      </c>
      <c r="G87" s="43" t="s">
        <v>25</v>
      </c>
      <c r="H87" s="102">
        <v>140</v>
      </c>
      <c r="I87" s="103">
        <v>140</v>
      </c>
      <c r="J87" s="104"/>
      <c r="K87" s="69">
        <f>'Calculatie schoonmaak invulblad'!K38</f>
        <v>0</v>
      </c>
      <c r="L87" s="27">
        <v>100</v>
      </c>
      <c r="M87" s="67">
        <f t="shared" si="1"/>
        <v>14000</v>
      </c>
      <c r="N87" s="112" t="e">
        <f>((I87/K87)*L87)/200*'Calculatie schoonmaak invulblad'!$C$15</f>
        <v>#DIV/0!</v>
      </c>
      <c r="O87" s="113" t="e">
        <f>(I87/K87)*L87*'Calculatie schoonmaak invulblad'!$C$15</f>
        <v>#DIV/0!</v>
      </c>
    </row>
    <row r="88" spans="1:15" x14ac:dyDescent="0.3">
      <c r="A88" s="47" t="s">
        <v>120</v>
      </c>
      <c r="B88" s="119" t="s">
        <v>1476</v>
      </c>
      <c r="C88" s="43" t="s">
        <v>177</v>
      </c>
      <c r="D88" s="43" t="s">
        <v>177</v>
      </c>
      <c r="E88" s="44" t="s">
        <v>20</v>
      </c>
      <c r="F88" s="43" t="s">
        <v>5</v>
      </c>
      <c r="G88" s="43" t="s">
        <v>1461</v>
      </c>
      <c r="H88" s="102">
        <v>15</v>
      </c>
      <c r="I88" s="103">
        <v>0</v>
      </c>
      <c r="J88" s="104">
        <v>15</v>
      </c>
      <c r="K88" s="69">
        <f>'Calculatie schoonmaak invulblad'!E48</f>
        <v>0</v>
      </c>
      <c r="L88" s="27">
        <v>40</v>
      </c>
      <c r="M88" s="67"/>
      <c r="N88" s="112" t="e">
        <f>((I88/K88)*L88)/200*'Calculatie schoonmaak invulblad'!$C$15</f>
        <v>#DIV/0!</v>
      </c>
      <c r="O88" s="113" t="e">
        <f>(I88/K88)*L88*'Calculatie schoonmaak invulblad'!$C$15</f>
        <v>#DIV/0!</v>
      </c>
    </row>
    <row r="89" spans="1:15" x14ac:dyDescent="0.3">
      <c r="A89" s="47" t="s">
        <v>152</v>
      </c>
      <c r="B89" s="119">
        <v>100</v>
      </c>
      <c r="C89" s="43" t="s">
        <v>243</v>
      </c>
      <c r="D89" s="43" t="s">
        <v>0</v>
      </c>
      <c r="E89" s="44" t="s">
        <v>19</v>
      </c>
      <c r="F89" s="43" t="s">
        <v>8</v>
      </c>
      <c r="G89" s="43" t="s">
        <v>3</v>
      </c>
      <c r="H89" s="102">
        <v>64</v>
      </c>
      <c r="I89" s="103">
        <v>64</v>
      </c>
      <c r="J89" s="104"/>
      <c r="K89" s="69">
        <f>'Calculatie schoonmaak invulblad'!E22</f>
        <v>0</v>
      </c>
      <c r="L89" s="27">
        <v>40</v>
      </c>
      <c r="M89" s="67">
        <f t="shared" si="1"/>
        <v>2560</v>
      </c>
      <c r="N89" s="112" t="e">
        <f>((I89/K89)*L89)/200*'Calculatie schoonmaak invulblad'!$C$15</f>
        <v>#DIV/0!</v>
      </c>
      <c r="O89" s="113" t="e">
        <f>(I89/K89)*L89*'Calculatie schoonmaak invulblad'!$C$15</f>
        <v>#DIV/0!</v>
      </c>
    </row>
    <row r="90" spans="1:15" x14ac:dyDescent="0.3">
      <c r="A90" s="47" t="s">
        <v>152</v>
      </c>
      <c r="B90" s="119">
        <v>102</v>
      </c>
      <c r="C90" s="43" t="s">
        <v>84</v>
      </c>
      <c r="D90" s="43" t="s">
        <v>0</v>
      </c>
      <c r="E90" s="44" t="s">
        <v>19</v>
      </c>
      <c r="F90" s="43" t="s">
        <v>8</v>
      </c>
      <c r="G90" s="43" t="s">
        <v>3</v>
      </c>
      <c r="H90" s="102">
        <v>45</v>
      </c>
      <c r="I90" s="103">
        <v>45</v>
      </c>
      <c r="J90" s="104"/>
      <c r="K90" s="69">
        <f>'Calculatie schoonmaak invulblad'!E22</f>
        <v>0</v>
      </c>
      <c r="L90" s="27">
        <v>40</v>
      </c>
      <c r="M90" s="67">
        <f t="shared" si="1"/>
        <v>1800</v>
      </c>
      <c r="N90" s="112" t="e">
        <f>((I90/K90)*L90)/200*'Calculatie schoonmaak invulblad'!$C$15</f>
        <v>#DIV/0!</v>
      </c>
      <c r="O90" s="113" t="e">
        <f>(I90/K90)*L90*'Calculatie schoonmaak invulblad'!$C$15</f>
        <v>#DIV/0!</v>
      </c>
    </row>
    <row r="91" spans="1:15" x14ac:dyDescent="0.3">
      <c r="A91" s="47" t="s">
        <v>152</v>
      </c>
      <c r="B91" s="119" t="s">
        <v>1239</v>
      </c>
      <c r="C91" s="43" t="s">
        <v>56</v>
      </c>
      <c r="D91" s="43" t="s">
        <v>56</v>
      </c>
      <c r="E91" s="44" t="s">
        <v>1</v>
      </c>
      <c r="F91" s="43" t="s">
        <v>2</v>
      </c>
      <c r="G91" s="43" t="s">
        <v>35</v>
      </c>
      <c r="H91" s="102">
        <v>32</v>
      </c>
      <c r="I91" s="103">
        <v>32</v>
      </c>
      <c r="J91" s="104"/>
      <c r="K91" s="69">
        <f>'Calculatie schoonmaak invulblad'!K60</f>
        <v>0</v>
      </c>
      <c r="L91" s="27">
        <v>200</v>
      </c>
      <c r="M91" s="67">
        <f t="shared" si="1"/>
        <v>6400</v>
      </c>
      <c r="N91" s="112" t="e">
        <f>((I91/K91)*L91)/200*'Calculatie schoonmaak invulblad'!$C$15</f>
        <v>#DIV/0!</v>
      </c>
      <c r="O91" s="113" t="e">
        <f>(I91/K91)*L91*'Calculatie schoonmaak invulblad'!$C$15</f>
        <v>#DIV/0!</v>
      </c>
    </row>
    <row r="92" spans="1:15" x14ac:dyDescent="0.3">
      <c r="A92" s="47" t="s">
        <v>152</v>
      </c>
      <c r="B92" s="119" t="s">
        <v>1239</v>
      </c>
      <c r="C92" s="43" t="s">
        <v>56</v>
      </c>
      <c r="D92" s="43" t="s">
        <v>56</v>
      </c>
      <c r="E92" s="44" t="s">
        <v>1</v>
      </c>
      <c r="F92" s="43" t="s">
        <v>2</v>
      </c>
      <c r="G92" s="43" t="s">
        <v>35</v>
      </c>
      <c r="H92" s="102">
        <v>57</v>
      </c>
      <c r="I92" s="103">
        <v>57</v>
      </c>
      <c r="J92" s="104"/>
      <c r="K92" s="69">
        <f>'Calculatie schoonmaak invulblad'!K60</f>
        <v>0</v>
      </c>
      <c r="L92" s="27">
        <v>200</v>
      </c>
      <c r="M92" s="67">
        <f t="shared" si="1"/>
        <v>11400</v>
      </c>
      <c r="N92" s="112" t="e">
        <f>((I92/K92)*L92)/200*'Calculatie schoonmaak invulblad'!$C$15</f>
        <v>#DIV/0!</v>
      </c>
      <c r="O92" s="113" t="e">
        <f>(I92/K92)*L92*'Calculatie schoonmaak invulblad'!$C$15</f>
        <v>#DIV/0!</v>
      </c>
    </row>
    <row r="93" spans="1:15" x14ac:dyDescent="0.3">
      <c r="A93" s="47" t="s">
        <v>152</v>
      </c>
      <c r="B93" s="119">
        <v>103</v>
      </c>
      <c r="C93" s="43" t="s">
        <v>142</v>
      </c>
      <c r="D93" s="43" t="s">
        <v>32</v>
      </c>
      <c r="E93" s="44" t="s">
        <v>1</v>
      </c>
      <c r="F93" s="43" t="s">
        <v>2</v>
      </c>
      <c r="G93" s="43" t="s">
        <v>25</v>
      </c>
      <c r="H93" s="102">
        <v>64</v>
      </c>
      <c r="I93" s="103">
        <v>64</v>
      </c>
      <c r="J93" s="104"/>
      <c r="K93" s="69">
        <f>'Calculatie schoonmaak invulblad'!E60</f>
        <v>0</v>
      </c>
      <c r="L93" s="27">
        <v>100</v>
      </c>
      <c r="M93" s="67">
        <f t="shared" si="1"/>
        <v>6400</v>
      </c>
      <c r="N93" s="112" t="e">
        <f>((I93/K93)*L93)/200*'Calculatie schoonmaak invulblad'!$C$15</f>
        <v>#DIV/0!</v>
      </c>
      <c r="O93" s="113" t="e">
        <f>(I93/K93)*L93*'Calculatie schoonmaak invulblad'!$C$15</f>
        <v>#DIV/0!</v>
      </c>
    </row>
    <row r="94" spans="1:15" x14ac:dyDescent="0.3">
      <c r="A94" s="47" t="s">
        <v>152</v>
      </c>
      <c r="B94" s="119">
        <v>104</v>
      </c>
      <c r="C94" s="43" t="s">
        <v>142</v>
      </c>
      <c r="D94" s="43" t="s">
        <v>32</v>
      </c>
      <c r="E94" s="44" t="s">
        <v>1</v>
      </c>
      <c r="F94" s="43" t="s">
        <v>2</v>
      </c>
      <c r="G94" s="43" t="s">
        <v>25</v>
      </c>
      <c r="H94" s="102">
        <v>64</v>
      </c>
      <c r="I94" s="103">
        <v>64</v>
      </c>
      <c r="J94" s="104"/>
      <c r="K94" s="69">
        <f>'Calculatie schoonmaak invulblad'!E60</f>
        <v>0</v>
      </c>
      <c r="L94" s="27">
        <v>100</v>
      </c>
      <c r="M94" s="67">
        <f t="shared" si="1"/>
        <v>6400</v>
      </c>
      <c r="N94" s="112" t="e">
        <f>((I94/K94)*L94)/200*'Calculatie schoonmaak invulblad'!$C$15</f>
        <v>#DIV/0!</v>
      </c>
      <c r="O94" s="113" t="e">
        <f>(I94/K94)*L94*'Calculatie schoonmaak invulblad'!$C$15</f>
        <v>#DIV/0!</v>
      </c>
    </row>
    <row r="95" spans="1:15" x14ac:dyDescent="0.3">
      <c r="A95" s="47" t="s">
        <v>152</v>
      </c>
      <c r="B95" s="119">
        <v>105</v>
      </c>
      <c r="C95" s="43" t="s">
        <v>142</v>
      </c>
      <c r="D95" s="43" t="s">
        <v>32</v>
      </c>
      <c r="E95" s="44" t="s">
        <v>1</v>
      </c>
      <c r="F95" s="43" t="s">
        <v>2</v>
      </c>
      <c r="G95" s="43" t="s">
        <v>25</v>
      </c>
      <c r="H95" s="102">
        <v>64</v>
      </c>
      <c r="I95" s="103">
        <v>64</v>
      </c>
      <c r="J95" s="104"/>
      <c r="K95" s="69">
        <f>'Calculatie schoonmaak invulblad'!E60</f>
        <v>0</v>
      </c>
      <c r="L95" s="27">
        <v>100</v>
      </c>
      <c r="M95" s="67">
        <f t="shared" si="1"/>
        <v>6400</v>
      </c>
      <c r="N95" s="112" t="e">
        <f>((I95/K95)*L95)/200*'Calculatie schoonmaak invulblad'!$C$15</f>
        <v>#DIV/0!</v>
      </c>
      <c r="O95" s="113" t="e">
        <f>(I95/K95)*L95*'Calculatie schoonmaak invulblad'!$C$15</f>
        <v>#DIV/0!</v>
      </c>
    </row>
    <row r="96" spans="1:15" x14ac:dyDescent="0.3">
      <c r="A96" s="47" t="s">
        <v>152</v>
      </c>
      <c r="B96" s="119">
        <v>106</v>
      </c>
      <c r="C96" s="43" t="s">
        <v>142</v>
      </c>
      <c r="D96" s="43" t="s">
        <v>32</v>
      </c>
      <c r="E96" s="44" t="s">
        <v>1</v>
      </c>
      <c r="F96" s="43" t="s">
        <v>2</v>
      </c>
      <c r="G96" s="43" t="s">
        <v>25</v>
      </c>
      <c r="H96" s="102">
        <v>38</v>
      </c>
      <c r="I96" s="103">
        <v>38</v>
      </c>
      <c r="J96" s="104"/>
      <c r="K96" s="69">
        <f>'Calculatie schoonmaak invulblad'!E60</f>
        <v>0</v>
      </c>
      <c r="L96" s="27">
        <v>100</v>
      </c>
      <c r="M96" s="67">
        <f t="shared" si="1"/>
        <v>3800</v>
      </c>
      <c r="N96" s="112" t="e">
        <f>((I96/K96)*L96)/200*'Calculatie schoonmaak invulblad'!$C$15</f>
        <v>#DIV/0!</v>
      </c>
      <c r="O96" s="113" t="e">
        <f>(I96/K96)*L96*'Calculatie schoonmaak invulblad'!$C$15</f>
        <v>#DIV/0!</v>
      </c>
    </row>
    <row r="97" spans="1:15" x14ac:dyDescent="0.3">
      <c r="A97" s="47" t="s">
        <v>152</v>
      </c>
      <c r="B97" s="119">
        <v>107</v>
      </c>
      <c r="C97" s="43" t="s">
        <v>115</v>
      </c>
      <c r="D97" s="43" t="s">
        <v>32</v>
      </c>
      <c r="E97" s="44" t="s">
        <v>1</v>
      </c>
      <c r="F97" s="43" t="s">
        <v>2</v>
      </c>
      <c r="G97" s="43" t="s">
        <v>25</v>
      </c>
      <c r="H97" s="102">
        <v>64</v>
      </c>
      <c r="I97" s="103">
        <v>64</v>
      </c>
      <c r="J97" s="104"/>
      <c r="K97" s="69">
        <f>'Calculatie schoonmaak invulblad'!E60</f>
        <v>0</v>
      </c>
      <c r="L97" s="27">
        <v>100</v>
      </c>
      <c r="M97" s="67">
        <f t="shared" si="1"/>
        <v>6400</v>
      </c>
      <c r="N97" s="112" t="e">
        <f>((I97/K97)*L97)/200*'Calculatie schoonmaak invulblad'!$C$15</f>
        <v>#DIV/0!</v>
      </c>
      <c r="O97" s="113" t="e">
        <f>(I97/K97)*L97*'Calculatie schoonmaak invulblad'!$C$15</f>
        <v>#DIV/0!</v>
      </c>
    </row>
    <row r="98" spans="1:15" x14ac:dyDescent="0.3">
      <c r="A98" s="47" t="s">
        <v>152</v>
      </c>
      <c r="B98" s="119">
        <v>108</v>
      </c>
      <c r="C98" s="43" t="s">
        <v>1240</v>
      </c>
      <c r="D98" s="43" t="s">
        <v>32</v>
      </c>
      <c r="E98" s="44" t="s">
        <v>19</v>
      </c>
      <c r="F98" s="43" t="s">
        <v>8</v>
      </c>
      <c r="G98" s="43" t="s">
        <v>25</v>
      </c>
      <c r="H98" s="102">
        <v>32</v>
      </c>
      <c r="I98" s="103">
        <v>32</v>
      </c>
      <c r="J98" s="104"/>
      <c r="K98" s="69">
        <f>'Calculatie schoonmaak invulblad'!E61</f>
        <v>0</v>
      </c>
      <c r="L98" s="27">
        <v>100</v>
      </c>
      <c r="M98" s="67">
        <f t="shared" si="1"/>
        <v>3200</v>
      </c>
      <c r="N98" s="112" t="e">
        <f>((I98/K98)*L98)/200*'Calculatie schoonmaak invulblad'!$C$15</f>
        <v>#DIV/0!</v>
      </c>
      <c r="O98" s="113" t="e">
        <f>(I98/K98)*L98*'Calculatie schoonmaak invulblad'!$C$15</f>
        <v>#DIV/0!</v>
      </c>
    </row>
    <row r="99" spans="1:15" x14ac:dyDescent="0.3">
      <c r="A99" s="47" t="s">
        <v>152</v>
      </c>
      <c r="B99" s="119" t="s">
        <v>1241</v>
      </c>
      <c r="C99" s="43" t="s">
        <v>87</v>
      </c>
      <c r="D99" s="43" t="s">
        <v>46</v>
      </c>
      <c r="E99" s="44" t="s">
        <v>5</v>
      </c>
      <c r="F99" s="43" t="s">
        <v>5</v>
      </c>
      <c r="G99" s="43" t="s">
        <v>47</v>
      </c>
      <c r="H99" s="102">
        <v>12</v>
      </c>
      <c r="I99" s="103">
        <v>12</v>
      </c>
      <c r="J99" s="104"/>
      <c r="K99" s="69">
        <f>'Calculatie schoonmaak invulblad'!K37</f>
        <v>0</v>
      </c>
      <c r="L99" s="27">
        <v>200</v>
      </c>
      <c r="M99" s="67">
        <f t="shared" si="1"/>
        <v>2400</v>
      </c>
      <c r="N99" s="112" t="e">
        <f>((I99/K99)*L99)/200*'Calculatie schoonmaak invulblad'!$C$15</f>
        <v>#DIV/0!</v>
      </c>
      <c r="O99" s="113" t="e">
        <f>(I99/K99)*L99*'Calculatie schoonmaak invulblad'!$C$15</f>
        <v>#DIV/0!</v>
      </c>
    </row>
    <row r="100" spans="1:15" x14ac:dyDescent="0.3">
      <c r="A100" s="47" t="s">
        <v>152</v>
      </c>
      <c r="B100" s="119" t="s">
        <v>1242</v>
      </c>
      <c r="C100" s="43" t="s">
        <v>87</v>
      </c>
      <c r="D100" s="43" t="s">
        <v>46</v>
      </c>
      <c r="E100" s="44" t="s">
        <v>5</v>
      </c>
      <c r="F100" s="43" t="s">
        <v>5</v>
      </c>
      <c r="G100" s="43" t="s">
        <v>47</v>
      </c>
      <c r="H100" s="102">
        <v>15</v>
      </c>
      <c r="I100" s="103">
        <v>15</v>
      </c>
      <c r="J100" s="104"/>
      <c r="K100" s="69">
        <f>'Calculatie schoonmaak invulblad'!K37</f>
        <v>0</v>
      </c>
      <c r="L100" s="27">
        <v>200</v>
      </c>
      <c r="M100" s="67">
        <f t="shared" si="1"/>
        <v>3000</v>
      </c>
      <c r="N100" s="112" t="e">
        <f>((I100/K100)*L100)/200*'Calculatie schoonmaak invulblad'!$C$15</f>
        <v>#DIV/0!</v>
      </c>
      <c r="O100" s="113" t="e">
        <f>(I100/K100)*L100*'Calculatie schoonmaak invulblad'!$C$15</f>
        <v>#DIV/0!</v>
      </c>
    </row>
    <row r="101" spans="1:15" x14ac:dyDescent="0.3">
      <c r="A101" s="47" t="s">
        <v>152</v>
      </c>
      <c r="B101" s="119" t="s">
        <v>1243</v>
      </c>
      <c r="C101" s="43" t="s">
        <v>54</v>
      </c>
      <c r="D101" s="43" t="s">
        <v>54</v>
      </c>
      <c r="E101" s="44" t="s">
        <v>5</v>
      </c>
      <c r="F101" s="43" t="s">
        <v>5</v>
      </c>
      <c r="G101" s="43" t="s">
        <v>35</v>
      </c>
      <c r="H101" s="102">
        <v>26</v>
      </c>
      <c r="I101" s="103">
        <v>26</v>
      </c>
      <c r="J101" s="104"/>
      <c r="K101" s="69">
        <f>'Calculatie schoonmaak invulblad'!K49</f>
        <v>0</v>
      </c>
      <c r="L101" s="27">
        <v>200</v>
      </c>
      <c r="M101" s="67">
        <f t="shared" si="1"/>
        <v>5200</v>
      </c>
      <c r="N101" s="112" t="e">
        <f>((I101/K101)*L101)/200*'Calculatie schoonmaak invulblad'!$C$15</f>
        <v>#DIV/0!</v>
      </c>
      <c r="O101" s="113" t="e">
        <f>(I101/K101)*L101*'Calculatie schoonmaak invulblad'!$C$15</f>
        <v>#DIV/0!</v>
      </c>
    </row>
    <row r="102" spans="1:15" x14ac:dyDescent="0.3">
      <c r="A102" s="47" t="s">
        <v>152</v>
      </c>
      <c r="B102" s="119" t="s">
        <v>1243</v>
      </c>
      <c r="C102" s="43" t="s">
        <v>542</v>
      </c>
      <c r="D102" s="43" t="s">
        <v>56</v>
      </c>
      <c r="E102" s="44" t="s">
        <v>239</v>
      </c>
      <c r="F102" s="43" t="s">
        <v>10</v>
      </c>
      <c r="G102" s="43" t="s">
        <v>35</v>
      </c>
      <c r="H102" s="102">
        <v>23</v>
      </c>
      <c r="I102" s="103">
        <v>23</v>
      </c>
      <c r="J102" s="104"/>
      <c r="K102" s="69">
        <f>'Calculatie schoonmaak invulblad'!K62</f>
        <v>0</v>
      </c>
      <c r="L102" s="27">
        <v>200</v>
      </c>
      <c r="M102" s="67">
        <f t="shared" si="1"/>
        <v>4600</v>
      </c>
      <c r="N102" s="112" t="e">
        <f>((I102/K102)*L102)/200*'Calculatie schoonmaak invulblad'!$C$15</f>
        <v>#DIV/0!</v>
      </c>
      <c r="O102" s="113" t="e">
        <f>(I102/K102)*L102*'Calculatie schoonmaak invulblad'!$C$15</f>
        <v>#DIV/0!</v>
      </c>
    </row>
    <row r="103" spans="1:15" x14ac:dyDescent="0.3">
      <c r="A103" s="47" t="s">
        <v>152</v>
      </c>
      <c r="B103" s="119">
        <v>110</v>
      </c>
      <c r="C103" s="43" t="s">
        <v>84</v>
      </c>
      <c r="D103" s="43" t="s">
        <v>0</v>
      </c>
      <c r="E103" s="44" t="s">
        <v>19</v>
      </c>
      <c r="F103" s="43" t="s">
        <v>8</v>
      </c>
      <c r="G103" s="43" t="s">
        <v>3</v>
      </c>
      <c r="H103" s="102">
        <v>15</v>
      </c>
      <c r="I103" s="103">
        <v>15</v>
      </c>
      <c r="J103" s="104"/>
      <c r="K103" s="69">
        <f>'Calculatie schoonmaak invulblad'!E22</f>
        <v>0</v>
      </c>
      <c r="L103" s="27">
        <v>40</v>
      </c>
      <c r="M103" s="67">
        <f t="shared" si="1"/>
        <v>600</v>
      </c>
      <c r="N103" s="112" t="e">
        <f>((I103/K103)*L103)/200*'Calculatie schoonmaak invulblad'!$C$15</f>
        <v>#DIV/0!</v>
      </c>
      <c r="O103" s="113" t="e">
        <f>(I103/K103)*L103*'Calculatie schoonmaak invulblad'!$C$15</f>
        <v>#DIV/0!</v>
      </c>
    </row>
    <row r="104" spans="1:15" x14ac:dyDescent="0.3">
      <c r="A104" s="47" t="s">
        <v>152</v>
      </c>
      <c r="B104" s="119">
        <v>111</v>
      </c>
      <c r="C104" s="43" t="s">
        <v>84</v>
      </c>
      <c r="D104" s="43" t="s">
        <v>0</v>
      </c>
      <c r="E104" s="44" t="s">
        <v>19</v>
      </c>
      <c r="F104" s="43" t="s">
        <v>8</v>
      </c>
      <c r="G104" s="43" t="s">
        <v>3</v>
      </c>
      <c r="H104" s="102">
        <v>15</v>
      </c>
      <c r="I104" s="103">
        <v>15</v>
      </c>
      <c r="J104" s="104"/>
      <c r="K104" s="69">
        <f>'Calculatie schoonmaak invulblad'!E22</f>
        <v>0</v>
      </c>
      <c r="L104" s="27">
        <v>40</v>
      </c>
      <c r="M104" s="67">
        <f t="shared" si="1"/>
        <v>600</v>
      </c>
      <c r="N104" s="112" t="e">
        <f>((I104/K104)*L104)/200*'Calculatie schoonmaak invulblad'!$C$15</f>
        <v>#DIV/0!</v>
      </c>
      <c r="O104" s="113" t="e">
        <f>(I104/K104)*L104*'Calculatie schoonmaak invulblad'!$C$15</f>
        <v>#DIV/0!</v>
      </c>
    </row>
    <row r="105" spans="1:15" x14ac:dyDescent="0.3">
      <c r="A105" s="47" t="s">
        <v>152</v>
      </c>
      <c r="B105" s="119">
        <v>112</v>
      </c>
      <c r="C105" s="43" t="s">
        <v>84</v>
      </c>
      <c r="D105" s="43" t="s">
        <v>0</v>
      </c>
      <c r="E105" s="44" t="s">
        <v>19</v>
      </c>
      <c r="F105" s="43" t="s">
        <v>8</v>
      </c>
      <c r="G105" s="43" t="s">
        <v>3</v>
      </c>
      <c r="H105" s="102">
        <v>15</v>
      </c>
      <c r="I105" s="103">
        <v>15</v>
      </c>
      <c r="J105" s="104"/>
      <c r="K105" s="69">
        <f>'Calculatie schoonmaak invulblad'!E22</f>
        <v>0</v>
      </c>
      <c r="L105" s="27">
        <v>40</v>
      </c>
      <c r="M105" s="67">
        <f t="shared" si="1"/>
        <v>600</v>
      </c>
      <c r="N105" s="112" t="e">
        <f>((I105/K105)*L105)/200*'Calculatie schoonmaak invulblad'!$C$15</f>
        <v>#DIV/0!</v>
      </c>
      <c r="O105" s="113" t="e">
        <f>(I105/K105)*L105*'Calculatie schoonmaak invulblad'!$C$15</f>
        <v>#DIV/0!</v>
      </c>
    </row>
    <row r="106" spans="1:15" x14ac:dyDescent="0.3">
      <c r="A106" s="47" t="s">
        <v>152</v>
      </c>
      <c r="B106" s="119">
        <v>113</v>
      </c>
      <c r="C106" s="43" t="s">
        <v>145</v>
      </c>
      <c r="D106" s="43" t="s">
        <v>0</v>
      </c>
      <c r="E106" s="44" t="s">
        <v>19</v>
      </c>
      <c r="F106" s="43" t="s">
        <v>8</v>
      </c>
      <c r="G106" s="43" t="s">
        <v>3</v>
      </c>
      <c r="H106" s="102">
        <v>32</v>
      </c>
      <c r="I106" s="103">
        <v>32</v>
      </c>
      <c r="J106" s="104"/>
      <c r="K106" s="69">
        <f>'Calculatie schoonmaak invulblad'!E22</f>
        <v>0</v>
      </c>
      <c r="L106" s="27">
        <v>40</v>
      </c>
      <c r="M106" s="67">
        <f t="shared" si="1"/>
        <v>1280</v>
      </c>
      <c r="N106" s="112" t="e">
        <f>((I106/K106)*L106)/200*'Calculatie schoonmaak invulblad'!$C$15</f>
        <v>#DIV/0!</v>
      </c>
      <c r="O106" s="113" t="e">
        <f>(I106/K106)*L106*'Calculatie schoonmaak invulblad'!$C$15</f>
        <v>#DIV/0!</v>
      </c>
    </row>
    <row r="107" spans="1:15" x14ac:dyDescent="0.3">
      <c r="A107" s="47" t="s">
        <v>152</v>
      </c>
      <c r="B107" s="119">
        <v>114</v>
      </c>
      <c r="C107" s="43" t="s">
        <v>38</v>
      </c>
      <c r="D107" s="43" t="s">
        <v>38</v>
      </c>
      <c r="E107" s="44" t="s">
        <v>22</v>
      </c>
      <c r="F107" s="43" t="s">
        <v>10</v>
      </c>
      <c r="G107" s="43" t="s">
        <v>25</v>
      </c>
      <c r="H107" s="102">
        <v>131</v>
      </c>
      <c r="I107" s="103">
        <v>131</v>
      </c>
      <c r="J107" s="104"/>
      <c r="K107" s="69">
        <f>'Calculatie schoonmaak invulblad'!E73</f>
        <v>0</v>
      </c>
      <c r="L107" s="27">
        <v>100</v>
      </c>
      <c r="M107" s="67">
        <f t="shared" si="1"/>
        <v>13100</v>
      </c>
      <c r="N107" s="112" t="e">
        <f>((I107/K107)*L107)/200*'Calculatie schoonmaak invulblad'!$C$15</f>
        <v>#DIV/0!</v>
      </c>
      <c r="O107" s="113" t="e">
        <f>(I107/K107)*L107*'Calculatie schoonmaak invulblad'!$C$15</f>
        <v>#DIV/0!</v>
      </c>
    </row>
    <row r="108" spans="1:15" x14ac:dyDescent="0.3">
      <c r="A108" s="47" t="s">
        <v>152</v>
      </c>
      <c r="B108" s="119">
        <v>115</v>
      </c>
      <c r="C108" s="43" t="s">
        <v>1244</v>
      </c>
      <c r="D108" s="43" t="s">
        <v>38</v>
      </c>
      <c r="E108" s="44" t="s">
        <v>22</v>
      </c>
      <c r="F108" s="43" t="s">
        <v>10</v>
      </c>
      <c r="G108" s="43" t="s">
        <v>25</v>
      </c>
      <c r="H108" s="102">
        <v>71</v>
      </c>
      <c r="I108" s="103">
        <v>71</v>
      </c>
      <c r="J108" s="104"/>
      <c r="K108" s="69">
        <f>'Calculatie schoonmaak invulblad'!E73</f>
        <v>0</v>
      </c>
      <c r="L108" s="27">
        <v>100</v>
      </c>
      <c r="M108" s="67">
        <f t="shared" si="1"/>
        <v>7100</v>
      </c>
      <c r="N108" s="112" t="e">
        <f>((I108/K108)*L108)/200*'Calculatie schoonmaak invulblad'!$C$15</f>
        <v>#DIV/0!</v>
      </c>
      <c r="O108" s="113" t="e">
        <f>(I108/K108)*L108*'Calculatie schoonmaak invulblad'!$C$15</f>
        <v>#DIV/0!</v>
      </c>
    </row>
    <row r="109" spans="1:15" x14ac:dyDescent="0.3">
      <c r="A109" s="47" t="s">
        <v>152</v>
      </c>
      <c r="B109" s="119" t="s">
        <v>1245</v>
      </c>
      <c r="C109" s="43" t="s">
        <v>56</v>
      </c>
      <c r="D109" s="43" t="s">
        <v>56</v>
      </c>
      <c r="E109" s="44" t="s">
        <v>22</v>
      </c>
      <c r="F109" s="43" t="s">
        <v>10</v>
      </c>
      <c r="G109" s="43" t="s">
        <v>35</v>
      </c>
      <c r="H109" s="102">
        <v>127</v>
      </c>
      <c r="I109" s="103">
        <v>127</v>
      </c>
      <c r="J109" s="104"/>
      <c r="K109" s="69">
        <f>'Calculatie schoonmaak invulblad'!K62</f>
        <v>0</v>
      </c>
      <c r="L109" s="27">
        <v>200</v>
      </c>
      <c r="M109" s="67">
        <f t="shared" si="1"/>
        <v>25400</v>
      </c>
      <c r="N109" s="112" t="e">
        <f>((I109/K109)*L109)/200*'Calculatie schoonmaak invulblad'!$C$15</f>
        <v>#DIV/0!</v>
      </c>
      <c r="O109" s="113" t="e">
        <f>(I109/K109)*L109*'Calculatie schoonmaak invulblad'!$C$15</f>
        <v>#DIV/0!</v>
      </c>
    </row>
    <row r="110" spans="1:15" x14ac:dyDescent="0.3">
      <c r="A110" s="47" t="s">
        <v>152</v>
      </c>
      <c r="B110" s="119" t="s">
        <v>1246</v>
      </c>
      <c r="C110" s="43" t="s">
        <v>56</v>
      </c>
      <c r="D110" s="43" t="s">
        <v>56</v>
      </c>
      <c r="E110" s="44" t="s">
        <v>22</v>
      </c>
      <c r="F110" s="43" t="s">
        <v>10</v>
      </c>
      <c r="G110" s="43" t="s">
        <v>35</v>
      </c>
      <c r="H110" s="102">
        <v>20</v>
      </c>
      <c r="I110" s="103">
        <v>20</v>
      </c>
      <c r="J110" s="104"/>
      <c r="K110" s="69">
        <f>'Calculatie schoonmaak invulblad'!K62</f>
        <v>0</v>
      </c>
      <c r="L110" s="27">
        <v>200</v>
      </c>
      <c r="M110" s="67">
        <f t="shared" si="1"/>
        <v>4000</v>
      </c>
      <c r="N110" s="112" t="e">
        <f>((I110/K110)*L110)/200*'Calculatie schoonmaak invulblad'!$C$15</f>
        <v>#DIV/0!</v>
      </c>
      <c r="O110" s="113" t="e">
        <f>(I110/K110)*L110*'Calculatie schoonmaak invulblad'!$C$15</f>
        <v>#DIV/0!</v>
      </c>
    </row>
    <row r="111" spans="1:15" x14ac:dyDescent="0.3">
      <c r="A111" s="47" t="s">
        <v>152</v>
      </c>
      <c r="B111" s="119" t="s">
        <v>1247</v>
      </c>
      <c r="C111" s="43" t="s">
        <v>197</v>
      </c>
      <c r="D111" s="43" t="s">
        <v>54</v>
      </c>
      <c r="E111" s="44" t="s">
        <v>22</v>
      </c>
      <c r="F111" s="43" t="s">
        <v>10</v>
      </c>
      <c r="G111" s="43" t="s">
        <v>35</v>
      </c>
      <c r="H111" s="102">
        <v>7</v>
      </c>
      <c r="I111" s="103">
        <v>7</v>
      </c>
      <c r="J111" s="104"/>
      <c r="K111" s="69">
        <f>'Calculatie schoonmaak invulblad'!K52</f>
        <v>0</v>
      </c>
      <c r="L111" s="27">
        <v>200</v>
      </c>
      <c r="M111" s="67">
        <f t="shared" si="1"/>
        <v>1400</v>
      </c>
      <c r="N111" s="112" t="e">
        <f>((I111/K111)*L111)/200*'Calculatie schoonmaak invulblad'!$C$15</f>
        <v>#DIV/0!</v>
      </c>
      <c r="O111" s="113" t="e">
        <f>(I111/K111)*L111*'Calculatie schoonmaak invulblad'!$C$15</f>
        <v>#DIV/0!</v>
      </c>
    </row>
    <row r="112" spans="1:15" x14ac:dyDescent="0.3">
      <c r="A112" s="47" t="s">
        <v>152</v>
      </c>
      <c r="B112" s="119" t="s">
        <v>1248</v>
      </c>
      <c r="C112" s="43" t="s">
        <v>54</v>
      </c>
      <c r="D112" s="43" t="s">
        <v>54</v>
      </c>
      <c r="E112" s="44" t="s">
        <v>5</v>
      </c>
      <c r="F112" s="43" t="s">
        <v>5</v>
      </c>
      <c r="G112" s="43" t="s">
        <v>35</v>
      </c>
      <c r="H112" s="102">
        <v>24</v>
      </c>
      <c r="I112" s="103">
        <v>24</v>
      </c>
      <c r="J112" s="104"/>
      <c r="K112" s="69">
        <f>'Calculatie schoonmaak invulblad'!K49</f>
        <v>0</v>
      </c>
      <c r="L112" s="27">
        <v>200</v>
      </c>
      <c r="M112" s="67">
        <f t="shared" si="1"/>
        <v>4800</v>
      </c>
      <c r="N112" s="112" t="e">
        <f>((I112/K112)*L112)/200*'Calculatie schoonmaak invulblad'!$C$15</f>
        <v>#DIV/0!</v>
      </c>
      <c r="O112" s="113" t="e">
        <f>(I112/K112)*L112*'Calculatie schoonmaak invulblad'!$C$15</f>
        <v>#DIV/0!</v>
      </c>
    </row>
    <row r="113" spans="1:15" x14ac:dyDescent="0.3">
      <c r="A113" s="47" t="s">
        <v>152</v>
      </c>
      <c r="B113" s="119">
        <v>117</v>
      </c>
      <c r="C113" s="43" t="s">
        <v>141</v>
      </c>
      <c r="D113" s="43" t="s">
        <v>32</v>
      </c>
      <c r="E113" s="44" t="s">
        <v>22</v>
      </c>
      <c r="F113" s="43" t="s">
        <v>10</v>
      </c>
      <c r="G113" s="43" t="s">
        <v>25</v>
      </c>
      <c r="H113" s="102">
        <v>76</v>
      </c>
      <c r="I113" s="103">
        <v>76</v>
      </c>
      <c r="J113" s="104"/>
      <c r="K113" s="69">
        <f>'Calculatie schoonmaak invulblad'!E62</f>
        <v>0</v>
      </c>
      <c r="L113" s="27">
        <v>100</v>
      </c>
      <c r="M113" s="67">
        <f t="shared" si="1"/>
        <v>7600</v>
      </c>
      <c r="N113" s="112" t="e">
        <f>((I113/K113)*L113)/200*'Calculatie schoonmaak invulblad'!$C$15</f>
        <v>#DIV/0!</v>
      </c>
      <c r="O113" s="113" t="e">
        <f>(I113/K113)*L113*'Calculatie schoonmaak invulblad'!$C$15</f>
        <v>#DIV/0!</v>
      </c>
    </row>
    <row r="114" spans="1:15" x14ac:dyDescent="0.3">
      <c r="A114" s="47" t="s">
        <v>152</v>
      </c>
      <c r="B114" s="119" t="s">
        <v>1249</v>
      </c>
      <c r="C114" s="43" t="s">
        <v>262</v>
      </c>
      <c r="D114" s="43" t="s">
        <v>32</v>
      </c>
      <c r="E114" s="44" t="s">
        <v>22</v>
      </c>
      <c r="F114" s="43" t="s">
        <v>10</v>
      </c>
      <c r="G114" s="43" t="s">
        <v>25</v>
      </c>
      <c r="H114" s="102">
        <v>7</v>
      </c>
      <c r="I114" s="103">
        <v>7</v>
      </c>
      <c r="J114" s="104"/>
      <c r="K114" s="69">
        <f>'Calculatie schoonmaak invulblad'!E62</f>
        <v>0</v>
      </c>
      <c r="L114" s="27">
        <v>100</v>
      </c>
      <c r="M114" s="67">
        <f t="shared" si="1"/>
        <v>700</v>
      </c>
      <c r="N114" s="112" t="e">
        <f>((I114/K114)*L114)/200*'Calculatie schoonmaak invulblad'!$C$15</f>
        <v>#DIV/0!</v>
      </c>
      <c r="O114" s="113" t="e">
        <f>(I114/K114)*L114*'Calculatie schoonmaak invulblad'!$C$15</f>
        <v>#DIV/0!</v>
      </c>
    </row>
    <row r="115" spans="1:15" x14ac:dyDescent="0.3">
      <c r="A115" s="47" t="s">
        <v>152</v>
      </c>
      <c r="B115" s="119">
        <v>118</v>
      </c>
      <c r="C115" s="43" t="s">
        <v>142</v>
      </c>
      <c r="D115" s="43" t="s">
        <v>32</v>
      </c>
      <c r="E115" s="44" t="s">
        <v>22</v>
      </c>
      <c r="F115" s="43" t="s">
        <v>10</v>
      </c>
      <c r="G115" s="43" t="s">
        <v>25</v>
      </c>
      <c r="H115" s="102">
        <v>54</v>
      </c>
      <c r="I115" s="103">
        <v>54</v>
      </c>
      <c r="J115" s="104"/>
      <c r="K115" s="69">
        <f>'Calculatie schoonmaak invulblad'!E62</f>
        <v>0</v>
      </c>
      <c r="L115" s="27">
        <v>100</v>
      </c>
      <c r="M115" s="67">
        <f t="shared" si="1"/>
        <v>5400</v>
      </c>
      <c r="N115" s="112" t="e">
        <f>((I115/K115)*L115)/200*'Calculatie schoonmaak invulblad'!$C$15</f>
        <v>#DIV/0!</v>
      </c>
      <c r="O115" s="113" t="e">
        <f>(I115/K115)*L115*'Calculatie schoonmaak invulblad'!$C$15</f>
        <v>#DIV/0!</v>
      </c>
    </row>
    <row r="116" spans="1:15" x14ac:dyDescent="0.3">
      <c r="A116" s="47" t="s">
        <v>152</v>
      </c>
      <c r="B116" s="119">
        <v>119</v>
      </c>
      <c r="C116" s="43" t="s">
        <v>142</v>
      </c>
      <c r="D116" s="43" t="s">
        <v>32</v>
      </c>
      <c r="E116" s="44" t="s">
        <v>22</v>
      </c>
      <c r="F116" s="43" t="s">
        <v>10</v>
      </c>
      <c r="G116" s="43" t="s">
        <v>25</v>
      </c>
      <c r="H116" s="102">
        <v>54</v>
      </c>
      <c r="I116" s="103">
        <v>54</v>
      </c>
      <c r="J116" s="104"/>
      <c r="K116" s="69">
        <f>'Calculatie schoonmaak invulblad'!E62</f>
        <v>0</v>
      </c>
      <c r="L116" s="27">
        <v>100</v>
      </c>
      <c r="M116" s="67">
        <f t="shared" si="1"/>
        <v>5400</v>
      </c>
      <c r="N116" s="112" t="e">
        <f>((I116/K116)*L116)/200*'Calculatie schoonmaak invulblad'!$C$15</f>
        <v>#DIV/0!</v>
      </c>
      <c r="O116" s="113" t="e">
        <f>(I116/K116)*L116*'Calculatie schoonmaak invulblad'!$C$15</f>
        <v>#DIV/0!</v>
      </c>
    </row>
    <row r="117" spans="1:15" x14ac:dyDescent="0.3">
      <c r="A117" s="47" t="s">
        <v>152</v>
      </c>
      <c r="B117" s="119">
        <v>120</v>
      </c>
      <c r="C117" s="43" t="s">
        <v>142</v>
      </c>
      <c r="D117" s="43" t="s">
        <v>32</v>
      </c>
      <c r="E117" s="44" t="s">
        <v>22</v>
      </c>
      <c r="F117" s="43" t="s">
        <v>10</v>
      </c>
      <c r="G117" s="43" t="s">
        <v>25</v>
      </c>
      <c r="H117" s="102">
        <v>54</v>
      </c>
      <c r="I117" s="103">
        <v>54</v>
      </c>
      <c r="J117" s="104"/>
      <c r="K117" s="69">
        <f>'Calculatie schoonmaak invulblad'!E62</f>
        <v>0</v>
      </c>
      <c r="L117" s="27">
        <v>100</v>
      </c>
      <c r="M117" s="67">
        <f t="shared" si="1"/>
        <v>5400</v>
      </c>
      <c r="N117" s="112" t="e">
        <f>((I117/K117)*L117)/200*'Calculatie schoonmaak invulblad'!$C$15</f>
        <v>#DIV/0!</v>
      </c>
      <c r="O117" s="113" t="e">
        <f>(I117/K117)*L117*'Calculatie schoonmaak invulblad'!$C$15</f>
        <v>#DIV/0!</v>
      </c>
    </row>
    <row r="118" spans="1:15" x14ac:dyDescent="0.3">
      <c r="A118" s="47" t="s">
        <v>152</v>
      </c>
      <c r="B118" s="119">
        <v>121</v>
      </c>
      <c r="C118" s="43" t="s">
        <v>142</v>
      </c>
      <c r="D118" s="43" t="s">
        <v>32</v>
      </c>
      <c r="E118" s="44" t="s">
        <v>22</v>
      </c>
      <c r="F118" s="43" t="s">
        <v>10</v>
      </c>
      <c r="G118" s="43" t="s">
        <v>25</v>
      </c>
      <c r="H118" s="102">
        <v>54</v>
      </c>
      <c r="I118" s="103">
        <v>54</v>
      </c>
      <c r="J118" s="104"/>
      <c r="K118" s="69">
        <f>'Calculatie schoonmaak invulblad'!E62</f>
        <v>0</v>
      </c>
      <c r="L118" s="27">
        <v>100</v>
      </c>
      <c r="M118" s="67">
        <f t="shared" si="1"/>
        <v>5400</v>
      </c>
      <c r="N118" s="112" t="e">
        <f>((I118/K118)*L118)/200*'Calculatie schoonmaak invulblad'!$C$15</f>
        <v>#DIV/0!</v>
      </c>
      <c r="O118" s="113" t="e">
        <f>(I118/K118)*L118*'Calculatie schoonmaak invulblad'!$C$15</f>
        <v>#DIV/0!</v>
      </c>
    </row>
    <row r="119" spans="1:15" x14ac:dyDescent="0.3">
      <c r="A119" s="47" t="s">
        <v>152</v>
      </c>
      <c r="B119" s="119">
        <v>122</v>
      </c>
      <c r="C119" s="43" t="s">
        <v>84</v>
      </c>
      <c r="D119" s="43" t="s">
        <v>0</v>
      </c>
      <c r="E119" s="44" t="s">
        <v>19</v>
      </c>
      <c r="F119" s="43" t="s">
        <v>8</v>
      </c>
      <c r="G119" s="43" t="s">
        <v>3</v>
      </c>
      <c r="H119" s="102">
        <v>14</v>
      </c>
      <c r="I119" s="103">
        <v>14</v>
      </c>
      <c r="J119" s="104"/>
      <c r="K119" s="69">
        <f>'Calculatie schoonmaak invulblad'!E22</f>
        <v>0</v>
      </c>
      <c r="L119" s="27">
        <v>40</v>
      </c>
      <c r="M119" s="67">
        <f t="shared" si="1"/>
        <v>560</v>
      </c>
      <c r="N119" s="112" t="e">
        <f>((I119/K119)*L119)/200*'Calculatie schoonmaak invulblad'!$C$15</f>
        <v>#DIV/0!</v>
      </c>
      <c r="O119" s="113" t="e">
        <f>(I119/K119)*L119*'Calculatie schoonmaak invulblad'!$C$15</f>
        <v>#DIV/0!</v>
      </c>
    </row>
    <row r="120" spans="1:15" x14ac:dyDescent="0.3">
      <c r="A120" s="47" t="s">
        <v>152</v>
      </c>
      <c r="B120" s="119">
        <v>123</v>
      </c>
      <c r="C120" s="43" t="s">
        <v>84</v>
      </c>
      <c r="D120" s="43" t="s">
        <v>0</v>
      </c>
      <c r="E120" s="44" t="s">
        <v>19</v>
      </c>
      <c r="F120" s="43" t="s">
        <v>8</v>
      </c>
      <c r="G120" s="43" t="s">
        <v>3</v>
      </c>
      <c r="H120" s="102">
        <v>24</v>
      </c>
      <c r="I120" s="103">
        <v>24</v>
      </c>
      <c r="J120" s="104"/>
      <c r="K120" s="69">
        <f>'Calculatie schoonmaak invulblad'!E22</f>
        <v>0</v>
      </c>
      <c r="L120" s="27">
        <v>40</v>
      </c>
      <c r="M120" s="67">
        <f t="shared" si="1"/>
        <v>960</v>
      </c>
      <c r="N120" s="112" t="e">
        <f>((I120/K120)*L120)/200*'Calculatie schoonmaak invulblad'!$C$15</f>
        <v>#DIV/0!</v>
      </c>
      <c r="O120" s="113" t="e">
        <f>(I120/K120)*L120*'Calculatie schoonmaak invulblad'!$C$15</f>
        <v>#DIV/0!</v>
      </c>
    </row>
    <row r="121" spans="1:15" x14ac:dyDescent="0.3">
      <c r="A121" s="47" t="s">
        <v>152</v>
      </c>
      <c r="B121" s="119">
        <v>100.6</v>
      </c>
      <c r="C121" s="43" t="s">
        <v>1250</v>
      </c>
      <c r="D121" s="43" t="s">
        <v>54</v>
      </c>
      <c r="E121" s="44" t="s">
        <v>55</v>
      </c>
      <c r="F121" s="43" t="s">
        <v>55</v>
      </c>
      <c r="G121" s="43" t="s">
        <v>35</v>
      </c>
      <c r="H121" s="102">
        <v>24</v>
      </c>
      <c r="I121" s="103">
        <v>24</v>
      </c>
      <c r="J121" s="104"/>
      <c r="K121" s="69">
        <f>'Calculatie schoonmaak invulblad'!K54</f>
        <v>0</v>
      </c>
      <c r="L121" s="27">
        <v>200</v>
      </c>
      <c r="M121" s="67">
        <f t="shared" si="1"/>
        <v>4800</v>
      </c>
      <c r="N121" s="112" t="e">
        <f>((I121/K121)*L121)/200*'Calculatie schoonmaak invulblad'!$C$15</f>
        <v>#DIV/0!</v>
      </c>
      <c r="O121" s="113" t="e">
        <f>(I121/K121)*L121*'Calculatie schoonmaak invulblad'!$C$15</f>
        <v>#DIV/0!</v>
      </c>
    </row>
    <row r="122" spans="1:15" x14ac:dyDescent="0.3">
      <c r="A122" s="47" t="s">
        <v>196</v>
      </c>
      <c r="B122" s="119" t="s">
        <v>1251</v>
      </c>
      <c r="C122" s="43" t="s">
        <v>1179</v>
      </c>
      <c r="D122" s="43" t="s">
        <v>54</v>
      </c>
      <c r="E122" s="44" t="s">
        <v>5</v>
      </c>
      <c r="F122" s="43" t="s">
        <v>5</v>
      </c>
      <c r="G122" s="43" t="s">
        <v>35</v>
      </c>
      <c r="H122" s="102">
        <v>16</v>
      </c>
      <c r="I122" s="103">
        <v>16</v>
      </c>
      <c r="J122" s="104"/>
      <c r="K122" s="69">
        <f>'Calculatie schoonmaak invulblad'!K49</f>
        <v>0</v>
      </c>
      <c r="L122" s="27">
        <v>200</v>
      </c>
      <c r="M122" s="67">
        <f t="shared" si="1"/>
        <v>3200</v>
      </c>
      <c r="N122" s="112" t="e">
        <f>((I122/K122)*L122)/200*'Calculatie schoonmaak invulblad'!$C$15</f>
        <v>#DIV/0!</v>
      </c>
      <c r="O122" s="113" t="e">
        <f>(I122/K122)*L122*'Calculatie schoonmaak invulblad'!$C$15</f>
        <v>#DIV/0!</v>
      </c>
    </row>
    <row r="123" spans="1:15" x14ac:dyDescent="0.3">
      <c r="A123" s="47" t="s">
        <v>196</v>
      </c>
      <c r="B123" s="119" t="s">
        <v>1252</v>
      </c>
      <c r="C123" s="43" t="s">
        <v>173</v>
      </c>
      <c r="D123" s="43" t="s">
        <v>39</v>
      </c>
      <c r="E123" s="44" t="s">
        <v>22</v>
      </c>
      <c r="F123" s="43" t="s">
        <v>10</v>
      </c>
      <c r="G123" s="43" t="s">
        <v>23</v>
      </c>
      <c r="H123" s="102">
        <v>17</v>
      </c>
      <c r="I123" s="103">
        <v>0</v>
      </c>
      <c r="J123" s="104">
        <v>17</v>
      </c>
      <c r="K123" s="69">
        <f>'Calculatie schoonmaak invulblad'!E75</f>
        <v>0</v>
      </c>
      <c r="L123" s="27">
        <v>10</v>
      </c>
      <c r="M123" s="67">
        <f t="shared" si="1"/>
        <v>0</v>
      </c>
      <c r="N123" s="112" t="e">
        <f>((I123/K123)*L123)/200*'Calculatie schoonmaak invulblad'!$C$15</f>
        <v>#DIV/0!</v>
      </c>
      <c r="O123" s="113" t="e">
        <f>(I123/K123)*L123*'Calculatie schoonmaak invulblad'!$C$15</f>
        <v>#DIV/0!</v>
      </c>
    </row>
    <row r="124" spans="1:15" x14ac:dyDescent="0.3">
      <c r="A124" s="47" t="s">
        <v>196</v>
      </c>
      <c r="B124" s="119" t="s">
        <v>1253</v>
      </c>
      <c r="C124" s="43" t="s">
        <v>307</v>
      </c>
      <c r="D124" s="43" t="s">
        <v>29</v>
      </c>
      <c r="E124" s="44" t="s">
        <v>5</v>
      </c>
      <c r="F124" s="43" t="s">
        <v>5</v>
      </c>
      <c r="G124" s="43" t="s">
        <v>30</v>
      </c>
      <c r="H124" s="102">
        <v>42</v>
      </c>
      <c r="I124" s="103">
        <v>42</v>
      </c>
      <c r="J124" s="104"/>
      <c r="K124" s="69">
        <f>'Calculatie schoonmaak invulblad'!E56</f>
        <v>0</v>
      </c>
      <c r="L124" s="27">
        <v>200</v>
      </c>
      <c r="M124" s="67">
        <f t="shared" si="1"/>
        <v>8400</v>
      </c>
      <c r="N124" s="112" t="e">
        <f>((I124/K124)*L124)/200*'Calculatie schoonmaak invulblad'!$C$15</f>
        <v>#DIV/0!</v>
      </c>
      <c r="O124" s="113" t="e">
        <f>(I124/K124)*L124*'Calculatie schoonmaak invulblad'!$C$15</f>
        <v>#DIV/0!</v>
      </c>
    </row>
    <row r="125" spans="1:15" x14ac:dyDescent="0.3">
      <c r="A125" s="47" t="s">
        <v>196</v>
      </c>
      <c r="B125" s="119" t="s">
        <v>1253</v>
      </c>
      <c r="C125" s="43" t="s">
        <v>14</v>
      </c>
      <c r="D125" s="43" t="s">
        <v>14</v>
      </c>
      <c r="E125" s="44" t="s">
        <v>5</v>
      </c>
      <c r="F125" s="43" t="s">
        <v>5</v>
      </c>
      <c r="G125" s="43" t="s">
        <v>1463</v>
      </c>
      <c r="H125" s="102">
        <v>5</v>
      </c>
      <c r="I125" s="103">
        <v>5</v>
      </c>
      <c r="J125" s="104"/>
      <c r="K125" s="69">
        <f>'Calculatie schoonmaak invulblad'!E35</f>
        <v>0</v>
      </c>
      <c r="L125" s="27">
        <v>20</v>
      </c>
      <c r="M125" s="67">
        <f t="shared" si="1"/>
        <v>100</v>
      </c>
      <c r="N125" s="112" t="e">
        <f>((I125/K125)*L125)/200*'Calculatie schoonmaak invulblad'!$C$15</f>
        <v>#DIV/0!</v>
      </c>
      <c r="O125" s="113" t="e">
        <f>(I125/K125)*L125*'Calculatie schoonmaak invulblad'!$C$15</f>
        <v>#DIV/0!</v>
      </c>
    </row>
    <row r="126" spans="1:15" x14ac:dyDescent="0.3">
      <c r="A126" s="47" t="s">
        <v>196</v>
      </c>
      <c r="B126" s="119" t="s">
        <v>1253</v>
      </c>
      <c r="C126" s="43" t="s">
        <v>87</v>
      </c>
      <c r="D126" s="43" t="s">
        <v>46</v>
      </c>
      <c r="E126" s="44" t="s">
        <v>5</v>
      </c>
      <c r="F126" s="43" t="s">
        <v>5</v>
      </c>
      <c r="G126" s="43" t="s">
        <v>47</v>
      </c>
      <c r="H126" s="102">
        <v>1</v>
      </c>
      <c r="I126" s="103">
        <v>1</v>
      </c>
      <c r="J126" s="104"/>
      <c r="K126" s="69">
        <f>'Calculatie schoonmaak invulblad'!K37</f>
        <v>0</v>
      </c>
      <c r="L126" s="27">
        <v>200</v>
      </c>
      <c r="M126" s="67">
        <f t="shared" si="1"/>
        <v>200</v>
      </c>
      <c r="N126" s="112" t="e">
        <f>((I126/K126)*L126)/200*'Calculatie schoonmaak invulblad'!$C$15</f>
        <v>#DIV/0!</v>
      </c>
      <c r="O126" s="113" t="e">
        <f>(I126/K126)*L126*'Calculatie schoonmaak invulblad'!$C$15</f>
        <v>#DIV/0!</v>
      </c>
    </row>
    <row r="127" spans="1:15" x14ac:dyDescent="0.3">
      <c r="A127" s="47" t="s">
        <v>196</v>
      </c>
      <c r="B127" s="119" t="s">
        <v>1254</v>
      </c>
      <c r="C127" s="43" t="s">
        <v>1255</v>
      </c>
      <c r="D127" s="43" t="s">
        <v>29</v>
      </c>
      <c r="E127" s="44" t="s">
        <v>5</v>
      </c>
      <c r="F127" s="43" t="s">
        <v>5</v>
      </c>
      <c r="G127" s="43" t="s">
        <v>30</v>
      </c>
      <c r="H127" s="102">
        <v>5.9</v>
      </c>
      <c r="I127" s="103">
        <v>5.9</v>
      </c>
      <c r="J127" s="104"/>
      <c r="K127" s="69">
        <f>'Calculatie schoonmaak invulblad'!E56</f>
        <v>0</v>
      </c>
      <c r="L127" s="27">
        <v>200</v>
      </c>
      <c r="M127" s="67">
        <f t="shared" si="1"/>
        <v>1180</v>
      </c>
      <c r="N127" s="112" t="e">
        <f>((I127/K127)*L127)/200*'Calculatie schoonmaak invulblad'!$C$15</f>
        <v>#DIV/0!</v>
      </c>
      <c r="O127" s="113" t="e">
        <f>(I127/K127)*L127*'Calculatie schoonmaak invulblad'!$C$15</f>
        <v>#DIV/0!</v>
      </c>
    </row>
    <row r="128" spans="1:15" x14ac:dyDescent="0.3">
      <c r="A128" s="47" t="s">
        <v>196</v>
      </c>
      <c r="B128" s="119" t="s">
        <v>1256</v>
      </c>
      <c r="C128" s="43" t="s">
        <v>306</v>
      </c>
      <c r="D128" s="43" t="s">
        <v>29</v>
      </c>
      <c r="E128" s="44" t="s">
        <v>1187</v>
      </c>
      <c r="F128" s="43" t="s">
        <v>1187</v>
      </c>
      <c r="G128" s="43" t="s">
        <v>30</v>
      </c>
      <c r="H128" s="102">
        <v>36.4</v>
      </c>
      <c r="I128" s="103">
        <v>36.4</v>
      </c>
      <c r="J128" s="104"/>
      <c r="K128" s="69">
        <f>'Calculatie schoonmaak invulblad'!E56</f>
        <v>0</v>
      </c>
      <c r="L128" s="27">
        <v>200</v>
      </c>
      <c r="M128" s="67">
        <f t="shared" si="1"/>
        <v>7280</v>
      </c>
      <c r="N128" s="112" t="e">
        <f>((I128/K128)*L128)/200*'Calculatie schoonmaak invulblad'!$C$15</f>
        <v>#DIV/0!</v>
      </c>
      <c r="O128" s="113" t="e">
        <f>(I128/K128)*L128*'Calculatie schoonmaak invulblad'!$C$15</f>
        <v>#DIV/0!</v>
      </c>
    </row>
    <row r="129" spans="1:15" x14ac:dyDescent="0.3">
      <c r="A129" s="47" t="s">
        <v>196</v>
      </c>
      <c r="B129" s="119" t="s">
        <v>1256</v>
      </c>
      <c r="C129" s="43" t="s">
        <v>14</v>
      </c>
      <c r="D129" s="43" t="s">
        <v>14</v>
      </c>
      <c r="E129" s="44" t="s">
        <v>5</v>
      </c>
      <c r="F129" s="43" t="s">
        <v>5</v>
      </c>
      <c r="G129" s="43" t="s">
        <v>1463</v>
      </c>
      <c r="H129" s="102">
        <v>5</v>
      </c>
      <c r="I129" s="103">
        <v>5</v>
      </c>
      <c r="J129" s="104"/>
      <c r="K129" s="69">
        <f>'Calculatie schoonmaak invulblad'!E35</f>
        <v>0</v>
      </c>
      <c r="L129" s="27">
        <v>20</v>
      </c>
      <c r="M129" s="67">
        <f t="shared" si="1"/>
        <v>100</v>
      </c>
      <c r="N129" s="112" t="e">
        <f>((I129/K129)*L129)/200*'Calculatie schoonmaak invulblad'!$C$15</f>
        <v>#DIV/0!</v>
      </c>
      <c r="O129" s="113" t="e">
        <f>(I129/K129)*L129*'Calculatie schoonmaak invulblad'!$C$15</f>
        <v>#DIV/0!</v>
      </c>
    </row>
    <row r="130" spans="1:15" x14ac:dyDescent="0.3">
      <c r="A130" s="47" t="s">
        <v>196</v>
      </c>
      <c r="B130" s="119" t="s">
        <v>1256</v>
      </c>
      <c r="C130" s="43" t="s">
        <v>87</v>
      </c>
      <c r="D130" s="43" t="s">
        <v>46</v>
      </c>
      <c r="E130" s="44" t="s">
        <v>5</v>
      </c>
      <c r="F130" s="43" t="s">
        <v>5</v>
      </c>
      <c r="G130" s="43" t="s">
        <v>47</v>
      </c>
      <c r="H130" s="102">
        <v>2</v>
      </c>
      <c r="I130" s="103">
        <v>2</v>
      </c>
      <c r="J130" s="104"/>
      <c r="K130" s="69">
        <f>'Calculatie schoonmaak invulblad'!K37</f>
        <v>0</v>
      </c>
      <c r="L130" s="27">
        <v>200</v>
      </c>
      <c r="M130" s="67">
        <f t="shared" si="1"/>
        <v>400</v>
      </c>
      <c r="N130" s="112" t="e">
        <f>((I130/K130)*L130)/200*'Calculatie schoonmaak invulblad'!$C$15</f>
        <v>#DIV/0!</v>
      </c>
      <c r="O130" s="113" t="e">
        <f>(I130/K130)*L130*'Calculatie schoonmaak invulblad'!$C$15</f>
        <v>#DIV/0!</v>
      </c>
    </row>
    <row r="131" spans="1:15" x14ac:dyDescent="0.3">
      <c r="A131" s="47" t="s">
        <v>196</v>
      </c>
      <c r="B131" s="119">
        <v>201</v>
      </c>
      <c r="C131" s="43" t="s">
        <v>48</v>
      </c>
      <c r="D131" s="43" t="s">
        <v>48</v>
      </c>
      <c r="E131" s="44" t="s">
        <v>1200</v>
      </c>
      <c r="F131" s="43" t="s">
        <v>49</v>
      </c>
      <c r="G131" s="43" t="s">
        <v>125</v>
      </c>
      <c r="H131" s="102">
        <v>252</v>
      </c>
      <c r="I131" s="103">
        <v>252</v>
      </c>
      <c r="J131" s="104"/>
      <c r="K131" s="27">
        <f>(('Calculatie schoonmaak invulblad'!K40*50)/65)+(('Calculatie schoonmaak invulblad'!K41*15)/65)</f>
        <v>0</v>
      </c>
      <c r="L131" s="27">
        <v>65</v>
      </c>
      <c r="M131" s="67">
        <f t="shared" si="1"/>
        <v>16380</v>
      </c>
      <c r="N131" s="112" t="e">
        <f>((I131/K131)*L131)/200*'Calculatie schoonmaak invulblad'!$C$15</f>
        <v>#DIV/0!</v>
      </c>
      <c r="O131" s="113" t="e">
        <f>(I131/K131)*L131*'Calculatie schoonmaak invulblad'!$C$15</f>
        <v>#DIV/0!</v>
      </c>
    </row>
    <row r="132" spans="1:15" x14ac:dyDescent="0.3">
      <c r="A132" s="47" t="s">
        <v>196</v>
      </c>
      <c r="B132" s="119">
        <v>201</v>
      </c>
      <c r="C132" s="43" t="s">
        <v>53</v>
      </c>
      <c r="D132" s="43" t="s">
        <v>53</v>
      </c>
      <c r="E132" s="44" t="s">
        <v>1200</v>
      </c>
      <c r="F132" s="43" t="s">
        <v>49</v>
      </c>
      <c r="G132" s="43" t="s">
        <v>125</v>
      </c>
      <c r="H132" s="102">
        <v>32</v>
      </c>
      <c r="I132" s="103">
        <v>32</v>
      </c>
      <c r="J132" s="104"/>
      <c r="K132" s="27">
        <f>('Calculatie schoonmaak invulblad'!K47+'Calculatie schoonmaak invulblad'!K48)/2</f>
        <v>0</v>
      </c>
      <c r="L132" s="27">
        <v>2</v>
      </c>
      <c r="M132" s="67">
        <f t="shared" si="1"/>
        <v>64</v>
      </c>
      <c r="N132" s="112" t="e">
        <f>((I132/K132)*L132)/200*'Calculatie schoonmaak invulblad'!$C$15</f>
        <v>#DIV/0!</v>
      </c>
      <c r="O132" s="113" t="e">
        <f>(I132/K132)*L132*'Calculatie schoonmaak invulblad'!$C$15</f>
        <v>#DIV/0!</v>
      </c>
    </row>
    <row r="133" spans="1:15" x14ac:dyDescent="0.3">
      <c r="A133" s="47" t="s">
        <v>196</v>
      </c>
      <c r="B133" s="119" t="s">
        <v>1257</v>
      </c>
      <c r="C133" s="43" t="s">
        <v>56</v>
      </c>
      <c r="D133" s="43" t="s">
        <v>56</v>
      </c>
      <c r="E133" s="44" t="s">
        <v>5</v>
      </c>
      <c r="F133" s="43" t="s">
        <v>5</v>
      </c>
      <c r="G133" s="43" t="s">
        <v>35</v>
      </c>
      <c r="H133" s="102">
        <v>32</v>
      </c>
      <c r="I133" s="103">
        <v>32</v>
      </c>
      <c r="J133" s="104"/>
      <c r="K133" s="69">
        <f>'Calculatie schoonmaak invulblad'!K58</f>
        <v>0</v>
      </c>
      <c r="L133" s="27">
        <v>200</v>
      </c>
      <c r="M133" s="67">
        <f t="shared" si="1"/>
        <v>6400</v>
      </c>
      <c r="N133" s="112" t="e">
        <f>((I133/K133)*L133)/200*'Calculatie schoonmaak invulblad'!$C$15</f>
        <v>#DIV/0!</v>
      </c>
      <c r="O133" s="113" t="e">
        <f>(I133/K133)*L133*'Calculatie schoonmaak invulblad'!$C$15</f>
        <v>#DIV/0!</v>
      </c>
    </row>
    <row r="134" spans="1:15" x14ac:dyDescent="0.3">
      <c r="A134" s="47" t="s">
        <v>196</v>
      </c>
      <c r="B134" s="119" t="s">
        <v>1257</v>
      </c>
      <c r="C134" s="43" t="s">
        <v>56</v>
      </c>
      <c r="D134" s="43" t="s">
        <v>56</v>
      </c>
      <c r="E134" s="44" t="s">
        <v>239</v>
      </c>
      <c r="F134" s="43" t="s">
        <v>10</v>
      </c>
      <c r="G134" s="43" t="s">
        <v>35</v>
      </c>
      <c r="H134" s="102">
        <v>57</v>
      </c>
      <c r="I134" s="103">
        <v>57</v>
      </c>
      <c r="J134" s="104"/>
      <c r="K134" s="69">
        <f>'Calculatie schoonmaak invulblad'!K62</f>
        <v>0</v>
      </c>
      <c r="L134" s="27">
        <v>200</v>
      </c>
      <c r="M134" s="67">
        <f t="shared" si="1"/>
        <v>11400</v>
      </c>
      <c r="N134" s="112" t="e">
        <f>((I134/K134)*L134)/200*'Calculatie schoonmaak invulblad'!$C$15</f>
        <v>#DIV/0!</v>
      </c>
      <c r="O134" s="113" t="e">
        <f>(I134/K134)*L134*'Calculatie schoonmaak invulblad'!$C$15</f>
        <v>#DIV/0!</v>
      </c>
    </row>
    <row r="135" spans="1:15" x14ac:dyDescent="0.3">
      <c r="A135" s="47" t="s">
        <v>196</v>
      </c>
      <c r="B135" s="119">
        <v>202</v>
      </c>
      <c r="C135" s="43" t="s">
        <v>142</v>
      </c>
      <c r="D135" s="43" t="s">
        <v>32</v>
      </c>
      <c r="E135" s="44" t="s">
        <v>239</v>
      </c>
      <c r="F135" s="43" t="s">
        <v>10</v>
      </c>
      <c r="G135" s="43" t="s">
        <v>25</v>
      </c>
      <c r="H135" s="102">
        <v>64</v>
      </c>
      <c r="I135" s="103">
        <v>64</v>
      </c>
      <c r="J135" s="104"/>
      <c r="K135" s="69">
        <f>'Calculatie schoonmaak invulblad'!E62</f>
        <v>0</v>
      </c>
      <c r="L135" s="27">
        <v>100</v>
      </c>
      <c r="M135" s="67">
        <f t="shared" si="1"/>
        <v>6400</v>
      </c>
      <c r="N135" s="112" t="e">
        <f>((I135/K135)*L135)/200*'Calculatie schoonmaak invulblad'!$C$15</f>
        <v>#DIV/0!</v>
      </c>
      <c r="O135" s="113" t="e">
        <f>(I135/K135)*L135*'Calculatie schoonmaak invulblad'!$C$15</f>
        <v>#DIV/0!</v>
      </c>
    </row>
    <row r="136" spans="1:15" x14ac:dyDescent="0.3">
      <c r="A136" s="47" t="s">
        <v>196</v>
      </c>
      <c r="B136" s="119">
        <v>203</v>
      </c>
      <c r="C136" s="43" t="s">
        <v>142</v>
      </c>
      <c r="D136" s="43" t="s">
        <v>32</v>
      </c>
      <c r="E136" s="44" t="s">
        <v>239</v>
      </c>
      <c r="F136" s="43" t="s">
        <v>10</v>
      </c>
      <c r="G136" s="43" t="s">
        <v>25</v>
      </c>
      <c r="H136" s="102">
        <v>64</v>
      </c>
      <c r="I136" s="103">
        <v>64</v>
      </c>
      <c r="J136" s="104"/>
      <c r="K136" s="69">
        <f>'Calculatie schoonmaak invulblad'!E62</f>
        <v>0</v>
      </c>
      <c r="L136" s="27">
        <v>100</v>
      </c>
      <c r="M136" s="67">
        <f t="shared" si="1"/>
        <v>6400</v>
      </c>
      <c r="N136" s="112" t="e">
        <f>((I136/K136)*L136)/200*'Calculatie schoonmaak invulblad'!$C$15</f>
        <v>#DIV/0!</v>
      </c>
      <c r="O136" s="113" t="e">
        <f>(I136/K136)*L136*'Calculatie schoonmaak invulblad'!$C$15</f>
        <v>#DIV/0!</v>
      </c>
    </row>
    <row r="137" spans="1:15" x14ac:dyDescent="0.3">
      <c r="A137" s="47" t="s">
        <v>196</v>
      </c>
      <c r="B137" s="119">
        <v>204</v>
      </c>
      <c r="C137" s="43" t="s">
        <v>177</v>
      </c>
      <c r="D137" s="43" t="s">
        <v>39</v>
      </c>
      <c r="E137" s="44" t="s">
        <v>239</v>
      </c>
      <c r="F137" s="43" t="s">
        <v>10</v>
      </c>
      <c r="G137" s="43" t="s">
        <v>23</v>
      </c>
      <c r="H137" s="102">
        <v>29</v>
      </c>
      <c r="I137" s="103">
        <v>0</v>
      </c>
      <c r="J137" s="104">
        <v>29</v>
      </c>
      <c r="K137" s="69">
        <f>'Calculatie schoonmaak invulblad'!E75</f>
        <v>0</v>
      </c>
      <c r="L137" s="27">
        <v>10</v>
      </c>
      <c r="M137" s="67">
        <f t="shared" si="1"/>
        <v>0</v>
      </c>
      <c r="N137" s="112" t="e">
        <f>((I137/K137)*L137)/200*'Calculatie schoonmaak invulblad'!$C$15</f>
        <v>#DIV/0!</v>
      </c>
      <c r="O137" s="113" t="e">
        <f>(I137/K137)*L137*'Calculatie schoonmaak invulblad'!$C$15</f>
        <v>#DIV/0!</v>
      </c>
    </row>
    <row r="138" spans="1:15" x14ac:dyDescent="0.3">
      <c r="A138" s="47" t="s">
        <v>196</v>
      </c>
      <c r="B138" s="119">
        <v>205</v>
      </c>
      <c r="C138" s="43" t="s">
        <v>142</v>
      </c>
      <c r="D138" s="43" t="s">
        <v>32</v>
      </c>
      <c r="E138" s="44" t="s">
        <v>22</v>
      </c>
      <c r="F138" s="43" t="s">
        <v>10</v>
      </c>
      <c r="G138" s="43" t="s">
        <v>25</v>
      </c>
      <c r="H138" s="102">
        <v>62</v>
      </c>
      <c r="I138" s="103">
        <v>62</v>
      </c>
      <c r="J138" s="104"/>
      <c r="K138" s="69">
        <f>'Calculatie schoonmaak invulblad'!E62</f>
        <v>0</v>
      </c>
      <c r="L138" s="27">
        <v>100</v>
      </c>
      <c r="M138" s="67">
        <f t="shared" si="1"/>
        <v>6200</v>
      </c>
      <c r="N138" s="112" t="e">
        <f>((I138/K138)*L138)/200*'Calculatie schoonmaak invulblad'!$C$15</f>
        <v>#DIV/0!</v>
      </c>
      <c r="O138" s="113" t="e">
        <f>(I138/K138)*L138*'Calculatie schoonmaak invulblad'!$C$15</f>
        <v>#DIV/0!</v>
      </c>
    </row>
    <row r="139" spans="1:15" x14ac:dyDescent="0.3">
      <c r="A139" s="47" t="s">
        <v>196</v>
      </c>
      <c r="B139" s="119">
        <v>206</v>
      </c>
      <c r="C139" s="43" t="s">
        <v>1478</v>
      </c>
      <c r="D139" s="43" t="s">
        <v>177</v>
      </c>
      <c r="E139" s="44" t="s">
        <v>239</v>
      </c>
      <c r="F139" s="43" t="s">
        <v>10</v>
      </c>
      <c r="G139" s="43" t="s">
        <v>1461</v>
      </c>
      <c r="H139" s="102">
        <v>32</v>
      </c>
      <c r="I139" s="103">
        <v>32</v>
      </c>
      <c r="J139" s="104"/>
      <c r="K139" s="69">
        <f>'Calculatie schoonmaak invulblad'!E50</f>
        <v>0</v>
      </c>
      <c r="L139" s="27">
        <v>40</v>
      </c>
      <c r="M139" s="67">
        <f t="shared" si="1"/>
        <v>1280</v>
      </c>
      <c r="N139" s="112" t="e">
        <f>((I139/K139)*L139)/200*'Calculatie schoonmaak invulblad'!$C$15</f>
        <v>#DIV/0!</v>
      </c>
      <c r="O139" s="113" t="e">
        <f>(I139/K139)*L139*'Calculatie schoonmaak invulblad'!$C$15</f>
        <v>#DIV/0!</v>
      </c>
    </row>
    <row r="140" spans="1:15" x14ac:dyDescent="0.3">
      <c r="A140" s="47" t="s">
        <v>196</v>
      </c>
      <c r="B140" s="119">
        <v>207</v>
      </c>
      <c r="C140" s="43" t="s">
        <v>142</v>
      </c>
      <c r="D140" s="43" t="s">
        <v>32</v>
      </c>
      <c r="E140" s="44" t="s">
        <v>239</v>
      </c>
      <c r="F140" s="43" t="s">
        <v>10</v>
      </c>
      <c r="G140" s="43" t="s">
        <v>25</v>
      </c>
      <c r="H140" s="102">
        <v>64</v>
      </c>
      <c r="I140" s="103">
        <v>64</v>
      </c>
      <c r="J140" s="104"/>
      <c r="K140" s="69">
        <f>'Calculatie schoonmaak invulblad'!E62</f>
        <v>0</v>
      </c>
      <c r="L140" s="27">
        <v>100</v>
      </c>
      <c r="M140" s="67">
        <f t="shared" si="1"/>
        <v>6400</v>
      </c>
      <c r="N140" s="112" t="e">
        <f>((I140/K140)*L140)/200*'Calculatie schoonmaak invulblad'!$C$15</f>
        <v>#DIV/0!</v>
      </c>
      <c r="O140" s="113" t="e">
        <f>(I140/K140)*L140*'Calculatie schoonmaak invulblad'!$C$15</f>
        <v>#DIV/0!</v>
      </c>
    </row>
    <row r="141" spans="1:15" x14ac:dyDescent="0.3">
      <c r="A141" s="47" t="s">
        <v>196</v>
      </c>
      <c r="B141" s="119" t="s">
        <v>1258</v>
      </c>
      <c r="C141" s="43" t="s">
        <v>1179</v>
      </c>
      <c r="D141" s="43" t="s">
        <v>54</v>
      </c>
      <c r="E141" s="44" t="s">
        <v>5</v>
      </c>
      <c r="F141" s="43" t="s">
        <v>5</v>
      </c>
      <c r="G141" s="43" t="s">
        <v>35</v>
      </c>
      <c r="H141" s="102">
        <v>26</v>
      </c>
      <c r="I141" s="103">
        <v>26</v>
      </c>
      <c r="J141" s="104"/>
      <c r="K141" s="69">
        <f>'Calculatie schoonmaak invulblad'!K49</f>
        <v>0</v>
      </c>
      <c r="L141" s="27">
        <v>200</v>
      </c>
      <c r="M141" s="67">
        <f t="shared" si="1"/>
        <v>5200</v>
      </c>
      <c r="N141" s="112" t="e">
        <f>((I141/K141)*L141)/200*'Calculatie schoonmaak invulblad'!$C$15</f>
        <v>#DIV/0!</v>
      </c>
      <c r="O141" s="113" t="e">
        <f>(I141/K141)*L141*'Calculatie schoonmaak invulblad'!$C$15</f>
        <v>#DIV/0!</v>
      </c>
    </row>
    <row r="142" spans="1:15" x14ac:dyDescent="0.3">
      <c r="A142" s="47" t="s">
        <v>196</v>
      </c>
      <c r="B142" s="119" t="s">
        <v>1258</v>
      </c>
      <c r="C142" s="43" t="s">
        <v>542</v>
      </c>
      <c r="D142" s="43" t="s">
        <v>56</v>
      </c>
      <c r="E142" s="44" t="s">
        <v>239</v>
      </c>
      <c r="F142" s="43" t="s">
        <v>10</v>
      </c>
      <c r="G142" s="43" t="s">
        <v>35</v>
      </c>
      <c r="H142" s="102">
        <v>23</v>
      </c>
      <c r="I142" s="103">
        <v>23</v>
      </c>
      <c r="J142" s="104"/>
      <c r="K142" s="69">
        <f>'Calculatie schoonmaak invulblad'!K62</f>
        <v>0</v>
      </c>
      <c r="L142" s="27">
        <v>200</v>
      </c>
      <c r="M142" s="67">
        <f t="shared" si="1"/>
        <v>4600</v>
      </c>
      <c r="N142" s="112" t="e">
        <f>((I142/K142)*L142)/200*'Calculatie schoonmaak invulblad'!$C$15</f>
        <v>#DIV/0!</v>
      </c>
      <c r="O142" s="113" t="e">
        <f>(I142/K142)*L142*'Calculatie schoonmaak invulblad'!$C$15</f>
        <v>#DIV/0!</v>
      </c>
    </row>
    <row r="143" spans="1:15" x14ac:dyDescent="0.3">
      <c r="A143" s="47" t="s">
        <v>196</v>
      </c>
      <c r="B143" s="119" t="s">
        <v>1259</v>
      </c>
      <c r="C143" s="43" t="s">
        <v>87</v>
      </c>
      <c r="D143" s="43" t="s">
        <v>46</v>
      </c>
      <c r="E143" s="44" t="s">
        <v>5</v>
      </c>
      <c r="F143" s="43" t="s">
        <v>5</v>
      </c>
      <c r="G143" s="43" t="s">
        <v>47</v>
      </c>
      <c r="H143" s="102">
        <v>12</v>
      </c>
      <c r="I143" s="103">
        <v>12</v>
      </c>
      <c r="J143" s="104"/>
      <c r="K143" s="69">
        <f>'Calculatie schoonmaak invulblad'!K37</f>
        <v>0</v>
      </c>
      <c r="L143" s="27">
        <v>200</v>
      </c>
      <c r="M143" s="67">
        <f t="shared" si="1"/>
        <v>2400</v>
      </c>
      <c r="N143" s="112" t="e">
        <f>((I143/K143)*L143)/200*'Calculatie schoonmaak invulblad'!$C$15</f>
        <v>#DIV/0!</v>
      </c>
      <c r="O143" s="113" t="e">
        <f>(I143/K143)*L143*'Calculatie schoonmaak invulblad'!$C$15</f>
        <v>#DIV/0!</v>
      </c>
    </row>
    <row r="144" spans="1:15" x14ac:dyDescent="0.3">
      <c r="A144" s="47" t="s">
        <v>196</v>
      </c>
      <c r="B144" s="119" t="s">
        <v>1260</v>
      </c>
      <c r="C144" s="43" t="s">
        <v>87</v>
      </c>
      <c r="D144" s="43" t="s">
        <v>46</v>
      </c>
      <c r="E144" s="44" t="s">
        <v>5</v>
      </c>
      <c r="F144" s="43" t="s">
        <v>5</v>
      </c>
      <c r="G144" s="43" t="s">
        <v>47</v>
      </c>
      <c r="H144" s="102">
        <v>13</v>
      </c>
      <c r="I144" s="103">
        <v>13</v>
      </c>
      <c r="J144" s="104"/>
      <c r="K144" s="69">
        <f>'Calculatie schoonmaak invulblad'!K37</f>
        <v>0</v>
      </c>
      <c r="L144" s="27">
        <v>200</v>
      </c>
      <c r="M144" s="67">
        <f t="shared" si="1"/>
        <v>2600</v>
      </c>
      <c r="N144" s="112" t="e">
        <f>((I144/K144)*L144)/200*'Calculatie schoonmaak invulblad'!$C$15</f>
        <v>#DIV/0!</v>
      </c>
      <c r="O144" s="113" t="e">
        <f>(I144/K144)*L144*'Calculatie schoonmaak invulblad'!$C$15</f>
        <v>#DIV/0!</v>
      </c>
    </row>
    <row r="145" spans="1:15" x14ac:dyDescent="0.3">
      <c r="A145" s="47" t="s">
        <v>196</v>
      </c>
      <c r="B145" s="119">
        <v>209</v>
      </c>
      <c r="C145" s="43" t="s">
        <v>142</v>
      </c>
      <c r="D145" s="43" t="s">
        <v>32</v>
      </c>
      <c r="E145" s="44" t="s">
        <v>22</v>
      </c>
      <c r="F145" s="43" t="s">
        <v>10</v>
      </c>
      <c r="G145" s="43" t="s">
        <v>25</v>
      </c>
      <c r="H145" s="102">
        <v>64</v>
      </c>
      <c r="I145" s="103">
        <v>64</v>
      </c>
      <c r="J145" s="104"/>
      <c r="K145" s="69">
        <f>'Calculatie schoonmaak invulblad'!E62</f>
        <v>0</v>
      </c>
      <c r="L145" s="27">
        <v>100</v>
      </c>
      <c r="M145" s="67">
        <f t="shared" si="1"/>
        <v>6400</v>
      </c>
      <c r="N145" s="112" t="e">
        <f>((I145/K145)*L145)/200*'Calculatie schoonmaak invulblad'!$C$15</f>
        <v>#DIV/0!</v>
      </c>
      <c r="O145" s="113" t="e">
        <f>(I145/K145)*L145*'Calculatie schoonmaak invulblad'!$C$15</f>
        <v>#DIV/0!</v>
      </c>
    </row>
    <row r="146" spans="1:15" x14ac:dyDescent="0.3">
      <c r="A146" s="47" t="s">
        <v>196</v>
      </c>
      <c r="B146" s="119">
        <v>210</v>
      </c>
      <c r="C146" s="43" t="s">
        <v>199</v>
      </c>
      <c r="D146" s="43" t="s">
        <v>32</v>
      </c>
      <c r="E146" s="44" t="s">
        <v>22</v>
      </c>
      <c r="F146" s="43" t="s">
        <v>10</v>
      </c>
      <c r="G146" s="43" t="s">
        <v>25</v>
      </c>
      <c r="H146" s="102">
        <v>64</v>
      </c>
      <c r="I146" s="103">
        <v>64</v>
      </c>
      <c r="J146" s="104"/>
      <c r="K146" s="69">
        <f>'Calculatie schoonmaak invulblad'!E62</f>
        <v>0</v>
      </c>
      <c r="L146" s="27">
        <v>100</v>
      </c>
      <c r="M146" s="67">
        <f t="shared" si="1"/>
        <v>6400</v>
      </c>
      <c r="N146" s="112" t="e">
        <f>((I146/K146)*L146)/200*'Calculatie schoonmaak invulblad'!$C$15</f>
        <v>#DIV/0!</v>
      </c>
      <c r="O146" s="113" t="e">
        <f>(I146/K146)*L146*'Calculatie schoonmaak invulblad'!$C$15</f>
        <v>#DIV/0!</v>
      </c>
    </row>
    <row r="147" spans="1:15" x14ac:dyDescent="0.3">
      <c r="A147" s="47" t="s">
        <v>196</v>
      </c>
      <c r="B147" s="119">
        <v>211</v>
      </c>
      <c r="C147" s="43" t="s">
        <v>142</v>
      </c>
      <c r="D147" s="43" t="s">
        <v>32</v>
      </c>
      <c r="E147" s="44" t="s">
        <v>22</v>
      </c>
      <c r="F147" s="43" t="s">
        <v>10</v>
      </c>
      <c r="G147" s="43" t="s">
        <v>25</v>
      </c>
      <c r="H147" s="102">
        <v>64</v>
      </c>
      <c r="I147" s="103">
        <v>64</v>
      </c>
      <c r="J147" s="104"/>
      <c r="K147" s="69">
        <f>'Calculatie schoonmaak invulblad'!E62</f>
        <v>0</v>
      </c>
      <c r="L147" s="27">
        <v>100</v>
      </c>
      <c r="M147" s="67">
        <f t="shared" si="1"/>
        <v>6400</v>
      </c>
      <c r="N147" s="112" t="e">
        <f>((I147/K147)*L147)/200*'Calculatie schoonmaak invulblad'!$C$15</f>
        <v>#DIV/0!</v>
      </c>
      <c r="O147" s="113" t="e">
        <f>(I147/K147)*L147*'Calculatie schoonmaak invulblad'!$C$15</f>
        <v>#DIV/0!</v>
      </c>
    </row>
    <row r="148" spans="1:15" x14ac:dyDescent="0.3">
      <c r="A148" s="47" t="s">
        <v>196</v>
      </c>
      <c r="B148" s="119">
        <v>212</v>
      </c>
      <c r="C148" s="43" t="s">
        <v>142</v>
      </c>
      <c r="D148" s="43" t="s">
        <v>32</v>
      </c>
      <c r="E148" s="44" t="s">
        <v>22</v>
      </c>
      <c r="F148" s="43" t="s">
        <v>10</v>
      </c>
      <c r="G148" s="43" t="s">
        <v>25</v>
      </c>
      <c r="H148" s="102">
        <v>64</v>
      </c>
      <c r="I148" s="103">
        <v>64</v>
      </c>
      <c r="J148" s="104"/>
      <c r="K148" s="69">
        <f>'Calculatie schoonmaak invulblad'!E62</f>
        <v>0</v>
      </c>
      <c r="L148" s="27">
        <v>100</v>
      </c>
      <c r="M148" s="67">
        <f t="shared" si="1"/>
        <v>6400</v>
      </c>
      <c r="N148" s="112" t="e">
        <f>((I148/K148)*L148)/200*'Calculatie schoonmaak invulblad'!$C$15</f>
        <v>#DIV/0!</v>
      </c>
      <c r="O148" s="113" t="e">
        <f>(I148/K148)*L148*'Calculatie schoonmaak invulblad'!$C$15</f>
        <v>#DIV/0!</v>
      </c>
    </row>
    <row r="149" spans="1:15" x14ac:dyDescent="0.3">
      <c r="A149" s="47" t="s">
        <v>196</v>
      </c>
      <c r="B149" s="119" t="s">
        <v>1261</v>
      </c>
      <c r="C149" s="43" t="s">
        <v>56</v>
      </c>
      <c r="D149" s="43" t="s">
        <v>56</v>
      </c>
      <c r="E149" s="44" t="s">
        <v>22</v>
      </c>
      <c r="F149" s="43" t="s">
        <v>10</v>
      </c>
      <c r="G149" s="43" t="s">
        <v>35</v>
      </c>
      <c r="H149" s="102">
        <v>145</v>
      </c>
      <c r="I149" s="103">
        <v>145</v>
      </c>
      <c r="J149" s="104"/>
      <c r="K149" s="69">
        <f>'Calculatie schoonmaak invulblad'!K62</f>
        <v>0</v>
      </c>
      <c r="L149" s="27">
        <v>200</v>
      </c>
      <c r="M149" s="67">
        <f t="shared" si="1"/>
        <v>29000</v>
      </c>
      <c r="N149" s="112" t="e">
        <f>((I149/K149)*L149)/200*'Calculatie schoonmaak invulblad'!$C$15</f>
        <v>#DIV/0!</v>
      </c>
      <c r="O149" s="113" t="e">
        <f>(I149/K149)*L149*'Calculatie schoonmaak invulblad'!$C$15</f>
        <v>#DIV/0!</v>
      </c>
    </row>
    <row r="150" spans="1:15" x14ac:dyDescent="0.3">
      <c r="A150" s="47" t="s">
        <v>196</v>
      </c>
      <c r="B150" s="119" t="s">
        <v>1262</v>
      </c>
      <c r="C150" s="43" t="s">
        <v>56</v>
      </c>
      <c r="D150" s="43" t="s">
        <v>56</v>
      </c>
      <c r="E150" s="44" t="s">
        <v>22</v>
      </c>
      <c r="F150" s="43" t="s">
        <v>10</v>
      </c>
      <c r="G150" s="43" t="s">
        <v>35</v>
      </c>
      <c r="H150" s="102">
        <v>26</v>
      </c>
      <c r="I150" s="103">
        <v>26</v>
      </c>
      <c r="J150" s="104"/>
      <c r="K150" s="69">
        <f>'Calculatie schoonmaak invulblad'!K62</f>
        <v>0</v>
      </c>
      <c r="L150" s="27">
        <v>200</v>
      </c>
      <c r="M150" s="67">
        <f t="shared" ref="M150:M158" si="2">I150*L150</f>
        <v>5200</v>
      </c>
      <c r="N150" s="112" t="e">
        <f>((I150/K150)*L150)/200*'Calculatie schoonmaak invulblad'!$C$15</f>
        <v>#DIV/0!</v>
      </c>
      <c r="O150" s="113" t="e">
        <f>(I150/K150)*L150*'Calculatie schoonmaak invulblad'!$C$15</f>
        <v>#DIV/0!</v>
      </c>
    </row>
    <row r="151" spans="1:15" x14ac:dyDescent="0.3">
      <c r="A151" s="47" t="s">
        <v>196</v>
      </c>
      <c r="B151" s="119" t="s">
        <v>1263</v>
      </c>
      <c r="C151" s="43" t="s">
        <v>197</v>
      </c>
      <c r="D151" s="43" t="s">
        <v>54</v>
      </c>
      <c r="E151" s="44" t="s">
        <v>22</v>
      </c>
      <c r="F151" s="43" t="s">
        <v>10</v>
      </c>
      <c r="G151" s="43" t="s">
        <v>35</v>
      </c>
      <c r="H151" s="102">
        <v>7</v>
      </c>
      <c r="I151" s="103">
        <v>7</v>
      </c>
      <c r="J151" s="104"/>
      <c r="K151" s="69">
        <f>'Calculatie schoonmaak invulblad'!K52</f>
        <v>0</v>
      </c>
      <c r="L151" s="27">
        <v>200</v>
      </c>
      <c r="M151" s="67">
        <f t="shared" si="2"/>
        <v>1400</v>
      </c>
      <c r="N151" s="112" t="e">
        <f>((I151/K151)*L151)/200*'Calculatie schoonmaak invulblad'!$C$15</f>
        <v>#DIV/0!</v>
      </c>
      <c r="O151" s="113" t="e">
        <f>(I151/K151)*L151*'Calculatie schoonmaak invulblad'!$C$15</f>
        <v>#DIV/0!</v>
      </c>
    </row>
    <row r="152" spans="1:15" x14ac:dyDescent="0.3">
      <c r="A152" s="47" t="s">
        <v>196</v>
      </c>
      <c r="B152" s="119">
        <v>214</v>
      </c>
      <c r="C152" s="43" t="s">
        <v>84</v>
      </c>
      <c r="D152" s="43" t="s">
        <v>0</v>
      </c>
      <c r="E152" s="44" t="s">
        <v>19</v>
      </c>
      <c r="F152" s="43" t="s">
        <v>8</v>
      </c>
      <c r="G152" s="43" t="s">
        <v>3</v>
      </c>
      <c r="H152" s="102">
        <v>15</v>
      </c>
      <c r="I152" s="103">
        <v>15</v>
      </c>
      <c r="J152" s="104"/>
      <c r="K152" s="69">
        <f>'Calculatie schoonmaak invulblad'!E22</f>
        <v>0</v>
      </c>
      <c r="L152" s="27">
        <v>40</v>
      </c>
      <c r="M152" s="67">
        <f t="shared" si="2"/>
        <v>600</v>
      </c>
      <c r="N152" s="112" t="e">
        <f>((I152/K152)*L152)/200*'Calculatie schoonmaak invulblad'!$C$15</f>
        <v>#DIV/0!</v>
      </c>
      <c r="O152" s="113" t="e">
        <f>(I152/K152)*L152*'Calculatie schoonmaak invulblad'!$C$15</f>
        <v>#DIV/0!</v>
      </c>
    </row>
    <row r="153" spans="1:15" x14ac:dyDescent="0.3">
      <c r="A153" s="48" t="s">
        <v>196</v>
      </c>
      <c r="B153" s="120">
        <v>215</v>
      </c>
      <c r="C153" s="22" t="s">
        <v>142</v>
      </c>
      <c r="D153" s="22" t="s">
        <v>32</v>
      </c>
      <c r="E153" s="22" t="s">
        <v>22</v>
      </c>
      <c r="F153" s="22" t="s">
        <v>10</v>
      </c>
      <c r="G153" s="22" t="s">
        <v>25</v>
      </c>
      <c r="H153" s="105">
        <v>56</v>
      </c>
      <c r="I153" s="105">
        <v>56</v>
      </c>
      <c r="J153" s="106"/>
      <c r="K153" s="69">
        <f>'Calculatie schoonmaak invulblad'!E62</f>
        <v>0</v>
      </c>
      <c r="L153" s="27">
        <v>100</v>
      </c>
      <c r="M153" s="67">
        <f t="shared" si="2"/>
        <v>5600</v>
      </c>
      <c r="N153" s="112" t="e">
        <f>((I153/K153)*L153)/200*'Calculatie schoonmaak invulblad'!$C$15</f>
        <v>#DIV/0!</v>
      </c>
      <c r="O153" s="113" t="e">
        <f>(I153/K153)*L153*'Calculatie schoonmaak invulblad'!$C$15</f>
        <v>#DIV/0!</v>
      </c>
    </row>
    <row r="154" spans="1:15" x14ac:dyDescent="0.3">
      <c r="A154" s="48" t="s">
        <v>196</v>
      </c>
      <c r="B154" s="120">
        <v>216</v>
      </c>
      <c r="C154" s="22" t="s">
        <v>142</v>
      </c>
      <c r="D154" s="22" t="s">
        <v>32</v>
      </c>
      <c r="E154" s="22" t="s">
        <v>22</v>
      </c>
      <c r="F154" s="22" t="s">
        <v>10</v>
      </c>
      <c r="G154" s="22" t="s">
        <v>25</v>
      </c>
      <c r="H154" s="105">
        <v>54</v>
      </c>
      <c r="I154" s="105">
        <v>54</v>
      </c>
      <c r="J154" s="106"/>
      <c r="K154" s="69">
        <f>'Calculatie schoonmaak invulblad'!E62</f>
        <v>0</v>
      </c>
      <c r="L154" s="27">
        <v>100</v>
      </c>
      <c r="M154" s="67">
        <f t="shared" si="2"/>
        <v>5400</v>
      </c>
      <c r="N154" s="112" t="e">
        <f>((I154/K154)*L154)/200*'Calculatie schoonmaak invulblad'!$C$15</f>
        <v>#DIV/0!</v>
      </c>
      <c r="O154" s="113" t="e">
        <f>(I154/K154)*L154*'Calculatie schoonmaak invulblad'!$C$15</f>
        <v>#DIV/0!</v>
      </c>
    </row>
    <row r="155" spans="1:15" x14ac:dyDescent="0.3">
      <c r="A155" s="48" t="s">
        <v>196</v>
      </c>
      <c r="B155" s="120">
        <v>217</v>
      </c>
      <c r="C155" s="22" t="s">
        <v>142</v>
      </c>
      <c r="D155" s="22" t="s">
        <v>32</v>
      </c>
      <c r="E155" s="22" t="s">
        <v>22</v>
      </c>
      <c r="F155" s="22" t="s">
        <v>10</v>
      </c>
      <c r="G155" s="22" t="s">
        <v>25</v>
      </c>
      <c r="H155" s="105">
        <v>54</v>
      </c>
      <c r="I155" s="105">
        <v>54</v>
      </c>
      <c r="J155" s="106"/>
      <c r="K155" s="69">
        <f>'Calculatie schoonmaak invulblad'!E62</f>
        <v>0</v>
      </c>
      <c r="L155" s="27">
        <v>100</v>
      </c>
      <c r="M155" s="67">
        <f t="shared" si="2"/>
        <v>5400</v>
      </c>
      <c r="N155" s="112" t="e">
        <f>((I155/K155)*L155)/200*'Calculatie schoonmaak invulblad'!$C$15</f>
        <v>#DIV/0!</v>
      </c>
      <c r="O155" s="113" t="e">
        <f>(I155/K155)*L155*'Calculatie schoonmaak invulblad'!$C$15</f>
        <v>#DIV/0!</v>
      </c>
    </row>
    <row r="156" spans="1:15" x14ac:dyDescent="0.3">
      <c r="A156" s="48" t="s">
        <v>196</v>
      </c>
      <c r="B156" s="120">
        <v>218</v>
      </c>
      <c r="C156" s="22" t="s">
        <v>142</v>
      </c>
      <c r="D156" s="22" t="s">
        <v>32</v>
      </c>
      <c r="E156" s="22" t="s">
        <v>22</v>
      </c>
      <c r="F156" s="22" t="s">
        <v>10</v>
      </c>
      <c r="G156" s="22" t="s">
        <v>25</v>
      </c>
      <c r="H156" s="105">
        <v>54</v>
      </c>
      <c r="I156" s="105">
        <v>54</v>
      </c>
      <c r="J156" s="106"/>
      <c r="K156" s="69">
        <f>'Calculatie schoonmaak invulblad'!E62</f>
        <v>0</v>
      </c>
      <c r="L156" s="27">
        <v>100</v>
      </c>
      <c r="M156" s="67">
        <f t="shared" si="2"/>
        <v>5400</v>
      </c>
      <c r="N156" s="112" t="e">
        <f>((I156/K156)*L156)/200*'Calculatie schoonmaak invulblad'!$C$15</f>
        <v>#DIV/0!</v>
      </c>
      <c r="O156" s="113" t="e">
        <f>(I156/K156)*L156*'Calculatie schoonmaak invulblad'!$C$15</f>
        <v>#DIV/0!</v>
      </c>
    </row>
    <row r="157" spans="1:15" x14ac:dyDescent="0.3">
      <c r="A157" s="48" t="s">
        <v>196</v>
      </c>
      <c r="B157" s="120">
        <v>219</v>
      </c>
      <c r="C157" s="22" t="s">
        <v>142</v>
      </c>
      <c r="D157" s="22" t="s">
        <v>32</v>
      </c>
      <c r="E157" s="22" t="s">
        <v>22</v>
      </c>
      <c r="F157" s="22" t="s">
        <v>10</v>
      </c>
      <c r="G157" s="22" t="s">
        <v>25</v>
      </c>
      <c r="H157" s="105">
        <v>57</v>
      </c>
      <c r="I157" s="105">
        <v>57</v>
      </c>
      <c r="J157" s="106"/>
      <c r="K157" s="69">
        <f>'Calculatie schoonmaak invulblad'!E62</f>
        <v>0</v>
      </c>
      <c r="L157" s="27">
        <v>100</v>
      </c>
      <c r="M157" s="67">
        <f t="shared" si="2"/>
        <v>5700</v>
      </c>
      <c r="N157" s="112" t="e">
        <f>((I157/K157)*L157)/200*'Calculatie schoonmaak invulblad'!$C$15</f>
        <v>#DIV/0!</v>
      </c>
      <c r="O157" s="113" t="e">
        <f>(I157/K157)*L157*'Calculatie schoonmaak invulblad'!$C$15</f>
        <v>#DIV/0!</v>
      </c>
    </row>
    <row r="158" spans="1:15" ht="15" thickBot="1" x14ac:dyDescent="0.35">
      <c r="A158" s="49" t="s">
        <v>196</v>
      </c>
      <c r="B158" s="121">
        <v>220</v>
      </c>
      <c r="C158" s="24" t="s">
        <v>84</v>
      </c>
      <c r="D158" s="24" t="s">
        <v>0</v>
      </c>
      <c r="E158" s="24" t="s">
        <v>19</v>
      </c>
      <c r="F158" s="24" t="s">
        <v>8</v>
      </c>
      <c r="G158" s="24" t="s">
        <v>3</v>
      </c>
      <c r="H158" s="107">
        <v>39</v>
      </c>
      <c r="I158" s="107">
        <v>39</v>
      </c>
      <c r="J158" s="108"/>
      <c r="K158" s="70">
        <f>'Calculatie schoonmaak invulblad'!E22</f>
        <v>0</v>
      </c>
      <c r="L158" s="28">
        <v>40</v>
      </c>
      <c r="M158" s="101">
        <f t="shared" si="2"/>
        <v>1560</v>
      </c>
      <c r="N158" s="138" t="e">
        <f>((I158/K158)*L158)/200*'Calculatie schoonmaak invulblad'!$C$15</f>
        <v>#DIV/0!</v>
      </c>
      <c r="O158" s="139" t="e">
        <f>(I158/K158)*L158*'Calculatie schoonmaak invulblad'!$C$15</f>
        <v>#DIV/0!</v>
      </c>
    </row>
    <row r="159" spans="1:15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5" thickBot="1" x14ac:dyDescent="0.35">
      <c r="A162" s="4"/>
      <c r="B162" s="5"/>
      <c r="C162" s="4"/>
      <c r="D162" s="4"/>
      <c r="E162" s="4"/>
      <c r="F162" s="4"/>
      <c r="G162" s="4"/>
      <c r="H162" s="15" t="s">
        <v>70</v>
      </c>
      <c r="I162" s="15" t="s">
        <v>71</v>
      </c>
      <c r="J162" s="18" t="s">
        <v>72</v>
      </c>
      <c r="K162" s="4"/>
      <c r="L162" s="4"/>
      <c r="M162" s="15" t="s">
        <v>203</v>
      </c>
      <c r="N162" s="15" t="s">
        <v>204</v>
      </c>
      <c r="O162" s="15" t="s">
        <v>205</v>
      </c>
    </row>
    <row r="163" spans="1:15" ht="15" thickBot="1" x14ac:dyDescent="0.35">
      <c r="A163" s="4"/>
      <c r="B163" s="5"/>
      <c r="C163" s="4"/>
      <c r="D163" s="4"/>
      <c r="E163" s="4"/>
      <c r="F163" s="4"/>
      <c r="G163" s="15" t="s">
        <v>221</v>
      </c>
      <c r="H163" s="80">
        <f>SUM(H11:H158)</f>
        <v>8383.5</v>
      </c>
      <c r="I163" s="80">
        <f>SUM(I11:I158)</f>
        <v>8302.5</v>
      </c>
      <c r="J163" s="81">
        <f>SUM(J11:J158)</f>
        <v>81</v>
      </c>
      <c r="K163" s="82"/>
      <c r="L163" s="82"/>
      <c r="M163" s="80">
        <f>SUM(M11:M158)</f>
        <v>1220626</v>
      </c>
      <c r="N163" s="80" t="e">
        <f>SUM(N11:N158)</f>
        <v>#DIV/0!</v>
      </c>
      <c r="O163" s="80" t="e">
        <f>SUM(O11:O158)</f>
        <v>#DIV/0!</v>
      </c>
    </row>
  </sheetData>
  <sheetProtection algorithmName="SHA-512" hashValue="BS2OpttvTLLv1WC0zAN7sZRWrElxeHiwrjSAAFm2YIlI3dMfmePz6vC+PoBATi7y5vcdbYW/8k7miH8dgqwgsQ==" saltValue="hb1K5yKAlyeHeULgkcPyKg==" spinCount="100000" sheet="1" objects="1" scenarios="1" selectLockedCells="1"/>
  <autoFilter ref="A10:O158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137:K139 K15 K51 K63 K79 K34" formula="1"/>
    <ignoredError sqref="B25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5"/>
  <sheetViews>
    <sheetView showGridLines="0" zoomScale="60" zoomScaleNormal="60" workbookViewId="0">
      <selection activeCell="D42" sqref="D42"/>
    </sheetView>
  </sheetViews>
  <sheetFormatPr defaultRowHeight="14.4" x14ac:dyDescent="0.3"/>
  <cols>
    <col min="1" max="1" width="17.88671875" bestFit="1" customWidth="1"/>
    <col min="2" max="2" width="25.109375" customWidth="1"/>
    <col min="3" max="3" width="29.88671875" bestFit="1" customWidth="1"/>
    <col min="4" max="4" width="39.88671875" bestFit="1" customWidth="1"/>
    <col min="5" max="5" width="16.77734375" bestFit="1" customWidth="1"/>
    <col min="6" max="6" width="17.88671875" bestFit="1" customWidth="1"/>
    <col min="7" max="7" width="24.33203125" bestFit="1" customWidth="1"/>
    <col min="8" max="8" width="14" customWidth="1"/>
    <col min="9" max="9" width="27" bestFit="1" customWidth="1"/>
    <col min="10" max="10" width="34.77734375" bestFit="1" customWidth="1"/>
    <col min="11" max="11" width="21.21875" bestFit="1" customWidth="1"/>
    <col min="12" max="12" width="32.109375" customWidth="1"/>
    <col min="13" max="13" width="29.7773437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I215</f>
        <v>11716.449999999999</v>
      </c>
      <c r="F2" s="4"/>
      <c r="G2" s="168" t="s">
        <v>211</v>
      </c>
      <c r="H2" s="182"/>
      <c r="I2" s="169"/>
      <c r="J2" s="73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1182</v>
      </c>
      <c r="C3" s="4"/>
      <c r="D3" s="15" t="s">
        <v>1448</v>
      </c>
      <c r="E3" s="71">
        <f>M215</f>
        <v>1638834</v>
      </c>
      <c r="F3" s="4"/>
      <c r="G3" s="168" t="s">
        <v>212</v>
      </c>
      <c r="H3" s="182"/>
      <c r="I3" s="169"/>
      <c r="J3" s="73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1181</v>
      </c>
      <c r="C4" s="4"/>
      <c r="D4" s="15" t="s">
        <v>215</v>
      </c>
      <c r="E4" s="71" t="e">
        <f>N215</f>
        <v>#DIV/0!</v>
      </c>
      <c r="F4" s="4"/>
      <c r="G4" s="168" t="s">
        <v>214</v>
      </c>
      <c r="H4" s="182"/>
      <c r="I4" s="169"/>
      <c r="J4" s="73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1" t="e">
        <f>O215</f>
        <v>#DIV/0!</v>
      </c>
      <c r="F5" s="4"/>
      <c r="G5" s="168" t="s">
        <v>213</v>
      </c>
      <c r="H5" s="182"/>
      <c r="I5" s="169"/>
      <c r="J5" s="73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invulblad'!C6*'SG St. Ursula Horn'!E4)/100</f>
        <v>#DIV/0!</v>
      </c>
      <c r="F6" s="4"/>
      <c r="G6" s="168" t="s">
        <v>220</v>
      </c>
      <c r="H6" s="182"/>
      <c r="I6" s="169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invulblad'!C6*'SG St. Ursula Horn'!E5)/100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30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38" t="s">
        <v>222</v>
      </c>
      <c r="B11" s="39" t="s">
        <v>973</v>
      </c>
      <c r="C11" s="39" t="s">
        <v>100</v>
      </c>
      <c r="D11" s="39" t="s">
        <v>56</v>
      </c>
      <c r="E11" s="39" t="s">
        <v>19</v>
      </c>
      <c r="F11" s="39" t="s">
        <v>8</v>
      </c>
      <c r="G11" s="39" t="s">
        <v>35</v>
      </c>
      <c r="H11" s="84">
        <v>12</v>
      </c>
      <c r="I11" s="84">
        <v>12</v>
      </c>
      <c r="J11" s="85"/>
      <c r="K11" s="99">
        <f>'Calculatie schoonmaak invulblad'!K59</f>
        <v>0</v>
      </c>
      <c r="L11" s="52">
        <v>200</v>
      </c>
      <c r="M11" s="90">
        <f>I11*L11</f>
        <v>2400</v>
      </c>
      <c r="N11" s="140" t="e">
        <f>((I11/K11)*L11)/200*'Calculatie schoonmaak invulblad'!$C$16</f>
        <v>#DIV/0!</v>
      </c>
      <c r="O11" s="142" t="e">
        <f>(I11/K11)*L11*'Calculatie schoonmaak invulblad'!$C$16</f>
        <v>#DIV/0!</v>
      </c>
    </row>
    <row r="12" spans="1:15" x14ac:dyDescent="0.3">
      <c r="A12" s="21" t="s">
        <v>222</v>
      </c>
      <c r="B12" s="13" t="s">
        <v>974</v>
      </c>
      <c r="C12" s="13" t="s">
        <v>81</v>
      </c>
      <c r="D12" s="13" t="s">
        <v>54</v>
      </c>
      <c r="E12" s="13" t="s">
        <v>295</v>
      </c>
      <c r="F12" s="13" t="s">
        <v>8</v>
      </c>
      <c r="G12" s="13" t="s">
        <v>35</v>
      </c>
      <c r="H12" s="78">
        <v>10</v>
      </c>
      <c r="I12" s="78">
        <v>10</v>
      </c>
      <c r="J12" s="79"/>
      <c r="K12" s="69">
        <f>'Calculatie schoonmaak invulblad'!K55</f>
        <v>0</v>
      </c>
      <c r="L12" s="27">
        <v>200</v>
      </c>
      <c r="M12" s="67">
        <f t="shared" ref="M12:M75" si="0">I12*L12</f>
        <v>2000</v>
      </c>
      <c r="N12" s="141" t="e">
        <f>((I12/K12)*L12)/200*'Calculatie schoonmaak invulblad'!$C$16</f>
        <v>#DIV/0!</v>
      </c>
      <c r="O12" s="143" t="e">
        <f>(I12/K12)*L12*'Calculatie schoonmaak invulblad'!$C$16</f>
        <v>#DIV/0!</v>
      </c>
    </row>
    <row r="13" spans="1:15" x14ac:dyDescent="0.3">
      <c r="A13" s="21" t="s">
        <v>222</v>
      </c>
      <c r="B13" s="13" t="s">
        <v>975</v>
      </c>
      <c r="C13" s="13" t="s">
        <v>46</v>
      </c>
      <c r="D13" s="13" t="s">
        <v>46</v>
      </c>
      <c r="E13" s="13" t="s">
        <v>5</v>
      </c>
      <c r="F13" s="13" t="s">
        <v>5</v>
      </c>
      <c r="G13" s="13" t="s">
        <v>47</v>
      </c>
      <c r="H13" s="78">
        <v>6</v>
      </c>
      <c r="I13" s="78">
        <v>6</v>
      </c>
      <c r="J13" s="79"/>
      <c r="K13" s="69">
        <f>'Calculatie schoonmaak invulblad'!K37</f>
        <v>0</v>
      </c>
      <c r="L13" s="27">
        <v>200</v>
      </c>
      <c r="M13" s="67">
        <f t="shared" si="0"/>
        <v>1200</v>
      </c>
      <c r="N13" s="141" t="e">
        <f>((I13/K13)*L13)/200*'Calculatie schoonmaak invulblad'!$C$16</f>
        <v>#DIV/0!</v>
      </c>
      <c r="O13" s="143" t="e">
        <f>(I13/K13)*L13*'Calculatie schoonmaak invulblad'!$C$16</f>
        <v>#DIV/0!</v>
      </c>
    </row>
    <row r="14" spans="1:15" x14ac:dyDescent="0.3">
      <c r="A14" s="21" t="s">
        <v>222</v>
      </c>
      <c r="B14" s="13" t="s">
        <v>976</v>
      </c>
      <c r="C14" s="13" t="s">
        <v>46</v>
      </c>
      <c r="D14" s="13" t="s">
        <v>46</v>
      </c>
      <c r="E14" s="13" t="s">
        <v>5</v>
      </c>
      <c r="F14" s="13" t="s">
        <v>5</v>
      </c>
      <c r="G14" s="13" t="s">
        <v>47</v>
      </c>
      <c r="H14" s="78">
        <v>6</v>
      </c>
      <c r="I14" s="78">
        <v>6</v>
      </c>
      <c r="J14" s="79"/>
      <c r="K14" s="69">
        <f>'Calculatie schoonmaak invulblad'!K37</f>
        <v>0</v>
      </c>
      <c r="L14" s="27">
        <v>200</v>
      </c>
      <c r="M14" s="67">
        <f t="shared" si="0"/>
        <v>1200</v>
      </c>
      <c r="N14" s="141" t="e">
        <f>((I14/K14)*L14)/200*'Calculatie schoonmaak invulblad'!$C$16</f>
        <v>#DIV/0!</v>
      </c>
      <c r="O14" s="143" t="e">
        <f>(I14/K14)*L14*'Calculatie schoonmaak invulblad'!$C$16</f>
        <v>#DIV/0!</v>
      </c>
    </row>
    <row r="15" spans="1:15" x14ac:dyDescent="0.3">
      <c r="A15" s="21" t="s">
        <v>222</v>
      </c>
      <c r="B15" s="13" t="s">
        <v>977</v>
      </c>
      <c r="C15" s="13" t="s">
        <v>56</v>
      </c>
      <c r="D15" s="13" t="s">
        <v>56</v>
      </c>
      <c r="E15" s="13" t="s">
        <v>19</v>
      </c>
      <c r="F15" s="13" t="s">
        <v>8</v>
      </c>
      <c r="G15" s="13" t="s">
        <v>35</v>
      </c>
      <c r="H15" s="78">
        <v>88</v>
      </c>
      <c r="I15" s="78">
        <v>88</v>
      </c>
      <c r="J15" s="79"/>
      <c r="K15" s="68">
        <f>'Calculatie schoonmaak invulblad'!K59</f>
        <v>0</v>
      </c>
      <c r="L15" s="27">
        <v>200</v>
      </c>
      <c r="M15" s="67">
        <f t="shared" si="0"/>
        <v>17600</v>
      </c>
      <c r="N15" s="141" t="e">
        <f>((I15/K15)*L15)/200*'Calculatie schoonmaak invulblad'!$C$16</f>
        <v>#DIV/0!</v>
      </c>
      <c r="O15" s="143" t="e">
        <f>(I15/K15)*L15*'Calculatie schoonmaak invulblad'!$C$16</f>
        <v>#DIV/0!</v>
      </c>
    </row>
    <row r="16" spans="1:15" x14ac:dyDescent="0.3">
      <c r="A16" s="21" t="s">
        <v>222</v>
      </c>
      <c r="B16" s="13" t="s">
        <v>978</v>
      </c>
      <c r="C16" s="13" t="s">
        <v>54</v>
      </c>
      <c r="D16" s="13" t="s">
        <v>54</v>
      </c>
      <c r="E16" s="13" t="s">
        <v>5</v>
      </c>
      <c r="F16" s="13" t="s">
        <v>5</v>
      </c>
      <c r="G16" s="13" t="s">
        <v>35</v>
      </c>
      <c r="H16" s="78">
        <v>64</v>
      </c>
      <c r="I16" s="78">
        <v>64</v>
      </c>
      <c r="J16" s="79"/>
      <c r="K16" s="69">
        <f>'Calculatie schoonmaak invulblad'!K49</f>
        <v>0</v>
      </c>
      <c r="L16" s="27">
        <v>200</v>
      </c>
      <c r="M16" s="67">
        <f t="shared" si="0"/>
        <v>12800</v>
      </c>
      <c r="N16" s="141" t="e">
        <f>((I16/K16)*L16)/200*'Calculatie schoonmaak invulblad'!$C$16</f>
        <v>#DIV/0!</v>
      </c>
      <c r="O16" s="143" t="e">
        <f>(I16/K16)*L16*'Calculatie schoonmaak invulblad'!$C$16</f>
        <v>#DIV/0!</v>
      </c>
    </row>
    <row r="17" spans="1:15" x14ac:dyDescent="0.3">
      <c r="A17" s="21" t="s">
        <v>222</v>
      </c>
      <c r="B17" s="13" t="s">
        <v>979</v>
      </c>
      <c r="C17" s="13" t="s">
        <v>980</v>
      </c>
      <c r="D17" s="13" t="s">
        <v>40</v>
      </c>
      <c r="E17" s="13" t="s">
        <v>981</v>
      </c>
      <c r="F17" s="13" t="s">
        <v>11</v>
      </c>
      <c r="G17" s="13" t="s">
        <v>41</v>
      </c>
      <c r="H17" s="78">
        <v>190</v>
      </c>
      <c r="I17" s="78">
        <v>190</v>
      </c>
      <c r="J17" s="79"/>
      <c r="K17" s="69">
        <f>'Calculatie schoonmaak invulblad'!K28</f>
        <v>0</v>
      </c>
      <c r="L17" s="27">
        <v>200</v>
      </c>
      <c r="M17" s="67">
        <f t="shared" si="0"/>
        <v>38000</v>
      </c>
      <c r="N17" s="141" t="e">
        <f>((I17/K17)*L17)/200*'Calculatie schoonmaak invulblad'!$C$16</f>
        <v>#DIV/0!</v>
      </c>
      <c r="O17" s="143" t="e">
        <f>(I17/K17)*L17*'Calculatie schoonmaak invulblad'!$C$16</f>
        <v>#DIV/0!</v>
      </c>
    </row>
    <row r="18" spans="1:15" x14ac:dyDescent="0.3">
      <c r="A18" s="21" t="s">
        <v>222</v>
      </c>
      <c r="B18" s="13" t="s">
        <v>982</v>
      </c>
      <c r="C18" s="13" t="s">
        <v>983</v>
      </c>
      <c r="D18" s="13" t="s">
        <v>26</v>
      </c>
      <c r="E18" s="13" t="s">
        <v>13</v>
      </c>
      <c r="F18" s="13" t="s">
        <v>13</v>
      </c>
      <c r="G18" s="13" t="s">
        <v>25</v>
      </c>
      <c r="H18" s="78">
        <v>196</v>
      </c>
      <c r="I18" s="78">
        <v>196</v>
      </c>
      <c r="J18" s="79"/>
      <c r="K18" s="69">
        <f>'Calculatie schoonmaak invulblad'!E47</f>
        <v>0</v>
      </c>
      <c r="L18" s="27">
        <v>100</v>
      </c>
      <c r="M18" s="67">
        <f t="shared" si="0"/>
        <v>19600</v>
      </c>
      <c r="N18" s="141" t="e">
        <f>((I18/K18)*L18)/200*'Calculatie schoonmaak invulblad'!$C$16</f>
        <v>#DIV/0!</v>
      </c>
      <c r="O18" s="143" t="e">
        <f>(I18/K18)*L18*'Calculatie schoonmaak invulblad'!$C$16</f>
        <v>#DIV/0!</v>
      </c>
    </row>
    <row r="19" spans="1:15" x14ac:dyDescent="0.3">
      <c r="A19" s="21" t="s">
        <v>222</v>
      </c>
      <c r="B19" s="13" t="s">
        <v>984</v>
      </c>
      <c r="C19" s="13" t="s">
        <v>105</v>
      </c>
      <c r="D19" s="13" t="s">
        <v>40</v>
      </c>
      <c r="E19" s="13" t="s">
        <v>981</v>
      </c>
      <c r="F19" s="13" t="s">
        <v>11</v>
      </c>
      <c r="G19" s="13" t="s">
        <v>41</v>
      </c>
      <c r="H19" s="78">
        <v>107</v>
      </c>
      <c r="I19" s="78">
        <v>107</v>
      </c>
      <c r="J19" s="79"/>
      <c r="K19" s="69">
        <f>'Calculatie schoonmaak invulblad'!K28</f>
        <v>0</v>
      </c>
      <c r="L19" s="27">
        <v>200</v>
      </c>
      <c r="M19" s="67">
        <f t="shared" si="0"/>
        <v>21400</v>
      </c>
      <c r="N19" s="141" t="e">
        <f>((I19/K19)*L19)/200*'Calculatie schoonmaak invulblad'!$C$16</f>
        <v>#DIV/0!</v>
      </c>
      <c r="O19" s="143" t="e">
        <f>(I19/K19)*L19*'Calculatie schoonmaak invulblad'!$C$16</f>
        <v>#DIV/0!</v>
      </c>
    </row>
    <row r="20" spans="1:15" x14ac:dyDescent="0.3">
      <c r="A20" s="21" t="s">
        <v>222</v>
      </c>
      <c r="B20" s="13" t="s">
        <v>985</v>
      </c>
      <c r="C20" s="13" t="s">
        <v>29</v>
      </c>
      <c r="D20" s="13" t="s">
        <v>29</v>
      </c>
      <c r="E20" s="13" t="s">
        <v>5</v>
      </c>
      <c r="F20" s="13" t="s">
        <v>5</v>
      </c>
      <c r="G20" s="13" t="s">
        <v>30</v>
      </c>
      <c r="H20" s="78">
        <v>53</v>
      </c>
      <c r="I20" s="78">
        <v>0</v>
      </c>
      <c r="J20" s="79">
        <v>53</v>
      </c>
      <c r="K20" s="69">
        <f>'Calculatie schoonmaak invulblad'!E56</f>
        <v>0</v>
      </c>
      <c r="L20" s="27">
        <v>200</v>
      </c>
      <c r="M20" s="67">
        <f t="shared" si="0"/>
        <v>0</v>
      </c>
      <c r="N20" s="141" t="e">
        <f>((I20/K20)*L20)/200*'Calculatie schoonmaak invulblad'!$C$16</f>
        <v>#DIV/0!</v>
      </c>
      <c r="O20" s="143" t="e">
        <f>(I20/K20)*L20*'Calculatie schoonmaak invulblad'!$C$16</f>
        <v>#DIV/0!</v>
      </c>
    </row>
    <row r="21" spans="1:15" x14ac:dyDescent="0.3">
      <c r="A21" s="21" t="s">
        <v>222</v>
      </c>
      <c r="B21" s="13" t="s">
        <v>986</v>
      </c>
      <c r="C21" s="13" t="s">
        <v>29</v>
      </c>
      <c r="D21" s="13" t="s">
        <v>29</v>
      </c>
      <c r="E21" s="13" t="s">
        <v>5</v>
      </c>
      <c r="F21" s="13" t="s">
        <v>5</v>
      </c>
      <c r="G21" s="13" t="s">
        <v>30</v>
      </c>
      <c r="H21" s="78">
        <v>53</v>
      </c>
      <c r="I21" s="78">
        <v>0</v>
      </c>
      <c r="J21" s="79">
        <v>53</v>
      </c>
      <c r="K21" s="69">
        <f>'Calculatie schoonmaak invulblad'!E56</f>
        <v>0</v>
      </c>
      <c r="L21" s="27">
        <v>200</v>
      </c>
      <c r="M21" s="67">
        <f t="shared" si="0"/>
        <v>0</v>
      </c>
      <c r="N21" s="141" t="e">
        <f>((I21/K21)*L21)/200*'Calculatie schoonmaak invulblad'!$C$16</f>
        <v>#DIV/0!</v>
      </c>
      <c r="O21" s="143" t="e">
        <f>(I21/K21)*L21*'Calculatie schoonmaak invulblad'!$C$16</f>
        <v>#DIV/0!</v>
      </c>
    </row>
    <row r="22" spans="1:15" x14ac:dyDescent="0.3">
      <c r="A22" s="21" t="s">
        <v>120</v>
      </c>
      <c r="B22" s="13" t="s">
        <v>987</v>
      </c>
      <c r="C22" s="13" t="s">
        <v>988</v>
      </c>
      <c r="D22" s="13" t="s">
        <v>56</v>
      </c>
      <c r="E22" s="13" t="s">
        <v>295</v>
      </c>
      <c r="F22" s="13" t="s">
        <v>8</v>
      </c>
      <c r="G22" s="13" t="s">
        <v>35</v>
      </c>
      <c r="H22" s="78">
        <v>60</v>
      </c>
      <c r="I22" s="78">
        <v>60</v>
      </c>
      <c r="J22" s="79"/>
      <c r="K22" s="68">
        <f>'Calculatie schoonmaak invulblad'!K59</f>
        <v>0</v>
      </c>
      <c r="L22" s="27">
        <v>200</v>
      </c>
      <c r="M22" s="67">
        <f t="shared" si="0"/>
        <v>12000</v>
      </c>
      <c r="N22" s="141" t="e">
        <f>((I22/K22)*L22)/200*'Calculatie schoonmaak invulblad'!$C$16</f>
        <v>#DIV/0!</v>
      </c>
      <c r="O22" s="143" t="e">
        <f>(I22/K22)*L22*'Calculatie schoonmaak invulblad'!$C$16</f>
        <v>#DIV/0!</v>
      </c>
    </row>
    <row r="23" spans="1:15" x14ac:dyDescent="0.3">
      <c r="A23" s="21" t="s">
        <v>120</v>
      </c>
      <c r="B23" s="13" t="s">
        <v>987</v>
      </c>
      <c r="C23" s="13" t="s">
        <v>83</v>
      </c>
      <c r="D23" s="13" t="s">
        <v>56</v>
      </c>
      <c r="E23" s="13" t="s">
        <v>1</v>
      </c>
      <c r="F23" s="13" t="s">
        <v>2</v>
      </c>
      <c r="G23" s="13" t="s">
        <v>35</v>
      </c>
      <c r="H23" s="78">
        <v>559</v>
      </c>
      <c r="I23" s="78">
        <v>559</v>
      </c>
      <c r="J23" s="79"/>
      <c r="K23" s="69">
        <f>'Calculatie schoonmaak invulblad'!K60</f>
        <v>0</v>
      </c>
      <c r="L23" s="27">
        <v>200</v>
      </c>
      <c r="M23" s="67">
        <f t="shared" si="0"/>
        <v>111800</v>
      </c>
      <c r="N23" s="141" t="e">
        <f>((I23/K23)*L23)/200*'Calculatie schoonmaak invulblad'!$C$16</f>
        <v>#DIV/0!</v>
      </c>
      <c r="O23" s="143" t="e">
        <f>(I23/K23)*L23*'Calculatie schoonmaak invulblad'!$C$16</f>
        <v>#DIV/0!</v>
      </c>
    </row>
    <row r="24" spans="1:15" x14ac:dyDescent="0.3">
      <c r="A24" s="21" t="s">
        <v>120</v>
      </c>
      <c r="B24" s="13" t="s">
        <v>989</v>
      </c>
      <c r="C24" s="13" t="s">
        <v>18</v>
      </c>
      <c r="D24" s="13" t="s">
        <v>46</v>
      </c>
      <c r="E24" s="13" t="s">
        <v>239</v>
      </c>
      <c r="F24" s="13" t="s">
        <v>10</v>
      </c>
      <c r="G24" s="13" t="s">
        <v>47</v>
      </c>
      <c r="H24" s="78">
        <v>10</v>
      </c>
      <c r="I24" s="78">
        <v>10</v>
      </c>
      <c r="J24" s="79"/>
      <c r="K24" s="69">
        <f>'Calculatie schoonmaak invulblad'!K39</f>
        <v>0</v>
      </c>
      <c r="L24" s="27">
        <v>200</v>
      </c>
      <c r="M24" s="67">
        <f t="shared" si="0"/>
        <v>2000</v>
      </c>
      <c r="N24" s="141" t="e">
        <f>((I24/K24)*L24)/200*'Calculatie schoonmaak invulblad'!$C$16</f>
        <v>#DIV/0!</v>
      </c>
      <c r="O24" s="143" t="e">
        <f>(I24/K24)*L24*'Calculatie schoonmaak invulblad'!$C$16</f>
        <v>#DIV/0!</v>
      </c>
    </row>
    <row r="25" spans="1:15" x14ac:dyDescent="0.3">
      <c r="A25" s="21" t="s">
        <v>120</v>
      </c>
      <c r="B25" s="13" t="s">
        <v>989</v>
      </c>
      <c r="C25" s="13" t="s">
        <v>990</v>
      </c>
      <c r="D25" s="13" t="s">
        <v>46</v>
      </c>
      <c r="E25" s="13" t="s">
        <v>5</v>
      </c>
      <c r="F25" s="13" t="s">
        <v>5</v>
      </c>
      <c r="G25" s="13" t="s">
        <v>47</v>
      </c>
      <c r="H25" s="78">
        <v>3</v>
      </c>
      <c r="I25" s="78">
        <v>3</v>
      </c>
      <c r="J25" s="79"/>
      <c r="K25" s="69">
        <f>'Calculatie schoonmaak invulblad'!K37</f>
        <v>0</v>
      </c>
      <c r="L25" s="27">
        <v>200</v>
      </c>
      <c r="M25" s="67">
        <f t="shared" si="0"/>
        <v>600</v>
      </c>
      <c r="N25" s="141" t="e">
        <f>((I25/K25)*L25)/200*'Calculatie schoonmaak invulblad'!$C$16</f>
        <v>#DIV/0!</v>
      </c>
      <c r="O25" s="143" t="e">
        <f>(I25/K25)*L25*'Calculatie schoonmaak invulblad'!$C$16</f>
        <v>#DIV/0!</v>
      </c>
    </row>
    <row r="26" spans="1:15" x14ac:dyDescent="0.3">
      <c r="A26" s="21" t="s">
        <v>120</v>
      </c>
      <c r="B26" s="13" t="s">
        <v>991</v>
      </c>
      <c r="C26" s="13" t="s">
        <v>265</v>
      </c>
      <c r="D26" s="13" t="s">
        <v>26</v>
      </c>
      <c r="E26" s="13" t="s">
        <v>1</v>
      </c>
      <c r="F26" s="13" t="s">
        <v>2</v>
      </c>
      <c r="G26" s="13" t="s">
        <v>27</v>
      </c>
      <c r="H26" s="78">
        <v>890</v>
      </c>
      <c r="I26" s="78">
        <v>890</v>
      </c>
      <c r="J26" s="79"/>
      <c r="K26" s="69">
        <f>'Calculatie schoonmaak invulblad'!E43</f>
        <v>0</v>
      </c>
      <c r="L26" s="27">
        <v>200</v>
      </c>
      <c r="M26" s="67">
        <f t="shared" si="0"/>
        <v>178000</v>
      </c>
      <c r="N26" s="141" t="e">
        <f>((I26/K26)*L26)/200*'Calculatie schoonmaak invulblad'!$C$16</f>
        <v>#DIV/0!</v>
      </c>
      <c r="O26" s="143" t="e">
        <f>(I26/K26)*L26*'Calculatie schoonmaak invulblad'!$C$16</f>
        <v>#DIV/0!</v>
      </c>
    </row>
    <row r="27" spans="1:15" x14ac:dyDescent="0.3">
      <c r="A27" s="21" t="s">
        <v>120</v>
      </c>
      <c r="B27" s="13" t="s">
        <v>992</v>
      </c>
      <c r="C27" s="13" t="s">
        <v>993</v>
      </c>
      <c r="D27" s="13" t="s">
        <v>56</v>
      </c>
      <c r="E27" s="13" t="s">
        <v>295</v>
      </c>
      <c r="F27" s="13" t="s">
        <v>8</v>
      </c>
      <c r="G27" s="13" t="s">
        <v>35</v>
      </c>
      <c r="H27" s="78">
        <v>29</v>
      </c>
      <c r="I27" s="78">
        <v>29</v>
      </c>
      <c r="J27" s="79"/>
      <c r="K27" s="68">
        <f>'Calculatie schoonmaak invulblad'!K59</f>
        <v>0</v>
      </c>
      <c r="L27" s="27">
        <v>200</v>
      </c>
      <c r="M27" s="67">
        <f t="shared" si="0"/>
        <v>5800</v>
      </c>
      <c r="N27" s="141" t="e">
        <f>((I27/K27)*L27)/200*'Calculatie schoonmaak invulblad'!$C$16</f>
        <v>#DIV/0!</v>
      </c>
      <c r="O27" s="143" t="e">
        <f>(I27/K27)*L27*'Calculatie schoonmaak invulblad'!$C$16</f>
        <v>#DIV/0!</v>
      </c>
    </row>
    <row r="28" spans="1:15" x14ac:dyDescent="0.3">
      <c r="A28" s="21" t="s">
        <v>120</v>
      </c>
      <c r="B28" s="13" t="s">
        <v>994</v>
      </c>
      <c r="C28" s="13" t="s">
        <v>995</v>
      </c>
      <c r="D28" s="13" t="s">
        <v>32</v>
      </c>
      <c r="E28" s="13" t="s">
        <v>1</v>
      </c>
      <c r="F28" s="13" t="s">
        <v>2</v>
      </c>
      <c r="G28" s="13" t="s">
        <v>3</v>
      </c>
      <c r="H28" s="78">
        <v>17</v>
      </c>
      <c r="I28" s="78">
        <v>17</v>
      </c>
      <c r="J28" s="79"/>
      <c r="K28" s="69">
        <f>'Calculatie schoonmaak invulblad'!E20</f>
        <v>0</v>
      </c>
      <c r="L28" s="27">
        <v>40</v>
      </c>
      <c r="M28" s="67">
        <f t="shared" si="0"/>
        <v>680</v>
      </c>
      <c r="N28" s="141" t="e">
        <f>((I28/K28)*L28)/200*'Calculatie schoonmaak invulblad'!$C$16</f>
        <v>#DIV/0!</v>
      </c>
      <c r="O28" s="143" t="e">
        <f>(I28/K28)*L28*'Calculatie schoonmaak invulblad'!$C$16</f>
        <v>#DIV/0!</v>
      </c>
    </row>
    <row r="29" spans="1:15" x14ac:dyDescent="0.3">
      <c r="A29" s="21" t="s">
        <v>120</v>
      </c>
      <c r="B29" s="13" t="s">
        <v>996</v>
      </c>
      <c r="C29" s="13" t="s">
        <v>997</v>
      </c>
      <c r="D29" s="13" t="s">
        <v>26</v>
      </c>
      <c r="E29" s="13" t="s">
        <v>1</v>
      </c>
      <c r="F29" s="13" t="s">
        <v>2</v>
      </c>
      <c r="G29" s="13" t="s">
        <v>27</v>
      </c>
      <c r="H29" s="78">
        <v>122</v>
      </c>
      <c r="I29" s="78">
        <v>122</v>
      </c>
      <c r="J29" s="79"/>
      <c r="K29" s="69">
        <f>'Calculatie schoonmaak invulblad'!E43</f>
        <v>0</v>
      </c>
      <c r="L29" s="27">
        <v>200</v>
      </c>
      <c r="M29" s="67">
        <f t="shared" si="0"/>
        <v>24400</v>
      </c>
      <c r="N29" s="141" t="e">
        <f>((I29/K29)*L29)/200*'Calculatie schoonmaak invulblad'!$C$16</f>
        <v>#DIV/0!</v>
      </c>
      <c r="O29" s="143" t="e">
        <f>(I29/K29)*L29*'Calculatie schoonmaak invulblad'!$C$16</f>
        <v>#DIV/0!</v>
      </c>
    </row>
    <row r="30" spans="1:15" x14ac:dyDescent="0.3">
      <c r="A30" s="21" t="s">
        <v>120</v>
      </c>
      <c r="B30" s="13" t="s">
        <v>998</v>
      </c>
      <c r="C30" s="13" t="s">
        <v>84</v>
      </c>
      <c r="D30" s="13" t="s">
        <v>0</v>
      </c>
      <c r="E30" s="13" t="s">
        <v>19</v>
      </c>
      <c r="F30" s="13" t="s">
        <v>8</v>
      </c>
      <c r="G30" s="13" t="s">
        <v>3</v>
      </c>
      <c r="H30" s="78">
        <v>25</v>
      </c>
      <c r="I30" s="78">
        <v>25</v>
      </c>
      <c r="J30" s="79"/>
      <c r="K30" s="69">
        <f>'Calculatie schoonmaak invulblad'!E22</f>
        <v>0</v>
      </c>
      <c r="L30" s="27">
        <v>40</v>
      </c>
      <c r="M30" s="67">
        <f t="shared" si="0"/>
        <v>1000</v>
      </c>
      <c r="N30" s="141" t="e">
        <f>((I30/K30)*L30)/200*'Calculatie schoonmaak invulblad'!$C$16</f>
        <v>#DIV/0!</v>
      </c>
      <c r="O30" s="143" t="e">
        <f>(I30/K30)*L30*'Calculatie schoonmaak invulblad'!$C$16</f>
        <v>#DIV/0!</v>
      </c>
    </row>
    <row r="31" spans="1:15" x14ac:dyDescent="0.3">
      <c r="A31" s="21" t="s">
        <v>120</v>
      </c>
      <c r="B31" s="13" t="s">
        <v>999</v>
      </c>
      <c r="C31" s="13" t="s">
        <v>142</v>
      </c>
      <c r="D31" s="13" t="s">
        <v>32</v>
      </c>
      <c r="E31" s="13" t="s">
        <v>1</v>
      </c>
      <c r="F31" s="13" t="s">
        <v>2</v>
      </c>
      <c r="G31" s="13" t="s">
        <v>25</v>
      </c>
      <c r="H31" s="78">
        <v>55</v>
      </c>
      <c r="I31" s="78">
        <v>55</v>
      </c>
      <c r="J31" s="79"/>
      <c r="K31" s="69">
        <f>'Calculatie schoonmaak invulblad'!E60</f>
        <v>0</v>
      </c>
      <c r="L31" s="27">
        <v>100</v>
      </c>
      <c r="M31" s="67">
        <f t="shared" si="0"/>
        <v>5500</v>
      </c>
      <c r="N31" s="141" t="e">
        <f>((I31/K31)*L31)/200*'Calculatie schoonmaak invulblad'!$C$16</f>
        <v>#DIV/0!</v>
      </c>
      <c r="O31" s="143" t="e">
        <f>(I31/K31)*L31*'Calculatie schoonmaak invulblad'!$C$16</f>
        <v>#DIV/0!</v>
      </c>
    </row>
    <row r="32" spans="1:15" x14ac:dyDescent="0.3">
      <c r="A32" s="21" t="s">
        <v>120</v>
      </c>
      <c r="B32" s="13" t="s">
        <v>1000</v>
      </c>
      <c r="C32" s="13" t="s">
        <v>142</v>
      </c>
      <c r="D32" s="13" t="s">
        <v>32</v>
      </c>
      <c r="E32" s="13" t="s">
        <v>1</v>
      </c>
      <c r="F32" s="13" t="s">
        <v>2</v>
      </c>
      <c r="G32" s="13" t="s">
        <v>25</v>
      </c>
      <c r="H32" s="78">
        <v>55</v>
      </c>
      <c r="I32" s="78">
        <v>55</v>
      </c>
      <c r="J32" s="79"/>
      <c r="K32" s="69">
        <f>'Calculatie schoonmaak invulblad'!E60</f>
        <v>0</v>
      </c>
      <c r="L32" s="27">
        <v>100</v>
      </c>
      <c r="M32" s="67">
        <f t="shared" si="0"/>
        <v>5500</v>
      </c>
      <c r="N32" s="141" t="e">
        <f>((I32/K32)*L32)/200*'Calculatie schoonmaak invulblad'!$C$16</f>
        <v>#DIV/0!</v>
      </c>
      <c r="O32" s="143" t="e">
        <f>(I32/K32)*L32*'Calculatie schoonmaak invulblad'!$C$16</f>
        <v>#DIV/0!</v>
      </c>
    </row>
    <row r="33" spans="1:15" x14ac:dyDescent="0.3">
      <c r="A33" s="21" t="s">
        <v>120</v>
      </c>
      <c r="B33" s="13" t="s">
        <v>1001</v>
      </c>
      <c r="C33" s="13" t="s">
        <v>142</v>
      </c>
      <c r="D33" s="13" t="s">
        <v>32</v>
      </c>
      <c r="E33" s="13" t="s">
        <v>1</v>
      </c>
      <c r="F33" s="13" t="s">
        <v>2</v>
      </c>
      <c r="G33" s="13" t="s">
        <v>25</v>
      </c>
      <c r="H33" s="78">
        <v>55</v>
      </c>
      <c r="I33" s="78">
        <v>55</v>
      </c>
      <c r="J33" s="79"/>
      <c r="K33" s="69">
        <f>'Calculatie schoonmaak invulblad'!E60</f>
        <v>0</v>
      </c>
      <c r="L33" s="27">
        <v>100</v>
      </c>
      <c r="M33" s="67">
        <f t="shared" si="0"/>
        <v>5500</v>
      </c>
      <c r="N33" s="141" t="e">
        <f>((I33/K33)*L33)/200*'Calculatie schoonmaak invulblad'!$C$16</f>
        <v>#DIV/0!</v>
      </c>
      <c r="O33" s="143" t="e">
        <f>(I33/K33)*L33*'Calculatie schoonmaak invulblad'!$C$16</f>
        <v>#DIV/0!</v>
      </c>
    </row>
    <row r="34" spans="1:15" x14ac:dyDescent="0.3">
      <c r="A34" s="21" t="s">
        <v>120</v>
      </c>
      <c r="B34" s="13" t="s">
        <v>1002</v>
      </c>
      <c r="C34" s="13" t="s">
        <v>142</v>
      </c>
      <c r="D34" s="13" t="s">
        <v>32</v>
      </c>
      <c r="E34" s="13" t="s">
        <v>1</v>
      </c>
      <c r="F34" s="13" t="s">
        <v>2</v>
      </c>
      <c r="G34" s="13" t="s">
        <v>25</v>
      </c>
      <c r="H34" s="78">
        <v>55</v>
      </c>
      <c r="I34" s="78">
        <v>55</v>
      </c>
      <c r="J34" s="79"/>
      <c r="K34" s="69">
        <f>'Calculatie schoonmaak invulblad'!E60</f>
        <v>0</v>
      </c>
      <c r="L34" s="27">
        <v>100</v>
      </c>
      <c r="M34" s="67">
        <f t="shared" si="0"/>
        <v>5500</v>
      </c>
      <c r="N34" s="141" t="e">
        <f>((I34/K34)*L34)/200*'Calculatie schoonmaak invulblad'!$C$16</f>
        <v>#DIV/0!</v>
      </c>
      <c r="O34" s="143" t="e">
        <f>(I34/K34)*L34*'Calculatie schoonmaak invulblad'!$C$16</f>
        <v>#DIV/0!</v>
      </c>
    </row>
    <row r="35" spans="1:15" x14ac:dyDescent="0.3">
      <c r="A35" s="21" t="s">
        <v>120</v>
      </c>
      <c r="B35" s="13" t="s">
        <v>1003</v>
      </c>
      <c r="C35" s="13" t="s">
        <v>142</v>
      </c>
      <c r="D35" s="13" t="s">
        <v>32</v>
      </c>
      <c r="E35" s="13" t="s">
        <v>1</v>
      </c>
      <c r="F35" s="13" t="s">
        <v>2</v>
      </c>
      <c r="G35" s="13" t="s">
        <v>25</v>
      </c>
      <c r="H35" s="78">
        <v>55</v>
      </c>
      <c r="I35" s="78">
        <v>55</v>
      </c>
      <c r="J35" s="79"/>
      <c r="K35" s="69">
        <f>'Calculatie schoonmaak invulblad'!E60</f>
        <v>0</v>
      </c>
      <c r="L35" s="27">
        <v>100</v>
      </c>
      <c r="M35" s="67">
        <f t="shared" si="0"/>
        <v>5500</v>
      </c>
      <c r="N35" s="141" t="e">
        <f>((I35/K35)*L35)/200*'Calculatie schoonmaak invulblad'!$C$16</f>
        <v>#DIV/0!</v>
      </c>
      <c r="O35" s="143" t="e">
        <f>(I35/K35)*L35*'Calculatie schoonmaak invulblad'!$C$16</f>
        <v>#DIV/0!</v>
      </c>
    </row>
    <row r="36" spans="1:15" x14ac:dyDescent="0.3">
      <c r="A36" s="21" t="s">
        <v>120</v>
      </c>
      <c r="B36" s="13" t="s">
        <v>1004</v>
      </c>
      <c r="C36" s="13" t="s">
        <v>1005</v>
      </c>
      <c r="D36" s="13" t="s">
        <v>40</v>
      </c>
      <c r="E36" s="13" t="s">
        <v>1</v>
      </c>
      <c r="F36" s="13" t="s">
        <v>2</v>
      </c>
      <c r="G36" s="13" t="s">
        <v>44</v>
      </c>
      <c r="H36" s="78">
        <v>71</v>
      </c>
      <c r="I36" s="78">
        <v>71</v>
      </c>
      <c r="J36" s="79"/>
      <c r="K36" s="69">
        <f>'Calculatie schoonmaak invulblad'!K30</f>
        <v>0</v>
      </c>
      <c r="L36" s="27">
        <v>200</v>
      </c>
      <c r="M36" s="67">
        <f t="shared" si="0"/>
        <v>14200</v>
      </c>
      <c r="N36" s="141" t="e">
        <f>((I36/K36)*L36)/200*'Calculatie schoonmaak invulblad'!$C$16</f>
        <v>#DIV/0!</v>
      </c>
      <c r="O36" s="143" t="e">
        <f>(I36/K36)*L36*'Calculatie schoonmaak invulblad'!$C$16</f>
        <v>#DIV/0!</v>
      </c>
    </row>
    <row r="37" spans="1:15" x14ac:dyDescent="0.3">
      <c r="A37" s="21" t="s">
        <v>120</v>
      </c>
      <c r="B37" s="13" t="s">
        <v>1006</v>
      </c>
      <c r="C37" s="13" t="s">
        <v>1007</v>
      </c>
      <c r="D37" s="13" t="s">
        <v>40</v>
      </c>
      <c r="E37" s="13" t="s">
        <v>11</v>
      </c>
      <c r="F37" s="13" t="s">
        <v>12</v>
      </c>
      <c r="G37" s="13" t="s">
        <v>25</v>
      </c>
      <c r="H37" s="78">
        <v>100</v>
      </c>
      <c r="I37" s="78">
        <v>100</v>
      </c>
      <c r="J37" s="79"/>
      <c r="K37" s="69">
        <f>'Calculatie schoonmaak invulblad'!E65</f>
        <v>0</v>
      </c>
      <c r="L37" s="27">
        <v>100</v>
      </c>
      <c r="M37" s="67">
        <f t="shared" si="0"/>
        <v>10000</v>
      </c>
      <c r="N37" s="141" t="e">
        <f>((I37/K37)*L37)/200*'Calculatie schoonmaak invulblad'!$C$16</f>
        <v>#DIV/0!</v>
      </c>
      <c r="O37" s="143" t="e">
        <f>(I37/K37)*L37*'Calculatie schoonmaak invulblad'!$C$16</f>
        <v>#DIV/0!</v>
      </c>
    </row>
    <row r="38" spans="1:15" x14ac:dyDescent="0.3">
      <c r="A38" s="21" t="s">
        <v>120</v>
      </c>
      <c r="B38" s="13" t="s">
        <v>1008</v>
      </c>
      <c r="C38" s="13" t="s">
        <v>542</v>
      </c>
      <c r="D38" s="13" t="s">
        <v>56</v>
      </c>
      <c r="E38" s="13" t="s">
        <v>772</v>
      </c>
      <c r="F38" s="13" t="s">
        <v>8</v>
      </c>
      <c r="G38" s="13" t="s">
        <v>35</v>
      </c>
      <c r="H38" s="78">
        <v>25</v>
      </c>
      <c r="I38" s="78">
        <v>25</v>
      </c>
      <c r="J38" s="79"/>
      <c r="K38" s="68">
        <f>'Calculatie schoonmaak invulblad'!K59</f>
        <v>0</v>
      </c>
      <c r="L38" s="27">
        <v>200</v>
      </c>
      <c r="M38" s="67">
        <f t="shared" si="0"/>
        <v>5000</v>
      </c>
      <c r="N38" s="141" t="e">
        <f>((I38/K38)*L38)/200*'Calculatie schoonmaak invulblad'!$C$16</f>
        <v>#DIV/0!</v>
      </c>
      <c r="O38" s="143" t="e">
        <f>(I38/K38)*L38*'Calculatie schoonmaak invulblad'!$C$16</f>
        <v>#DIV/0!</v>
      </c>
    </row>
    <row r="39" spans="1:15" x14ac:dyDescent="0.3">
      <c r="A39" s="21" t="s">
        <v>120</v>
      </c>
      <c r="B39" s="13" t="s">
        <v>1009</v>
      </c>
      <c r="C39" s="13" t="s">
        <v>56</v>
      </c>
      <c r="D39" s="13" t="s">
        <v>56</v>
      </c>
      <c r="E39" s="13" t="s">
        <v>1</v>
      </c>
      <c r="F39" s="13" t="s">
        <v>2</v>
      </c>
      <c r="G39" s="13" t="s">
        <v>35</v>
      </c>
      <c r="H39" s="78">
        <v>50</v>
      </c>
      <c r="I39" s="78">
        <v>50</v>
      </c>
      <c r="J39" s="79"/>
      <c r="K39" s="69">
        <f>'Calculatie schoonmaak invulblad'!K60</f>
        <v>0</v>
      </c>
      <c r="L39" s="27">
        <v>200</v>
      </c>
      <c r="M39" s="67">
        <f t="shared" si="0"/>
        <v>10000</v>
      </c>
      <c r="N39" s="141" t="e">
        <f>((I39/K39)*L39)/200*'Calculatie schoonmaak invulblad'!$C$16</f>
        <v>#DIV/0!</v>
      </c>
      <c r="O39" s="143" t="e">
        <f>(I39/K39)*L39*'Calculatie schoonmaak invulblad'!$C$16</f>
        <v>#DIV/0!</v>
      </c>
    </row>
    <row r="40" spans="1:15" x14ac:dyDescent="0.3">
      <c r="A40" s="21" t="s">
        <v>120</v>
      </c>
      <c r="B40" s="13" t="s">
        <v>1010</v>
      </c>
      <c r="C40" s="13" t="s">
        <v>56</v>
      </c>
      <c r="D40" s="13" t="s">
        <v>56</v>
      </c>
      <c r="E40" s="13" t="s">
        <v>1</v>
      </c>
      <c r="F40" s="13" t="s">
        <v>2</v>
      </c>
      <c r="G40" s="13" t="s">
        <v>35</v>
      </c>
      <c r="H40" s="78">
        <v>135</v>
      </c>
      <c r="I40" s="78">
        <v>135</v>
      </c>
      <c r="J40" s="79"/>
      <c r="K40" s="69">
        <f>'Calculatie schoonmaak invulblad'!K60</f>
        <v>0</v>
      </c>
      <c r="L40" s="27">
        <v>200</v>
      </c>
      <c r="M40" s="67">
        <f t="shared" si="0"/>
        <v>27000</v>
      </c>
      <c r="N40" s="141" t="e">
        <f>((I40/K40)*L40)/200*'Calculatie schoonmaak invulblad'!$C$16</f>
        <v>#DIV/0!</v>
      </c>
      <c r="O40" s="143" t="e">
        <f>(I40/K40)*L40*'Calculatie schoonmaak invulblad'!$C$16</f>
        <v>#DIV/0!</v>
      </c>
    </row>
    <row r="41" spans="1:15" x14ac:dyDescent="0.3">
      <c r="A41" s="21" t="s">
        <v>120</v>
      </c>
      <c r="B41" s="13" t="s">
        <v>1011</v>
      </c>
      <c r="C41" s="13" t="s">
        <v>1480</v>
      </c>
      <c r="D41" s="13" t="s">
        <v>177</v>
      </c>
      <c r="E41" s="13" t="s">
        <v>11</v>
      </c>
      <c r="F41" s="13" t="s">
        <v>12</v>
      </c>
      <c r="G41" s="13" t="s">
        <v>1461</v>
      </c>
      <c r="H41" s="78">
        <v>57</v>
      </c>
      <c r="I41" s="78">
        <v>57</v>
      </c>
      <c r="J41" s="79"/>
      <c r="K41" s="69">
        <f>'Calculatie schoonmaak invulblad'!K23</f>
        <v>0</v>
      </c>
      <c r="L41" s="27">
        <v>40</v>
      </c>
      <c r="M41" s="67">
        <f t="shared" si="0"/>
        <v>2280</v>
      </c>
      <c r="N41" s="141" t="e">
        <f>((I41/K41)*L41)/200*'Calculatie schoonmaak invulblad'!$C$16</f>
        <v>#DIV/0!</v>
      </c>
      <c r="O41" s="143" t="e">
        <f>(I41/K41)*L41*'Calculatie schoonmaak invulblad'!$C$16</f>
        <v>#DIV/0!</v>
      </c>
    </row>
    <row r="42" spans="1:15" x14ac:dyDescent="0.3">
      <c r="A42" s="21" t="s">
        <v>120</v>
      </c>
      <c r="B42" s="13" t="s">
        <v>1012</v>
      </c>
      <c r="C42" s="13" t="s">
        <v>326</v>
      </c>
      <c r="D42" s="13" t="s">
        <v>40</v>
      </c>
      <c r="E42" s="13" t="s">
        <v>11</v>
      </c>
      <c r="F42" s="13" t="s">
        <v>12</v>
      </c>
      <c r="G42" s="13" t="s">
        <v>25</v>
      </c>
      <c r="H42" s="78">
        <v>105</v>
      </c>
      <c r="I42" s="78">
        <v>105</v>
      </c>
      <c r="J42" s="79"/>
      <c r="K42" s="69">
        <f>'Calculatie schoonmaak invulblad'!E65</f>
        <v>0</v>
      </c>
      <c r="L42" s="27">
        <v>100</v>
      </c>
      <c r="M42" s="67">
        <f t="shared" si="0"/>
        <v>10500</v>
      </c>
      <c r="N42" s="141" t="e">
        <f>((I42/K42)*L42)/200*'Calculatie schoonmaak invulblad'!$C$16</f>
        <v>#DIV/0!</v>
      </c>
      <c r="O42" s="143" t="e">
        <f>(I42/K42)*L42*'Calculatie schoonmaak invulblad'!$C$16</f>
        <v>#DIV/0!</v>
      </c>
    </row>
    <row r="43" spans="1:15" x14ac:dyDescent="0.3">
      <c r="A43" s="21" t="s">
        <v>120</v>
      </c>
      <c r="B43" s="13" t="s">
        <v>1013</v>
      </c>
      <c r="C43" s="13" t="s">
        <v>327</v>
      </c>
      <c r="D43" s="13" t="s">
        <v>40</v>
      </c>
      <c r="E43" s="13" t="s">
        <v>11</v>
      </c>
      <c r="F43" s="13" t="s">
        <v>12</v>
      </c>
      <c r="G43" s="13" t="s">
        <v>25</v>
      </c>
      <c r="H43" s="78">
        <v>108</v>
      </c>
      <c r="I43" s="78">
        <v>108</v>
      </c>
      <c r="J43" s="79"/>
      <c r="K43" s="69">
        <f>'Calculatie schoonmaak invulblad'!E65</f>
        <v>0</v>
      </c>
      <c r="L43" s="27">
        <v>100</v>
      </c>
      <c r="M43" s="67">
        <f t="shared" si="0"/>
        <v>10800</v>
      </c>
      <c r="N43" s="141" t="e">
        <f>((I43/K43)*L43)/200*'Calculatie schoonmaak invulblad'!$C$16</f>
        <v>#DIV/0!</v>
      </c>
      <c r="O43" s="143" t="e">
        <f>(I43/K43)*L43*'Calculatie schoonmaak invulblad'!$C$16</f>
        <v>#DIV/0!</v>
      </c>
    </row>
    <row r="44" spans="1:15" x14ac:dyDescent="0.3">
      <c r="A44" s="21" t="s">
        <v>120</v>
      </c>
      <c r="B44" s="13" t="s">
        <v>1014</v>
      </c>
      <c r="C44" s="13" t="s">
        <v>1479</v>
      </c>
      <c r="D44" s="13" t="s">
        <v>177</v>
      </c>
      <c r="E44" s="13" t="s">
        <v>11</v>
      </c>
      <c r="F44" s="13" t="s">
        <v>12</v>
      </c>
      <c r="G44" s="13" t="s">
        <v>1461</v>
      </c>
      <c r="H44" s="78">
        <v>23</v>
      </c>
      <c r="I44" s="78">
        <v>23</v>
      </c>
      <c r="J44" s="79"/>
      <c r="K44" s="69">
        <f>'Calculatie schoonmaak invulblad'!K23</f>
        <v>0</v>
      </c>
      <c r="L44" s="27">
        <v>40</v>
      </c>
      <c r="M44" s="67">
        <f t="shared" si="0"/>
        <v>920</v>
      </c>
      <c r="N44" s="141" t="e">
        <f>((I44/K44)*L44)/200*'Calculatie schoonmaak invulblad'!$C$16</f>
        <v>#DIV/0!</v>
      </c>
      <c r="O44" s="143" t="e">
        <f>(I44/K44)*L44*'Calculatie schoonmaak invulblad'!$C$16</f>
        <v>#DIV/0!</v>
      </c>
    </row>
    <row r="45" spans="1:15" x14ac:dyDescent="0.3">
      <c r="A45" s="21" t="s">
        <v>120</v>
      </c>
      <c r="B45" s="13" t="s">
        <v>1015</v>
      </c>
      <c r="C45" s="13" t="s">
        <v>326</v>
      </c>
      <c r="D45" s="13" t="s">
        <v>40</v>
      </c>
      <c r="E45" s="13" t="s">
        <v>11</v>
      </c>
      <c r="F45" s="13" t="s">
        <v>12</v>
      </c>
      <c r="G45" s="13" t="s">
        <v>25</v>
      </c>
      <c r="H45" s="78">
        <v>85</v>
      </c>
      <c r="I45" s="78">
        <v>85</v>
      </c>
      <c r="J45" s="79"/>
      <c r="K45" s="69">
        <f>'Calculatie schoonmaak invulblad'!E65</f>
        <v>0</v>
      </c>
      <c r="L45" s="27">
        <v>100</v>
      </c>
      <c r="M45" s="67">
        <f t="shared" si="0"/>
        <v>8500</v>
      </c>
      <c r="N45" s="141" t="e">
        <f>((I45/K45)*L45)/200*'Calculatie schoonmaak invulblad'!$C$16</f>
        <v>#DIV/0!</v>
      </c>
      <c r="O45" s="143" t="e">
        <f>(I45/K45)*L45*'Calculatie schoonmaak invulblad'!$C$16</f>
        <v>#DIV/0!</v>
      </c>
    </row>
    <row r="46" spans="1:15" x14ac:dyDescent="0.3">
      <c r="A46" s="21" t="s">
        <v>120</v>
      </c>
      <c r="B46" s="13" t="s">
        <v>1016</v>
      </c>
      <c r="C46" s="13" t="s">
        <v>1017</v>
      </c>
      <c r="D46" s="13" t="s">
        <v>32</v>
      </c>
      <c r="E46" s="13" t="s">
        <v>11</v>
      </c>
      <c r="F46" s="13" t="s">
        <v>12</v>
      </c>
      <c r="G46" s="13" t="s">
        <v>25</v>
      </c>
      <c r="H46" s="78">
        <v>76</v>
      </c>
      <c r="I46" s="78">
        <v>76</v>
      </c>
      <c r="J46" s="79"/>
      <c r="K46" s="69">
        <f>'Calculatie schoonmaak invulblad'!E65</f>
        <v>0</v>
      </c>
      <c r="L46" s="27">
        <v>100</v>
      </c>
      <c r="M46" s="67">
        <f t="shared" si="0"/>
        <v>7600</v>
      </c>
      <c r="N46" s="141" t="e">
        <f>((I46/K46)*L46)/200*'Calculatie schoonmaak invulblad'!$C$16</f>
        <v>#DIV/0!</v>
      </c>
      <c r="O46" s="143" t="e">
        <f>(I46/K46)*L46*'Calculatie schoonmaak invulblad'!$C$16</f>
        <v>#DIV/0!</v>
      </c>
    </row>
    <row r="47" spans="1:15" x14ac:dyDescent="0.3">
      <c r="A47" s="21" t="s">
        <v>120</v>
      </c>
      <c r="B47" s="13" t="s">
        <v>1018</v>
      </c>
      <c r="C47" s="13" t="s">
        <v>56</v>
      </c>
      <c r="D47" s="13" t="s">
        <v>56</v>
      </c>
      <c r="E47" s="13" t="s">
        <v>1</v>
      </c>
      <c r="F47" s="13" t="s">
        <v>2</v>
      </c>
      <c r="G47" s="13" t="s">
        <v>35</v>
      </c>
      <c r="H47" s="78">
        <v>78</v>
      </c>
      <c r="I47" s="78">
        <v>78</v>
      </c>
      <c r="J47" s="79"/>
      <c r="K47" s="69">
        <f>'Calculatie schoonmaak invulblad'!K60</f>
        <v>0</v>
      </c>
      <c r="L47" s="27">
        <v>200</v>
      </c>
      <c r="M47" s="67">
        <f t="shared" si="0"/>
        <v>15600</v>
      </c>
      <c r="N47" s="141" t="e">
        <f>((I47/K47)*L47)/200*'Calculatie schoonmaak invulblad'!$C$16</f>
        <v>#DIV/0!</v>
      </c>
      <c r="O47" s="143" t="e">
        <f>(I47/K47)*L47*'Calculatie schoonmaak invulblad'!$C$16</f>
        <v>#DIV/0!</v>
      </c>
    </row>
    <row r="48" spans="1:15" x14ac:dyDescent="0.3">
      <c r="A48" s="21" t="s">
        <v>120</v>
      </c>
      <c r="B48" s="13" t="s">
        <v>1019</v>
      </c>
      <c r="C48" s="13" t="s">
        <v>265</v>
      </c>
      <c r="D48" s="13" t="s">
        <v>26</v>
      </c>
      <c r="E48" s="13" t="s">
        <v>1</v>
      </c>
      <c r="F48" s="13" t="s">
        <v>2</v>
      </c>
      <c r="G48" s="13" t="s">
        <v>27</v>
      </c>
      <c r="H48" s="78">
        <v>351</v>
      </c>
      <c r="I48" s="78">
        <v>351</v>
      </c>
      <c r="J48" s="79"/>
      <c r="K48" s="69">
        <f>'Calculatie schoonmaak invulblad'!E43</f>
        <v>0</v>
      </c>
      <c r="L48" s="27">
        <v>200</v>
      </c>
      <c r="M48" s="67">
        <f t="shared" si="0"/>
        <v>70200</v>
      </c>
      <c r="N48" s="141" t="e">
        <f>((I48/K48)*L48)/200*'Calculatie schoonmaak invulblad'!$C$16</f>
        <v>#DIV/0!</v>
      </c>
      <c r="O48" s="143" t="e">
        <f>(I48/K48)*L48*'Calculatie schoonmaak invulblad'!$C$16</f>
        <v>#DIV/0!</v>
      </c>
    </row>
    <row r="49" spans="1:15" x14ac:dyDescent="0.3">
      <c r="A49" s="21" t="s">
        <v>120</v>
      </c>
      <c r="B49" s="13" t="s">
        <v>1020</v>
      </c>
      <c r="C49" s="13" t="s">
        <v>1021</v>
      </c>
      <c r="D49" s="13" t="s">
        <v>56</v>
      </c>
      <c r="E49" s="13" t="s">
        <v>1</v>
      </c>
      <c r="F49" s="13" t="s">
        <v>2</v>
      </c>
      <c r="G49" s="13" t="s">
        <v>35</v>
      </c>
      <c r="H49" s="78">
        <v>91</v>
      </c>
      <c r="I49" s="78">
        <v>91</v>
      </c>
      <c r="J49" s="79"/>
      <c r="K49" s="69">
        <f>'Calculatie schoonmaak invulblad'!K60</f>
        <v>0</v>
      </c>
      <c r="L49" s="27">
        <v>200</v>
      </c>
      <c r="M49" s="67">
        <f t="shared" si="0"/>
        <v>18200</v>
      </c>
      <c r="N49" s="141" t="e">
        <f>((I49/K49)*L49)/200*'Calculatie schoonmaak invulblad'!$C$16</f>
        <v>#DIV/0!</v>
      </c>
      <c r="O49" s="143" t="e">
        <f>(I49/K49)*L49*'Calculatie schoonmaak invulblad'!$C$16</f>
        <v>#DIV/0!</v>
      </c>
    </row>
    <row r="50" spans="1:15" x14ac:dyDescent="0.3">
      <c r="A50" s="21" t="s">
        <v>120</v>
      </c>
      <c r="B50" s="13" t="s">
        <v>1022</v>
      </c>
      <c r="C50" s="13" t="s">
        <v>84</v>
      </c>
      <c r="D50" s="13" t="s">
        <v>0</v>
      </c>
      <c r="E50" s="13" t="s">
        <v>772</v>
      </c>
      <c r="F50" s="13" t="s">
        <v>8</v>
      </c>
      <c r="G50" s="13" t="s">
        <v>3</v>
      </c>
      <c r="H50" s="78">
        <v>14</v>
      </c>
      <c r="I50" s="78">
        <v>14</v>
      </c>
      <c r="J50" s="79"/>
      <c r="K50" s="69">
        <f>'Calculatie schoonmaak invulblad'!E22</f>
        <v>0</v>
      </c>
      <c r="L50" s="27">
        <v>40</v>
      </c>
      <c r="M50" s="67">
        <f t="shared" si="0"/>
        <v>560</v>
      </c>
      <c r="N50" s="141" t="e">
        <f>((I50/K50)*L50)/200*'Calculatie schoonmaak invulblad'!$C$16</f>
        <v>#DIV/0!</v>
      </c>
      <c r="O50" s="143" t="e">
        <f>(I50/K50)*L50*'Calculatie schoonmaak invulblad'!$C$16</f>
        <v>#DIV/0!</v>
      </c>
    </row>
    <row r="51" spans="1:15" x14ac:dyDescent="0.3">
      <c r="A51" s="21" t="s">
        <v>120</v>
      </c>
      <c r="B51" s="13" t="s">
        <v>1023</v>
      </c>
      <c r="C51" s="13" t="s">
        <v>1481</v>
      </c>
      <c r="D51" s="13" t="s">
        <v>0</v>
      </c>
      <c r="E51" s="13" t="s">
        <v>772</v>
      </c>
      <c r="F51" s="13" t="s">
        <v>8</v>
      </c>
      <c r="G51" s="13" t="s">
        <v>3</v>
      </c>
      <c r="H51" s="78">
        <v>84</v>
      </c>
      <c r="I51" s="78">
        <v>84</v>
      </c>
      <c r="J51" s="79"/>
      <c r="K51" s="69">
        <f>'Calculatie schoonmaak invulblad'!E22</f>
        <v>0</v>
      </c>
      <c r="L51" s="27">
        <v>40</v>
      </c>
      <c r="M51" s="67">
        <f t="shared" si="0"/>
        <v>3360</v>
      </c>
      <c r="N51" s="141" t="e">
        <f>((I51/K51)*L51)/200*'Calculatie schoonmaak invulblad'!$C$16</f>
        <v>#DIV/0!</v>
      </c>
      <c r="O51" s="143" t="e">
        <f>(I51/K51)*L51*'Calculatie schoonmaak invulblad'!$C$16</f>
        <v>#DIV/0!</v>
      </c>
    </row>
    <row r="52" spans="1:15" x14ac:dyDescent="0.3">
      <c r="A52" s="21" t="s">
        <v>120</v>
      </c>
      <c r="B52" s="13" t="s">
        <v>1024</v>
      </c>
      <c r="C52" s="13" t="s">
        <v>142</v>
      </c>
      <c r="D52" s="13" t="s">
        <v>32</v>
      </c>
      <c r="E52" s="13" t="s">
        <v>1</v>
      </c>
      <c r="F52" s="13" t="s">
        <v>2</v>
      </c>
      <c r="G52" s="13" t="s">
        <v>25</v>
      </c>
      <c r="H52" s="78">
        <v>55</v>
      </c>
      <c r="I52" s="78">
        <v>55</v>
      </c>
      <c r="J52" s="79"/>
      <c r="K52" s="69">
        <f>'Calculatie schoonmaak invulblad'!E60</f>
        <v>0</v>
      </c>
      <c r="L52" s="27">
        <v>100</v>
      </c>
      <c r="M52" s="67">
        <f t="shared" si="0"/>
        <v>5500</v>
      </c>
      <c r="N52" s="141" t="e">
        <f>((I52/K52)*L52)/200*'Calculatie schoonmaak invulblad'!$C$16</f>
        <v>#DIV/0!</v>
      </c>
      <c r="O52" s="143" t="e">
        <f>(I52/K52)*L52*'Calculatie schoonmaak invulblad'!$C$16</f>
        <v>#DIV/0!</v>
      </c>
    </row>
    <row r="53" spans="1:15" x14ac:dyDescent="0.3">
      <c r="A53" s="21" t="s">
        <v>120</v>
      </c>
      <c r="B53" s="13" t="s">
        <v>1025</v>
      </c>
      <c r="C53" s="13" t="s">
        <v>142</v>
      </c>
      <c r="D53" s="13" t="s">
        <v>32</v>
      </c>
      <c r="E53" s="13" t="s">
        <v>1</v>
      </c>
      <c r="F53" s="13" t="s">
        <v>2</v>
      </c>
      <c r="G53" s="13" t="s">
        <v>25</v>
      </c>
      <c r="H53" s="78">
        <v>55</v>
      </c>
      <c r="I53" s="78">
        <v>55</v>
      </c>
      <c r="J53" s="79"/>
      <c r="K53" s="69">
        <f>'Calculatie schoonmaak invulblad'!E60</f>
        <v>0</v>
      </c>
      <c r="L53" s="27">
        <v>100</v>
      </c>
      <c r="M53" s="67">
        <f t="shared" si="0"/>
        <v>5500</v>
      </c>
      <c r="N53" s="141" t="e">
        <f>((I53/K53)*L53)/200*'Calculatie schoonmaak invulblad'!$C$16</f>
        <v>#DIV/0!</v>
      </c>
      <c r="O53" s="143" t="e">
        <f>(I53/K53)*L53*'Calculatie schoonmaak invulblad'!$C$16</f>
        <v>#DIV/0!</v>
      </c>
    </row>
    <row r="54" spans="1:15" x14ac:dyDescent="0.3">
      <c r="A54" s="21" t="s">
        <v>120</v>
      </c>
      <c r="B54" s="13" t="s">
        <v>1026</v>
      </c>
      <c r="C54" s="13" t="s">
        <v>142</v>
      </c>
      <c r="D54" s="13" t="s">
        <v>32</v>
      </c>
      <c r="E54" s="13" t="s">
        <v>1</v>
      </c>
      <c r="F54" s="13" t="s">
        <v>2</v>
      </c>
      <c r="G54" s="13" t="s">
        <v>25</v>
      </c>
      <c r="H54" s="78">
        <v>55</v>
      </c>
      <c r="I54" s="78">
        <v>55</v>
      </c>
      <c r="J54" s="79"/>
      <c r="K54" s="69">
        <f>'Calculatie schoonmaak invulblad'!E60</f>
        <v>0</v>
      </c>
      <c r="L54" s="27">
        <v>100</v>
      </c>
      <c r="M54" s="67">
        <f t="shared" si="0"/>
        <v>5500</v>
      </c>
      <c r="N54" s="141" t="e">
        <f>((I54/K54)*L54)/200*'Calculatie schoonmaak invulblad'!$C$16</f>
        <v>#DIV/0!</v>
      </c>
      <c r="O54" s="143" t="e">
        <f>(I54/K54)*L54*'Calculatie schoonmaak invulblad'!$C$16</f>
        <v>#DIV/0!</v>
      </c>
    </row>
    <row r="55" spans="1:15" x14ac:dyDescent="0.3">
      <c r="A55" s="21" t="s">
        <v>120</v>
      </c>
      <c r="B55" s="13" t="s">
        <v>1027</v>
      </c>
      <c r="C55" s="13" t="s">
        <v>142</v>
      </c>
      <c r="D55" s="13" t="s">
        <v>32</v>
      </c>
      <c r="E55" s="13" t="s">
        <v>1</v>
      </c>
      <c r="F55" s="13" t="s">
        <v>2</v>
      </c>
      <c r="G55" s="13" t="s">
        <v>25</v>
      </c>
      <c r="H55" s="78">
        <v>55</v>
      </c>
      <c r="I55" s="78">
        <v>55</v>
      </c>
      <c r="J55" s="79"/>
      <c r="K55" s="69">
        <f>'Calculatie schoonmaak invulblad'!E60</f>
        <v>0</v>
      </c>
      <c r="L55" s="27">
        <v>100</v>
      </c>
      <c r="M55" s="67">
        <f t="shared" si="0"/>
        <v>5500</v>
      </c>
      <c r="N55" s="141" t="e">
        <f>((I55/K55)*L55)/200*'Calculatie schoonmaak invulblad'!$C$16</f>
        <v>#DIV/0!</v>
      </c>
      <c r="O55" s="143" t="e">
        <f>(I55/K55)*L55*'Calculatie schoonmaak invulblad'!$C$16</f>
        <v>#DIV/0!</v>
      </c>
    </row>
    <row r="56" spans="1:15" x14ac:dyDescent="0.3">
      <c r="A56" s="21" t="s">
        <v>120</v>
      </c>
      <c r="B56" s="13" t="s">
        <v>1028</v>
      </c>
      <c r="C56" s="13" t="s">
        <v>54</v>
      </c>
      <c r="D56" s="13" t="s">
        <v>54</v>
      </c>
      <c r="E56" s="13" t="s">
        <v>5</v>
      </c>
      <c r="F56" s="13" t="s">
        <v>5</v>
      </c>
      <c r="G56" s="13" t="s">
        <v>35</v>
      </c>
      <c r="H56" s="78">
        <v>17</v>
      </c>
      <c r="I56" s="78">
        <v>17</v>
      </c>
      <c r="J56" s="79"/>
      <c r="K56" s="69">
        <f>'Calculatie schoonmaak invulblad'!K49</f>
        <v>0</v>
      </c>
      <c r="L56" s="27">
        <v>200</v>
      </c>
      <c r="M56" s="67">
        <f t="shared" si="0"/>
        <v>3400</v>
      </c>
      <c r="N56" s="141" t="e">
        <f>((I56/K56)*L56)/200*'Calculatie schoonmaak invulblad'!$C$16</f>
        <v>#DIV/0!</v>
      </c>
      <c r="O56" s="143" t="e">
        <f>(I56/K56)*L56*'Calculatie schoonmaak invulblad'!$C$16</f>
        <v>#DIV/0!</v>
      </c>
    </row>
    <row r="57" spans="1:15" x14ac:dyDescent="0.3">
      <c r="A57" s="21" t="s">
        <v>120</v>
      </c>
      <c r="B57" s="13" t="s">
        <v>1029</v>
      </c>
      <c r="C57" s="13" t="s">
        <v>83</v>
      </c>
      <c r="D57" s="13" t="s">
        <v>56</v>
      </c>
      <c r="E57" s="13" t="s">
        <v>239</v>
      </c>
      <c r="F57" s="13" t="s">
        <v>10</v>
      </c>
      <c r="G57" s="13" t="s">
        <v>35</v>
      </c>
      <c r="H57" s="78">
        <v>35</v>
      </c>
      <c r="I57" s="78">
        <v>0</v>
      </c>
      <c r="J57" s="79">
        <v>35</v>
      </c>
      <c r="K57" s="69">
        <f>'Calculatie schoonmaak invulblad'!K62</f>
        <v>0</v>
      </c>
      <c r="L57" s="27">
        <v>200</v>
      </c>
      <c r="M57" s="67">
        <f t="shared" si="0"/>
        <v>0</v>
      </c>
      <c r="N57" s="141" t="e">
        <f>((I57/K57)*L57)/200*'Calculatie schoonmaak invulblad'!$C$16</f>
        <v>#DIV/0!</v>
      </c>
      <c r="O57" s="143" t="e">
        <f>(I57/K57)*L57*'Calculatie schoonmaak invulblad'!$C$16</f>
        <v>#DIV/0!</v>
      </c>
    </row>
    <row r="58" spans="1:15" x14ac:dyDescent="0.3">
      <c r="A58" s="21" t="s">
        <v>120</v>
      </c>
      <c r="B58" s="13" t="s">
        <v>1029</v>
      </c>
      <c r="C58" s="13" t="s">
        <v>83</v>
      </c>
      <c r="D58" s="13" t="s">
        <v>56</v>
      </c>
      <c r="E58" s="13" t="s">
        <v>239</v>
      </c>
      <c r="F58" s="13" t="s">
        <v>10</v>
      </c>
      <c r="G58" s="13" t="s">
        <v>35</v>
      </c>
      <c r="H58" s="78">
        <v>35</v>
      </c>
      <c r="I58" s="78">
        <v>0</v>
      </c>
      <c r="J58" s="79">
        <v>35</v>
      </c>
      <c r="K58" s="69">
        <f>'Calculatie schoonmaak invulblad'!K62</f>
        <v>0</v>
      </c>
      <c r="L58" s="27">
        <v>200</v>
      </c>
      <c r="M58" s="67">
        <f t="shared" si="0"/>
        <v>0</v>
      </c>
      <c r="N58" s="141" t="e">
        <f>((I58/K58)*L58)/200*'Calculatie schoonmaak invulblad'!$C$16</f>
        <v>#DIV/0!</v>
      </c>
      <c r="O58" s="143" t="e">
        <f>(I58/K58)*L58*'Calculatie schoonmaak invulblad'!$C$16</f>
        <v>#DIV/0!</v>
      </c>
    </row>
    <row r="59" spans="1:15" x14ac:dyDescent="0.3">
      <c r="A59" s="21" t="s">
        <v>120</v>
      </c>
      <c r="B59" s="13" t="s">
        <v>1030</v>
      </c>
      <c r="C59" s="13" t="s">
        <v>46</v>
      </c>
      <c r="D59" s="13" t="s">
        <v>46</v>
      </c>
      <c r="E59" s="13" t="s">
        <v>5</v>
      </c>
      <c r="F59" s="13" t="s">
        <v>5</v>
      </c>
      <c r="G59" s="13" t="s">
        <v>47</v>
      </c>
      <c r="H59" s="78">
        <v>13</v>
      </c>
      <c r="I59" s="78">
        <v>0</v>
      </c>
      <c r="J59" s="79">
        <v>13</v>
      </c>
      <c r="K59" s="69">
        <f>'Calculatie schoonmaak invulblad'!K37</f>
        <v>0</v>
      </c>
      <c r="L59" s="27">
        <v>200</v>
      </c>
      <c r="M59" s="67">
        <f t="shared" si="0"/>
        <v>0</v>
      </c>
      <c r="N59" s="141" t="e">
        <f>((I59/K59)*L59)/200*'Calculatie schoonmaak invulblad'!$C$16</f>
        <v>#DIV/0!</v>
      </c>
      <c r="O59" s="143" t="e">
        <f>(I59/K59)*L59*'Calculatie schoonmaak invulblad'!$C$16</f>
        <v>#DIV/0!</v>
      </c>
    </row>
    <row r="60" spans="1:15" x14ac:dyDescent="0.3">
      <c r="A60" s="21" t="s">
        <v>120</v>
      </c>
      <c r="B60" s="13" t="s">
        <v>1031</v>
      </c>
      <c r="C60" s="13" t="s">
        <v>46</v>
      </c>
      <c r="D60" s="13" t="s">
        <v>46</v>
      </c>
      <c r="E60" s="13" t="s">
        <v>5</v>
      </c>
      <c r="F60" s="13" t="s">
        <v>5</v>
      </c>
      <c r="G60" s="13" t="s">
        <v>47</v>
      </c>
      <c r="H60" s="78">
        <v>13</v>
      </c>
      <c r="I60" s="78">
        <v>0</v>
      </c>
      <c r="J60" s="79">
        <v>13</v>
      </c>
      <c r="K60" s="69">
        <f>'Calculatie schoonmaak invulblad'!K37</f>
        <v>0</v>
      </c>
      <c r="L60" s="27">
        <v>200</v>
      </c>
      <c r="M60" s="67">
        <f t="shared" si="0"/>
        <v>0</v>
      </c>
      <c r="N60" s="141" t="e">
        <f>((I60/K60)*L60)/200*'Calculatie schoonmaak invulblad'!$C$16</f>
        <v>#DIV/0!</v>
      </c>
      <c r="O60" s="143" t="e">
        <f>(I60/K60)*L60*'Calculatie schoonmaak invulblad'!$C$16</f>
        <v>#DIV/0!</v>
      </c>
    </row>
    <row r="61" spans="1:15" x14ac:dyDescent="0.3">
      <c r="A61" s="21" t="s">
        <v>120</v>
      </c>
      <c r="B61" s="13" t="s">
        <v>1029</v>
      </c>
      <c r="C61" s="13" t="s">
        <v>265</v>
      </c>
      <c r="D61" s="13" t="s">
        <v>26</v>
      </c>
      <c r="E61" s="13" t="s">
        <v>239</v>
      </c>
      <c r="F61" s="13" t="s">
        <v>10</v>
      </c>
      <c r="G61" s="13" t="s">
        <v>27</v>
      </c>
      <c r="H61" s="78">
        <v>530</v>
      </c>
      <c r="I61" s="78">
        <v>0</v>
      </c>
      <c r="J61" s="79">
        <v>530</v>
      </c>
      <c r="K61" s="69">
        <f>'Calculatie schoonmaak invulblad'!E45</f>
        <v>0</v>
      </c>
      <c r="L61" s="27">
        <v>200</v>
      </c>
      <c r="M61" s="67">
        <f t="shared" si="0"/>
        <v>0</v>
      </c>
      <c r="N61" s="141" t="e">
        <f>((I61/K61)*L61)/200*'Calculatie schoonmaak invulblad'!$C$16</f>
        <v>#DIV/0!</v>
      </c>
      <c r="O61" s="143" t="e">
        <f>(I61/K61)*L61*'Calculatie schoonmaak invulblad'!$C$16</f>
        <v>#DIV/0!</v>
      </c>
    </row>
    <row r="62" spans="1:15" x14ac:dyDescent="0.3">
      <c r="A62" s="21" t="s">
        <v>120</v>
      </c>
      <c r="B62" s="13" t="s">
        <v>1032</v>
      </c>
      <c r="C62" s="13" t="s">
        <v>140</v>
      </c>
      <c r="D62" s="13" t="s">
        <v>28</v>
      </c>
      <c r="E62" s="13" t="s">
        <v>239</v>
      </c>
      <c r="F62" s="13" t="s">
        <v>10</v>
      </c>
      <c r="G62" s="13" t="s">
        <v>27</v>
      </c>
      <c r="H62" s="78">
        <v>25</v>
      </c>
      <c r="I62" s="78">
        <v>0</v>
      </c>
      <c r="J62" s="79">
        <v>25</v>
      </c>
      <c r="K62" s="69">
        <f>'Calculatie schoonmaak invulblad'!E53</f>
        <v>0</v>
      </c>
      <c r="L62" s="27">
        <v>200</v>
      </c>
      <c r="M62" s="67">
        <f t="shared" si="0"/>
        <v>0</v>
      </c>
      <c r="N62" s="141" t="e">
        <f>((I62/K62)*L62)/200*'Calculatie schoonmaak invulblad'!$C$16</f>
        <v>#DIV/0!</v>
      </c>
      <c r="O62" s="143" t="e">
        <f>(I62/K62)*L62*'Calculatie schoonmaak invulblad'!$C$16</f>
        <v>#DIV/0!</v>
      </c>
    </row>
    <row r="63" spans="1:15" x14ac:dyDescent="0.3">
      <c r="A63" s="21" t="s">
        <v>120</v>
      </c>
      <c r="B63" s="13" t="s">
        <v>1033</v>
      </c>
      <c r="C63" s="13" t="s">
        <v>1034</v>
      </c>
      <c r="D63" s="13" t="s">
        <v>0</v>
      </c>
      <c r="E63" s="13" t="s">
        <v>239</v>
      </c>
      <c r="F63" s="13" t="s">
        <v>10</v>
      </c>
      <c r="G63" s="13" t="s">
        <v>3</v>
      </c>
      <c r="H63" s="78">
        <v>16</v>
      </c>
      <c r="I63" s="78">
        <v>0</v>
      </c>
      <c r="J63" s="79">
        <v>16</v>
      </c>
      <c r="K63" s="69">
        <f>'Calculatie schoonmaak invulblad'!E23</f>
        <v>0</v>
      </c>
      <c r="L63" s="27">
        <v>40</v>
      </c>
      <c r="M63" s="67">
        <f t="shared" si="0"/>
        <v>0</v>
      </c>
      <c r="N63" s="141" t="e">
        <f>((I63/K63)*L63)/200*'Calculatie schoonmaak invulblad'!$C$16</f>
        <v>#DIV/0!</v>
      </c>
      <c r="O63" s="143" t="e">
        <f>(I63/K63)*L63*'Calculatie schoonmaak invulblad'!$C$16</f>
        <v>#DIV/0!</v>
      </c>
    </row>
    <row r="64" spans="1:15" x14ac:dyDescent="0.3">
      <c r="A64" s="21" t="s">
        <v>120</v>
      </c>
      <c r="B64" s="13" t="s">
        <v>1035</v>
      </c>
      <c r="C64" s="13" t="s">
        <v>197</v>
      </c>
      <c r="D64" s="13" t="s">
        <v>54</v>
      </c>
      <c r="E64" s="13" t="s">
        <v>239</v>
      </c>
      <c r="F64" s="13" t="s">
        <v>10</v>
      </c>
      <c r="G64" s="13" t="s">
        <v>35</v>
      </c>
      <c r="H64" s="78">
        <v>8</v>
      </c>
      <c r="I64" s="78">
        <v>8</v>
      </c>
      <c r="J64" s="79"/>
      <c r="K64" s="69">
        <f>'Calculatie schoonmaak invulblad'!K52</f>
        <v>0</v>
      </c>
      <c r="L64" s="27">
        <v>200</v>
      </c>
      <c r="M64" s="67">
        <f t="shared" si="0"/>
        <v>1600</v>
      </c>
      <c r="N64" s="141" t="e">
        <f>((I64/K64)*L64)/200*'Calculatie schoonmaak invulblad'!$C$16</f>
        <v>#DIV/0!</v>
      </c>
      <c r="O64" s="143" t="e">
        <f>(I64/K64)*L64*'Calculatie schoonmaak invulblad'!$C$16</f>
        <v>#DIV/0!</v>
      </c>
    </row>
    <row r="65" spans="1:15" x14ac:dyDescent="0.3">
      <c r="A65" s="21" t="s">
        <v>120</v>
      </c>
      <c r="B65" s="13" t="s">
        <v>1035</v>
      </c>
      <c r="C65" s="13" t="s">
        <v>54</v>
      </c>
      <c r="D65" s="13" t="s">
        <v>54</v>
      </c>
      <c r="E65" s="13" t="s">
        <v>20</v>
      </c>
      <c r="F65" s="13" t="s">
        <v>5</v>
      </c>
      <c r="G65" s="13" t="s">
        <v>35</v>
      </c>
      <c r="H65" s="78">
        <v>16</v>
      </c>
      <c r="I65" s="78">
        <v>16</v>
      </c>
      <c r="J65" s="79"/>
      <c r="K65" s="69">
        <f>'Calculatie schoonmaak invulblad'!K49</f>
        <v>0</v>
      </c>
      <c r="L65" s="27">
        <v>200</v>
      </c>
      <c r="M65" s="67">
        <f t="shared" si="0"/>
        <v>3200</v>
      </c>
      <c r="N65" s="141" t="e">
        <f>((I65/K65)*L65)/200*'Calculatie schoonmaak invulblad'!$C$16</f>
        <v>#DIV/0!</v>
      </c>
      <c r="O65" s="143" t="e">
        <f>(I65/K65)*L65*'Calculatie schoonmaak invulblad'!$C$16</f>
        <v>#DIV/0!</v>
      </c>
    </row>
    <row r="66" spans="1:15" x14ac:dyDescent="0.3">
      <c r="A66" s="21" t="s">
        <v>120</v>
      </c>
      <c r="B66" s="13" t="s">
        <v>1036</v>
      </c>
      <c r="C66" s="13" t="s">
        <v>46</v>
      </c>
      <c r="D66" s="13" t="s">
        <v>46</v>
      </c>
      <c r="E66" s="13" t="s">
        <v>5</v>
      </c>
      <c r="F66" s="13" t="s">
        <v>5</v>
      </c>
      <c r="G66" s="13" t="s">
        <v>47</v>
      </c>
      <c r="H66" s="78">
        <v>26</v>
      </c>
      <c r="I66" s="78">
        <v>26</v>
      </c>
      <c r="J66" s="79"/>
      <c r="K66" s="69">
        <f>'Calculatie schoonmaak invulblad'!K37</f>
        <v>0</v>
      </c>
      <c r="L66" s="27">
        <v>200</v>
      </c>
      <c r="M66" s="67">
        <f t="shared" si="0"/>
        <v>5200</v>
      </c>
      <c r="N66" s="141" t="e">
        <f>((I66/K66)*L66)/200*'Calculatie schoonmaak invulblad'!$C$16</f>
        <v>#DIV/0!</v>
      </c>
      <c r="O66" s="143" t="e">
        <f>(I66/K66)*L66*'Calculatie schoonmaak invulblad'!$C$16</f>
        <v>#DIV/0!</v>
      </c>
    </row>
    <row r="67" spans="1:15" x14ac:dyDescent="0.3">
      <c r="A67" s="21" t="s">
        <v>120</v>
      </c>
      <c r="B67" s="13" t="s">
        <v>1037</v>
      </c>
      <c r="C67" s="13" t="s">
        <v>46</v>
      </c>
      <c r="D67" s="13" t="s">
        <v>46</v>
      </c>
      <c r="E67" s="13" t="s">
        <v>5</v>
      </c>
      <c r="F67" s="13" t="s">
        <v>5</v>
      </c>
      <c r="G67" s="13" t="s">
        <v>47</v>
      </c>
      <c r="H67" s="78">
        <v>26</v>
      </c>
      <c r="I67" s="78">
        <v>26</v>
      </c>
      <c r="J67" s="79"/>
      <c r="K67" s="69">
        <f>'Calculatie schoonmaak invulblad'!K37</f>
        <v>0</v>
      </c>
      <c r="L67" s="27">
        <v>200</v>
      </c>
      <c r="M67" s="67">
        <f t="shared" si="0"/>
        <v>5200</v>
      </c>
      <c r="N67" s="141" t="e">
        <f>((I67/K67)*L67)/200*'Calculatie schoonmaak invulblad'!$C$16</f>
        <v>#DIV/0!</v>
      </c>
      <c r="O67" s="143" t="e">
        <f>(I67/K67)*L67*'Calculatie schoonmaak invulblad'!$C$16</f>
        <v>#DIV/0!</v>
      </c>
    </row>
    <row r="68" spans="1:15" x14ac:dyDescent="0.3">
      <c r="A68" s="21" t="s">
        <v>120</v>
      </c>
      <c r="B68" s="13" t="s">
        <v>1038</v>
      </c>
      <c r="C68" s="13" t="s">
        <v>96</v>
      </c>
      <c r="D68" s="13" t="s">
        <v>46</v>
      </c>
      <c r="E68" s="13" t="s">
        <v>5</v>
      </c>
      <c r="F68" s="13" t="s">
        <v>5</v>
      </c>
      <c r="G68" s="13" t="s">
        <v>47</v>
      </c>
      <c r="H68" s="78">
        <v>3</v>
      </c>
      <c r="I68" s="78">
        <v>3</v>
      </c>
      <c r="J68" s="79"/>
      <c r="K68" s="69">
        <f>'Calculatie schoonmaak invulblad'!K37</f>
        <v>0</v>
      </c>
      <c r="L68" s="27">
        <v>200</v>
      </c>
      <c r="M68" s="67">
        <f t="shared" si="0"/>
        <v>600</v>
      </c>
      <c r="N68" s="141" t="e">
        <f>((I68/K68)*L68)/200*'Calculatie schoonmaak invulblad'!$C$16</f>
        <v>#DIV/0!</v>
      </c>
      <c r="O68" s="143" t="e">
        <f>(I68/K68)*L68*'Calculatie schoonmaak invulblad'!$C$16</f>
        <v>#DIV/0!</v>
      </c>
    </row>
    <row r="69" spans="1:15" x14ac:dyDescent="0.3">
      <c r="A69" s="21" t="s">
        <v>120</v>
      </c>
      <c r="B69" s="13" t="s">
        <v>1039</v>
      </c>
      <c r="C69" s="13" t="s">
        <v>122</v>
      </c>
      <c r="D69" s="13" t="s">
        <v>56</v>
      </c>
      <c r="E69" s="13" t="s">
        <v>1</v>
      </c>
      <c r="F69" s="13" t="s">
        <v>2</v>
      </c>
      <c r="G69" s="13" t="s">
        <v>35</v>
      </c>
      <c r="H69" s="78">
        <v>106</v>
      </c>
      <c r="I69" s="78">
        <v>106</v>
      </c>
      <c r="J69" s="79"/>
      <c r="K69" s="69">
        <f>'Calculatie schoonmaak invulblad'!K60</f>
        <v>0</v>
      </c>
      <c r="L69" s="27">
        <v>200</v>
      </c>
      <c r="M69" s="67">
        <f t="shared" si="0"/>
        <v>21200</v>
      </c>
      <c r="N69" s="141" t="e">
        <f>((I69/K69)*L69)/200*'Calculatie schoonmaak invulblad'!$C$16</f>
        <v>#DIV/0!</v>
      </c>
      <c r="O69" s="143" t="e">
        <f>(I69/K69)*L69*'Calculatie schoonmaak invulblad'!$C$16</f>
        <v>#DIV/0!</v>
      </c>
    </row>
    <row r="70" spans="1:15" x14ac:dyDescent="0.3">
      <c r="A70" s="21" t="s">
        <v>120</v>
      </c>
      <c r="B70" s="13" t="s">
        <v>1039</v>
      </c>
      <c r="C70" s="13" t="s">
        <v>34</v>
      </c>
      <c r="D70" s="13" t="s">
        <v>34</v>
      </c>
      <c r="E70" s="13" t="s">
        <v>1</v>
      </c>
      <c r="F70" s="13" t="s">
        <v>2</v>
      </c>
      <c r="G70" s="13" t="s">
        <v>35</v>
      </c>
      <c r="H70" s="78">
        <v>1</v>
      </c>
      <c r="I70" s="78">
        <v>1</v>
      </c>
      <c r="J70" s="79"/>
      <c r="K70" s="69">
        <f>'Calculatie schoonmaak invulblad'!E70</f>
        <v>0</v>
      </c>
      <c r="L70" s="27">
        <v>200</v>
      </c>
      <c r="M70" s="67">
        <f t="shared" si="0"/>
        <v>200</v>
      </c>
      <c r="N70" s="141" t="e">
        <f>((I70/K70)*L70)/200*'Calculatie schoonmaak invulblad'!$C$16</f>
        <v>#DIV/0!</v>
      </c>
      <c r="O70" s="143" t="e">
        <f>(I70/K70)*L70*'Calculatie schoonmaak invulblad'!$C$16</f>
        <v>#DIV/0!</v>
      </c>
    </row>
    <row r="71" spans="1:15" x14ac:dyDescent="0.3">
      <c r="A71" s="21" t="s">
        <v>120</v>
      </c>
      <c r="B71" s="13" t="s">
        <v>1040</v>
      </c>
      <c r="C71" s="13" t="s">
        <v>1041</v>
      </c>
      <c r="D71" s="13" t="s">
        <v>54</v>
      </c>
      <c r="E71" s="13" t="s">
        <v>5</v>
      </c>
      <c r="F71" s="13" t="s">
        <v>5</v>
      </c>
      <c r="G71" s="13" t="s">
        <v>35</v>
      </c>
      <c r="H71" s="78">
        <v>51</v>
      </c>
      <c r="I71" s="78">
        <v>51</v>
      </c>
      <c r="J71" s="79"/>
      <c r="K71" s="69">
        <f>'Calculatie schoonmaak invulblad'!K49</f>
        <v>0</v>
      </c>
      <c r="L71" s="27">
        <v>200</v>
      </c>
      <c r="M71" s="67">
        <f t="shared" si="0"/>
        <v>10200</v>
      </c>
      <c r="N71" s="141" t="e">
        <f>((I71/K71)*L71)/200*'Calculatie schoonmaak invulblad'!$C$16</f>
        <v>#DIV/0!</v>
      </c>
      <c r="O71" s="143" t="e">
        <f>(I71/K71)*L71*'Calculatie schoonmaak invulblad'!$C$16</f>
        <v>#DIV/0!</v>
      </c>
    </row>
    <row r="72" spans="1:15" x14ac:dyDescent="0.3">
      <c r="A72" s="21" t="s">
        <v>120</v>
      </c>
      <c r="B72" s="13" t="s">
        <v>1042</v>
      </c>
      <c r="C72" s="13" t="s">
        <v>54</v>
      </c>
      <c r="D72" s="13" t="s">
        <v>54</v>
      </c>
      <c r="E72" s="13" t="s">
        <v>5</v>
      </c>
      <c r="F72" s="13" t="s">
        <v>5</v>
      </c>
      <c r="G72" s="13" t="s">
        <v>35</v>
      </c>
      <c r="H72" s="78">
        <v>17</v>
      </c>
      <c r="I72" s="78">
        <v>17</v>
      </c>
      <c r="J72" s="79"/>
      <c r="K72" s="69">
        <f>'Calculatie schoonmaak invulblad'!K49</f>
        <v>0</v>
      </c>
      <c r="L72" s="27">
        <v>200</v>
      </c>
      <c r="M72" s="67">
        <f t="shared" si="0"/>
        <v>3400</v>
      </c>
      <c r="N72" s="141" t="e">
        <f>((I72/K72)*L72)/200*'Calculatie schoonmaak invulblad'!$C$16</f>
        <v>#DIV/0!</v>
      </c>
      <c r="O72" s="143" t="e">
        <f>(I72/K72)*L72*'Calculatie schoonmaak invulblad'!$C$16</f>
        <v>#DIV/0!</v>
      </c>
    </row>
    <row r="73" spans="1:15" x14ac:dyDescent="0.3">
      <c r="A73" s="21" t="s">
        <v>120</v>
      </c>
      <c r="B73" s="13" t="s">
        <v>1043</v>
      </c>
      <c r="C73" s="13" t="s">
        <v>54</v>
      </c>
      <c r="D73" s="13" t="s">
        <v>54</v>
      </c>
      <c r="E73" s="13" t="s">
        <v>5</v>
      </c>
      <c r="F73" s="13" t="s">
        <v>5</v>
      </c>
      <c r="G73" s="13" t="s">
        <v>35</v>
      </c>
      <c r="H73" s="78">
        <v>22</v>
      </c>
      <c r="I73" s="78">
        <v>22</v>
      </c>
      <c r="J73" s="79"/>
      <c r="K73" s="69">
        <f>'Calculatie schoonmaak invulblad'!K49</f>
        <v>0</v>
      </c>
      <c r="L73" s="27">
        <v>200</v>
      </c>
      <c r="M73" s="67">
        <f t="shared" si="0"/>
        <v>4400</v>
      </c>
      <c r="N73" s="141" t="e">
        <f>((I73/K73)*L73)/200*'Calculatie schoonmaak invulblad'!$C$16</f>
        <v>#DIV/0!</v>
      </c>
      <c r="O73" s="143" t="e">
        <f>(I73/K73)*L73*'Calculatie schoonmaak invulblad'!$C$16</f>
        <v>#DIV/0!</v>
      </c>
    </row>
    <row r="74" spans="1:15" x14ac:dyDescent="0.3">
      <c r="A74" s="21" t="s">
        <v>120</v>
      </c>
      <c r="B74" s="13" t="s">
        <v>1044</v>
      </c>
      <c r="C74" s="13" t="s">
        <v>54</v>
      </c>
      <c r="D74" s="13" t="s">
        <v>54</v>
      </c>
      <c r="E74" s="13" t="s">
        <v>5</v>
      </c>
      <c r="F74" s="13" t="s">
        <v>5</v>
      </c>
      <c r="G74" s="13" t="s">
        <v>35</v>
      </c>
      <c r="H74" s="78">
        <v>20</v>
      </c>
      <c r="I74" s="78">
        <v>20</v>
      </c>
      <c r="J74" s="79"/>
      <c r="K74" s="69">
        <f>'Calculatie schoonmaak invulblad'!K49</f>
        <v>0</v>
      </c>
      <c r="L74" s="27">
        <v>200</v>
      </c>
      <c r="M74" s="67">
        <f t="shared" si="0"/>
        <v>4000</v>
      </c>
      <c r="N74" s="141" t="e">
        <f>((I74/K74)*L74)/200*'Calculatie schoonmaak invulblad'!$C$16</f>
        <v>#DIV/0!</v>
      </c>
      <c r="O74" s="143" t="e">
        <f>(I74/K74)*L74*'Calculatie schoonmaak invulblad'!$C$16</f>
        <v>#DIV/0!</v>
      </c>
    </row>
    <row r="75" spans="1:15" x14ac:dyDescent="0.3">
      <c r="A75" s="21" t="s">
        <v>120</v>
      </c>
      <c r="B75" s="13" t="s">
        <v>1045</v>
      </c>
      <c r="C75" s="13" t="s">
        <v>100</v>
      </c>
      <c r="D75" s="13" t="s">
        <v>56</v>
      </c>
      <c r="E75" s="13" t="s">
        <v>772</v>
      </c>
      <c r="F75" s="13" t="s">
        <v>1046</v>
      </c>
      <c r="G75" s="13" t="s">
        <v>35</v>
      </c>
      <c r="H75" s="78">
        <v>60</v>
      </c>
      <c r="I75" s="78">
        <v>60</v>
      </c>
      <c r="J75" s="79"/>
      <c r="K75" s="68">
        <f>'Calculatie schoonmaak invulblad'!K59</f>
        <v>0</v>
      </c>
      <c r="L75" s="27">
        <v>200</v>
      </c>
      <c r="M75" s="67">
        <f t="shared" si="0"/>
        <v>12000</v>
      </c>
      <c r="N75" s="141" t="e">
        <f>((I75/K75)*L75)/200*'Calculatie schoonmaak invulblad'!$C$16</f>
        <v>#DIV/0!</v>
      </c>
      <c r="O75" s="143" t="e">
        <f>(I75/K75)*L75*'Calculatie schoonmaak invulblad'!$C$16</f>
        <v>#DIV/0!</v>
      </c>
    </row>
    <row r="76" spans="1:15" x14ac:dyDescent="0.3">
      <c r="A76" s="21" t="s">
        <v>120</v>
      </c>
      <c r="B76" s="13" t="s">
        <v>1045</v>
      </c>
      <c r="C76" s="13" t="s">
        <v>100</v>
      </c>
      <c r="D76" s="13" t="s">
        <v>56</v>
      </c>
      <c r="E76" s="13" t="s">
        <v>1</v>
      </c>
      <c r="F76" s="13" t="s">
        <v>2</v>
      </c>
      <c r="G76" s="13" t="s">
        <v>35</v>
      </c>
      <c r="H76" s="78">
        <v>5.2</v>
      </c>
      <c r="I76" s="78">
        <v>5.2</v>
      </c>
      <c r="J76" s="79"/>
      <c r="K76" s="69">
        <f>'Calculatie schoonmaak invulblad'!K60</f>
        <v>0</v>
      </c>
      <c r="L76" s="27">
        <v>200</v>
      </c>
      <c r="M76" s="67">
        <f t="shared" ref="M76:M139" si="1">I76*L76</f>
        <v>1040</v>
      </c>
      <c r="N76" s="141" t="e">
        <f>((I76/K76)*L76)/200*'Calculatie schoonmaak invulblad'!$C$16</f>
        <v>#DIV/0!</v>
      </c>
      <c r="O76" s="143" t="e">
        <f>(I76/K76)*L76*'Calculatie schoonmaak invulblad'!$C$16</f>
        <v>#DIV/0!</v>
      </c>
    </row>
    <row r="77" spans="1:15" x14ac:dyDescent="0.3">
      <c r="A77" s="21" t="s">
        <v>120</v>
      </c>
      <c r="B77" s="13" t="s">
        <v>1047</v>
      </c>
      <c r="C77" s="13" t="s">
        <v>54</v>
      </c>
      <c r="D77" s="13" t="s">
        <v>54</v>
      </c>
      <c r="E77" s="13" t="s">
        <v>5</v>
      </c>
      <c r="F77" s="13" t="s">
        <v>5</v>
      </c>
      <c r="G77" s="13" t="s">
        <v>35</v>
      </c>
      <c r="H77" s="78">
        <v>10</v>
      </c>
      <c r="I77" s="78">
        <v>10</v>
      </c>
      <c r="J77" s="79"/>
      <c r="K77" s="69">
        <f>'Calculatie schoonmaak invulblad'!K49</f>
        <v>0</v>
      </c>
      <c r="L77" s="27">
        <v>200</v>
      </c>
      <c r="M77" s="67">
        <f t="shared" si="1"/>
        <v>2000</v>
      </c>
      <c r="N77" s="141" t="e">
        <f>((I77/K77)*L77)/200*'Calculatie schoonmaak invulblad'!$C$16</f>
        <v>#DIV/0!</v>
      </c>
      <c r="O77" s="143" t="e">
        <f>(I77/K77)*L77*'Calculatie schoonmaak invulblad'!$C$16</f>
        <v>#DIV/0!</v>
      </c>
    </row>
    <row r="78" spans="1:15" x14ac:dyDescent="0.3">
      <c r="A78" s="21" t="s">
        <v>152</v>
      </c>
      <c r="B78" s="13" t="s">
        <v>1048</v>
      </c>
      <c r="C78" s="13" t="s">
        <v>81</v>
      </c>
      <c r="D78" s="13" t="s">
        <v>56</v>
      </c>
      <c r="E78" s="13" t="s">
        <v>239</v>
      </c>
      <c r="F78" s="13" t="s">
        <v>10</v>
      </c>
      <c r="G78" s="13" t="s">
        <v>35</v>
      </c>
      <c r="H78" s="78">
        <v>22</v>
      </c>
      <c r="I78" s="78">
        <v>22</v>
      </c>
      <c r="J78" s="79"/>
      <c r="K78" s="69">
        <f>'Calculatie schoonmaak invulblad'!K62</f>
        <v>0</v>
      </c>
      <c r="L78" s="27">
        <v>200</v>
      </c>
      <c r="M78" s="67">
        <f t="shared" si="1"/>
        <v>4400</v>
      </c>
      <c r="N78" s="141" t="e">
        <f>((I78/K78)*L78)/200*'Calculatie schoonmaak invulblad'!$C$16</f>
        <v>#DIV/0!</v>
      </c>
      <c r="O78" s="143" t="e">
        <f>(I78/K78)*L78*'Calculatie schoonmaak invulblad'!$C$16</f>
        <v>#DIV/0!</v>
      </c>
    </row>
    <row r="79" spans="1:15" x14ac:dyDescent="0.3">
      <c r="A79" s="21" t="s">
        <v>152</v>
      </c>
      <c r="B79" s="13" t="s">
        <v>1049</v>
      </c>
      <c r="C79" s="13" t="s">
        <v>54</v>
      </c>
      <c r="D79" s="13" t="s">
        <v>54</v>
      </c>
      <c r="E79" s="13" t="s">
        <v>5</v>
      </c>
      <c r="F79" s="13" t="s">
        <v>5</v>
      </c>
      <c r="G79" s="13" t="s">
        <v>35</v>
      </c>
      <c r="H79" s="78">
        <v>17.5</v>
      </c>
      <c r="I79" s="78">
        <v>17.5</v>
      </c>
      <c r="J79" s="79"/>
      <c r="K79" s="69">
        <f>'Calculatie schoonmaak invulblad'!K49</f>
        <v>0</v>
      </c>
      <c r="L79" s="27">
        <v>200</v>
      </c>
      <c r="M79" s="67">
        <f t="shared" si="1"/>
        <v>3500</v>
      </c>
      <c r="N79" s="141" t="e">
        <f>((I79/K79)*L79)/200*'Calculatie schoonmaak invulblad'!$C$16</f>
        <v>#DIV/0!</v>
      </c>
      <c r="O79" s="143" t="e">
        <f>(I79/K79)*L79*'Calculatie schoonmaak invulblad'!$C$16</f>
        <v>#DIV/0!</v>
      </c>
    </row>
    <row r="80" spans="1:15" x14ac:dyDescent="0.3">
      <c r="A80" s="21" t="s">
        <v>152</v>
      </c>
      <c r="B80" s="13" t="s">
        <v>1050</v>
      </c>
      <c r="C80" s="13" t="s">
        <v>46</v>
      </c>
      <c r="D80" s="13" t="s">
        <v>46</v>
      </c>
      <c r="E80" s="13" t="s">
        <v>5</v>
      </c>
      <c r="F80" s="13" t="s">
        <v>5</v>
      </c>
      <c r="G80" s="13" t="s">
        <v>47</v>
      </c>
      <c r="H80" s="78">
        <v>10</v>
      </c>
      <c r="I80" s="78">
        <v>10</v>
      </c>
      <c r="J80" s="79"/>
      <c r="K80" s="69">
        <f>'Calculatie schoonmaak invulblad'!K37</f>
        <v>0</v>
      </c>
      <c r="L80" s="27">
        <v>200</v>
      </c>
      <c r="M80" s="67">
        <f t="shared" si="1"/>
        <v>2000</v>
      </c>
      <c r="N80" s="141" t="e">
        <f>((I80/K80)*L80)/200*'Calculatie schoonmaak invulblad'!$C$16</f>
        <v>#DIV/0!</v>
      </c>
      <c r="O80" s="143" t="e">
        <f>(I80/K80)*L80*'Calculatie schoonmaak invulblad'!$C$16</f>
        <v>#DIV/0!</v>
      </c>
    </row>
    <row r="81" spans="1:15" x14ac:dyDescent="0.3">
      <c r="A81" s="21" t="s">
        <v>152</v>
      </c>
      <c r="B81" s="13" t="s">
        <v>1051</v>
      </c>
      <c r="C81" s="13" t="s">
        <v>46</v>
      </c>
      <c r="D81" s="13" t="s">
        <v>46</v>
      </c>
      <c r="E81" s="13" t="s">
        <v>5</v>
      </c>
      <c r="F81" s="13" t="s">
        <v>5</v>
      </c>
      <c r="G81" s="13" t="s">
        <v>47</v>
      </c>
      <c r="H81" s="78">
        <v>10</v>
      </c>
      <c r="I81" s="78">
        <v>10</v>
      </c>
      <c r="J81" s="79"/>
      <c r="K81" s="69">
        <f>'Calculatie schoonmaak invulblad'!K37</f>
        <v>0</v>
      </c>
      <c r="L81" s="27">
        <v>200</v>
      </c>
      <c r="M81" s="67">
        <f t="shared" si="1"/>
        <v>2000</v>
      </c>
      <c r="N81" s="141" t="e">
        <f>((I81/K81)*L81)/200*'Calculatie schoonmaak invulblad'!$C$16</f>
        <v>#DIV/0!</v>
      </c>
      <c r="O81" s="143" t="e">
        <f>(I81/K81)*L81*'Calculatie schoonmaak invulblad'!$C$16</f>
        <v>#DIV/0!</v>
      </c>
    </row>
    <row r="82" spans="1:15" x14ac:dyDescent="0.3">
      <c r="A82" s="21" t="s">
        <v>152</v>
      </c>
      <c r="B82" s="13" t="s">
        <v>1052</v>
      </c>
      <c r="C82" s="13" t="s">
        <v>142</v>
      </c>
      <c r="D82" s="13" t="s">
        <v>32</v>
      </c>
      <c r="E82" s="13" t="s">
        <v>239</v>
      </c>
      <c r="F82" s="13" t="s">
        <v>10</v>
      </c>
      <c r="G82" s="13" t="s">
        <v>25</v>
      </c>
      <c r="H82" s="78">
        <v>51</v>
      </c>
      <c r="I82" s="78">
        <v>51</v>
      </c>
      <c r="J82" s="79"/>
      <c r="K82" s="69">
        <f>'Calculatie schoonmaak invulblad'!E62</f>
        <v>0</v>
      </c>
      <c r="L82" s="27">
        <v>100</v>
      </c>
      <c r="M82" s="67">
        <f t="shared" si="1"/>
        <v>5100</v>
      </c>
      <c r="N82" s="141" t="e">
        <f>((I82/K82)*L82)/200*'Calculatie schoonmaak invulblad'!$C$16</f>
        <v>#DIV/0!</v>
      </c>
      <c r="O82" s="143" t="e">
        <f>(I82/K82)*L82*'Calculatie schoonmaak invulblad'!$C$16</f>
        <v>#DIV/0!</v>
      </c>
    </row>
    <row r="83" spans="1:15" x14ac:dyDescent="0.3">
      <c r="A83" s="21" t="s">
        <v>152</v>
      </c>
      <c r="B83" s="13" t="s">
        <v>1053</v>
      </c>
      <c r="C83" s="13" t="s">
        <v>142</v>
      </c>
      <c r="D83" s="13" t="s">
        <v>32</v>
      </c>
      <c r="E83" s="13" t="s">
        <v>239</v>
      </c>
      <c r="F83" s="13" t="s">
        <v>10</v>
      </c>
      <c r="G83" s="13" t="s">
        <v>25</v>
      </c>
      <c r="H83" s="78">
        <v>51</v>
      </c>
      <c r="I83" s="78">
        <v>51</v>
      </c>
      <c r="J83" s="79"/>
      <c r="K83" s="69">
        <f>'Calculatie schoonmaak invulblad'!E62</f>
        <v>0</v>
      </c>
      <c r="L83" s="27">
        <v>100</v>
      </c>
      <c r="M83" s="67">
        <f t="shared" si="1"/>
        <v>5100</v>
      </c>
      <c r="N83" s="141" t="e">
        <f>((I83/K83)*L83)/200*'Calculatie schoonmaak invulblad'!$C$16</f>
        <v>#DIV/0!</v>
      </c>
      <c r="O83" s="143" t="e">
        <f>(I83/K83)*L83*'Calculatie schoonmaak invulblad'!$C$16</f>
        <v>#DIV/0!</v>
      </c>
    </row>
    <row r="84" spans="1:15" x14ac:dyDescent="0.3">
      <c r="A84" s="21" t="s">
        <v>152</v>
      </c>
      <c r="B84" s="13" t="s">
        <v>1054</v>
      </c>
      <c r="C84" s="13" t="s">
        <v>532</v>
      </c>
      <c r="D84" s="13" t="s">
        <v>0</v>
      </c>
      <c r="E84" s="13" t="s">
        <v>19</v>
      </c>
      <c r="F84" s="13" t="s">
        <v>8</v>
      </c>
      <c r="G84" s="13" t="s">
        <v>3</v>
      </c>
      <c r="H84" s="78">
        <v>28</v>
      </c>
      <c r="I84" s="78">
        <v>28</v>
      </c>
      <c r="J84" s="79"/>
      <c r="K84" s="69">
        <f>'Calculatie schoonmaak invulblad'!E22</f>
        <v>0</v>
      </c>
      <c r="L84" s="27">
        <v>40</v>
      </c>
      <c r="M84" s="67">
        <f t="shared" si="1"/>
        <v>1120</v>
      </c>
      <c r="N84" s="141" t="e">
        <f>((I84/K84)*L84)/200*'Calculatie schoonmaak invulblad'!$C$16</f>
        <v>#DIV/0!</v>
      </c>
      <c r="O84" s="143" t="e">
        <f>(I84/K84)*L84*'Calculatie schoonmaak invulblad'!$C$16</f>
        <v>#DIV/0!</v>
      </c>
    </row>
    <row r="85" spans="1:15" x14ac:dyDescent="0.3">
      <c r="A85" s="21" t="s">
        <v>152</v>
      </c>
      <c r="B85" s="13" t="s">
        <v>1055</v>
      </c>
      <c r="C85" s="13" t="s">
        <v>143</v>
      </c>
      <c r="D85" s="13" t="s">
        <v>0</v>
      </c>
      <c r="E85" s="13" t="s">
        <v>19</v>
      </c>
      <c r="F85" s="13" t="s">
        <v>8</v>
      </c>
      <c r="G85" s="13" t="s">
        <v>3</v>
      </c>
      <c r="H85" s="78">
        <v>28</v>
      </c>
      <c r="I85" s="78">
        <v>28</v>
      </c>
      <c r="J85" s="79"/>
      <c r="K85" s="69">
        <f>'Calculatie schoonmaak invulblad'!E22</f>
        <v>0</v>
      </c>
      <c r="L85" s="27">
        <v>40</v>
      </c>
      <c r="M85" s="67">
        <f t="shared" si="1"/>
        <v>1120</v>
      </c>
      <c r="N85" s="141" t="e">
        <f>((I85/K85)*L85)/200*'Calculatie schoonmaak invulblad'!$C$16</f>
        <v>#DIV/0!</v>
      </c>
      <c r="O85" s="143" t="e">
        <f>(I85/K85)*L85*'Calculatie schoonmaak invulblad'!$C$16</f>
        <v>#DIV/0!</v>
      </c>
    </row>
    <row r="86" spans="1:15" x14ac:dyDescent="0.3">
      <c r="A86" s="21" t="s">
        <v>152</v>
      </c>
      <c r="B86" s="13" t="s">
        <v>1056</v>
      </c>
      <c r="C86" s="13" t="s">
        <v>1057</v>
      </c>
      <c r="D86" s="13" t="s">
        <v>32</v>
      </c>
      <c r="E86" s="13" t="s">
        <v>19</v>
      </c>
      <c r="F86" s="13" t="s">
        <v>8</v>
      </c>
      <c r="G86" s="13" t="s">
        <v>25</v>
      </c>
      <c r="H86" s="78">
        <v>28</v>
      </c>
      <c r="I86" s="78">
        <v>28</v>
      </c>
      <c r="J86" s="79"/>
      <c r="K86" s="69">
        <f>'Calculatie schoonmaak invulblad'!E61</f>
        <v>0</v>
      </c>
      <c r="L86" s="27">
        <v>100</v>
      </c>
      <c r="M86" s="67">
        <f t="shared" si="1"/>
        <v>2800</v>
      </c>
      <c r="N86" s="141" t="e">
        <f>((I86/K86)*L86)/200*'Calculatie schoonmaak invulblad'!$C$16</f>
        <v>#DIV/0!</v>
      </c>
      <c r="O86" s="143" t="e">
        <f>(I86/K86)*L86*'Calculatie schoonmaak invulblad'!$C$16</f>
        <v>#DIV/0!</v>
      </c>
    </row>
    <row r="87" spans="1:15" x14ac:dyDescent="0.3">
      <c r="A87" s="21" t="s">
        <v>152</v>
      </c>
      <c r="B87" s="13" t="s">
        <v>1058</v>
      </c>
      <c r="C87" s="13" t="s">
        <v>1057</v>
      </c>
      <c r="D87" s="13" t="s">
        <v>32</v>
      </c>
      <c r="E87" s="13" t="s">
        <v>19</v>
      </c>
      <c r="F87" s="13" t="s">
        <v>8</v>
      </c>
      <c r="G87" s="13" t="s">
        <v>25</v>
      </c>
      <c r="H87" s="78">
        <v>28</v>
      </c>
      <c r="I87" s="78">
        <v>28</v>
      </c>
      <c r="J87" s="79"/>
      <c r="K87" s="69">
        <f>'Calculatie schoonmaak invulblad'!E61</f>
        <v>0</v>
      </c>
      <c r="L87" s="27">
        <v>100</v>
      </c>
      <c r="M87" s="67">
        <f t="shared" si="1"/>
        <v>2800</v>
      </c>
      <c r="N87" s="141" t="e">
        <f>((I87/K87)*L87)/200*'Calculatie schoonmaak invulblad'!$C$16</f>
        <v>#DIV/0!</v>
      </c>
      <c r="O87" s="143" t="e">
        <f>(I87/K87)*L87*'Calculatie schoonmaak invulblad'!$C$16</f>
        <v>#DIV/0!</v>
      </c>
    </row>
    <row r="88" spans="1:15" x14ac:dyDescent="0.3">
      <c r="A88" s="21" t="s">
        <v>152</v>
      </c>
      <c r="B88" s="13" t="s">
        <v>1059</v>
      </c>
      <c r="C88" s="13" t="s">
        <v>1057</v>
      </c>
      <c r="D88" s="13" t="s">
        <v>32</v>
      </c>
      <c r="E88" s="13" t="s">
        <v>19</v>
      </c>
      <c r="F88" s="13" t="s">
        <v>8</v>
      </c>
      <c r="G88" s="13" t="s">
        <v>25</v>
      </c>
      <c r="H88" s="78">
        <v>28</v>
      </c>
      <c r="I88" s="78">
        <v>28</v>
      </c>
      <c r="J88" s="79"/>
      <c r="K88" s="69">
        <f>'Calculatie schoonmaak invulblad'!E61</f>
        <v>0</v>
      </c>
      <c r="L88" s="27">
        <v>100</v>
      </c>
      <c r="M88" s="67">
        <f t="shared" si="1"/>
        <v>2800</v>
      </c>
      <c r="N88" s="141" t="e">
        <f>((I88/K88)*L88)/200*'Calculatie schoonmaak invulblad'!$C$16</f>
        <v>#DIV/0!</v>
      </c>
      <c r="O88" s="143" t="e">
        <f>(I88/K88)*L88*'Calculatie schoonmaak invulblad'!$C$16</f>
        <v>#DIV/0!</v>
      </c>
    </row>
    <row r="89" spans="1:15" x14ac:dyDescent="0.3">
      <c r="A89" s="21" t="s">
        <v>152</v>
      </c>
      <c r="B89" s="13" t="s">
        <v>1060</v>
      </c>
      <c r="C89" s="13" t="s">
        <v>1057</v>
      </c>
      <c r="D89" s="13" t="s">
        <v>32</v>
      </c>
      <c r="E89" s="13" t="s">
        <v>19</v>
      </c>
      <c r="F89" s="13" t="s">
        <v>8</v>
      </c>
      <c r="G89" s="13" t="s">
        <v>25</v>
      </c>
      <c r="H89" s="78">
        <v>28</v>
      </c>
      <c r="I89" s="78">
        <v>28</v>
      </c>
      <c r="J89" s="79"/>
      <c r="K89" s="69">
        <f>'Calculatie schoonmaak invulblad'!E61</f>
        <v>0</v>
      </c>
      <c r="L89" s="27">
        <v>100</v>
      </c>
      <c r="M89" s="67">
        <f t="shared" si="1"/>
        <v>2800</v>
      </c>
      <c r="N89" s="141" t="e">
        <f>((I89/K89)*L89)/200*'Calculatie schoonmaak invulblad'!$C$16</f>
        <v>#DIV/0!</v>
      </c>
      <c r="O89" s="143" t="e">
        <f>(I89/K89)*L89*'Calculatie schoonmaak invulblad'!$C$16</f>
        <v>#DIV/0!</v>
      </c>
    </row>
    <row r="90" spans="1:15" x14ac:dyDescent="0.3">
      <c r="A90" s="21" t="s">
        <v>152</v>
      </c>
      <c r="B90" s="13" t="s">
        <v>1061</v>
      </c>
      <c r="C90" s="13" t="s">
        <v>142</v>
      </c>
      <c r="D90" s="13" t="s">
        <v>32</v>
      </c>
      <c r="E90" s="13" t="s">
        <v>239</v>
      </c>
      <c r="F90" s="13" t="s">
        <v>10</v>
      </c>
      <c r="G90" s="13" t="s">
        <v>25</v>
      </c>
      <c r="H90" s="78">
        <v>55</v>
      </c>
      <c r="I90" s="78">
        <v>55</v>
      </c>
      <c r="J90" s="79"/>
      <c r="K90" s="69">
        <f>'Calculatie schoonmaak invulblad'!E62</f>
        <v>0</v>
      </c>
      <c r="L90" s="27">
        <v>100</v>
      </c>
      <c r="M90" s="67">
        <f t="shared" si="1"/>
        <v>5500</v>
      </c>
      <c r="N90" s="141" t="e">
        <f>((I90/K90)*L90)/200*'Calculatie schoonmaak invulblad'!$C$16</f>
        <v>#DIV/0!</v>
      </c>
      <c r="O90" s="143" t="e">
        <f>(I90/K90)*L90*'Calculatie schoonmaak invulblad'!$C$16</f>
        <v>#DIV/0!</v>
      </c>
    </row>
    <row r="91" spans="1:15" x14ac:dyDescent="0.3">
      <c r="A91" s="21" t="s">
        <v>152</v>
      </c>
      <c r="B91" s="13" t="s">
        <v>1062</v>
      </c>
      <c r="C91" s="13" t="s">
        <v>56</v>
      </c>
      <c r="D91" s="13" t="s">
        <v>56</v>
      </c>
      <c r="E91" s="13" t="s">
        <v>239</v>
      </c>
      <c r="F91" s="13" t="s">
        <v>10</v>
      </c>
      <c r="G91" s="13" t="s">
        <v>35</v>
      </c>
      <c r="H91" s="78">
        <v>84</v>
      </c>
      <c r="I91" s="78">
        <v>84</v>
      </c>
      <c r="J91" s="79"/>
      <c r="K91" s="69">
        <f>'Calculatie schoonmaak invulblad'!K62</f>
        <v>0</v>
      </c>
      <c r="L91" s="27">
        <v>200</v>
      </c>
      <c r="M91" s="67">
        <f t="shared" si="1"/>
        <v>16800</v>
      </c>
      <c r="N91" s="141" t="e">
        <f>((I91/K91)*L91)/200*'Calculatie schoonmaak invulblad'!$C$16</f>
        <v>#DIV/0!</v>
      </c>
      <c r="O91" s="143" t="e">
        <f>(I91/K91)*L91*'Calculatie schoonmaak invulblad'!$C$16</f>
        <v>#DIV/0!</v>
      </c>
    </row>
    <row r="92" spans="1:15" x14ac:dyDescent="0.3">
      <c r="A92" s="21" t="s">
        <v>152</v>
      </c>
      <c r="B92" s="13" t="s">
        <v>1063</v>
      </c>
      <c r="C92" s="13" t="s">
        <v>197</v>
      </c>
      <c r="D92" s="13" t="s">
        <v>54</v>
      </c>
      <c r="E92" s="13" t="s">
        <v>239</v>
      </c>
      <c r="F92" s="13" t="s">
        <v>10</v>
      </c>
      <c r="G92" s="13" t="s">
        <v>35</v>
      </c>
      <c r="H92" s="78">
        <v>4</v>
      </c>
      <c r="I92" s="78">
        <v>4</v>
      </c>
      <c r="J92" s="79"/>
      <c r="K92" s="69">
        <f>'Calculatie schoonmaak invulblad'!K52</f>
        <v>0</v>
      </c>
      <c r="L92" s="27">
        <v>200</v>
      </c>
      <c r="M92" s="67">
        <f t="shared" si="1"/>
        <v>800</v>
      </c>
      <c r="N92" s="141" t="e">
        <f>((I92/K92)*L92)/200*'Calculatie schoonmaak invulblad'!$C$16</f>
        <v>#DIV/0!</v>
      </c>
      <c r="O92" s="143" t="e">
        <f>(I92/K92)*L92*'Calculatie schoonmaak invulblad'!$C$16</f>
        <v>#DIV/0!</v>
      </c>
    </row>
    <row r="93" spans="1:15" x14ac:dyDescent="0.3">
      <c r="A93" s="21" t="s">
        <v>152</v>
      </c>
      <c r="B93" s="13" t="s">
        <v>1063</v>
      </c>
      <c r="C93" s="13" t="s">
        <v>54</v>
      </c>
      <c r="D93" s="13" t="s">
        <v>54</v>
      </c>
      <c r="E93" s="13" t="s">
        <v>20</v>
      </c>
      <c r="F93" s="13" t="s">
        <v>5</v>
      </c>
      <c r="G93" s="13" t="s">
        <v>35</v>
      </c>
      <c r="H93" s="78">
        <v>16</v>
      </c>
      <c r="I93" s="78">
        <v>16</v>
      </c>
      <c r="J93" s="79"/>
      <c r="K93" s="69">
        <f>'Calculatie schoonmaak invulblad'!K49</f>
        <v>0</v>
      </c>
      <c r="L93" s="27">
        <v>200</v>
      </c>
      <c r="M93" s="67">
        <f t="shared" si="1"/>
        <v>3200</v>
      </c>
      <c r="N93" s="141" t="e">
        <f>((I93/K93)*L93)/200*'Calculatie schoonmaak invulblad'!$C$16</f>
        <v>#DIV/0!</v>
      </c>
      <c r="O93" s="143" t="e">
        <f>(I93/K93)*L93*'Calculatie schoonmaak invulblad'!$C$16</f>
        <v>#DIV/0!</v>
      </c>
    </row>
    <row r="94" spans="1:15" x14ac:dyDescent="0.3">
      <c r="A94" s="21" t="s">
        <v>152</v>
      </c>
      <c r="B94" s="13" t="s">
        <v>1064</v>
      </c>
      <c r="C94" s="13" t="s">
        <v>142</v>
      </c>
      <c r="D94" s="13" t="s">
        <v>32</v>
      </c>
      <c r="E94" s="13" t="s">
        <v>239</v>
      </c>
      <c r="F94" s="13" t="s">
        <v>10</v>
      </c>
      <c r="G94" s="13" t="s">
        <v>25</v>
      </c>
      <c r="H94" s="78">
        <v>55</v>
      </c>
      <c r="I94" s="78">
        <v>55</v>
      </c>
      <c r="J94" s="79"/>
      <c r="K94" s="69">
        <f>'Calculatie schoonmaak invulblad'!E62</f>
        <v>0</v>
      </c>
      <c r="L94" s="27">
        <v>100</v>
      </c>
      <c r="M94" s="67">
        <f t="shared" si="1"/>
        <v>5500</v>
      </c>
      <c r="N94" s="141" t="e">
        <f>((I94/K94)*L94)/200*'Calculatie schoonmaak invulblad'!$C$16</f>
        <v>#DIV/0!</v>
      </c>
      <c r="O94" s="143" t="e">
        <f>(I94/K94)*L94*'Calculatie schoonmaak invulblad'!$C$16</f>
        <v>#DIV/0!</v>
      </c>
    </row>
    <row r="95" spans="1:15" x14ac:dyDescent="0.3">
      <c r="A95" s="21" t="s">
        <v>152</v>
      </c>
      <c r="B95" s="13" t="s">
        <v>1065</v>
      </c>
      <c r="C95" s="13" t="s">
        <v>1066</v>
      </c>
      <c r="D95" s="13" t="s">
        <v>0</v>
      </c>
      <c r="E95" s="13" t="s">
        <v>19</v>
      </c>
      <c r="F95" s="13" t="s">
        <v>8</v>
      </c>
      <c r="G95" s="13" t="s">
        <v>3</v>
      </c>
      <c r="H95" s="78">
        <v>26</v>
      </c>
      <c r="I95" s="78">
        <v>26</v>
      </c>
      <c r="J95" s="79"/>
      <c r="K95" s="69">
        <f>'Calculatie schoonmaak invulblad'!E22</f>
        <v>0</v>
      </c>
      <c r="L95" s="27">
        <v>40</v>
      </c>
      <c r="M95" s="67">
        <f t="shared" si="1"/>
        <v>1040</v>
      </c>
      <c r="N95" s="141" t="e">
        <f>((I95/K95)*L95)/200*'Calculatie schoonmaak invulblad'!$C$16</f>
        <v>#DIV/0!</v>
      </c>
      <c r="O95" s="143" t="e">
        <f>(I95/K95)*L95*'Calculatie schoonmaak invulblad'!$C$16</f>
        <v>#DIV/0!</v>
      </c>
    </row>
    <row r="96" spans="1:15" x14ac:dyDescent="0.3">
      <c r="A96" s="21" t="s">
        <v>152</v>
      </c>
      <c r="B96" s="13" t="s">
        <v>1067</v>
      </c>
      <c r="C96" s="13" t="s">
        <v>1066</v>
      </c>
      <c r="D96" s="13" t="s">
        <v>0</v>
      </c>
      <c r="E96" s="13" t="s">
        <v>11</v>
      </c>
      <c r="F96" s="13" t="s">
        <v>12</v>
      </c>
      <c r="G96" s="13" t="s">
        <v>3</v>
      </c>
      <c r="H96" s="78">
        <v>26</v>
      </c>
      <c r="I96" s="78">
        <v>26</v>
      </c>
      <c r="J96" s="79"/>
      <c r="K96" s="69">
        <f>'Calculatie schoonmaak invulblad'!E24</f>
        <v>0</v>
      </c>
      <c r="L96" s="27">
        <v>40</v>
      </c>
      <c r="M96" s="67">
        <f t="shared" si="1"/>
        <v>1040</v>
      </c>
      <c r="N96" s="141" t="e">
        <f>((I96/K96)*L96)/200*'Calculatie schoonmaak invulblad'!$C$16</f>
        <v>#DIV/0!</v>
      </c>
      <c r="O96" s="143" t="e">
        <f>(I96/K96)*L96*'Calculatie schoonmaak invulblad'!$C$16</f>
        <v>#DIV/0!</v>
      </c>
    </row>
    <row r="97" spans="1:15" x14ac:dyDescent="0.3">
      <c r="A97" s="21" t="s">
        <v>152</v>
      </c>
      <c r="B97" s="13" t="s">
        <v>1068</v>
      </c>
      <c r="C97" s="13" t="s">
        <v>142</v>
      </c>
      <c r="D97" s="13" t="s">
        <v>32</v>
      </c>
      <c r="E97" s="13" t="s">
        <v>239</v>
      </c>
      <c r="F97" s="13" t="s">
        <v>10</v>
      </c>
      <c r="G97" s="13" t="s">
        <v>25</v>
      </c>
      <c r="H97" s="78">
        <v>55</v>
      </c>
      <c r="I97" s="78">
        <v>55</v>
      </c>
      <c r="J97" s="79"/>
      <c r="K97" s="69">
        <f>'Calculatie schoonmaak invulblad'!E62</f>
        <v>0</v>
      </c>
      <c r="L97" s="27">
        <v>100</v>
      </c>
      <c r="M97" s="67">
        <f t="shared" si="1"/>
        <v>5500</v>
      </c>
      <c r="N97" s="141" t="e">
        <f>((I97/K97)*L97)/200*'Calculatie schoonmaak invulblad'!$C$16</f>
        <v>#DIV/0!</v>
      </c>
      <c r="O97" s="143" t="e">
        <f>(I97/K97)*L97*'Calculatie schoonmaak invulblad'!$C$16</f>
        <v>#DIV/0!</v>
      </c>
    </row>
    <row r="98" spans="1:15" x14ac:dyDescent="0.3">
      <c r="A98" s="21" t="s">
        <v>152</v>
      </c>
      <c r="B98" s="13" t="s">
        <v>1069</v>
      </c>
      <c r="C98" s="13" t="s">
        <v>84</v>
      </c>
      <c r="D98" s="13" t="s">
        <v>0</v>
      </c>
      <c r="E98" s="13" t="s">
        <v>19</v>
      </c>
      <c r="F98" s="13" t="s">
        <v>8</v>
      </c>
      <c r="G98" s="13" t="s">
        <v>3</v>
      </c>
      <c r="H98" s="78">
        <v>25</v>
      </c>
      <c r="I98" s="78">
        <v>25</v>
      </c>
      <c r="J98" s="79"/>
      <c r="K98" s="69">
        <f>'Calculatie schoonmaak invulblad'!E22</f>
        <v>0</v>
      </c>
      <c r="L98" s="27">
        <v>40</v>
      </c>
      <c r="M98" s="67">
        <f t="shared" si="1"/>
        <v>1000</v>
      </c>
      <c r="N98" s="141" t="e">
        <f>((I98/K98)*L98)/200*'Calculatie schoonmaak invulblad'!$C$16</f>
        <v>#DIV/0!</v>
      </c>
      <c r="O98" s="143" t="e">
        <f>(I98/K98)*L98*'Calculatie schoonmaak invulblad'!$C$16</f>
        <v>#DIV/0!</v>
      </c>
    </row>
    <row r="99" spans="1:15" x14ac:dyDescent="0.3">
      <c r="A99" s="21" t="s">
        <v>152</v>
      </c>
      <c r="B99" s="13" t="s">
        <v>1070</v>
      </c>
      <c r="C99" s="13" t="s">
        <v>1071</v>
      </c>
      <c r="D99" s="13" t="s">
        <v>32</v>
      </c>
      <c r="E99" s="13" t="s">
        <v>772</v>
      </c>
      <c r="F99" s="13" t="s">
        <v>8</v>
      </c>
      <c r="G99" s="13" t="s">
        <v>25</v>
      </c>
      <c r="H99" s="78">
        <v>220</v>
      </c>
      <c r="I99" s="78">
        <v>220</v>
      </c>
      <c r="J99" s="79"/>
      <c r="K99" s="69">
        <f>'Calculatie schoonmaak invulblad'!E61</f>
        <v>0</v>
      </c>
      <c r="L99" s="27">
        <v>100</v>
      </c>
      <c r="M99" s="67">
        <f t="shared" si="1"/>
        <v>22000</v>
      </c>
      <c r="N99" s="141" t="e">
        <f>((I99/K99)*L99)/200*'Calculatie schoonmaak invulblad'!$C$16</f>
        <v>#DIV/0!</v>
      </c>
      <c r="O99" s="143" t="e">
        <f>(I99/K99)*L99*'Calculatie schoonmaak invulblad'!$C$16</f>
        <v>#DIV/0!</v>
      </c>
    </row>
    <row r="100" spans="1:15" x14ac:dyDescent="0.3">
      <c r="A100" s="21" t="s">
        <v>152</v>
      </c>
      <c r="B100" s="13" t="s">
        <v>1072</v>
      </c>
      <c r="C100" s="13" t="s">
        <v>142</v>
      </c>
      <c r="D100" s="13" t="s">
        <v>32</v>
      </c>
      <c r="E100" s="13" t="s">
        <v>1</v>
      </c>
      <c r="F100" s="13" t="s">
        <v>2</v>
      </c>
      <c r="G100" s="13" t="s">
        <v>25</v>
      </c>
      <c r="H100" s="78">
        <v>55</v>
      </c>
      <c r="I100" s="78">
        <v>55</v>
      </c>
      <c r="J100" s="79"/>
      <c r="K100" s="69">
        <f>'Calculatie schoonmaak invulblad'!E60</f>
        <v>0</v>
      </c>
      <c r="L100" s="27">
        <v>100</v>
      </c>
      <c r="M100" s="67">
        <f t="shared" si="1"/>
        <v>5500</v>
      </c>
      <c r="N100" s="141" t="e">
        <f>((I100/K100)*L100)/200*'Calculatie schoonmaak invulblad'!$C$16</f>
        <v>#DIV/0!</v>
      </c>
      <c r="O100" s="143" t="e">
        <f>(I100/K100)*L100*'Calculatie schoonmaak invulblad'!$C$16</f>
        <v>#DIV/0!</v>
      </c>
    </row>
    <row r="101" spans="1:15" x14ac:dyDescent="0.3">
      <c r="A101" s="21" t="s">
        <v>152</v>
      </c>
      <c r="B101" s="13" t="s">
        <v>1073</v>
      </c>
      <c r="C101" s="13" t="s">
        <v>142</v>
      </c>
      <c r="D101" s="13" t="s">
        <v>32</v>
      </c>
      <c r="E101" s="13" t="s">
        <v>1</v>
      </c>
      <c r="F101" s="13" t="s">
        <v>2</v>
      </c>
      <c r="G101" s="13" t="s">
        <v>25</v>
      </c>
      <c r="H101" s="78">
        <v>55</v>
      </c>
      <c r="I101" s="78">
        <v>55</v>
      </c>
      <c r="J101" s="79"/>
      <c r="K101" s="69">
        <f>'Calculatie schoonmaak invulblad'!E60</f>
        <v>0</v>
      </c>
      <c r="L101" s="27">
        <v>100</v>
      </c>
      <c r="M101" s="67">
        <f t="shared" si="1"/>
        <v>5500</v>
      </c>
      <c r="N101" s="141" t="e">
        <f>((I101/K101)*L101)/200*'Calculatie schoonmaak invulblad'!$C$16</f>
        <v>#DIV/0!</v>
      </c>
      <c r="O101" s="143" t="e">
        <f>(I101/K101)*L101*'Calculatie schoonmaak invulblad'!$C$16</f>
        <v>#DIV/0!</v>
      </c>
    </row>
    <row r="102" spans="1:15" x14ac:dyDescent="0.3">
      <c r="A102" s="21" t="s">
        <v>152</v>
      </c>
      <c r="B102" s="13" t="s">
        <v>1074</v>
      </c>
      <c r="C102" s="13" t="s">
        <v>142</v>
      </c>
      <c r="D102" s="13" t="s">
        <v>32</v>
      </c>
      <c r="E102" s="13" t="s">
        <v>1</v>
      </c>
      <c r="F102" s="13" t="s">
        <v>2</v>
      </c>
      <c r="G102" s="13" t="s">
        <v>25</v>
      </c>
      <c r="H102" s="78">
        <v>55</v>
      </c>
      <c r="I102" s="78">
        <v>55</v>
      </c>
      <c r="J102" s="79"/>
      <c r="K102" s="69">
        <f>'Calculatie schoonmaak invulblad'!E60</f>
        <v>0</v>
      </c>
      <c r="L102" s="27">
        <v>100</v>
      </c>
      <c r="M102" s="67">
        <f t="shared" si="1"/>
        <v>5500</v>
      </c>
      <c r="N102" s="141" t="e">
        <f>((I102/K102)*L102)/200*'Calculatie schoonmaak invulblad'!$C$16</f>
        <v>#DIV/0!</v>
      </c>
      <c r="O102" s="143" t="e">
        <f>(I102/K102)*L102*'Calculatie schoonmaak invulblad'!$C$16</f>
        <v>#DIV/0!</v>
      </c>
    </row>
    <row r="103" spans="1:15" x14ac:dyDescent="0.3">
      <c r="A103" s="21" t="s">
        <v>152</v>
      </c>
      <c r="B103" s="13" t="s">
        <v>1075</v>
      </c>
      <c r="C103" s="13" t="s">
        <v>142</v>
      </c>
      <c r="D103" s="13" t="s">
        <v>32</v>
      </c>
      <c r="E103" s="13" t="s">
        <v>1</v>
      </c>
      <c r="F103" s="13" t="s">
        <v>2</v>
      </c>
      <c r="G103" s="13" t="s">
        <v>25</v>
      </c>
      <c r="H103" s="78">
        <v>55</v>
      </c>
      <c r="I103" s="78">
        <v>55</v>
      </c>
      <c r="J103" s="79"/>
      <c r="K103" s="69">
        <f>'Calculatie schoonmaak invulblad'!E60</f>
        <v>0</v>
      </c>
      <c r="L103" s="27">
        <v>100</v>
      </c>
      <c r="M103" s="67">
        <f t="shared" si="1"/>
        <v>5500</v>
      </c>
      <c r="N103" s="141" t="e">
        <f>((I103/K103)*L103)/200*'Calculatie schoonmaak invulblad'!$C$16</f>
        <v>#DIV/0!</v>
      </c>
      <c r="O103" s="143" t="e">
        <f>(I103/K103)*L103*'Calculatie schoonmaak invulblad'!$C$16</f>
        <v>#DIV/0!</v>
      </c>
    </row>
    <row r="104" spans="1:15" x14ac:dyDescent="0.3">
      <c r="A104" s="21" t="s">
        <v>152</v>
      </c>
      <c r="B104" s="13" t="s">
        <v>1076</v>
      </c>
      <c r="C104" s="13" t="s">
        <v>243</v>
      </c>
      <c r="D104" s="13" t="s">
        <v>0</v>
      </c>
      <c r="E104" s="13" t="s">
        <v>19</v>
      </c>
      <c r="F104" s="13" t="s">
        <v>8</v>
      </c>
      <c r="G104" s="13" t="s">
        <v>3</v>
      </c>
      <c r="H104" s="78">
        <v>55</v>
      </c>
      <c r="I104" s="78">
        <v>55</v>
      </c>
      <c r="J104" s="79"/>
      <c r="K104" s="69">
        <f>'Calculatie schoonmaak invulblad'!E22</f>
        <v>0</v>
      </c>
      <c r="L104" s="27">
        <v>40</v>
      </c>
      <c r="M104" s="67">
        <f t="shared" si="1"/>
        <v>2200</v>
      </c>
      <c r="N104" s="141" t="e">
        <f>((I104/K104)*L104)/200*'Calculatie schoonmaak invulblad'!$C$16</f>
        <v>#DIV/0!</v>
      </c>
      <c r="O104" s="143" t="e">
        <f>(I104/K104)*L104*'Calculatie schoonmaak invulblad'!$C$16</f>
        <v>#DIV/0!</v>
      </c>
    </row>
    <row r="105" spans="1:15" x14ac:dyDescent="0.3">
      <c r="A105" s="21" t="s">
        <v>152</v>
      </c>
      <c r="B105" s="13" t="s">
        <v>1077</v>
      </c>
      <c r="C105" s="13" t="s">
        <v>142</v>
      </c>
      <c r="D105" s="13" t="s">
        <v>32</v>
      </c>
      <c r="E105" s="13" t="s">
        <v>239</v>
      </c>
      <c r="F105" s="13" t="s">
        <v>10</v>
      </c>
      <c r="G105" s="13" t="s">
        <v>25</v>
      </c>
      <c r="H105" s="78">
        <v>55</v>
      </c>
      <c r="I105" s="78">
        <v>55</v>
      </c>
      <c r="J105" s="79"/>
      <c r="K105" s="69">
        <f>'Calculatie schoonmaak invulblad'!E62</f>
        <v>0</v>
      </c>
      <c r="L105" s="27">
        <v>100</v>
      </c>
      <c r="M105" s="67">
        <f t="shared" si="1"/>
        <v>5500</v>
      </c>
      <c r="N105" s="141" t="e">
        <f>((I105/K105)*L105)/200*'Calculatie schoonmaak invulblad'!$C$16</f>
        <v>#DIV/0!</v>
      </c>
      <c r="O105" s="143" t="e">
        <f>(I105/K105)*L105*'Calculatie schoonmaak invulblad'!$C$16</f>
        <v>#DIV/0!</v>
      </c>
    </row>
    <row r="106" spans="1:15" x14ac:dyDescent="0.3">
      <c r="A106" s="21" t="s">
        <v>152</v>
      </c>
      <c r="B106" s="13" t="s">
        <v>1078</v>
      </c>
      <c r="C106" s="13" t="s">
        <v>142</v>
      </c>
      <c r="D106" s="13" t="s">
        <v>32</v>
      </c>
      <c r="E106" s="13" t="s">
        <v>239</v>
      </c>
      <c r="F106" s="13" t="s">
        <v>10</v>
      </c>
      <c r="G106" s="13" t="s">
        <v>25</v>
      </c>
      <c r="H106" s="78">
        <v>55</v>
      </c>
      <c r="I106" s="78">
        <v>55</v>
      </c>
      <c r="J106" s="79"/>
      <c r="K106" s="69">
        <f>'Calculatie schoonmaak invulblad'!E62</f>
        <v>0</v>
      </c>
      <c r="L106" s="27">
        <v>100</v>
      </c>
      <c r="M106" s="67">
        <f t="shared" si="1"/>
        <v>5500</v>
      </c>
      <c r="N106" s="141" t="e">
        <f>((I106/K106)*L106)/200*'Calculatie schoonmaak invulblad'!$C$16</f>
        <v>#DIV/0!</v>
      </c>
      <c r="O106" s="143" t="e">
        <f>(I106/K106)*L106*'Calculatie schoonmaak invulblad'!$C$16</f>
        <v>#DIV/0!</v>
      </c>
    </row>
    <row r="107" spans="1:15" x14ac:dyDescent="0.3">
      <c r="A107" s="21" t="s">
        <v>152</v>
      </c>
      <c r="B107" s="13" t="s">
        <v>1079</v>
      </c>
      <c r="C107" s="13" t="s">
        <v>142</v>
      </c>
      <c r="D107" s="13" t="s">
        <v>32</v>
      </c>
      <c r="E107" s="13" t="s">
        <v>239</v>
      </c>
      <c r="F107" s="13" t="s">
        <v>10</v>
      </c>
      <c r="G107" s="13" t="s">
        <v>25</v>
      </c>
      <c r="H107" s="78">
        <v>55</v>
      </c>
      <c r="I107" s="78">
        <v>55</v>
      </c>
      <c r="J107" s="79"/>
      <c r="K107" s="69">
        <f>'Calculatie schoonmaak invulblad'!E62</f>
        <v>0</v>
      </c>
      <c r="L107" s="27">
        <v>100</v>
      </c>
      <c r="M107" s="67">
        <f t="shared" si="1"/>
        <v>5500</v>
      </c>
      <c r="N107" s="141" t="e">
        <f>((I107/K107)*L107)/200*'Calculatie schoonmaak invulblad'!$C$16</f>
        <v>#DIV/0!</v>
      </c>
      <c r="O107" s="143" t="e">
        <f>(I107/K107)*L107*'Calculatie schoonmaak invulblad'!$C$16</f>
        <v>#DIV/0!</v>
      </c>
    </row>
    <row r="108" spans="1:15" x14ac:dyDescent="0.3">
      <c r="A108" s="21" t="s">
        <v>152</v>
      </c>
      <c r="B108" s="13" t="s">
        <v>1080</v>
      </c>
      <c r="C108" s="13" t="s">
        <v>1081</v>
      </c>
      <c r="D108" s="13" t="s">
        <v>32</v>
      </c>
      <c r="E108" s="13" t="s">
        <v>1082</v>
      </c>
      <c r="F108" s="13" t="s">
        <v>8</v>
      </c>
      <c r="G108" s="13" t="s">
        <v>25</v>
      </c>
      <c r="H108" s="78">
        <v>110</v>
      </c>
      <c r="I108" s="78">
        <v>110</v>
      </c>
      <c r="J108" s="79"/>
      <c r="K108" s="69">
        <f>'Calculatie schoonmaak invulblad'!E61</f>
        <v>0</v>
      </c>
      <c r="L108" s="27">
        <v>100</v>
      </c>
      <c r="M108" s="67">
        <f t="shared" si="1"/>
        <v>11000</v>
      </c>
      <c r="N108" s="141" t="e">
        <f>((I108/K108)*L108)/200*'Calculatie schoonmaak invulblad'!$C$16</f>
        <v>#DIV/0!</v>
      </c>
      <c r="O108" s="143" t="e">
        <f>(I108/K108)*L108*'Calculatie schoonmaak invulblad'!$C$16</f>
        <v>#DIV/0!</v>
      </c>
    </row>
    <row r="109" spans="1:15" x14ac:dyDescent="0.3">
      <c r="A109" s="21" t="s">
        <v>152</v>
      </c>
      <c r="B109" s="13" t="s">
        <v>1083</v>
      </c>
      <c r="C109" s="13" t="s">
        <v>56</v>
      </c>
      <c r="D109" s="13" t="s">
        <v>56</v>
      </c>
      <c r="E109" s="13" t="s">
        <v>1</v>
      </c>
      <c r="F109" s="13" t="s">
        <v>2</v>
      </c>
      <c r="G109" s="13" t="s">
        <v>35</v>
      </c>
      <c r="H109" s="78">
        <v>135</v>
      </c>
      <c r="I109" s="78">
        <v>135</v>
      </c>
      <c r="J109" s="79"/>
      <c r="K109" s="69">
        <f>'Calculatie schoonmaak invulblad'!K60</f>
        <v>0</v>
      </c>
      <c r="L109" s="27">
        <v>200</v>
      </c>
      <c r="M109" s="67">
        <f t="shared" si="1"/>
        <v>27000</v>
      </c>
      <c r="N109" s="141" t="e">
        <f>((I109/K109)*L109)/200*'Calculatie schoonmaak invulblad'!$C$16</f>
        <v>#DIV/0!</v>
      </c>
      <c r="O109" s="143" t="e">
        <f>(I109/K109)*L109*'Calculatie schoonmaak invulblad'!$C$16</f>
        <v>#DIV/0!</v>
      </c>
    </row>
    <row r="110" spans="1:15" x14ac:dyDescent="0.3">
      <c r="A110" s="21" t="s">
        <v>152</v>
      </c>
      <c r="B110" s="13" t="s">
        <v>1084</v>
      </c>
      <c r="C110" s="13" t="s">
        <v>54</v>
      </c>
      <c r="D110" s="13" t="s">
        <v>54</v>
      </c>
      <c r="E110" s="13" t="s">
        <v>5</v>
      </c>
      <c r="F110" s="13" t="s">
        <v>5</v>
      </c>
      <c r="G110" s="13" t="s">
        <v>35</v>
      </c>
      <c r="H110" s="78">
        <v>17</v>
      </c>
      <c r="I110" s="78">
        <v>17</v>
      </c>
      <c r="J110" s="79"/>
      <c r="K110" s="69">
        <f>'Calculatie schoonmaak invulblad'!K49</f>
        <v>0</v>
      </c>
      <c r="L110" s="27">
        <v>200</v>
      </c>
      <c r="M110" s="67">
        <f t="shared" si="1"/>
        <v>3400</v>
      </c>
      <c r="N110" s="141" t="e">
        <f>((I110/K110)*L110)/200*'Calculatie schoonmaak invulblad'!$C$16</f>
        <v>#DIV/0!</v>
      </c>
      <c r="O110" s="143" t="e">
        <f>(I110/K110)*L110*'Calculatie schoonmaak invulblad'!$C$16</f>
        <v>#DIV/0!</v>
      </c>
    </row>
    <row r="111" spans="1:15" x14ac:dyDescent="0.3">
      <c r="A111" s="21" t="s">
        <v>152</v>
      </c>
      <c r="B111" s="13" t="s">
        <v>1085</v>
      </c>
      <c r="C111" s="13" t="s">
        <v>1086</v>
      </c>
      <c r="D111" s="13" t="s">
        <v>56</v>
      </c>
      <c r="E111" s="13" t="s">
        <v>1</v>
      </c>
      <c r="F111" s="13" t="s">
        <v>2</v>
      </c>
      <c r="G111" s="13" t="s">
        <v>35</v>
      </c>
      <c r="H111" s="78">
        <v>50</v>
      </c>
      <c r="I111" s="78">
        <v>50</v>
      </c>
      <c r="J111" s="79"/>
      <c r="K111" s="69">
        <f>'Calculatie schoonmaak invulblad'!K60</f>
        <v>0</v>
      </c>
      <c r="L111" s="27">
        <v>200</v>
      </c>
      <c r="M111" s="67">
        <f t="shared" si="1"/>
        <v>10000</v>
      </c>
      <c r="N111" s="141" t="e">
        <f>((I111/K111)*L111)/200*'Calculatie schoonmaak invulblad'!$C$16</f>
        <v>#DIV/0!</v>
      </c>
      <c r="O111" s="143" t="e">
        <f>(I111/K111)*L111*'Calculatie schoonmaak invulblad'!$C$16</f>
        <v>#DIV/0!</v>
      </c>
    </row>
    <row r="112" spans="1:15" x14ac:dyDescent="0.3">
      <c r="A112" s="21" t="s">
        <v>152</v>
      </c>
      <c r="B112" s="13" t="s">
        <v>1087</v>
      </c>
      <c r="C112" s="13" t="s">
        <v>1478</v>
      </c>
      <c r="D112" s="13" t="s">
        <v>177</v>
      </c>
      <c r="E112" s="13" t="s">
        <v>11</v>
      </c>
      <c r="F112" s="13" t="s">
        <v>12</v>
      </c>
      <c r="G112" s="13" t="s">
        <v>1461</v>
      </c>
      <c r="H112" s="78">
        <v>33</v>
      </c>
      <c r="I112" s="78">
        <v>33</v>
      </c>
      <c r="J112" s="79"/>
      <c r="K112" s="69">
        <f>'Calculatie schoonmaak invulblad'!E77</f>
        <v>0</v>
      </c>
      <c r="L112" s="27">
        <v>40</v>
      </c>
      <c r="M112" s="67">
        <f t="shared" si="1"/>
        <v>1320</v>
      </c>
      <c r="N112" s="141" t="e">
        <f>((I112/K112)*L112)/200*'Calculatie schoonmaak invulblad'!$C$16</f>
        <v>#DIV/0!</v>
      </c>
      <c r="O112" s="143" t="e">
        <f>(I112/K112)*L112*'Calculatie schoonmaak invulblad'!$C$16</f>
        <v>#DIV/0!</v>
      </c>
    </row>
    <row r="113" spans="1:15" x14ac:dyDescent="0.3">
      <c r="A113" s="21" t="s">
        <v>152</v>
      </c>
      <c r="B113" s="13" t="s">
        <v>1088</v>
      </c>
      <c r="C113" s="13" t="s">
        <v>1089</v>
      </c>
      <c r="D113" s="13" t="s">
        <v>40</v>
      </c>
      <c r="E113" s="13" t="s">
        <v>239</v>
      </c>
      <c r="F113" s="13" t="s">
        <v>10</v>
      </c>
      <c r="G113" s="13" t="s">
        <v>25</v>
      </c>
      <c r="H113" s="78">
        <v>105</v>
      </c>
      <c r="I113" s="78">
        <v>105</v>
      </c>
      <c r="J113" s="79"/>
      <c r="K113" s="69">
        <f>'Calculatie schoonmaak invulblad'!E62</f>
        <v>0</v>
      </c>
      <c r="L113" s="27">
        <v>100</v>
      </c>
      <c r="M113" s="67">
        <f t="shared" si="1"/>
        <v>10500</v>
      </c>
      <c r="N113" s="141" t="e">
        <f>((I113/K113)*L113)/200*'Calculatie schoonmaak invulblad'!$C$16</f>
        <v>#DIV/0!</v>
      </c>
      <c r="O113" s="143" t="e">
        <f>(I113/K113)*L113*'Calculatie schoonmaak invulblad'!$C$16</f>
        <v>#DIV/0!</v>
      </c>
    </row>
    <row r="114" spans="1:15" x14ac:dyDescent="0.3">
      <c r="A114" s="21" t="s">
        <v>152</v>
      </c>
      <c r="B114" s="13" t="s">
        <v>1090</v>
      </c>
      <c r="C114" s="13" t="s">
        <v>84</v>
      </c>
      <c r="D114" s="13" t="s">
        <v>0</v>
      </c>
      <c r="E114" s="13" t="s">
        <v>19</v>
      </c>
      <c r="F114" s="13" t="s">
        <v>8</v>
      </c>
      <c r="G114" s="13" t="s">
        <v>3</v>
      </c>
      <c r="H114" s="78">
        <v>27</v>
      </c>
      <c r="I114" s="78">
        <v>27</v>
      </c>
      <c r="J114" s="79"/>
      <c r="K114" s="69">
        <f>'Calculatie schoonmaak invulblad'!E22</f>
        <v>0</v>
      </c>
      <c r="L114" s="27">
        <v>40</v>
      </c>
      <c r="M114" s="67">
        <f t="shared" si="1"/>
        <v>1080</v>
      </c>
      <c r="N114" s="141" t="e">
        <f>((I114/K114)*L114)/200*'Calculatie schoonmaak invulblad'!$C$16</f>
        <v>#DIV/0!</v>
      </c>
      <c r="O114" s="143" t="e">
        <f>(I114/K114)*L114*'Calculatie schoonmaak invulblad'!$C$16</f>
        <v>#DIV/0!</v>
      </c>
    </row>
    <row r="115" spans="1:15" x14ac:dyDescent="0.3">
      <c r="A115" s="21" t="s">
        <v>152</v>
      </c>
      <c r="B115" s="13" t="s">
        <v>1091</v>
      </c>
      <c r="C115" s="13" t="s">
        <v>84</v>
      </c>
      <c r="D115" s="13" t="s">
        <v>0</v>
      </c>
      <c r="E115" s="13" t="s">
        <v>19</v>
      </c>
      <c r="F115" s="13" t="s">
        <v>8</v>
      </c>
      <c r="G115" s="13" t="s">
        <v>3</v>
      </c>
      <c r="H115" s="78">
        <v>27</v>
      </c>
      <c r="I115" s="78">
        <v>27</v>
      </c>
      <c r="J115" s="79"/>
      <c r="K115" s="69">
        <f>'Calculatie schoonmaak invulblad'!E22</f>
        <v>0</v>
      </c>
      <c r="L115" s="27">
        <v>40</v>
      </c>
      <c r="M115" s="67">
        <f t="shared" si="1"/>
        <v>1080</v>
      </c>
      <c r="N115" s="141" t="e">
        <f>((I115/K115)*L115)/200*'Calculatie schoonmaak invulblad'!$C$16</f>
        <v>#DIV/0!</v>
      </c>
      <c r="O115" s="143" t="e">
        <f>(I115/K115)*L115*'Calculatie schoonmaak invulblad'!$C$16</f>
        <v>#DIV/0!</v>
      </c>
    </row>
    <row r="116" spans="1:15" x14ac:dyDescent="0.3">
      <c r="A116" s="21" t="s">
        <v>152</v>
      </c>
      <c r="B116" s="13" t="s">
        <v>1092</v>
      </c>
      <c r="C116" s="13" t="s">
        <v>115</v>
      </c>
      <c r="D116" s="13" t="s">
        <v>32</v>
      </c>
      <c r="E116" s="13" t="s">
        <v>239</v>
      </c>
      <c r="F116" s="13" t="s">
        <v>10</v>
      </c>
      <c r="G116" s="13" t="s">
        <v>25</v>
      </c>
      <c r="H116" s="78">
        <v>77</v>
      </c>
      <c r="I116" s="78">
        <v>77</v>
      </c>
      <c r="J116" s="79"/>
      <c r="K116" s="69">
        <f>'Calculatie schoonmaak invulblad'!E62</f>
        <v>0</v>
      </c>
      <c r="L116" s="27">
        <v>100</v>
      </c>
      <c r="M116" s="67">
        <f t="shared" si="1"/>
        <v>7700</v>
      </c>
      <c r="N116" s="141" t="e">
        <f>((I116/K116)*L116)/200*'Calculatie schoonmaak invulblad'!$C$16</f>
        <v>#DIV/0!</v>
      </c>
      <c r="O116" s="143" t="e">
        <f>(I116/K116)*L116*'Calculatie schoonmaak invulblad'!$C$16</f>
        <v>#DIV/0!</v>
      </c>
    </row>
    <row r="117" spans="1:15" x14ac:dyDescent="0.3">
      <c r="A117" s="21" t="s">
        <v>152</v>
      </c>
      <c r="B117" s="13" t="s">
        <v>1093</v>
      </c>
      <c r="C117" s="13" t="s">
        <v>115</v>
      </c>
      <c r="D117" s="13" t="s">
        <v>32</v>
      </c>
      <c r="E117" s="13" t="s">
        <v>1</v>
      </c>
      <c r="F117" s="13" t="s">
        <v>2</v>
      </c>
      <c r="G117" s="13" t="s">
        <v>25</v>
      </c>
      <c r="H117" s="78">
        <v>77</v>
      </c>
      <c r="I117" s="78">
        <v>77</v>
      </c>
      <c r="J117" s="79"/>
      <c r="K117" s="69">
        <f>'Calculatie schoonmaak invulblad'!E60</f>
        <v>0</v>
      </c>
      <c r="L117" s="27">
        <v>100</v>
      </c>
      <c r="M117" s="67">
        <f t="shared" si="1"/>
        <v>7700</v>
      </c>
      <c r="N117" s="141" t="e">
        <f>((I117/K117)*L117)/200*'Calculatie schoonmaak invulblad'!$C$16</f>
        <v>#DIV/0!</v>
      </c>
      <c r="O117" s="143" t="e">
        <f>(I117/K117)*L117*'Calculatie schoonmaak invulblad'!$C$16</f>
        <v>#DIV/0!</v>
      </c>
    </row>
    <row r="118" spans="1:15" x14ac:dyDescent="0.3">
      <c r="A118" s="21" t="s">
        <v>152</v>
      </c>
      <c r="B118" s="13" t="s">
        <v>1094</v>
      </c>
      <c r="C118" s="13" t="s">
        <v>84</v>
      </c>
      <c r="D118" s="13" t="s">
        <v>0</v>
      </c>
      <c r="E118" s="13" t="s">
        <v>11</v>
      </c>
      <c r="F118" s="13" t="s">
        <v>12</v>
      </c>
      <c r="G118" s="13" t="s">
        <v>3</v>
      </c>
      <c r="H118" s="78">
        <v>27</v>
      </c>
      <c r="I118" s="78">
        <v>27</v>
      </c>
      <c r="J118" s="79"/>
      <c r="K118" s="69">
        <f>'Calculatie schoonmaak invulblad'!E24</f>
        <v>0</v>
      </c>
      <c r="L118" s="27">
        <v>40</v>
      </c>
      <c r="M118" s="67">
        <f t="shared" si="1"/>
        <v>1080</v>
      </c>
      <c r="N118" s="141" t="e">
        <f>((I118/K118)*L118)/200*'Calculatie schoonmaak invulblad'!$C$16</f>
        <v>#DIV/0!</v>
      </c>
      <c r="O118" s="143" t="e">
        <f>(I118/K118)*L118*'Calculatie schoonmaak invulblad'!$C$16</f>
        <v>#DIV/0!</v>
      </c>
    </row>
    <row r="119" spans="1:15" x14ac:dyDescent="0.3">
      <c r="A119" s="21" t="s">
        <v>152</v>
      </c>
      <c r="B119" s="13" t="s">
        <v>1095</v>
      </c>
      <c r="C119" s="13" t="s">
        <v>142</v>
      </c>
      <c r="D119" s="13" t="s">
        <v>32</v>
      </c>
      <c r="E119" s="13" t="s">
        <v>239</v>
      </c>
      <c r="F119" s="13" t="s">
        <v>10</v>
      </c>
      <c r="G119" s="13" t="s">
        <v>25</v>
      </c>
      <c r="H119" s="78">
        <v>72</v>
      </c>
      <c r="I119" s="78">
        <v>72</v>
      </c>
      <c r="J119" s="79"/>
      <c r="K119" s="69">
        <f>'Calculatie schoonmaak invulblad'!E62</f>
        <v>0</v>
      </c>
      <c r="L119" s="27">
        <v>100</v>
      </c>
      <c r="M119" s="67">
        <f t="shared" si="1"/>
        <v>7200</v>
      </c>
      <c r="N119" s="141" t="e">
        <f>((I119/K119)*L119)/200*'Calculatie schoonmaak invulblad'!$C$16</f>
        <v>#DIV/0!</v>
      </c>
      <c r="O119" s="143" t="e">
        <f>(I119/K119)*L119*'Calculatie schoonmaak invulblad'!$C$16</f>
        <v>#DIV/0!</v>
      </c>
    </row>
    <row r="120" spans="1:15" x14ac:dyDescent="0.3">
      <c r="A120" s="21" t="s">
        <v>152</v>
      </c>
      <c r="B120" s="13" t="s">
        <v>1096</v>
      </c>
      <c r="C120" s="13" t="s">
        <v>194</v>
      </c>
      <c r="D120" s="13" t="s">
        <v>56</v>
      </c>
      <c r="E120" s="13" t="s">
        <v>239</v>
      </c>
      <c r="F120" s="13" t="s">
        <v>10</v>
      </c>
      <c r="G120" s="13" t="s">
        <v>35</v>
      </c>
      <c r="H120" s="78">
        <v>12</v>
      </c>
      <c r="I120" s="78">
        <v>12</v>
      </c>
      <c r="J120" s="79"/>
      <c r="K120" s="69">
        <f>'Calculatie schoonmaak invulblad'!K62</f>
        <v>0</v>
      </c>
      <c r="L120" s="27">
        <v>200</v>
      </c>
      <c r="M120" s="67">
        <f t="shared" si="1"/>
        <v>2400</v>
      </c>
      <c r="N120" s="141" t="e">
        <f>((I120/K120)*L120)/200*'Calculatie schoonmaak invulblad'!$C$16</f>
        <v>#DIV/0!</v>
      </c>
      <c r="O120" s="143" t="e">
        <f>(I120/K120)*L120*'Calculatie schoonmaak invulblad'!$C$16</f>
        <v>#DIV/0!</v>
      </c>
    </row>
    <row r="121" spans="1:15" x14ac:dyDescent="0.3">
      <c r="A121" s="21" t="s">
        <v>152</v>
      </c>
      <c r="B121" s="13" t="s">
        <v>1097</v>
      </c>
      <c r="C121" s="13" t="s">
        <v>300</v>
      </c>
      <c r="D121" s="13" t="s">
        <v>46</v>
      </c>
      <c r="E121" s="13" t="s">
        <v>5</v>
      </c>
      <c r="F121" s="13" t="s">
        <v>5</v>
      </c>
      <c r="G121" s="13" t="s">
        <v>47</v>
      </c>
      <c r="H121" s="78">
        <v>9</v>
      </c>
      <c r="I121" s="78">
        <v>9</v>
      </c>
      <c r="J121" s="79"/>
      <c r="K121" s="69">
        <f>'Calculatie schoonmaak invulblad'!K37</f>
        <v>0</v>
      </c>
      <c r="L121" s="27">
        <v>200</v>
      </c>
      <c r="M121" s="67">
        <f t="shared" si="1"/>
        <v>1800</v>
      </c>
      <c r="N121" s="141" t="e">
        <f>((I121/K121)*L121)/200*'Calculatie schoonmaak invulblad'!$C$16</f>
        <v>#DIV/0!</v>
      </c>
      <c r="O121" s="143" t="e">
        <f>(I121/K121)*L121*'Calculatie schoonmaak invulblad'!$C$16</f>
        <v>#DIV/0!</v>
      </c>
    </row>
    <row r="122" spans="1:15" x14ac:dyDescent="0.3">
      <c r="A122" s="21" t="s">
        <v>152</v>
      </c>
      <c r="B122" s="13" t="s">
        <v>1098</v>
      </c>
      <c r="C122" s="13" t="s">
        <v>298</v>
      </c>
      <c r="D122" s="13" t="s">
        <v>46</v>
      </c>
      <c r="E122" s="13" t="s">
        <v>5</v>
      </c>
      <c r="F122" s="13" t="s">
        <v>5</v>
      </c>
      <c r="G122" s="13" t="s">
        <v>47</v>
      </c>
      <c r="H122" s="78">
        <v>13</v>
      </c>
      <c r="I122" s="78">
        <v>13</v>
      </c>
      <c r="J122" s="79"/>
      <c r="K122" s="69">
        <f>'Calculatie schoonmaak invulblad'!K37</f>
        <v>0</v>
      </c>
      <c r="L122" s="27">
        <v>200</v>
      </c>
      <c r="M122" s="67">
        <f t="shared" si="1"/>
        <v>2600</v>
      </c>
      <c r="N122" s="141" t="e">
        <f>((I122/K122)*L122)/200*'Calculatie schoonmaak invulblad'!$C$16</f>
        <v>#DIV/0!</v>
      </c>
      <c r="O122" s="143" t="e">
        <f>(I122/K122)*L122*'Calculatie schoonmaak invulblad'!$C$16</f>
        <v>#DIV/0!</v>
      </c>
    </row>
    <row r="123" spans="1:15" x14ac:dyDescent="0.3">
      <c r="A123" s="21" t="s">
        <v>152</v>
      </c>
      <c r="B123" s="13" t="s">
        <v>1099</v>
      </c>
      <c r="C123" s="13" t="s">
        <v>56</v>
      </c>
      <c r="D123" s="13" t="s">
        <v>56</v>
      </c>
      <c r="E123" s="13" t="s">
        <v>1</v>
      </c>
      <c r="F123" s="13" t="s">
        <v>2</v>
      </c>
      <c r="G123" s="13" t="s">
        <v>35</v>
      </c>
      <c r="H123" s="78">
        <v>93</v>
      </c>
      <c r="I123" s="78">
        <v>93</v>
      </c>
      <c r="J123" s="79"/>
      <c r="K123" s="69">
        <f>'Calculatie schoonmaak invulblad'!K60</f>
        <v>0</v>
      </c>
      <c r="L123" s="27">
        <v>200</v>
      </c>
      <c r="M123" s="67">
        <f t="shared" si="1"/>
        <v>18600</v>
      </c>
      <c r="N123" s="141" t="e">
        <f>((I123/K123)*L123)/200*'Calculatie schoonmaak invulblad'!$C$16</f>
        <v>#DIV/0!</v>
      </c>
      <c r="O123" s="143" t="e">
        <f>(I123/K123)*L123*'Calculatie schoonmaak invulblad'!$C$16</f>
        <v>#DIV/0!</v>
      </c>
    </row>
    <row r="124" spans="1:15" x14ac:dyDescent="0.3">
      <c r="A124" s="21" t="s">
        <v>152</v>
      </c>
      <c r="B124" s="13" t="s">
        <v>1100</v>
      </c>
      <c r="C124" s="13" t="s">
        <v>1101</v>
      </c>
      <c r="D124" s="13" t="s">
        <v>32</v>
      </c>
      <c r="E124" s="13" t="s">
        <v>19</v>
      </c>
      <c r="F124" s="13" t="s">
        <v>8</v>
      </c>
      <c r="G124" s="13" t="s">
        <v>25</v>
      </c>
      <c r="H124" s="78">
        <v>247</v>
      </c>
      <c r="I124" s="78">
        <v>247</v>
      </c>
      <c r="J124" s="79"/>
      <c r="K124" s="69">
        <f>'Calculatie schoonmaak invulblad'!E61</f>
        <v>0</v>
      </c>
      <c r="L124" s="27">
        <v>100</v>
      </c>
      <c r="M124" s="67">
        <f t="shared" si="1"/>
        <v>24700</v>
      </c>
      <c r="N124" s="141" t="e">
        <f>((I124/K124)*L124)/200*'Calculatie schoonmaak invulblad'!$C$16</f>
        <v>#DIV/0!</v>
      </c>
      <c r="O124" s="143" t="e">
        <f>(I124/K124)*L124*'Calculatie schoonmaak invulblad'!$C$16</f>
        <v>#DIV/0!</v>
      </c>
    </row>
    <row r="125" spans="1:15" x14ac:dyDescent="0.3">
      <c r="A125" s="21" t="s">
        <v>152</v>
      </c>
      <c r="B125" s="13" t="s">
        <v>1102</v>
      </c>
      <c r="C125" s="13" t="s">
        <v>1101</v>
      </c>
      <c r="D125" s="13" t="s">
        <v>32</v>
      </c>
      <c r="E125" s="13" t="s">
        <v>11</v>
      </c>
      <c r="F125" s="13" t="s">
        <v>12</v>
      </c>
      <c r="G125" s="13" t="s">
        <v>25</v>
      </c>
      <c r="H125" s="78">
        <v>78</v>
      </c>
      <c r="I125" s="78">
        <v>78</v>
      </c>
      <c r="J125" s="79"/>
      <c r="K125" s="69">
        <f>'Calculatie schoonmaak invulblad'!E65</f>
        <v>0</v>
      </c>
      <c r="L125" s="27">
        <v>100</v>
      </c>
      <c r="M125" s="67">
        <f t="shared" si="1"/>
        <v>7800</v>
      </c>
      <c r="N125" s="141" t="e">
        <f>((I125/K125)*L125)/200*'Calculatie schoonmaak invulblad'!$C$16</f>
        <v>#DIV/0!</v>
      </c>
      <c r="O125" s="143" t="e">
        <f>(I125/K125)*L125*'Calculatie schoonmaak invulblad'!$C$16</f>
        <v>#DIV/0!</v>
      </c>
    </row>
    <row r="126" spans="1:15" x14ac:dyDescent="0.3">
      <c r="A126" s="21" t="s">
        <v>152</v>
      </c>
      <c r="B126" s="13" t="s">
        <v>1103</v>
      </c>
      <c r="C126" s="13" t="s">
        <v>1104</v>
      </c>
      <c r="D126" s="13" t="s">
        <v>26</v>
      </c>
      <c r="E126" s="13" t="s">
        <v>1</v>
      </c>
      <c r="F126" s="13" t="s">
        <v>2</v>
      </c>
      <c r="G126" s="13" t="s">
        <v>27</v>
      </c>
      <c r="H126" s="78">
        <v>115</v>
      </c>
      <c r="I126" s="78">
        <v>115</v>
      </c>
      <c r="J126" s="79"/>
      <c r="K126" s="69">
        <f>'Calculatie schoonmaak invulblad'!E43</f>
        <v>0</v>
      </c>
      <c r="L126" s="27">
        <v>200</v>
      </c>
      <c r="M126" s="67">
        <f t="shared" si="1"/>
        <v>23000</v>
      </c>
      <c r="N126" s="141" t="e">
        <f>((I126/K126)*L126)/200*'Calculatie schoonmaak invulblad'!$C$16</f>
        <v>#DIV/0!</v>
      </c>
      <c r="O126" s="143" t="e">
        <f>(I126/K126)*L126*'Calculatie schoonmaak invulblad'!$C$16</f>
        <v>#DIV/0!</v>
      </c>
    </row>
    <row r="127" spans="1:15" x14ac:dyDescent="0.3">
      <c r="A127" s="21" t="s">
        <v>152</v>
      </c>
      <c r="B127" s="13" t="s">
        <v>1103</v>
      </c>
      <c r="C127" s="13" t="s">
        <v>1104</v>
      </c>
      <c r="D127" s="13" t="s">
        <v>26</v>
      </c>
      <c r="E127" s="13" t="s">
        <v>1082</v>
      </c>
      <c r="F127" s="13" t="s">
        <v>8</v>
      </c>
      <c r="G127" s="13" t="s">
        <v>27</v>
      </c>
      <c r="H127" s="78">
        <v>115</v>
      </c>
      <c r="I127" s="78">
        <v>115</v>
      </c>
      <c r="J127" s="79"/>
      <c r="K127" s="69">
        <f>'Calculatie schoonmaak invulblad'!E44</f>
        <v>0</v>
      </c>
      <c r="L127" s="27">
        <v>200</v>
      </c>
      <c r="M127" s="67">
        <f t="shared" si="1"/>
        <v>23000</v>
      </c>
      <c r="N127" s="141" t="e">
        <f>((I127/K127)*L127)/200*'Calculatie schoonmaak invulblad'!$C$16</f>
        <v>#DIV/0!</v>
      </c>
      <c r="O127" s="143" t="e">
        <f>(I127/K127)*L127*'Calculatie schoonmaak invulblad'!$C$16</f>
        <v>#DIV/0!</v>
      </c>
    </row>
    <row r="128" spans="1:15" x14ac:dyDescent="0.3">
      <c r="A128" s="21" t="s">
        <v>152</v>
      </c>
      <c r="B128" s="13" t="s">
        <v>1105</v>
      </c>
      <c r="C128" s="13" t="s">
        <v>140</v>
      </c>
      <c r="D128" s="13" t="s">
        <v>28</v>
      </c>
      <c r="E128" s="13" t="s">
        <v>5</v>
      </c>
      <c r="F128" s="13" t="s">
        <v>5</v>
      </c>
      <c r="G128" s="13" t="s">
        <v>27</v>
      </c>
      <c r="H128" s="78">
        <v>22</v>
      </c>
      <c r="I128" s="78">
        <v>22</v>
      </c>
      <c r="J128" s="79"/>
      <c r="K128" s="69">
        <f>'Calculatie schoonmaak invulblad'!E51</f>
        <v>0</v>
      </c>
      <c r="L128" s="27">
        <v>200</v>
      </c>
      <c r="M128" s="67">
        <f t="shared" si="1"/>
        <v>4400</v>
      </c>
      <c r="N128" s="141" t="e">
        <f>((I128/K128)*L128)/200*'Calculatie schoonmaak invulblad'!$C$16</f>
        <v>#DIV/0!</v>
      </c>
      <c r="O128" s="143" t="e">
        <f>(I128/K128)*L128*'Calculatie schoonmaak invulblad'!$C$16</f>
        <v>#DIV/0!</v>
      </c>
    </row>
    <row r="129" spans="1:15" x14ac:dyDescent="0.3">
      <c r="A129" s="21" t="s">
        <v>152</v>
      </c>
      <c r="B129" s="13" t="s">
        <v>1106</v>
      </c>
      <c r="C129" s="13" t="s">
        <v>56</v>
      </c>
      <c r="D129" s="13" t="s">
        <v>56</v>
      </c>
      <c r="E129" s="13" t="s">
        <v>1</v>
      </c>
      <c r="F129" s="13" t="s">
        <v>2</v>
      </c>
      <c r="G129" s="13" t="s">
        <v>35</v>
      </c>
      <c r="H129" s="78">
        <v>32</v>
      </c>
      <c r="I129" s="78">
        <v>32</v>
      </c>
      <c r="J129" s="79"/>
      <c r="K129" s="69">
        <f>'Calculatie schoonmaak invulblad'!K60</f>
        <v>0</v>
      </c>
      <c r="L129" s="27">
        <v>200</v>
      </c>
      <c r="M129" s="67">
        <f t="shared" si="1"/>
        <v>6400</v>
      </c>
      <c r="N129" s="141" t="e">
        <f>((I129/K129)*L129)/200*'Calculatie schoonmaak invulblad'!$C$16</f>
        <v>#DIV/0!</v>
      </c>
      <c r="O129" s="143" t="e">
        <f>(I129/K129)*L129*'Calculatie schoonmaak invulblad'!$C$16</f>
        <v>#DIV/0!</v>
      </c>
    </row>
    <row r="130" spans="1:15" x14ac:dyDescent="0.3">
      <c r="A130" s="21" t="s">
        <v>152</v>
      </c>
      <c r="B130" s="13" t="s">
        <v>1107</v>
      </c>
      <c r="C130" s="13" t="s">
        <v>84</v>
      </c>
      <c r="D130" s="13" t="s">
        <v>0</v>
      </c>
      <c r="E130" s="13" t="s">
        <v>19</v>
      </c>
      <c r="F130" s="13" t="s">
        <v>8</v>
      </c>
      <c r="G130" s="13" t="s">
        <v>3</v>
      </c>
      <c r="H130" s="78">
        <v>40</v>
      </c>
      <c r="I130" s="78">
        <v>40</v>
      </c>
      <c r="J130" s="79"/>
      <c r="K130" s="69">
        <f>'Calculatie schoonmaak invulblad'!E22</f>
        <v>0</v>
      </c>
      <c r="L130" s="27">
        <v>40</v>
      </c>
      <c r="M130" s="67">
        <f t="shared" si="1"/>
        <v>1600</v>
      </c>
      <c r="N130" s="141" t="e">
        <f>((I130/K130)*L130)/200*'Calculatie schoonmaak invulblad'!$C$16</f>
        <v>#DIV/0!</v>
      </c>
      <c r="O130" s="143" t="e">
        <f>(I130/K130)*L130*'Calculatie schoonmaak invulblad'!$C$16</f>
        <v>#DIV/0!</v>
      </c>
    </row>
    <row r="131" spans="1:15" x14ac:dyDescent="0.3">
      <c r="A131" s="21" t="s">
        <v>152</v>
      </c>
      <c r="B131" s="13" t="s">
        <v>1108</v>
      </c>
      <c r="C131" s="13" t="s">
        <v>84</v>
      </c>
      <c r="D131" s="13" t="s">
        <v>0</v>
      </c>
      <c r="E131" s="13" t="s">
        <v>19</v>
      </c>
      <c r="F131" s="13" t="s">
        <v>8</v>
      </c>
      <c r="G131" s="13" t="s">
        <v>3</v>
      </c>
      <c r="H131" s="78">
        <v>41</v>
      </c>
      <c r="I131" s="78">
        <v>41</v>
      </c>
      <c r="J131" s="79"/>
      <c r="K131" s="69">
        <f>'Calculatie schoonmaak invulblad'!E22</f>
        <v>0</v>
      </c>
      <c r="L131" s="27">
        <v>40</v>
      </c>
      <c r="M131" s="67">
        <f t="shared" si="1"/>
        <v>1640</v>
      </c>
      <c r="N131" s="141" t="e">
        <f>((I131/K131)*L131)/200*'Calculatie schoonmaak invulblad'!$C$16</f>
        <v>#DIV/0!</v>
      </c>
      <c r="O131" s="143" t="e">
        <f>(I131/K131)*L131*'Calculatie schoonmaak invulblad'!$C$16</f>
        <v>#DIV/0!</v>
      </c>
    </row>
    <row r="132" spans="1:15" x14ac:dyDescent="0.3">
      <c r="A132" s="21" t="s">
        <v>152</v>
      </c>
      <c r="B132" s="13" t="s">
        <v>1109</v>
      </c>
      <c r="C132" s="13" t="s">
        <v>84</v>
      </c>
      <c r="D132" s="13" t="s">
        <v>0</v>
      </c>
      <c r="E132" s="13" t="s">
        <v>19</v>
      </c>
      <c r="F132" s="13" t="s">
        <v>8</v>
      </c>
      <c r="G132" s="13" t="s">
        <v>3</v>
      </c>
      <c r="H132" s="78">
        <v>37</v>
      </c>
      <c r="I132" s="78">
        <v>37</v>
      </c>
      <c r="J132" s="79"/>
      <c r="K132" s="69">
        <f>'Calculatie schoonmaak invulblad'!E22</f>
        <v>0</v>
      </c>
      <c r="L132" s="27">
        <v>40</v>
      </c>
      <c r="M132" s="67">
        <f t="shared" si="1"/>
        <v>1480</v>
      </c>
      <c r="N132" s="141" t="e">
        <f>((I132/K132)*L132)/200*'Calculatie schoonmaak invulblad'!$C$16</f>
        <v>#DIV/0!</v>
      </c>
      <c r="O132" s="143" t="e">
        <f>(I132/K132)*L132*'Calculatie schoonmaak invulblad'!$C$16</f>
        <v>#DIV/0!</v>
      </c>
    </row>
    <row r="133" spans="1:15" x14ac:dyDescent="0.3">
      <c r="A133" s="21" t="s">
        <v>152</v>
      </c>
      <c r="B133" s="13" t="s">
        <v>1110</v>
      </c>
      <c r="C133" s="13" t="s">
        <v>1111</v>
      </c>
      <c r="D133" s="13" t="s">
        <v>0</v>
      </c>
      <c r="E133" s="13" t="s">
        <v>19</v>
      </c>
      <c r="F133" s="13" t="s">
        <v>8</v>
      </c>
      <c r="G133" s="13" t="s">
        <v>3</v>
      </c>
      <c r="H133" s="78">
        <v>6</v>
      </c>
      <c r="I133" s="78">
        <v>0</v>
      </c>
      <c r="J133" s="79">
        <v>6</v>
      </c>
      <c r="K133" s="69">
        <f>'Calculatie schoonmaak invulblad'!E22</f>
        <v>0</v>
      </c>
      <c r="L133" s="27">
        <v>40</v>
      </c>
      <c r="M133" s="67">
        <f t="shared" si="1"/>
        <v>0</v>
      </c>
      <c r="N133" s="141" t="e">
        <f>((I133/K133)*L133)/200*'Calculatie schoonmaak invulblad'!$C$16</f>
        <v>#DIV/0!</v>
      </c>
      <c r="O133" s="143" t="e">
        <f>(I133/K133)*L133*'Calculatie schoonmaak invulblad'!$C$16</f>
        <v>#DIV/0!</v>
      </c>
    </row>
    <row r="134" spans="1:15" x14ac:dyDescent="0.3">
      <c r="A134" s="21" t="s">
        <v>152</v>
      </c>
      <c r="B134" s="13" t="s">
        <v>1112</v>
      </c>
      <c r="C134" s="13" t="s">
        <v>46</v>
      </c>
      <c r="D134" s="13" t="s">
        <v>46</v>
      </c>
      <c r="E134" s="13" t="s">
        <v>5</v>
      </c>
      <c r="F134" s="13" t="s">
        <v>5</v>
      </c>
      <c r="G134" s="13" t="s">
        <v>47</v>
      </c>
      <c r="H134" s="78">
        <v>26</v>
      </c>
      <c r="I134" s="78">
        <v>26</v>
      </c>
      <c r="J134" s="79"/>
      <c r="K134" s="69">
        <f>'Calculatie schoonmaak invulblad'!K37</f>
        <v>0</v>
      </c>
      <c r="L134" s="27">
        <v>200</v>
      </c>
      <c r="M134" s="67">
        <f t="shared" si="1"/>
        <v>5200</v>
      </c>
      <c r="N134" s="141" t="e">
        <f>((I134/K134)*L134)/200*'Calculatie schoonmaak invulblad'!$C$16</f>
        <v>#DIV/0!</v>
      </c>
      <c r="O134" s="143" t="e">
        <f>(I134/K134)*L134*'Calculatie schoonmaak invulblad'!$C$16</f>
        <v>#DIV/0!</v>
      </c>
    </row>
    <row r="135" spans="1:15" x14ac:dyDescent="0.3">
      <c r="A135" s="21" t="s">
        <v>152</v>
      </c>
      <c r="B135" s="13" t="s">
        <v>1113</v>
      </c>
      <c r="C135" s="13" t="s">
        <v>46</v>
      </c>
      <c r="D135" s="13" t="s">
        <v>46</v>
      </c>
      <c r="E135" s="13" t="s">
        <v>5</v>
      </c>
      <c r="F135" s="13" t="s">
        <v>5</v>
      </c>
      <c r="G135" s="13" t="s">
        <v>47</v>
      </c>
      <c r="H135" s="78">
        <v>26</v>
      </c>
      <c r="I135" s="78">
        <v>26</v>
      </c>
      <c r="J135" s="79"/>
      <c r="K135" s="69">
        <f>'Calculatie schoonmaak invulblad'!K37</f>
        <v>0</v>
      </c>
      <c r="L135" s="27">
        <v>200</v>
      </c>
      <c r="M135" s="67">
        <f t="shared" si="1"/>
        <v>5200</v>
      </c>
      <c r="N135" s="141" t="e">
        <f>((I135/K135)*L135)/200*'Calculatie schoonmaak invulblad'!$C$16</f>
        <v>#DIV/0!</v>
      </c>
      <c r="O135" s="143" t="e">
        <f>(I135/K135)*L135*'Calculatie schoonmaak invulblad'!$C$16</f>
        <v>#DIV/0!</v>
      </c>
    </row>
    <row r="136" spans="1:15" x14ac:dyDescent="0.3">
      <c r="A136" s="21" t="s">
        <v>152</v>
      </c>
      <c r="B136" s="13" t="s">
        <v>1114</v>
      </c>
      <c r="C136" s="13" t="s">
        <v>122</v>
      </c>
      <c r="D136" s="13" t="s">
        <v>56</v>
      </c>
      <c r="E136" s="13" t="s">
        <v>1</v>
      </c>
      <c r="F136" s="13" t="s">
        <v>2</v>
      </c>
      <c r="G136" s="13" t="s">
        <v>35</v>
      </c>
      <c r="H136" s="78">
        <v>190</v>
      </c>
      <c r="I136" s="78">
        <v>190</v>
      </c>
      <c r="J136" s="79"/>
      <c r="K136" s="69">
        <f>'Calculatie schoonmaak invulblad'!K60</f>
        <v>0</v>
      </c>
      <c r="L136" s="27">
        <v>200</v>
      </c>
      <c r="M136" s="67">
        <f t="shared" si="1"/>
        <v>38000</v>
      </c>
      <c r="N136" s="141" t="e">
        <f>((I136/K136)*L136)/200*'Calculatie schoonmaak invulblad'!$C$16</f>
        <v>#DIV/0!</v>
      </c>
      <c r="O136" s="143" t="e">
        <f>(I136/K136)*L136*'Calculatie schoonmaak invulblad'!$C$16</f>
        <v>#DIV/0!</v>
      </c>
    </row>
    <row r="137" spans="1:15" x14ac:dyDescent="0.3">
      <c r="A137" s="21" t="s">
        <v>152</v>
      </c>
      <c r="B137" s="13" t="s">
        <v>1115</v>
      </c>
      <c r="C137" s="13" t="s">
        <v>1041</v>
      </c>
      <c r="D137" s="13" t="s">
        <v>54</v>
      </c>
      <c r="E137" s="13" t="s">
        <v>5</v>
      </c>
      <c r="F137" s="13" t="s">
        <v>5</v>
      </c>
      <c r="G137" s="13" t="s">
        <v>35</v>
      </c>
      <c r="H137" s="78">
        <v>51</v>
      </c>
      <c r="I137" s="78">
        <v>51</v>
      </c>
      <c r="J137" s="79"/>
      <c r="K137" s="69">
        <f>'Calculatie schoonmaak invulblad'!K49</f>
        <v>0</v>
      </c>
      <c r="L137" s="27">
        <v>200</v>
      </c>
      <c r="M137" s="67">
        <f t="shared" si="1"/>
        <v>10200</v>
      </c>
      <c r="N137" s="141" t="e">
        <f>((I137/K137)*L137)/200*'Calculatie schoonmaak invulblad'!$C$16</f>
        <v>#DIV/0!</v>
      </c>
      <c r="O137" s="143" t="e">
        <f>(I137/K137)*L137*'Calculatie schoonmaak invulblad'!$C$16</f>
        <v>#DIV/0!</v>
      </c>
    </row>
    <row r="138" spans="1:15" x14ac:dyDescent="0.3">
      <c r="A138" s="21" t="s">
        <v>152</v>
      </c>
      <c r="B138" s="13" t="s">
        <v>1116</v>
      </c>
      <c r="C138" s="13" t="s">
        <v>54</v>
      </c>
      <c r="D138" s="13" t="s">
        <v>54</v>
      </c>
      <c r="E138" s="13" t="s">
        <v>5</v>
      </c>
      <c r="F138" s="13" t="s">
        <v>5</v>
      </c>
      <c r="G138" s="13" t="s">
        <v>35</v>
      </c>
      <c r="H138" s="78">
        <v>22</v>
      </c>
      <c r="I138" s="78">
        <v>22</v>
      </c>
      <c r="J138" s="79"/>
      <c r="K138" s="69">
        <f>'Calculatie schoonmaak invulblad'!K49</f>
        <v>0</v>
      </c>
      <c r="L138" s="27">
        <v>200</v>
      </c>
      <c r="M138" s="67">
        <f t="shared" si="1"/>
        <v>4400</v>
      </c>
      <c r="N138" s="141" t="e">
        <f>((I138/K138)*L138)/200*'Calculatie schoonmaak invulblad'!$C$16</f>
        <v>#DIV/0!</v>
      </c>
      <c r="O138" s="143" t="e">
        <f>(I138/K138)*L138*'Calculatie schoonmaak invulblad'!$C$16</f>
        <v>#DIV/0!</v>
      </c>
    </row>
    <row r="139" spans="1:15" x14ac:dyDescent="0.3">
      <c r="A139" s="21" t="s">
        <v>152</v>
      </c>
      <c r="B139" s="13" t="s">
        <v>1117</v>
      </c>
      <c r="C139" s="13" t="s">
        <v>92</v>
      </c>
      <c r="D139" s="13" t="s">
        <v>56</v>
      </c>
      <c r="E139" s="13" t="s">
        <v>239</v>
      </c>
      <c r="F139" s="13" t="s">
        <v>10</v>
      </c>
      <c r="G139" s="13" t="s">
        <v>35</v>
      </c>
      <c r="H139" s="78">
        <v>12</v>
      </c>
      <c r="I139" s="78">
        <v>12</v>
      </c>
      <c r="J139" s="79"/>
      <c r="K139" s="69">
        <f>'Calculatie schoonmaak invulblad'!K62</f>
        <v>0</v>
      </c>
      <c r="L139" s="27">
        <v>200</v>
      </c>
      <c r="M139" s="67">
        <f t="shared" si="1"/>
        <v>2400</v>
      </c>
      <c r="N139" s="141" t="e">
        <f>((I139/K139)*L139)/200*'Calculatie schoonmaak invulblad'!$C$16</f>
        <v>#DIV/0!</v>
      </c>
      <c r="O139" s="143" t="e">
        <f>(I139/K139)*L139*'Calculatie schoonmaak invulblad'!$C$16</f>
        <v>#DIV/0!</v>
      </c>
    </row>
    <row r="140" spans="1:15" x14ac:dyDescent="0.3">
      <c r="A140" s="21" t="s">
        <v>152</v>
      </c>
      <c r="B140" s="13" t="s">
        <v>1118</v>
      </c>
      <c r="C140" s="13" t="s">
        <v>143</v>
      </c>
      <c r="D140" s="13" t="s">
        <v>0</v>
      </c>
      <c r="E140" s="13" t="s">
        <v>19</v>
      </c>
      <c r="F140" s="13" t="s">
        <v>8</v>
      </c>
      <c r="G140" s="13" t="s">
        <v>3</v>
      </c>
      <c r="H140" s="78">
        <v>27</v>
      </c>
      <c r="I140" s="78">
        <v>27</v>
      </c>
      <c r="J140" s="79"/>
      <c r="K140" s="69">
        <f>'Calculatie schoonmaak invulblad'!E22</f>
        <v>0</v>
      </c>
      <c r="L140" s="27">
        <v>40</v>
      </c>
      <c r="M140" s="67">
        <f t="shared" ref="M140:M207" si="2">I140*L140</f>
        <v>1080</v>
      </c>
      <c r="N140" s="141" t="e">
        <f>((I140/K140)*L140)/200*'Calculatie schoonmaak invulblad'!$C$16</f>
        <v>#DIV/0!</v>
      </c>
      <c r="O140" s="143" t="e">
        <f>(I140/K140)*L140*'Calculatie schoonmaak invulblad'!$C$16</f>
        <v>#DIV/0!</v>
      </c>
    </row>
    <row r="141" spans="1:15" x14ac:dyDescent="0.3">
      <c r="A141" s="21" t="s">
        <v>152</v>
      </c>
      <c r="B141" s="13" t="s">
        <v>1119</v>
      </c>
      <c r="C141" s="13" t="s">
        <v>84</v>
      </c>
      <c r="D141" s="13" t="s">
        <v>0</v>
      </c>
      <c r="E141" s="13" t="s">
        <v>19</v>
      </c>
      <c r="F141" s="13" t="s">
        <v>8</v>
      </c>
      <c r="G141" s="13" t="s">
        <v>3</v>
      </c>
      <c r="H141" s="78">
        <v>25</v>
      </c>
      <c r="I141" s="78">
        <v>25</v>
      </c>
      <c r="J141" s="79"/>
      <c r="K141" s="69">
        <f>'Calculatie schoonmaak invulblad'!E22</f>
        <v>0</v>
      </c>
      <c r="L141" s="27">
        <v>40</v>
      </c>
      <c r="M141" s="67">
        <f t="shared" si="2"/>
        <v>1000</v>
      </c>
      <c r="N141" s="141" t="e">
        <f>((I141/K141)*L141)/200*'Calculatie schoonmaak invulblad'!$C$16</f>
        <v>#DIV/0!</v>
      </c>
      <c r="O141" s="143" t="e">
        <f>(I141/K141)*L141*'Calculatie schoonmaak invulblad'!$C$16</f>
        <v>#DIV/0!</v>
      </c>
    </row>
    <row r="142" spans="1:15" x14ac:dyDescent="0.3">
      <c r="A142" s="21" t="s">
        <v>152</v>
      </c>
      <c r="B142" s="13" t="s">
        <v>1120</v>
      </c>
      <c r="C142" s="13" t="s">
        <v>143</v>
      </c>
      <c r="D142" s="13" t="s">
        <v>0</v>
      </c>
      <c r="E142" s="13" t="s">
        <v>772</v>
      </c>
      <c r="F142" s="13" t="s">
        <v>8</v>
      </c>
      <c r="G142" s="13" t="s">
        <v>3</v>
      </c>
      <c r="H142" s="78">
        <v>25</v>
      </c>
      <c r="I142" s="78">
        <v>25</v>
      </c>
      <c r="J142" s="79"/>
      <c r="K142" s="69">
        <f>'Calculatie schoonmaak invulblad'!E22</f>
        <v>0</v>
      </c>
      <c r="L142" s="27">
        <v>40</v>
      </c>
      <c r="M142" s="67">
        <f t="shared" si="2"/>
        <v>1000</v>
      </c>
      <c r="N142" s="141" t="e">
        <f>((I142/K142)*L142)/200*'Calculatie schoonmaak invulblad'!$C$16</f>
        <v>#DIV/0!</v>
      </c>
      <c r="O142" s="143" t="e">
        <f>(I142/K142)*L142*'Calculatie schoonmaak invulblad'!$C$16</f>
        <v>#DIV/0!</v>
      </c>
    </row>
    <row r="143" spans="1:15" x14ac:dyDescent="0.3">
      <c r="A143" s="21" t="s">
        <v>152</v>
      </c>
      <c r="B143" s="13" t="s">
        <v>1121</v>
      </c>
      <c r="C143" s="13" t="s">
        <v>1122</v>
      </c>
      <c r="D143" s="13" t="s">
        <v>56</v>
      </c>
      <c r="E143" s="13" t="s">
        <v>1082</v>
      </c>
      <c r="F143" s="13" t="s">
        <v>8</v>
      </c>
      <c r="G143" s="13" t="s">
        <v>27</v>
      </c>
      <c r="H143" s="78">
        <v>6</v>
      </c>
      <c r="I143" s="78">
        <v>6</v>
      </c>
      <c r="J143" s="79"/>
      <c r="K143" s="68">
        <f>'Calculatie schoonmaak invulblad'!E44</f>
        <v>0</v>
      </c>
      <c r="L143" s="27">
        <v>200</v>
      </c>
      <c r="M143" s="67">
        <f t="shared" si="2"/>
        <v>1200</v>
      </c>
      <c r="N143" s="141" t="e">
        <f>((I143/K143)*L143)/200*'Calculatie schoonmaak invulblad'!$C$16</f>
        <v>#DIV/0!</v>
      </c>
      <c r="O143" s="143" t="e">
        <f>(I143/K143)*L143*'Calculatie schoonmaak invulblad'!$C$16</f>
        <v>#DIV/0!</v>
      </c>
    </row>
    <row r="144" spans="1:15" x14ac:dyDescent="0.3">
      <c r="A144" s="21" t="s">
        <v>152</v>
      </c>
      <c r="B144" s="13" t="s">
        <v>1117</v>
      </c>
      <c r="C144" s="13" t="s">
        <v>1123</v>
      </c>
      <c r="D144" s="13" t="s">
        <v>56</v>
      </c>
      <c r="E144" s="13" t="s">
        <v>239</v>
      </c>
      <c r="F144" s="13" t="s">
        <v>10</v>
      </c>
      <c r="G144" s="13" t="s">
        <v>35</v>
      </c>
      <c r="H144" s="78">
        <v>80.8</v>
      </c>
      <c r="I144" s="78">
        <v>80.8</v>
      </c>
      <c r="J144" s="79"/>
      <c r="K144" s="69">
        <f>'Calculatie schoonmaak invulblad'!K62</f>
        <v>0</v>
      </c>
      <c r="L144" s="27">
        <v>200</v>
      </c>
      <c r="M144" s="67">
        <f t="shared" si="2"/>
        <v>16160</v>
      </c>
      <c r="N144" s="141" t="e">
        <f>((I144/K144)*L144)/200*'Calculatie schoonmaak invulblad'!$C$16</f>
        <v>#DIV/0!</v>
      </c>
      <c r="O144" s="143" t="e">
        <f>(I144/K144)*L144*'Calculatie schoonmaak invulblad'!$C$16</f>
        <v>#DIV/0!</v>
      </c>
    </row>
    <row r="145" spans="1:15" x14ac:dyDescent="0.3">
      <c r="A145" s="21" t="s">
        <v>152</v>
      </c>
      <c r="B145" s="13" t="s">
        <v>1117</v>
      </c>
      <c r="C145" s="13" t="s">
        <v>1124</v>
      </c>
      <c r="D145" s="13" t="s">
        <v>56</v>
      </c>
      <c r="E145" s="13" t="s">
        <v>11</v>
      </c>
      <c r="F145" s="13" t="s">
        <v>12</v>
      </c>
      <c r="G145" s="13" t="s">
        <v>35</v>
      </c>
      <c r="H145" s="78">
        <v>15.2</v>
      </c>
      <c r="I145" s="78">
        <v>15.2</v>
      </c>
      <c r="J145" s="79"/>
      <c r="K145" s="69">
        <f>'Calculatie schoonmaak invulblad'!K63</f>
        <v>0</v>
      </c>
      <c r="L145" s="27">
        <v>200</v>
      </c>
      <c r="M145" s="67">
        <f t="shared" si="2"/>
        <v>3040</v>
      </c>
      <c r="N145" s="141" t="e">
        <f>((I145/K145)*L145)/200*'Calculatie schoonmaak invulblad'!$C$16</f>
        <v>#DIV/0!</v>
      </c>
      <c r="O145" s="143" t="e">
        <f>(I145/K145)*L145*'Calculatie schoonmaak invulblad'!$C$16</f>
        <v>#DIV/0!</v>
      </c>
    </row>
    <row r="146" spans="1:15" x14ac:dyDescent="0.3">
      <c r="A146" s="21" t="s">
        <v>152</v>
      </c>
      <c r="B146" s="13" t="s">
        <v>1125</v>
      </c>
      <c r="C146" s="13" t="s">
        <v>186</v>
      </c>
      <c r="D146" s="13" t="s">
        <v>48</v>
      </c>
      <c r="E146" s="13" t="s">
        <v>49</v>
      </c>
      <c r="F146" s="13" t="s">
        <v>11</v>
      </c>
      <c r="G146" s="13" t="s">
        <v>125</v>
      </c>
      <c r="H146" s="78">
        <v>256</v>
      </c>
      <c r="I146" s="78">
        <v>256</v>
      </c>
      <c r="J146" s="79"/>
      <c r="K146" s="27">
        <f>(('Calculatie schoonmaak invulblad'!K42*50)/65)+(('Calculatie schoonmaak invulblad'!K43*15)/65)</f>
        <v>0</v>
      </c>
      <c r="L146" s="27">
        <v>65</v>
      </c>
      <c r="M146" s="67">
        <f t="shared" si="2"/>
        <v>16640</v>
      </c>
      <c r="N146" s="141" t="e">
        <f>((I146/K146)*L146)/200*'Calculatie schoonmaak invulblad'!$C$16</f>
        <v>#DIV/0!</v>
      </c>
      <c r="O146" s="143" t="e">
        <f>(I146/K146)*L146*'Calculatie schoonmaak invulblad'!$C$16</f>
        <v>#DIV/0!</v>
      </c>
    </row>
    <row r="147" spans="1:15" x14ac:dyDescent="0.3">
      <c r="A147" s="21" t="s">
        <v>152</v>
      </c>
      <c r="B147" s="13" t="s">
        <v>1125</v>
      </c>
      <c r="C147" s="13" t="s">
        <v>53</v>
      </c>
      <c r="D147" s="13" t="s">
        <v>53</v>
      </c>
      <c r="E147" s="13" t="s">
        <v>49</v>
      </c>
      <c r="F147" s="13" t="s">
        <v>11</v>
      </c>
      <c r="G147" s="13" t="s">
        <v>125</v>
      </c>
      <c r="H147" s="78">
        <v>36</v>
      </c>
      <c r="I147" s="78">
        <v>36</v>
      </c>
      <c r="J147" s="79"/>
      <c r="K147" s="27">
        <f>('Calculatie schoonmaak invulblad'!K45+'Calculatie schoonmaak invulblad'!K46)/2</f>
        <v>0</v>
      </c>
      <c r="L147" s="27">
        <v>2</v>
      </c>
      <c r="M147" s="67">
        <f t="shared" si="2"/>
        <v>72</v>
      </c>
      <c r="N147" s="141" t="e">
        <f>((I147/K147)*L147)/200*'Calculatie schoonmaak invulblad'!$C$16</f>
        <v>#DIV/0!</v>
      </c>
      <c r="O147" s="143" t="e">
        <f>(I147/K147)*L147*'Calculatie schoonmaak invulblad'!$C$16</f>
        <v>#DIV/0!</v>
      </c>
    </row>
    <row r="148" spans="1:15" x14ac:dyDescent="0.3">
      <c r="A148" s="21" t="s">
        <v>152</v>
      </c>
      <c r="B148" s="13" t="s">
        <v>1126</v>
      </c>
      <c r="C148" s="13" t="s">
        <v>29</v>
      </c>
      <c r="D148" s="13" t="s">
        <v>29</v>
      </c>
      <c r="E148" s="13" t="s">
        <v>5</v>
      </c>
      <c r="F148" s="13" t="s">
        <v>5</v>
      </c>
      <c r="G148" s="13" t="s">
        <v>30</v>
      </c>
      <c r="H148" s="78">
        <v>31</v>
      </c>
      <c r="I148" s="78">
        <v>31</v>
      </c>
      <c r="J148" s="79"/>
      <c r="K148" s="69">
        <f>'Calculatie schoonmaak invulblad'!E56</f>
        <v>0</v>
      </c>
      <c r="L148" s="27">
        <v>200</v>
      </c>
      <c r="M148" s="67">
        <f t="shared" si="2"/>
        <v>6200</v>
      </c>
      <c r="N148" s="141" t="e">
        <f>((I148/K148)*L148)/200*'Calculatie schoonmaak invulblad'!$C$16</f>
        <v>#DIV/0!</v>
      </c>
      <c r="O148" s="143" t="e">
        <f>(I148/K148)*L148*'Calculatie schoonmaak invulblad'!$C$16</f>
        <v>#DIV/0!</v>
      </c>
    </row>
    <row r="149" spans="1:15" x14ac:dyDescent="0.3">
      <c r="A149" s="21" t="s">
        <v>152</v>
      </c>
      <c r="B149" s="13" t="s">
        <v>1126</v>
      </c>
      <c r="C149" s="13" t="s">
        <v>14</v>
      </c>
      <c r="D149" s="13" t="s">
        <v>14</v>
      </c>
      <c r="E149" s="13" t="s">
        <v>5</v>
      </c>
      <c r="F149" s="13" t="s">
        <v>5</v>
      </c>
      <c r="G149" s="13" t="s">
        <v>1463</v>
      </c>
      <c r="H149" s="78">
        <v>4.8</v>
      </c>
      <c r="I149" s="78">
        <v>4.8</v>
      </c>
      <c r="J149" s="79"/>
      <c r="K149" s="69">
        <f>'Calculatie schoonmaak invulblad'!E35</f>
        <v>0</v>
      </c>
      <c r="L149" s="27">
        <v>20</v>
      </c>
      <c r="M149" s="67">
        <f t="shared" si="2"/>
        <v>96</v>
      </c>
      <c r="N149" s="141" t="e">
        <f>((I149/K149)*L149)/200*'Calculatie schoonmaak invulblad'!$C$16</f>
        <v>#DIV/0!</v>
      </c>
      <c r="O149" s="143" t="e">
        <f>(I149/K149)*L149*'Calculatie schoonmaak invulblad'!$C$16</f>
        <v>#DIV/0!</v>
      </c>
    </row>
    <row r="150" spans="1:15" x14ac:dyDescent="0.3">
      <c r="A150" s="21" t="s">
        <v>152</v>
      </c>
      <c r="B150" s="13" t="s">
        <v>1126</v>
      </c>
      <c r="C150" s="13" t="s">
        <v>358</v>
      </c>
      <c r="D150" s="13" t="s">
        <v>46</v>
      </c>
      <c r="E150" s="13" t="s">
        <v>5</v>
      </c>
      <c r="F150" s="13" t="s">
        <v>5</v>
      </c>
      <c r="G150" s="13" t="s">
        <v>47</v>
      </c>
      <c r="H150" s="78">
        <v>1</v>
      </c>
      <c r="I150" s="78">
        <v>1</v>
      </c>
      <c r="J150" s="79"/>
      <c r="K150" s="69">
        <f>'Calculatie schoonmaak invulblad'!K37</f>
        <v>0</v>
      </c>
      <c r="L150" s="27">
        <v>200</v>
      </c>
      <c r="M150" s="67">
        <f t="shared" si="2"/>
        <v>200</v>
      </c>
      <c r="N150" s="141" t="e">
        <f>((I150/K150)*L150)/200*'Calculatie schoonmaak invulblad'!$C$16</f>
        <v>#DIV/0!</v>
      </c>
      <c r="O150" s="143" t="e">
        <f>(I150/K150)*L150*'Calculatie schoonmaak invulblad'!$C$16</f>
        <v>#DIV/0!</v>
      </c>
    </row>
    <row r="151" spans="1:15" x14ac:dyDescent="0.3">
      <c r="A151" s="21" t="s">
        <v>152</v>
      </c>
      <c r="B151" s="13" t="s">
        <v>1127</v>
      </c>
      <c r="C151" s="13" t="s">
        <v>186</v>
      </c>
      <c r="D151" s="13" t="s">
        <v>48</v>
      </c>
      <c r="E151" s="13" t="s">
        <v>49</v>
      </c>
      <c r="F151" s="13" t="s">
        <v>11</v>
      </c>
      <c r="G151" s="13" t="s">
        <v>125</v>
      </c>
      <c r="H151" s="78">
        <v>256</v>
      </c>
      <c r="I151" s="78">
        <v>256</v>
      </c>
      <c r="J151" s="79"/>
      <c r="K151" s="27">
        <f>(('Calculatie schoonmaak invulblad'!K42*50)/65)+(('Calculatie schoonmaak invulblad'!K43*15)/65)</f>
        <v>0</v>
      </c>
      <c r="L151" s="27">
        <v>65</v>
      </c>
      <c r="M151" s="67">
        <f t="shared" si="2"/>
        <v>16640</v>
      </c>
      <c r="N151" s="141" t="e">
        <f>((I151/K151)*L151)/200*'Calculatie schoonmaak invulblad'!$C$16</f>
        <v>#DIV/0!</v>
      </c>
      <c r="O151" s="143" t="e">
        <f>(I151/K151)*L151*'Calculatie schoonmaak invulblad'!$C$16</f>
        <v>#DIV/0!</v>
      </c>
    </row>
    <row r="152" spans="1:15" x14ac:dyDescent="0.3">
      <c r="A152" s="21" t="s">
        <v>152</v>
      </c>
      <c r="B152" s="13" t="s">
        <v>1127</v>
      </c>
      <c r="C152" s="13" t="s">
        <v>53</v>
      </c>
      <c r="D152" s="13" t="s">
        <v>53</v>
      </c>
      <c r="E152" s="13" t="s">
        <v>49</v>
      </c>
      <c r="F152" s="13" t="s">
        <v>11</v>
      </c>
      <c r="G152" s="13" t="s">
        <v>125</v>
      </c>
      <c r="H152" s="78">
        <v>36</v>
      </c>
      <c r="I152" s="78">
        <v>36</v>
      </c>
      <c r="J152" s="79"/>
      <c r="K152" s="27">
        <f>('Calculatie schoonmaak invulblad'!K45+'Calculatie schoonmaak invulblad'!K46)/2</f>
        <v>0</v>
      </c>
      <c r="L152" s="27">
        <v>2</v>
      </c>
      <c r="M152" s="67">
        <f t="shared" si="2"/>
        <v>72</v>
      </c>
      <c r="N152" s="141" t="e">
        <f>((I152/K152)*L152)/200*'Calculatie schoonmaak invulblad'!$C$16</f>
        <v>#DIV/0!</v>
      </c>
      <c r="O152" s="143" t="e">
        <f>(I152/K152)*L152*'Calculatie schoonmaak invulblad'!$C$16</f>
        <v>#DIV/0!</v>
      </c>
    </row>
    <row r="153" spans="1:15" x14ac:dyDescent="0.3">
      <c r="A153" s="21" t="s">
        <v>152</v>
      </c>
      <c r="B153" s="13" t="s">
        <v>1128</v>
      </c>
      <c r="C153" s="13" t="s">
        <v>29</v>
      </c>
      <c r="D153" s="13" t="s">
        <v>29</v>
      </c>
      <c r="E153" s="13" t="s">
        <v>5</v>
      </c>
      <c r="F153" s="13" t="s">
        <v>5</v>
      </c>
      <c r="G153" s="13" t="s">
        <v>30</v>
      </c>
      <c r="H153" s="78">
        <v>31</v>
      </c>
      <c r="I153" s="78">
        <v>31</v>
      </c>
      <c r="J153" s="79"/>
      <c r="K153" s="69">
        <f>'Calculatie schoonmaak invulblad'!E56</f>
        <v>0</v>
      </c>
      <c r="L153" s="27">
        <v>200</v>
      </c>
      <c r="M153" s="67">
        <f t="shared" si="2"/>
        <v>6200</v>
      </c>
      <c r="N153" s="141" t="e">
        <f>((I153/K153)*L153)/200*'Calculatie schoonmaak invulblad'!$C$16</f>
        <v>#DIV/0!</v>
      </c>
      <c r="O153" s="143" t="e">
        <f>(I153/K153)*L153*'Calculatie schoonmaak invulblad'!$C$16</f>
        <v>#DIV/0!</v>
      </c>
    </row>
    <row r="154" spans="1:15" x14ac:dyDescent="0.3">
      <c r="A154" s="21" t="s">
        <v>152</v>
      </c>
      <c r="B154" s="13" t="s">
        <v>1128</v>
      </c>
      <c r="C154" s="13" t="s">
        <v>14</v>
      </c>
      <c r="D154" s="13" t="s">
        <v>14</v>
      </c>
      <c r="E154" s="13" t="s">
        <v>5</v>
      </c>
      <c r="F154" s="13" t="s">
        <v>5</v>
      </c>
      <c r="G154" s="13" t="s">
        <v>1463</v>
      </c>
      <c r="H154" s="78">
        <v>4.8</v>
      </c>
      <c r="I154" s="78">
        <v>4.8</v>
      </c>
      <c r="J154" s="79"/>
      <c r="K154" s="69">
        <f>'Calculatie schoonmaak invulblad'!E35</f>
        <v>0</v>
      </c>
      <c r="L154" s="27">
        <v>20</v>
      </c>
      <c r="M154" s="67">
        <f t="shared" si="2"/>
        <v>96</v>
      </c>
      <c r="N154" s="141" t="e">
        <f>((I154/K154)*L154)/200*'Calculatie schoonmaak invulblad'!$C$16</f>
        <v>#DIV/0!</v>
      </c>
      <c r="O154" s="143" t="e">
        <f>(I154/K154)*L154*'Calculatie schoonmaak invulblad'!$C$16</f>
        <v>#DIV/0!</v>
      </c>
    </row>
    <row r="155" spans="1:15" x14ac:dyDescent="0.3">
      <c r="A155" s="21" t="s">
        <v>152</v>
      </c>
      <c r="B155" s="13" t="s">
        <v>1128</v>
      </c>
      <c r="C155" s="13" t="s">
        <v>358</v>
      </c>
      <c r="D155" s="13" t="s">
        <v>46</v>
      </c>
      <c r="E155" s="13" t="s">
        <v>5</v>
      </c>
      <c r="F155" s="13" t="s">
        <v>5</v>
      </c>
      <c r="G155" s="13" t="s">
        <v>47</v>
      </c>
      <c r="H155" s="78">
        <v>1</v>
      </c>
      <c r="I155" s="78">
        <v>1</v>
      </c>
      <c r="J155" s="79"/>
      <c r="K155" s="69">
        <f>'Calculatie schoonmaak invulblad'!K37</f>
        <v>0</v>
      </c>
      <c r="L155" s="27">
        <v>200</v>
      </c>
      <c r="M155" s="67">
        <f t="shared" si="2"/>
        <v>200</v>
      </c>
      <c r="N155" s="141" t="e">
        <f>((I155/K155)*L155)/200*'Calculatie schoonmaak invulblad'!$C$16</f>
        <v>#DIV/0!</v>
      </c>
      <c r="O155" s="143" t="e">
        <f>(I155/K155)*L155*'Calculatie schoonmaak invulblad'!$C$16</f>
        <v>#DIV/0!</v>
      </c>
    </row>
    <row r="156" spans="1:15" x14ac:dyDescent="0.3">
      <c r="A156" s="21" t="s">
        <v>152</v>
      </c>
      <c r="B156" s="13" t="s">
        <v>1129</v>
      </c>
      <c r="C156" s="13" t="s">
        <v>186</v>
      </c>
      <c r="D156" s="13" t="s">
        <v>48</v>
      </c>
      <c r="E156" s="13" t="s">
        <v>49</v>
      </c>
      <c r="F156" s="13" t="s">
        <v>11</v>
      </c>
      <c r="G156" s="13" t="s">
        <v>125</v>
      </c>
      <c r="H156" s="78">
        <v>256</v>
      </c>
      <c r="I156" s="78">
        <v>256</v>
      </c>
      <c r="J156" s="79"/>
      <c r="K156" s="27">
        <f>(('Calculatie schoonmaak invulblad'!K42*50)/65)+(('Calculatie schoonmaak invulblad'!K43*15)/65)</f>
        <v>0</v>
      </c>
      <c r="L156" s="27">
        <v>65</v>
      </c>
      <c r="M156" s="67">
        <f t="shared" si="2"/>
        <v>16640</v>
      </c>
      <c r="N156" s="141" t="e">
        <f>((I156/K156)*L156)/200*'Calculatie schoonmaak invulblad'!$C$16</f>
        <v>#DIV/0!</v>
      </c>
      <c r="O156" s="143" t="e">
        <f>(I156/K156)*L156*'Calculatie schoonmaak invulblad'!$C$16</f>
        <v>#DIV/0!</v>
      </c>
    </row>
    <row r="157" spans="1:15" x14ac:dyDescent="0.3">
      <c r="A157" s="21" t="s">
        <v>152</v>
      </c>
      <c r="B157" s="13" t="s">
        <v>1129</v>
      </c>
      <c r="C157" s="13" t="s">
        <v>53</v>
      </c>
      <c r="D157" s="13" t="s">
        <v>53</v>
      </c>
      <c r="E157" s="13" t="s">
        <v>49</v>
      </c>
      <c r="F157" s="13" t="s">
        <v>11</v>
      </c>
      <c r="G157" s="13" t="s">
        <v>125</v>
      </c>
      <c r="H157" s="78">
        <v>36</v>
      </c>
      <c r="I157" s="78">
        <v>36</v>
      </c>
      <c r="J157" s="79"/>
      <c r="K157" s="27">
        <f>('Calculatie schoonmaak invulblad'!K45+'Calculatie schoonmaak invulblad'!K46)/2</f>
        <v>0</v>
      </c>
      <c r="L157" s="27">
        <v>2</v>
      </c>
      <c r="M157" s="67">
        <f t="shared" si="2"/>
        <v>72</v>
      </c>
      <c r="N157" s="141" t="e">
        <f>((I157/K157)*L157)/200*'Calculatie schoonmaak invulblad'!$C$16</f>
        <v>#DIV/0!</v>
      </c>
      <c r="O157" s="143" t="e">
        <f>(I157/K157)*L157*'Calculatie schoonmaak invulblad'!$C$16</f>
        <v>#DIV/0!</v>
      </c>
    </row>
    <row r="158" spans="1:15" x14ac:dyDescent="0.3">
      <c r="A158" s="21" t="s">
        <v>152</v>
      </c>
      <c r="B158" s="13" t="s">
        <v>1130</v>
      </c>
      <c r="C158" s="13" t="s">
        <v>29</v>
      </c>
      <c r="D158" s="13" t="s">
        <v>29</v>
      </c>
      <c r="E158" s="13" t="s">
        <v>5</v>
      </c>
      <c r="F158" s="13" t="s">
        <v>5</v>
      </c>
      <c r="G158" s="13" t="s">
        <v>30</v>
      </c>
      <c r="H158" s="78">
        <v>27.45</v>
      </c>
      <c r="I158" s="78">
        <v>27.45</v>
      </c>
      <c r="J158" s="79"/>
      <c r="K158" s="69">
        <f>'Calculatie schoonmaak invulblad'!E56</f>
        <v>0</v>
      </c>
      <c r="L158" s="27">
        <v>200</v>
      </c>
      <c r="M158" s="67">
        <f t="shared" si="2"/>
        <v>5490</v>
      </c>
      <c r="N158" s="141" t="e">
        <f>((I158/K158)*L158)/200*'Calculatie schoonmaak invulblad'!$C$16</f>
        <v>#DIV/0!</v>
      </c>
      <c r="O158" s="143" t="e">
        <f>(I158/K158)*L158*'Calculatie schoonmaak invulblad'!$C$16</f>
        <v>#DIV/0!</v>
      </c>
    </row>
    <row r="159" spans="1:15" x14ac:dyDescent="0.3">
      <c r="A159" s="21" t="s">
        <v>152</v>
      </c>
      <c r="B159" s="13" t="s">
        <v>1130</v>
      </c>
      <c r="C159" s="13" t="s">
        <v>14</v>
      </c>
      <c r="D159" s="13" t="s">
        <v>14</v>
      </c>
      <c r="E159" s="13" t="s">
        <v>5</v>
      </c>
      <c r="F159" s="13" t="s">
        <v>5</v>
      </c>
      <c r="G159" s="13" t="s">
        <v>1463</v>
      </c>
      <c r="H159" s="78">
        <v>4</v>
      </c>
      <c r="I159" s="78">
        <v>4</v>
      </c>
      <c r="J159" s="79"/>
      <c r="K159" s="69">
        <f>'Calculatie schoonmaak invulblad'!E35</f>
        <v>0</v>
      </c>
      <c r="L159" s="27">
        <v>20</v>
      </c>
      <c r="M159" s="67">
        <f t="shared" si="2"/>
        <v>80</v>
      </c>
      <c r="N159" s="141" t="e">
        <f>((I159/K159)*L159)/200*'Calculatie schoonmaak invulblad'!$C$16</f>
        <v>#DIV/0!</v>
      </c>
      <c r="O159" s="143" t="e">
        <f>(I159/K159)*L159*'Calculatie schoonmaak invulblad'!$C$16</f>
        <v>#DIV/0!</v>
      </c>
    </row>
    <row r="160" spans="1:15" x14ac:dyDescent="0.3">
      <c r="A160" s="21" t="s">
        <v>152</v>
      </c>
      <c r="B160" s="13" t="s">
        <v>1130</v>
      </c>
      <c r="C160" s="13" t="s">
        <v>358</v>
      </c>
      <c r="D160" s="13" t="s">
        <v>46</v>
      </c>
      <c r="E160" s="13" t="s">
        <v>5</v>
      </c>
      <c r="F160" s="13" t="s">
        <v>5</v>
      </c>
      <c r="G160" s="13" t="s">
        <v>47</v>
      </c>
      <c r="H160" s="78">
        <v>1.2</v>
      </c>
      <c r="I160" s="78">
        <v>1.2</v>
      </c>
      <c r="J160" s="79"/>
      <c r="K160" s="69">
        <f>'Calculatie schoonmaak invulblad'!K37</f>
        <v>0</v>
      </c>
      <c r="L160" s="27">
        <v>200</v>
      </c>
      <c r="M160" s="67">
        <f t="shared" si="2"/>
        <v>240</v>
      </c>
      <c r="N160" s="141" t="e">
        <f>((I160/K160)*L160)/200*'Calculatie schoonmaak invulblad'!$C$16</f>
        <v>#DIV/0!</v>
      </c>
      <c r="O160" s="143" t="e">
        <f>(I160/K160)*L160*'Calculatie schoonmaak invulblad'!$C$16</f>
        <v>#DIV/0!</v>
      </c>
    </row>
    <row r="161" spans="1:15" x14ac:dyDescent="0.3">
      <c r="A161" s="21" t="s">
        <v>152</v>
      </c>
      <c r="B161" s="13" t="s">
        <v>1131</v>
      </c>
      <c r="C161" s="13" t="s">
        <v>1132</v>
      </c>
      <c r="D161" s="13" t="s">
        <v>29</v>
      </c>
      <c r="E161" s="13" t="s">
        <v>239</v>
      </c>
      <c r="F161" s="13" t="s">
        <v>10</v>
      </c>
      <c r="G161" s="13" t="s">
        <v>30</v>
      </c>
      <c r="H161" s="78">
        <v>10.8</v>
      </c>
      <c r="I161" s="78">
        <v>10.8</v>
      </c>
      <c r="J161" s="79"/>
      <c r="K161" s="69">
        <f>'Calculatie schoonmaak invulblad'!E59</f>
        <v>0</v>
      </c>
      <c r="L161" s="27">
        <v>200</v>
      </c>
      <c r="M161" s="67">
        <f t="shared" si="2"/>
        <v>2160</v>
      </c>
      <c r="N161" s="141" t="e">
        <f>((I161/K161)*L161)/200*'Calculatie schoonmaak invulblad'!$C$16</f>
        <v>#DIV/0!</v>
      </c>
      <c r="O161" s="143" t="e">
        <f>(I161/K161)*L161*'Calculatie schoonmaak invulblad'!$C$16</f>
        <v>#DIV/0!</v>
      </c>
    </row>
    <row r="162" spans="1:15" x14ac:dyDescent="0.3">
      <c r="A162" s="21" t="s">
        <v>152</v>
      </c>
      <c r="B162" s="13" t="s">
        <v>1133</v>
      </c>
      <c r="C162" s="13" t="s">
        <v>46</v>
      </c>
      <c r="D162" s="13" t="s">
        <v>46</v>
      </c>
      <c r="E162" s="13" t="s">
        <v>5</v>
      </c>
      <c r="F162" s="13" t="s">
        <v>5</v>
      </c>
      <c r="G162" s="13" t="s">
        <v>47</v>
      </c>
      <c r="H162" s="78">
        <v>4.4000000000000004</v>
      </c>
      <c r="I162" s="78">
        <v>4.4000000000000004</v>
      </c>
      <c r="J162" s="79"/>
      <c r="K162" s="69">
        <f>'Calculatie schoonmaak invulblad'!K37</f>
        <v>0</v>
      </c>
      <c r="L162" s="27">
        <v>200</v>
      </c>
      <c r="M162" s="67">
        <f t="shared" si="2"/>
        <v>880.00000000000011</v>
      </c>
      <c r="N162" s="141" t="e">
        <f>((I162/K162)*L162)/200*'Calculatie schoonmaak invulblad'!$C$16</f>
        <v>#DIV/0!</v>
      </c>
      <c r="O162" s="143" t="e">
        <f>(I162/K162)*L162*'Calculatie schoonmaak invulblad'!$C$16</f>
        <v>#DIV/0!</v>
      </c>
    </row>
    <row r="163" spans="1:15" x14ac:dyDescent="0.3">
      <c r="A163" s="21" t="s">
        <v>152</v>
      </c>
      <c r="B163" s="13" t="s">
        <v>1133</v>
      </c>
      <c r="C163" s="13" t="s">
        <v>14</v>
      </c>
      <c r="D163" s="13" t="s">
        <v>14</v>
      </c>
      <c r="E163" s="13" t="s">
        <v>5</v>
      </c>
      <c r="F163" s="13" t="s">
        <v>5</v>
      </c>
      <c r="G163" s="13" t="s">
        <v>1463</v>
      </c>
      <c r="H163" s="78">
        <v>10</v>
      </c>
      <c r="I163" s="78">
        <v>10</v>
      </c>
      <c r="J163" s="79"/>
      <c r="K163" s="69">
        <f>'Calculatie schoonmaak invulblad'!E35</f>
        <v>0</v>
      </c>
      <c r="L163" s="27">
        <v>20</v>
      </c>
      <c r="M163" s="67">
        <f t="shared" si="2"/>
        <v>200</v>
      </c>
      <c r="N163" s="141" t="e">
        <f>((I163/K163)*L163)/200*'Calculatie schoonmaak invulblad'!$C$16</f>
        <v>#DIV/0!</v>
      </c>
      <c r="O163" s="143" t="e">
        <f>(I163/K163)*L163*'Calculatie schoonmaak invulblad'!$C$16</f>
        <v>#DIV/0!</v>
      </c>
    </row>
    <row r="164" spans="1:15" x14ac:dyDescent="0.3">
      <c r="A164" s="21" t="s">
        <v>152</v>
      </c>
      <c r="B164" s="13" t="s">
        <v>1134</v>
      </c>
      <c r="C164" s="13" t="s">
        <v>358</v>
      </c>
      <c r="D164" s="13" t="s">
        <v>46</v>
      </c>
      <c r="E164" s="13" t="s">
        <v>5</v>
      </c>
      <c r="F164" s="13" t="s">
        <v>5</v>
      </c>
      <c r="G164" s="13" t="s">
        <v>47</v>
      </c>
      <c r="H164" s="78">
        <v>1</v>
      </c>
      <c r="I164" s="78">
        <v>1</v>
      </c>
      <c r="J164" s="79"/>
      <c r="K164" s="69">
        <f>'Calculatie schoonmaak invulblad'!K37</f>
        <v>0</v>
      </c>
      <c r="L164" s="27">
        <v>200</v>
      </c>
      <c r="M164" s="67">
        <f t="shared" si="2"/>
        <v>200</v>
      </c>
      <c r="N164" s="141" t="e">
        <f>((I164/K164)*L164)/200*'Calculatie schoonmaak invulblad'!$C$16</f>
        <v>#DIV/0!</v>
      </c>
      <c r="O164" s="143" t="e">
        <f>(I164/K164)*L164*'Calculatie schoonmaak invulblad'!$C$16</f>
        <v>#DIV/0!</v>
      </c>
    </row>
    <row r="165" spans="1:15" x14ac:dyDescent="0.3">
      <c r="A165" s="21" t="s">
        <v>152</v>
      </c>
      <c r="B165" s="13" t="s">
        <v>1134</v>
      </c>
      <c r="C165" s="13" t="s">
        <v>14</v>
      </c>
      <c r="D165" s="13" t="s">
        <v>14</v>
      </c>
      <c r="E165" s="13" t="s">
        <v>5</v>
      </c>
      <c r="F165" s="13" t="s">
        <v>5</v>
      </c>
      <c r="G165" s="13" t="s">
        <v>1463</v>
      </c>
      <c r="H165" s="78">
        <v>4.8</v>
      </c>
      <c r="I165" s="78">
        <v>4.8</v>
      </c>
      <c r="J165" s="79"/>
      <c r="K165" s="69">
        <f>'Calculatie schoonmaak invulblad'!E35</f>
        <v>0</v>
      </c>
      <c r="L165" s="27">
        <v>20</v>
      </c>
      <c r="M165" s="67">
        <f t="shared" si="2"/>
        <v>96</v>
      </c>
      <c r="N165" s="141" t="e">
        <f>((I165/K165)*L165)/200*'Calculatie schoonmaak invulblad'!$C$16</f>
        <v>#DIV/0!</v>
      </c>
      <c r="O165" s="143" t="e">
        <f>(I165/K165)*L165*'Calculatie schoonmaak invulblad'!$C$16</f>
        <v>#DIV/0!</v>
      </c>
    </row>
    <row r="166" spans="1:15" x14ac:dyDescent="0.3">
      <c r="A166" s="21" t="s">
        <v>152</v>
      </c>
      <c r="B166" s="13" t="s">
        <v>1134</v>
      </c>
      <c r="C166" s="13" t="s">
        <v>29</v>
      </c>
      <c r="D166" s="13" t="s">
        <v>29</v>
      </c>
      <c r="E166" s="13" t="s">
        <v>5</v>
      </c>
      <c r="F166" s="13" t="s">
        <v>5</v>
      </c>
      <c r="G166" s="13" t="s">
        <v>30</v>
      </c>
      <c r="H166" s="78">
        <v>34</v>
      </c>
      <c r="I166" s="78">
        <v>34</v>
      </c>
      <c r="J166" s="79"/>
      <c r="K166" s="69">
        <f>'Calculatie schoonmaak invulblad'!E56</f>
        <v>0</v>
      </c>
      <c r="L166" s="27">
        <v>200</v>
      </c>
      <c r="M166" s="67">
        <f t="shared" si="2"/>
        <v>6800</v>
      </c>
      <c r="N166" s="141" t="e">
        <f>((I166/K166)*L166)/200*'Calculatie schoonmaak invulblad'!$C$16</f>
        <v>#DIV/0!</v>
      </c>
      <c r="O166" s="143" t="e">
        <f>(I166/K166)*L166*'Calculatie schoonmaak invulblad'!$C$16</f>
        <v>#DIV/0!</v>
      </c>
    </row>
    <row r="167" spans="1:15" x14ac:dyDescent="0.3">
      <c r="A167" s="21" t="s">
        <v>196</v>
      </c>
      <c r="B167" s="13" t="s">
        <v>1135</v>
      </c>
      <c r="C167" s="13" t="s">
        <v>56</v>
      </c>
      <c r="D167" s="13" t="s">
        <v>56</v>
      </c>
      <c r="E167" s="13" t="s">
        <v>239</v>
      </c>
      <c r="F167" s="13" t="s">
        <v>10</v>
      </c>
      <c r="G167" s="13" t="s">
        <v>35</v>
      </c>
      <c r="H167" s="78">
        <v>82</v>
      </c>
      <c r="I167" s="78">
        <v>82</v>
      </c>
      <c r="J167" s="79"/>
      <c r="K167" s="69">
        <f>'Calculatie schoonmaak invulblad'!K62</f>
        <v>0</v>
      </c>
      <c r="L167" s="27">
        <v>200</v>
      </c>
      <c r="M167" s="67">
        <f t="shared" si="2"/>
        <v>16400</v>
      </c>
      <c r="N167" s="141" t="e">
        <f>((I167/K167)*L167)/200*'Calculatie schoonmaak invulblad'!$C$16</f>
        <v>#DIV/0!</v>
      </c>
      <c r="O167" s="143" t="e">
        <f>(I167/K167)*L167*'Calculatie schoonmaak invulblad'!$C$16</f>
        <v>#DIV/0!</v>
      </c>
    </row>
    <row r="168" spans="1:15" x14ac:dyDescent="0.3">
      <c r="A168" s="21" t="s">
        <v>196</v>
      </c>
      <c r="B168" s="13" t="s">
        <v>1136</v>
      </c>
      <c r="C168" s="13" t="s">
        <v>46</v>
      </c>
      <c r="D168" s="13" t="s">
        <v>46</v>
      </c>
      <c r="E168" s="13" t="s">
        <v>5</v>
      </c>
      <c r="F168" s="13" t="s">
        <v>5</v>
      </c>
      <c r="G168" s="13" t="s">
        <v>47</v>
      </c>
      <c r="H168" s="78">
        <v>11</v>
      </c>
      <c r="I168" s="78">
        <v>11</v>
      </c>
      <c r="J168" s="79"/>
      <c r="K168" s="69">
        <f>'Calculatie schoonmaak invulblad'!K37</f>
        <v>0</v>
      </c>
      <c r="L168" s="27">
        <v>200</v>
      </c>
      <c r="M168" s="67">
        <f t="shared" si="2"/>
        <v>2200</v>
      </c>
      <c r="N168" s="141" t="e">
        <f>((I168/K168)*L168)/200*'Calculatie schoonmaak invulblad'!$C$16</f>
        <v>#DIV/0!</v>
      </c>
      <c r="O168" s="143" t="e">
        <f>(I168/K168)*L168*'Calculatie schoonmaak invulblad'!$C$16</f>
        <v>#DIV/0!</v>
      </c>
    </row>
    <row r="169" spans="1:15" x14ac:dyDescent="0.3">
      <c r="A169" s="21" t="s">
        <v>196</v>
      </c>
      <c r="B169" s="13" t="s">
        <v>1137</v>
      </c>
      <c r="C169" s="13" t="s">
        <v>46</v>
      </c>
      <c r="D169" s="13" t="s">
        <v>46</v>
      </c>
      <c r="E169" s="13" t="s">
        <v>5</v>
      </c>
      <c r="F169" s="13" t="s">
        <v>5</v>
      </c>
      <c r="G169" s="13" t="s">
        <v>47</v>
      </c>
      <c r="H169" s="78">
        <v>11</v>
      </c>
      <c r="I169" s="78">
        <v>11</v>
      </c>
      <c r="J169" s="79"/>
      <c r="K169" s="69">
        <f>'Calculatie schoonmaak invulblad'!K37</f>
        <v>0</v>
      </c>
      <c r="L169" s="27">
        <v>200</v>
      </c>
      <c r="M169" s="67">
        <f t="shared" si="2"/>
        <v>2200</v>
      </c>
      <c r="N169" s="141" t="e">
        <f>((I169/K169)*L169)/200*'Calculatie schoonmaak invulblad'!$C$16</f>
        <v>#DIV/0!</v>
      </c>
      <c r="O169" s="143" t="e">
        <f>(I169/K169)*L169*'Calculatie schoonmaak invulblad'!$C$16</f>
        <v>#DIV/0!</v>
      </c>
    </row>
    <row r="170" spans="1:15" x14ac:dyDescent="0.3">
      <c r="A170" s="21" t="s">
        <v>196</v>
      </c>
      <c r="B170" s="13" t="s">
        <v>1138</v>
      </c>
      <c r="C170" s="13" t="s">
        <v>54</v>
      </c>
      <c r="D170" s="13" t="s">
        <v>54</v>
      </c>
      <c r="E170" s="13" t="s">
        <v>5</v>
      </c>
      <c r="F170" s="13" t="s">
        <v>5</v>
      </c>
      <c r="G170" s="13" t="s">
        <v>35</v>
      </c>
      <c r="H170" s="78">
        <v>6</v>
      </c>
      <c r="I170" s="78">
        <v>6</v>
      </c>
      <c r="J170" s="79"/>
      <c r="K170" s="69">
        <f>'Calculatie schoonmaak invulblad'!K49</f>
        <v>0</v>
      </c>
      <c r="L170" s="27">
        <v>200</v>
      </c>
      <c r="M170" s="67">
        <f t="shared" si="2"/>
        <v>1200</v>
      </c>
      <c r="N170" s="141" t="e">
        <f>((I170/K170)*L170)/200*'Calculatie schoonmaak invulblad'!$C$16</f>
        <v>#DIV/0!</v>
      </c>
      <c r="O170" s="143" t="e">
        <f>(I170/K170)*L170*'Calculatie schoonmaak invulblad'!$C$16</f>
        <v>#DIV/0!</v>
      </c>
    </row>
    <row r="171" spans="1:15" x14ac:dyDescent="0.3">
      <c r="A171" s="21" t="s">
        <v>196</v>
      </c>
      <c r="B171" s="13" t="s">
        <v>1139</v>
      </c>
      <c r="C171" s="13" t="s">
        <v>142</v>
      </c>
      <c r="D171" s="13" t="s">
        <v>32</v>
      </c>
      <c r="E171" s="13" t="s">
        <v>239</v>
      </c>
      <c r="F171" s="13" t="s">
        <v>10</v>
      </c>
      <c r="G171" s="13" t="s">
        <v>25</v>
      </c>
      <c r="H171" s="78">
        <v>54</v>
      </c>
      <c r="I171" s="78">
        <v>54</v>
      </c>
      <c r="J171" s="79"/>
      <c r="K171" s="69">
        <f>'Calculatie schoonmaak invulblad'!E62</f>
        <v>0</v>
      </c>
      <c r="L171" s="27">
        <v>100</v>
      </c>
      <c r="M171" s="67">
        <f t="shared" si="2"/>
        <v>5400</v>
      </c>
      <c r="N171" s="141" t="e">
        <f>((I171/K171)*L171)/200*'Calculatie schoonmaak invulblad'!$C$16</f>
        <v>#DIV/0!</v>
      </c>
      <c r="O171" s="143" t="e">
        <f>(I171/K171)*L171*'Calculatie schoonmaak invulblad'!$C$16</f>
        <v>#DIV/0!</v>
      </c>
    </row>
    <row r="172" spans="1:15" x14ac:dyDescent="0.3">
      <c r="A172" s="21" t="s">
        <v>196</v>
      </c>
      <c r="B172" s="13" t="s">
        <v>1140</v>
      </c>
      <c r="C172" s="13" t="s">
        <v>199</v>
      </c>
      <c r="D172" s="13" t="s">
        <v>32</v>
      </c>
      <c r="E172" s="13" t="s">
        <v>239</v>
      </c>
      <c r="F172" s="13" t="s">
        <v>10</v>
      </c>
      <c r="G172" s="13" t="s">
        <v>25</v>
      </c>
      <c r="H172" s="78">
        <v>74</v>
      </c>
      <c r="I172" s="78">
        <v>74</v>
      </c>
      <c r="J172" s="79"/>
      <c r="K172" s="69">
        <f>'Calculatie schoonmaak invulblad'!E62</f>
        <v>0</v>
      </c>
      <c r="L172" s="27">
        <v>100</v>
      </c>
      <c r="M172" s="67">
        <f t="shared" si="2"/>
        <v>7400</v>
      </c>
      <c r="N172" s="141" t="e">
        <f>((I172/K172)*L172)/200*'Calculatie schoonmaak invulblad'!$C$16</f>
        <v>#DIV/0!</v>
      </c>
      <c r="O172" s="143" t="e">
        <f>(I172/K172)*L172*'Calculatie schoonmaak invulblad'!$C$16</f>
        <v>#DIV/0!</v>
      </c>
    </row>
    <row r="173" spans="1:15" x14ac:dyDescent="0.3">
      <c r="A173" s="21" t="s">
        <v>196</v>
      </c>
      <c r="B173" s="13" t="s">
        <v>1141</v>
      </c>
      <c r="C173" s="13" t="s">
        <v>142</v>
      </c>
      <c r="D173" s="13" t="s">
        <v>32</v>
      </c>
      <c r="E173" s="13" t="s">
        <v>239</v>
      </c>
      <c r="F173" s="13" t="s">
        <v>10</v>
      </c>
      <c r="G173" s="13" t="s">
        <v>25</v>
      </c>
      <c r="H173" s="78">
        <v>54</v>
      </c>
      <c r="I173" s="78">
        <v>54</v>
      </c>
      <c r="J173" s="79"/>
      <c r="K173" s="69">
        <f>'Calculatie schoonmaak invulblad'!E62</f>
        <v>0</v>
      </c>
      <c r="L173" s="27">
        <v>100</v>
      </c>
      <c r="M173" s="67">
        <f t="shared" si="2"/>
        <v>5400</v>
      </c>
      <c r="N173" s="141" t="e">
        <f>((I173/K173)*L173)/200*'Calculatie schoonmaak invulblad'!$C$16</f>
        <v>#DIV/0!</v>
      </c>
      <c r="O173" s="143" t="e">
        <f>(I173/K173)*L173*'Calculatie schoonmaak invulblad'!$C$16</f>
        <v>#DIV/0!</v>
      </c>
    </row>
    <row r="174" spans="1:15" x14ac:dyDescent="0.3">
      <c r="A174" s="21" t="s">
        <v>196</v>
      </c>
      <c r="B174" s="13" t="s">
        <v>1142</v>
      </c>
      <c r="C174" s="13" t="s">
        <v>141</v>
      </c>
      <c r="D174" s="13" t="s">
        <v>32</v>
      </c>
      <c r="E174" s="13" t="s">
        <v>11</v>
      </c>
      <c r="F174" s="13" t="s">
        <v>12</v>
      </c>
      <c r="G174" s="13" t="s">
        <v>25</v>
      </c>
      <c r="H174" s="78">
        <v>77</v>
      </c>
      <c r="I174" s="78">
        <v>77</v>
      </c>
      <c r="J174" s="79"/>
      <c r="K174" s="69">
        <f>'Calculatie schoonmaak invulblad'!E65</f>
        <v>0</v>
      </c>
      <c r="L174" s="27">
        <v>100</v>
      </c>
      <c r="M174" s="67">
        <f t="shared" si="2"/>
        <v>7700</v>
      </c>
      <c r="N174" s="141" t="e">
        <f>((I174/K174)*L174)/200*'Calculatie schoonmaak invulblad'!$C$16</f>
        <v>#DIV/0!</v>
      </c>
      <c r="O174" s="143" t="e">
        <f>(I174/K174)*L174*'Calculatie schoonmaak invulblad'!$C$16</f>
        <v>#DIV/0!</v>
      </c>
    </row>
    <row r="175" spans="1:15" x14ac:dyDescent="0.3">
      <c r="A175" s="21" t="s">
        <v>196</v>
      </c>
      <c r="B175" s="13" t="s">
        <v>1143</v>
      </c>
      <c r="C175" s="13" t="s">
        <v>141</v>
      </c>
      <c r="D175" s="13" t="s">
        <v>32</v>
      </c>
      <c r="E175" s="13" t="s">
        <v>11</v>
      </c>
      <c r="F175" s="13" t="s">
        <v>12</v>
      </c>
      <c r="G175" s="13" t="s">
        <v>25</v>
      </c>
      <c r="H175" s="78">
        <v>77</v>
      </c>
      <c r="I175" s="78">
        <v>77</v>
      </c>
      <c r="J175" s="79"/>
      <c r="K175" s="69">
        <f>'Calculatie schoonmaak invulblad'!E65</f>
        <v>0</v>
      </c>
      <c r="L175" s="27">
        <v>100</v>
      </c>
      <c r="M175" s="67">
        <f t="shared" si="2"/>
        <v>7700</v>
      </c>
      <c r="N175" s="141" t="e">
        <f>((I175/K175)*L175)/200*'Calculatie schoonmaak invulblad'!$C$16</f>
        <v>#DIV/0!</v>
      </c>
      <c r="O175" s="143" t="e">
        <f>(I175/K175)*L175*'Calculatie schoonmaak invulblad'!$C$16</f>
        <v>#DIV/0!</v>
      </c>
    </row>
    <row r="176" spans="1:15" x14ac:dyDescent="0.3">
      <c r="A176" s="21" t="s">
        <v>196</v>
      </c>
      <c r="B176" s="13" t="s">
        <v>1144</v>
      </c>
      <c r="C176" s="13" t="s">
        <v>54</v>
      </c>
      <c r="D176" s="13" t="s">
        <v>54</v>
      </c>
      <c r="E176" s="13" t="s">
        <v>5</v>
      </c>
      <c r="F176" s="13" t="s">
        <v>5</v>
      </c>
      <c r="G176" s="13" t="s">
        <v>35</v>
      </c>
      <c r="H176" s="78">
        <v>17.5</v>
      </c>
      <c r="I176" s="78">
        <v>17.5</v>
      </c>
      <c r="J176" s="79"/>
      <c r="K176" s="69">
        <f>'Calculatie schoonmaak invulblad'!K49</f>
        <v>0</v>
      </c>
      <c r="L176" s="27">
        <v>200</v>
      </c>
      <c r="M176" s="67">
        <f t="shared" si="2"/>
        <v>3500</v>
      </c>
      <c r="N176" s="141" t="e">
        <f>((I176/K176)*L176)/200*'Calculatie schoonmaak invulblad'!$C$16</f>
        <v>#DIV/0!</v>
      </c>
      <c r="O176" s="143" t="e">
        <f>(I176/K176)*L176*'Calculatie schoonmaak invulblad'!$C$16</f>
        <v>#DIV/0!</v>
      </c>
    </row>
    <row r="177" spans="1:15" x14ac:dyDescent="0.3">
      <c r="A177" s="21" t="s">
        <v>196</v>
      </c>
      <c r="B177" s="13" t="s">
        <v>1145</v>
      </c>
      <c r="C177" s="13" t="s">
        <v>142</v>
      </c>
      <c r="D177" s="13" t="s">
        <v>32</v>
      </c>
      <c r="E177" s="13" t="s">
        <v>239</v>
      </c>
      <c r="F177" s="13" t="s">
        <v>10</v>
      </c>
      <c r="G177" s="13" t="s">
        <v>25</v>
      </c>
      <c r="H177" s="78">
        <v>77</v>
      </c>
      <c r="I177" s="78">
        <v>77</v>
      </c>
      <c r="J177" s="79"/>
      <c r="K177" s="69">
        <f>'Calculatie schoonmaak invulblad'!E62</f>
        <v>0</v>
      </c>
      <c r="L177" s="27">
        <v>100</v>
      </c>
      <c r="M177" s="67">
        <f t="shared" si="2"/>
        <v>7700</v>
      </c>
      <c r="N177" s="141" t="e">
        <f>((I177/K177)*L177)/200*'Calculatie schoonmaak invulblad'!$C$16</f>
        <v>#DIV/0!</v>
      </c>
      <c r="O177" s="143" t="e">
        <f>(I177/K177)*L177*'Calculatie schoonmaak invulblad'!$C$16</f>
        <v>#DIV/0!</v>
      </c>
    </row>
    <row r="178" spans="1:15" x14ac:dyDescent="0.3">
      <c r="A178" s="21" t="s">
        <v>196</v>
      </c>
      <c r="B178" s="13" t="s">
        <v>1146</v>
      </c>
      <c r="C178" s="13" t="s">
        <v>56</v>
      </c>
      <c r="D178" s="13" t="s">
        <v>56</v>
      </c>
      <c r="E178" s="13" t="s">
        <v>1</v>
      </c>
      <c r="F178" s="13" t="s">
        <v>2</v>
      </c>
      <c r="G178" s="13" t="s">
        <v>35</v>
      </c>
      <c r="H178" s="78">
        <v>199</v>
      </c>
      <c r="I178" s="78">
        <v>199</v>
      </c>
      <c r="J178" s="79"/>
      <c r="K178" s="69">
        <f>'Calculatie schoonmaak invulblad'!K60</f>
        <v>0</v>
      </c>
      <c r="L178" s="27">
        <v>200</v>
      </c>
      <c r="M178" s="67">
        <f t="shared" si="2"/>
        <v>39800</v>
      </c>
      <c r="N178" s="141" t="e">
        <f>((I178/K178)*L178)/200*'Calculatie schoonmaak invulblad'!$C$16</f>
        <v>#DIV/0!</v>
      </c>
      <c r="O178" s="143" t="e">
        <f>(I178/K178)*L178*'Calculatie schoonmaak invulblad'!$C$16</f>
        <v>#DIV/0!</v>
      </c>
    </row>
    <row r="179" spans="1:15" x14ac:dyDescent="0.3">
      <c r="A179" s="21" t="s">
        <v>196</v>
      </c>
      <c r="B179" s="13" t="s">
        <v>1147</v>
      </c>
      <c r="C179" s="13" t="s">
        <v>1148</v>
      </c>
      <c r="D179" s="13" t="s">
        <v>39</v>
      </c>
      <c r="E179" s="13" t="s">
        <v>239</v>
      </c>
      <c r="F179" s="13" t="s">
        <v>10</v>
      </c>
      <c r="G179" s="13" t="s">
        <v>23</v>
      </c>
      <c r="H179" s="78">
        <v>12</v>
      </c>
      <c r="I179" s="78">
        <v>12</v>
      </c>
      <c r="J179" s="79"/>
      <c r="K179" s="69">
        <f>'Calculatie schoonmaak invulblad'!E75</f>
        <v>0</v>
      </c>
      <c r="L179" s="27">
        <v>10</v>
      </c>
      <c r="M179" s="67">
        <f t="shared" si="2"/>
        <v>120</v>
      </c>
      <c r="N179" s="141" t="e">
        <f>((I179/K179)*L179)/200*'Calculatie schoonmaak invulblad'!$C$16</f>
        <v>#DIV/0!</v>
      </c>
      <c r="O179" s="143" t="e">
        <f>(I179/K179)*L179*'Calculatie schoonmaak invulblad'!$C$16</f>
        <v>#DIV/0!</v>
      </c>
    </row>
    <row r="180" spans="1:15" x14ac:dyDescent="0.3">
      <c r="A180" s="21" t="s">
        <v>196</v>
      </c>
      <c r="B180" s="13" t="s">
        <v>1149</v>
      </c>
      <c r="C180" s="13" t="s">
        <v>142</v>
      </c>
      <c r="D180" s="13" t="s">
        <v>32</v>
      </c>
      <c r="E180" s="13" t="s">
        <v>239</v>
      </c>
      <c r="F180" s="13" t="s">
        <v>10</v>
      </c>
      <c r="G180" s="13" t="s">
        <v>25</v>
      </c>
      <c r="H180" s="78">
        <v>54</v>
      </c>
      <c r="I180" s="78">
        <v>54</v>
      </c>
      <c r="J180" s="79"/>
      <c r="K180" s="69">
        <f>'Calculatie schoonmaak invulblad'!E62</f>
        <v>0</v>
      </c>
      <c r="L180" s="27">
        <v>100</v>
      </c>
      <c r="M180" s="67">
        <f t="shared" si="2"/>
        <v>5400</v>
      </c>
      <c r="N180" s="141" t="e">
        <f>((I180/K180)*L180)/200*'Calculatie schoonmaak invulblad'!$C$16</f>
        <v>#DIV/0!</v>
      </c>
      <c r="O180" s="143" t="e">
        <f>(I180/K180)*L180*'Calculatie schoonmaak invulblad'!$C$16</f>
        <v>#DIV/0!</v>
      </c>
    </row>
    <row r="181" spans="1:15" x14ac:dyDescent="0.3">
      <c r="A181" s="21" t="s">
        <v>196</v>
      </c>
      <c r="B181" s="13" t="s">
        <v>1150</v>
      </c>
      <c r="C181" s="13" t="s">
        <v>84</v>
      </c>
      <c r="D181" s="13" t="s">
        <v>0</v>
      </c>
      <c r="E181" s="13" t="s">
        <v>19</v>
      </c>
      <c r="F181" s="13" t="s">
        <v>8</v>
      </c>
      <c r="G181" s="13" t="s">
        <v>3</v>
      </c>
      <c r="H181" s="78">
        <v>25</v>
      </c>
      <c r="I181" s="78">
        <v>25</v>
      </c>
      <c r="J181" s="79"/>
      <c r="K181" s="69">
        <f>'Calculatie schoonmaak invulblad'!E22</f>
        <v>0</v>
      </c>
      <c r="L181" s="27">
        <v>40</v>
      </c>
      <c r="M181" s="67">
        <f t="shared" si="2"/>
        <v>1000</v>
      </c>
      <c r="N181" s="141" t="e">
        <f>((I181/K181)*L181)/200*'Calculatie schoonmaak invulblad'!$C$16</f>
        <v>#DIV/0!</v>
      </c>
      <c r="O181" s="143" t="e">
        <f>(I181/K181)*L181*'Calculatie schoonmaak invulblad'!$C$16</f>
        <v>#DIV/0!</v>
      </c>
    </row>
    <row r="182" spans="1:15" x14ac:dyDescent="0.3">
      <c r="A182" s="21" t="s">
        <v>196</v>
      </c>
      <c r="B182" s="13" t="s">
        <v>1151</v>
      </c>
      <c r="C182" s="13" t="s">
        <v>142</v>
      </c>
      <c r="D182" s="13" t="s">
        <v>32</v>
      </c>
      <c r="E182" s="13" t="s">
        <v>1</v>
      </c>
      <c r="F182" s="13" t="s">
        <v>2</v>
      </c>
      <c r="G182" s="13" t="s">
        <v>25</v>
      </c>
      <c r="H182" s="78">
        <v>110</v>
      </c>
      <c r="I182" s="78">
        <v>110</v>
      </c>
      <c r="J182" s="79"/>
      <c r="K182" s="69">
        <f>'Calculatie schoonmaak invulblad'!E60</f>
        <v>0</v>
      </c>
      <c r="L182" s="27">
        <v>100</v>
      </c>
      <c r="M182" s="67">
        <f t="shared" si="2"/>
        <v>11000</v>
      </c>
      <c r="N182" s="141" t="e">
        <f>((I182/K182)*L182)/200*'Calculatie schoonmaak invulblad'!$C$16</f>
        <v>#DIV/0!</v>
      </c>
      <c r="O182" s="143" t="e">
        <f>(I182/K182)*L182*'Calculatie schoonmaak invulblad'!$C$16</f>
        <v>#DIV/0!</v>
      </c>
    </row>
    <row r="183" spans="1:15" x14ac:dyDescent="0.3">
      <c r="A183" s="21" t="s">
        <v>196</v>
      </c>
      <c r="B183" s="13" t="s">
        <v>1152</v>
      </c>
      <c r="C183" s="13" t="s">
        <v>142</v>
      </c>
      <c r="D183" s="13" t="s">
        <v>32</v>
      </c>
      <c r="E183" s="13" t="s">
        <v>1</v>
      </c>
      <c r="F183" s="13" t="s">
        <v>2</v>
      </c>
      <c r="G183" s="13" t="s">
        <v>25</v>
      </c>
      <c r="H183" s="78">
        <v>110</v>
      </c>
      <c r="I183" s="78">
        <v>110</v>
      </c>
      <c r="J183" s="79"/>
      <c r="K183" s="69">
        <f>'Calculatie schoonmaak invulblad'!E60</f>
        <v>0</v>
      </c>
      <c r="L183" s="27">
        <v>100</v>
      </c>
      <c r="M183" s="67">
        <f t="shared" si="2"/>
        <v>11000</v>
      </c>
      <c r="N183" s="141" t="e">
        <f>((I183/K183)*L183)/200*'Calculatie schoonmaak invulblad'!$C$16</f>
        <v>#DIV/0!</v>
      </c>
      <c r="O183" s="143" t="e">
        <f>(I183/K183)*L183*'Calculatie schoonmaak invulblad'!$C$16</f>
        <v>#DIV/0!</v>
      </c>
    </row>
    <row r="184" spans="1:15" x14ac:dyDescent="0.3">
      <c r="A184" s="21" t="s">
        <v>196</v>
      </c>
      <c r="B184" s="13" t="s">
        <v>1153</v>
      </c>
      <c r="C184" s="13" t="s">
        <v>142</v>
      </c>
      <c r="D184" s="13" t="s">
        <v>32</v>
      </c>
      <c r="E184" s="13" t="s">
        <v>239</v>
      </c>
      <c r="F184" s="13" t="s">
        <v>10</v>
      </c>
      <c r="G184" s="13" t="s">
        <v>25</v>
      </c>
      <c r="H184" s="78">
        <v>55</v>
      </c>
      <c r="I184" s="78">
        <v>55</v>
      </c>
      <c r="J184" s="79"/>
      <c r="K184" s="69">
        <f>'Calculatie schoonmaak invulblad'!E62</f>
        <v>0</v>
      </c>
      <c r="L184" s="27">
        <v>100</v>
      </c>
      <c r="M184" s="67">
        <f t="shared" si="2"/>
        <v>5500</v>
      </c>
      <c r="N184" s="141" t="e">
        <f>((I184/K184)*L184)/200*'Calculatie schoonmaak invulblad'!$C$16</f>
        <v>#DIV/0!</v>
      </c>
      <c r="O184" s="143" t="e">
        <f>(I184/K184)*L184*'Calculatie schoonmaak invulblad'!$C$16</f>
        <v>#DIV/0!</v>
      </c>
    </row>
    <row r="185" spans="1:15" x14ac:dyDescent="0.3">
      <c r="A185" s="21" t="s">
        <v>196</v>
      </c>
      <c r="B185" s="13" t="s">
        <v>1154</v>
      </c>
      <c r="C185" s="13" t="s">
        <v>142</v>
      </c>
      <c r="D185" s="13" t="s">
        <v>32</v>
      </c>
      <c r="E185" s="13" t="s">
        <v>239</v>
      </c>
      <c r="F185" s="13" t="s">
        <v>10</v>
      </c>
      <c r="G185" s="13" t="s">
        <v>25</v>
      </c>
      <c r="H185" s="78">
        <v>55</v>
      </c>
      <c r="I185" s="78">
        <v>55</v>
      </c>
      <c r="J185" s="79"/>
      <c r="K185" s="69">
        <f>'Calculatie schoonmaak invulblad'!E62</f>
        <v>0</v>
      </c>
      <c r="L185" s="27">
        <v>100</v>
      </c>
      <c r="M185" s="67">
        <f t="shared" si="2"/>
        <v>5500</v>
      </c>
      <c r="N185" s="141" t="e">
        <f>((I185/K185)*L185)/200*'Calculatie schoonmaak invulblad'!$C$16</f>
        <v>#DIV/0!</v>
      </c>
      <c r="O185" s="143" t="e">
        <f>(I185/K185)*L185*'Calculatie schoonmaak invulblad'!$C$16</f>
        <v>#DIV/0!</v>
      </c>
    </row>
    <row r="186" spans="1:15" x14ac:dyDescent="0.3">
      <c r="A186" s="21" t="s">
        <v>196</v>
      </c>
      <c r="B186" s="13" t="s">
        <v>1155</v>
      </c>
      <c r="C186" s="13" t="s">
        <v>142</v>
      </c>
      <c r="D186" s="13" t="s">
        <v>32</v>
      </c>
      <c r="E186" s="13" t="s">
        <v>239</v>
      </c>
      <c r="F186" s="13" t="s">
        <v>10</v>
      </c>
      <c r="G186" s="13" t="s">
        <v>25</v>
      </c>
      <c r="H186" s="78">
        <v>55</v>
      </c>
      <c r="I186" s="78">
        <v>55</v>
      </c>
      <c r="J186" s="79"/>
      <c r="K186" s="69">
        <f>'Calculatie schoonmaak invulblad'!E62</f>
        <v>0</v>
      </c>
      <c r="L186" s="27">
        <v>100</v>
      </c>
      <c r="M186" s="67">
        <f t="shared" si="2"/>
        <v>5500</v>
      </c>
      <c r="N186" s="141" t="e">
        <f>((I186/K186)*L186)/200*'Calculatie schoonmaak invulblad'!$C$16</f>
        <v>#DIV/0!</v>
      </c>
      <c r="O186" s="143" t="e">
        <f>(I186/K186)*L186*'Calculatie schoonmaak invulblad'!$C$16</f>
        <v>#DIV/0!</v>
      </c>
    </row>
    <row r="187" spans="1:15" x14ac:dyDescent="0.3">
      <c r="A187" s="21" t="s">
        <v>196</v>
      </c>
      <c r="B187" s="13" t="s">
        <v>1156</v>
      </c>
      <c r="C187" s="13" t="s">
        <v>142</v>
      </c>
      <c r="D187" s="13" t="s">
        <v>32</v>
      </c>
      <c r="E187" s="13" t="s">
        <v>239</v>
      </c>
      <c r="F187" s="13" t="s">
        <v>10</v>
      </c>
      <c r="G187" s="13" t="s">
        <v>25</v>
      </c>
      <c r="H187" s="78">
        <v>55</v>
      </c>
      <c r="I187" s="78">
        <v>55</v>
      </c>
      <c r="J187" s="79"/>
      <c r="K187" s="69">
        <f>'Calculatie schoonmaak invulblad'!E62</f>
        <v>0</v>
      </c>
      <c r="L187" s="27">
        <v>100</v>
      </c>
      <c r="M187" s="67">
        <f t="shared" si="2"/>
        <v>5500</v>
      </c>
      <c r="N187" s="141" t="e">
        <f>((I187/K187)*L187)/200*'Calculatie schoonmaak invulblad'!$C$16</f>
        <v>#DIV/0!</v>
      </c>
      <c r="O187" s="143" t="e">
        <f>(I187/K187)*L187*'Calculatie schoonmaak invulblad'!$C$16</f>
        <v>#DIV/0!</v>
      </c>
    </row>
    <row r="188" spans="1:15" x14ac:dyDescent="0.3">
      <c r="A188" s="21" t="s">
        <v>196</v>
      </c>
      <c r="B188" s="13" t="s">
        <v>1157</v>
      </c>
      <c r="C188" s="13" t="s">
        <v>142</v>
      </c>
      <c r="D188" s="13" t="s">
        <v>32</v>
      </c>
      <c r="E188" s="13" t="s">
        <v>239</v>
      </c>
      <c r="F188" s="13" t="s">
        <v>10</v>
      </c>
      <c r="G188" s="13" t="s">
        <v>25</v>
      </c>
      <c r="H188" s="78">
        <v>55</v>
      </c>
      <c r="I188" s="78">
        <v>55</v>
      </c>
      <c r="J188" s="79"/>
      <c r="K188" s="69">
        <f>'Calculatie schoonmaak invulblad'!E62</f>
        <v>0</v>
      </c>
      <c r="L188" s="27">
        <v>100</v>
      </c>
      <c r="M188" s="67">
        <f t="shared" si="2"/>
        <v>5500</v>
      </c>
      <c r="N188" s="141" t="e">
        <f>((I188/K188)*L188)/200*'Calculatie schoonmaak invulblad'!$C$16</f>
        <v>#DIV/0!</v>
      </c>
      <c r="O188" s="143" t="e">
        <f>(I188/K188)*L188*'Calculatie schoonmaak invulblad'!$C$16</f>
        <v>#DIV/0!</v>
      </c>
    </row>
    <row r="189" spans="1:15" x14ac:dyDescent="0.3">
      <c r="A189" s="21" t="s">
        <v>196</v>
      </c>
      <c r="B189" s="13" t="s">
        <v>1158</v>
      </c>
      <c r="C189" s="13" t="s">
        <v>142</v>
      </c>
      <c r="D189" s="13" t="s">
        <v>32</v>
      </c>
      <c r="E189" s="13" t="s">
        <v>239</v>
      </c>
      <c r="F189" s="13" t="s">
        <v>10</v>
      </c>
      <c r="G189" s="13" t="s">
        <v>25</v>
      </c>
      <c r="H189" s="78">
        <v>55</v>
      </c>
      <c r="I189" s="78">
        <v>55</v>
      </c>
      <c r="J189" s="79"/>
      <c r="K189" s="69">
        <f>'Calculatie schoonmaak invulblad'!E62</f>
        <v>0</v>
      </c>
      <c r="L189" s="27">
        <v>100</v>
      </c>
      <c r="M189" s="67">
        <f t="shared" si="2"/>
        <v>5500</v>
      </c>
      <c r="N189" s="141" t="e">
        <f>((I189/K189)*L189)/200*'Calculatie schoonmaak invulblad'!$C$16</f>
        <v>#DIV/0!</v>
      </c>
      <c r="O189" s="143" t="e">
        <f>(I189/K189)*L189*'Calculatie schoonmaak invulblad'!$C$16</f>
        <v>#DIV/0!</v>
      </c>
    </row>
    <row r="190" spans="1:15" x14ac:dyDescent="0.3">
      <c r="A190" s="21" t="s">
        <v>196</v>
      </c>
      <c r="B190" s="13" t="s">
        <v>1159</v>
      </c>
      <c r="C190" s="13" t="s">
        <v>142</v>
      </c>
      <c r="D190" s="13" t="s">
        <v>32</v>
      </c>
      <c r="E190" s="13" t="s">
        <v>239</v>
      </c>
      <c r="F190" s="13" t="s">
        <v>10</v>
      </c>
      <c r="G190" s="13" t="s">
        <v>25</v>
      </c>
      <c r="H190" s="78">
        <v>55</v>
      </c>
      <c r="I190" s="78">
        <v>55</v>
      </c>
      <c r="J190" s="79"/>
      <c r="K190" s="69">
        <f>'Calculatie schoonmaak invulblad'!E62</f>
        <v>0</v>
      </c>
      <c r="L190" s="27">
        <v>100</v>
      </c>
      <c r="M190" s="67">
        <f t="shared" si="2"/>
        <v>5500</v>
      </c>
      <c r="N190" s="141" t="e">
        <f>((I190/K190)*L190)/200*'Calculatie schoonmaak invulblad'!$C$16</f>
        <v>#DIV/0!</v>
      </c>
      <c r="O190" s="143" t="e">
        <f>(I190/K190)*L190*'Calculatie schoonmaak invulblad'!$C$16</f>
        <v>#DIV/0!</v>
      </c>
    </row>
    <row r="191" spans="1:15" x14ac:dyDescent="0.3">
      <c r="A191" s="21" t="s">
        <v>196</v>
      </c>
      <c r="B191" s="13" t="s">
        <v>1160</v>
      </c>
      <c r="C191" s="13" t="s">
        <v>142</v>
      </c>
      <c r="D191" s="13" t="s">
        <v>32</v>
      </c>
      <c r="E191" s="13" t="s">
        <v>239</v>
      </c>
      <c r="F191" s="13" t="s">
        <v>10</v>
      </c>
      <c r="G191" s="13" t="s">
        <v>25</v>
      </c>
      <c r="H191" s="78">
        <v>55</v>
      </c>
      <c r="I191" s="78">
        <v>55</v>
      </c>
      <c r="J191" s="79"/>
      <c r="K191" s="69">
        <f>'Calculatie schoonmaak invulblad'!E62</f>
        <v>0</v>
      </c>
      <c r="L191" s="27">
        <v>100</v>
      </c>
      <c r="M191" s="67">
        <f t="shared" si="2"/>
        <v>5500</v>
      </c>
      <c r="N191" s="141" t="e">
        <f>((I191/K191)*L191)/200*'Calculatie schoonmaak invulblad'!$C$16</f>
        <v>#DIV/0!</v>
      </c>
      <c r="O191" s="143" t="e">
        <f>(I191/K191)*L191*'Calculatie schoonmaak invulblad'!$C$16</f>
        <v>#DIV/0!</v>
      </c>
    </row>
    <row r="192" spans="1:15" x14ac:dyDescent="0.3">
      <c r="A192" s="21" t="s">
        <v>196</v>
      </c>
      <c r="B192" s="13" t="s">
        <v>1161</v>
      </c>
      <c r="C192" s="13" t="s">
        <v>142</v>
      </c>
      <c r="D192" s="13" t="s">
        <v>32</v>
      </c>
      <c r="E192" s="13" t="s">
        <v>239</v>
      </c>
      <c r="F192" s="13" t="s">
        <v>10</v>
      </c>
      <c r="G192" s="13" t="s">
        <v>25</v>
      </c>
      <c r="H192" s="78">
        <v>55</v>
      </c>
      <c r="I192" s="78">
        <v>55</v>
      </c>
      <c r="J192" s="79"/>
      <c r="K192" s="69">
        <f>'Calculatie schoonmaak invulblad'!E62</f>
        <v>0</v>
      </c>
      <c r="L192" s="27">
        <v>100</v>
      </c>
      <c r="M192" s="67">
        <f t="shared" si="2"/>
        <v>5500</v>
      </c>
      <c r="N192" s="141" t="e">
        <f>((I192/K192)*L192)/200*'Calculatie schoonmaak invulblad'!$C$16</f>
        <v>#DIV/0!</v>
      </c>
      <c r="O192" s="143" t="e">
        <f>(I192/K192)*L192*'Calculatie schoonmaak invulblad'!$C$16</f>
        <v>#DIV/0!</v>
      </c>
    </row>
    <row r="193" spans="1:15" x14ac:dyDescent="0.3">
      <c r="A193" s="21" t="s">
        <v>196</v>
      </c>
      <c r="B193" s="13" t="s">
        <v>1162</v>
      </c>
      <c r="C193" s="13" t="s">
        <v>142</v>
      </c>
      <c r="D193" s="13" t="s">
        <v>32</v>
      </c>
      <c r="E193" s="13" t="s">
        <v>239</v>
      </c>
      <c r="F193" s="13" t="s">
        <v>10</v>
      </c>
      <c r="G193" s="13" t="s">
        <v>25</v>
      </c>
      <c r="H193" s="78">
        <v>55</v>
      </c>
      <c r="I193" s="78">
        <v>55</v>
      </c>
      <c r="J193" s="79"/>
      <c r="K193" s="69">
        <f>'Calculatie schoonmaak invulblad'!E62</f>
        <v>0</v>
      </c>
      <c r="L193" s="27">
        <v>100</v>
      </c>
      <c r="M193" s="67">
        <f t="shared" si="2"/>
        <v>5500</v>
      </c>
      <c r="N193" s="141" t="e">
        <f>((I193/K193)*L193)/200*'Calculatie schoonmaak invulblad'!$C$16</f>
        <v>#DIV/0!</v>
      </c>
      <c r="O193" s="143" t="e">
        <f>(I193/K193)*L193*'Calculatie schoonmaak invulblad'!$C$16</f>
        <v>#DIV/0!</v>
      </c>
    </row>
    <row r="194" spans="1:15" x14ac:dyDescent="0.3">
      <c r="A194" s="21" t="s">
        <v>196</v>
      </c>
      <c r="B194" s="13" t="s">
        <v>1163</v>
      </c>
      <c r="C194" s="13" t="s">
        <v>54</v>
      </c>
      <c r="D194" s="13" t="s">
        <v>54</v>
      </c>
      <c r="E194" s="13" t="s">
        <v>5</v>
      </c>
      <c r="F194" s="13" t="s">
        <v>5</v>
      </c>
      <c r="G194" s="13" t="s">
        <v>35</v>
      </c>
      <c r="H194" s="78">
        <v>8</v>
      </c>
      <c r="I194" s="78">
        <v>8</v>
      </c>
      <c r="J194" s="79"/>
      <c r="K194" s="69">
        <f>'Calculatie schoonmaak invulblad'!K49</f>
        <v>0</v>
      </c>
      <c r="L194" s="27">
        <v>200</v>
      </c>
      <c r="M194" s="67">
        <f t="shared" si="2"/>
        <v>1600</v>
      </c>
      <c r="N194" s="141" t="e">
        <f>((I194/K194)*L194)/200*'Calculatie schoonmaak invulblad'!$C$16</f>
        <v>#DIV/0!</v>
      </c>
      <c r="O194" s="143" t="e">
        <f>(I194/K194)*L194*'Calculatie schoonmaak invulblad'!$C$16</f>
        <v>#DIV/0!</v>
      </c>
    </row>
    <row r="195" spans="1:15" x14ac:dyDescent="0.3">
      <c r="A195" s="21" t="s">
        <v>196</v>
      </c>
      <c r="B195" s="13" t="s">
        <v>1164</v>
      </c>
      <c r="C195" s="13" t="s">
        <v>56</v>
      </c>
      <c r="D195" s="13" t="s">
        <v>56</v>
      </c>
      <c r="E195" s="13" t="s">
        <v>1</v>
      </c>
      <c r="F195" s="13" t="s">
        <v>2</v>
      </c>
      <c r="G195" s="13" t="s">
        <v>35</v>
      </c>
      <c r="H195" s="78">
        <v>50</v>
      </c>
      <c r="I195" s="78">
        <v>50</v>
      </c>
      <c r="J195" s="79"/>
      <c r="K195" s="69">
        <f>'Calculatie schoonmaak invulblad'!K60</f>
        <v>0</v>
      </c>
      <c r="L195" s="27">
        <v>200</v>
      </c>
      <c r="M195" s="67">
        <f t="shared" si="2"/>
        <v>10000</v>
      </c>
      <c r="N195" s="141" t="e">
        <f>((I195/K195)*L195)/200*'Calculatie schoonmaak invulblad'!$C$16</f>
        <v>#DIV/0!</v>
      </c>
      <c r="O195" s="143" t="e">
        <f>(I195/K195)*L195*'Calculatie schoonmaak invulblad'!$C$16</f>
        <v>#DIV/0!</v>
      </c>
    </row>
    <row r="196" spans="1:15" x14ac:dyDescent="0.3">
      <c r="A196" s="21" t="s">
        <v>196</v>
      </c>
      <c r="B196" s="13" t="s">
        <v>1165</v>
      </c>
      <c r="C196" s="13" t="s">
        <v>542</v>
      </c>
      <c r="D196" s="13" t="s">
        <v>56</v>
      </c>
      <c r="E196" s="13" t="s">
        <v>239</v>
      </c>
      <c r="F196" s="13" t="s">
        <v>10</v>
      </c>
      <c r="G196" s="13" t="s">
        <v>35</v>
      </c>
      <c r="H196" s="78">
        <v>22</v>
      </c>
      <c r="I196" s="78">
        <v>22</v>
      </c>
      <c r="J196" s="79"/>
      <c r="K196" s="69">
        <f>'Calculatie schoonmaak invulblad'!K62</f>
        <v>0</v>
      </c>
      <c r="L196" s="27">
        <v>200</v>
      </c>
      <c r="M196" s="67">
        <f t="shared" si="2"/>
        <v>4400</v>
      </c>
      <c r="N196" s="141" t="e">
        <f>((I196/K196)*L196)/200*'Calculatie schoonmaak invulblad'!$C$16</f>
        <v>#DIV/0!</v>
      </c>
      <c r="O196" s="143" t="e">
        <f>(I196/K196)*L196*'Calculatie schoonmaak invulblad'!$C$16</f>
        <v>#DIV/0!</v>
      </c>
    </row>
    <row r="197" spans="1:15" x14ac:dyDescent="0.3">
      <c r="A197" s="21" t="s">
        <v>196</v>
      </c>
      <c r="B197" s="13" t="s">
        <v>1166</v>
      </c>
      <c r="C197" s="13" t="s">
        <v>142</v>
      </c>
      <c r="D197" s="13" t="s">
        <v>32</v>
      </c>
      <c r="E197" s="13" t="s">
        <v>1</v>
      </c>
      <c r="F197" s="13" t="s">
        <v>2</v>
      </c>
      <c r="G197" s="13" t="s">
        <v>25</v>
      </c>
      <c r="H197" s="78">
        <v>55</v>
      </c>
      <c r="I197" s="78">
        <v>55</v>
      </c>
      <c r="J197" s="79"/>
      <c r="K197" s="69">
        <f>'Calculatie schoonmaak invulblad'!E60</f>
        <v>0</v>
      </c>
      <c r="L197" s="27">
        <v>100</v>
      </c>
      <c r="M197" s="67">
        <f t="shared" si="2"/>
        <v>5500</v>
      </c>
      <c r="N197" s="141" t="e">
        <f>((I197/K197)*L197)/200*'Calculatie schoonmaak invulblad'!$C$16</f>
        <v>#DIV/0!</v>
      </c>
      <c r="O197" s="143" t="e">
        <f>(I197/K197)*L197*'Calculatie schoonmaak invulblad'!$C$16</f>
        <v>#DIV/0!</v>
      </c>
    </row>
    <row r="198" spans="1:15" x14ac:dyDescent="0.3">
      <c r="A198" s="21" t="s">
        <v>196</v>
      </c>
      <c r="B198" s="13" t="s">
        <v>1167</v>
      </c>
      <c r="C198" s="13" t="s">
        <v>142</v>
      </c>
      <c r="D198" s="13" t="s">
        <v>32</v>
      </c>
      <c r="E198" s="13" t="s">
        <v>1</v>
      </c>
      <c r="F198" s="13" t="s">
        <v>2</v>
      </c>
      <c r="G198" s="13" t="s">
        <v>25</v>
      </c>
      <c r="H198" s="78">
        <v>55</v>
      </c>
      <c r="I198" s="78">
        <v>55</v>
      </c>
      <c r="J198" s="79"/>
      <c r="K198" s="69">
        <f>'Calculatie schoonmaak invulblad'!E60</f>
        <v>0</v>
      </c>
      <c r="L198" s="27">
        <v>100</v>
      </c>
      <c r="M198" s="67">
        <f t="shared" si="2"/>
        <v>5500</v>
      </c>
      <c r="N198" s="141" t="e">
        <f>((I198/K198)*L198)/200*'Calculatie schoonmaak invulblad'!$C$16</f>
        <v>#DIV/0!</v>
      </c>
      <c r="O198" s="143" t="e">
        <f>(I198/K198)*L198*'Calculatie schoonmaak invulblad'!$C$16</f>
        <v>#DIV/0!</v>
      </c>
    </row>
    <row r="199" spans="1:15" x14ac:dyDescent="0.3">
      <c r="A199" s="21" t="s">
        <v>196</v>
      </c>
      <c r="B199" s="13" t="s">
        <v>1168</v>
      </c>
      <c r="C199" s="13" t="s">
        <v>199</v>
      </c>
      <c r="D199" s="13" t="s">
        <v>32</v>
      </c>
      <c r="E199" s="13" t="s">
        <v>239</v>
      </c>
      <c r="F199" s="13" t="s">
        <v>10</v>
      </c>
      <c r="G199" s="13" t="s">
        <v>25</v>
      </c>
      <c r="H199" s="78">
        <v>82</v>
      </c>
      <c r="I199" s="78">
        <v>82</v>
      </c>
      <c r="J199" s="79"/>
      <c r="K199" s="69">
        <f>'Calculatie schoonmaak invulblad'!E62</f>
        <v>0</v>
      </c>
      <c r="L199" s="27">
        <v>100</v>
      </c>
      <c r="M199" s="67">
        <f t="shared" si="2"/>
        <v>8200</v>
      </c>
      <c r="N199" s="141" t="e">
        <f>((I199/K199)*L199)/200*'Calculatie schoonmaak invulblad'!$C$16</f>
        <v>#DIV/0!</v>
      </c>
      <c r="O199" s="143" t="e">
        <f>(I199/K199)*L199*'Calculatie schoonmaak invulblad'!$C$16</f>
        <v>#DIV/0!</v>
      </c>
    </row>
    <row r="200" spans="1:15" x14ac:dyDescent="0.3">
      <c r="A200" s="21" t="s">
        <v>196</v>
      </c>
      <c r="B200" s="13" t="s">
        <v>1169</v>
      </c>
      <c r="C200" s="13" t="s">
        <v>84</v>
      </c>
      <c r="D200" s="13" t="s">
        <v>0</v>
      </c>
      <c r="E200" s="13" t="s">
        <v>19</v>
      </c>
      <c r="F200" s="13" t="s">
        <v>8</v>
      </c>
      <c r="G200" s="13" t="s">
        <v>3</v>
      </c>
      <c r="H200" s="78">
        <v>28</v>
      </c>
      <c r="I200" s="78">
        <v>28</v>
      </c>
      <c r="J200" s="79"/>
      <c r="K200" s="69">
        <f>'Calculatie schoonmaak invulblad'!E22</f>
        <v>0</v>
      </c>
      <c r="L200" s="27">
        <v>40</v>
      </c>
      <c r="M200" s="67">
        <f t="shared" si="2"/>
        <v>1120</v>
      </c>
      <c r="N200" s="141" t="e">
        <f>((I200/K200)*L200)/200*'Calculatie schoonmaak invulblad'!$C$16</f>
        <v>#DIV/0!</v>
      </c>
      <c r="O200" s="143" t="e">
        <f>(I200/K200)*L200*'Calculatie schoonmaak invulblad'!$C$16</f>
        <v>#DIV/0!</v>
      </c>
    </row>
    <row r="201" spans="1:15" x14ac:dyDescent="0.3">
      <c r="A201" s="21" t="s">
        <v>196</v>
      </c>
      <c r="B201" s="13" t="s">
        <v>1170</v>
      </c>
      <c r="C201" s="13" t="s">
        <v>190</v>
      </c>
      <c r="D201" s="13" t="s">
        <v>40</v>
      </c>
      <c r="E201" s="13" t="s">
        <v>1</v>
      </c>
      <c r="F201" s="13" t="s">
        <v>2</v>
      </c>
      <c r="G201" s="13" t="s">
        <v>41</v>
      </c>
      <c r="H201" s="78">
        <v>110</v>
      </c>
      <c r="I201" s="78">
        <v>110</v>
      </c>
      <c r="J201" s="79"/>
      <c r="K201" s="69">
        <f>'Calculatie schoonmaak invulblad'!K20</f>
        <v>0</v>
      </c>
      <c r="L201" s="27">
        <v>200</v>
      </c>
      <c r="M201" s="67">
        <f t="shared" si="2"/>
        <v>22000</v>
      </c>
      <c r="N201" s="141" t="e">
        <f>((I201/K201)*L201)/200*'Calculatie schoonmaak invulblad'!$C$16</f>
        <v>#DIV/0!</v>
      </c>
      <c r="O201" s="143" t="e">
        <f>(I201/K201)*L201*'Calculatie schoonmaak invulblad'!$C$16</f>
        <v>#DIV/0!</v>
      </c>
    </row>
    <row r="202" spans="1:15" x14ac:dyDescent="0.3">
      <c r="A202" s="21" t="s">
        <v>196</v>
      </c>
      <c r="B202" s="13" t="s">
        <v>1171</v>
      </c>
      <c r="C202" s="13" t="s">
        <v>190</v>
      </c>
      <c r="D202" s="13" t="s">
        <v>40</v>
      </c>
      <c r="E202" s="13" t="s">
        <v>1</v>
      </c>
      <c r="F202" s="13" t="s">
        <v>2</v>
      </c>
      <c r="G202" s="13" t="s">
        <v>41</v>
      </c>
      <c r="H202" s="78">
        <v>108</v>
      </c>
      <c r="I202" s="78">
        <v>108</v>
      </c>
      <c r="J202" s="79"/>
      <c r="K202" s="69">
        <f>'Calculatie schoonmaak invulblad'!K20</f>
        <v>0</v>
      </c>
      <c r="L202" s="27">
        <v>200</v>
      </c>
      <c r="M202" s="67">
        <f t="shared" si="2"/>
        <v>21600</v>
      </c>
      <c r="N202" s="141" t="e">
        <f>((I202/K202)*L202)/200*'Calculatie schoonmaak invulblad'!$C$16</f>
        <v>#DIV/0!</v>
      </c>
      <c r="O202" s="143" t="e">
        <f>(I202/K202)*L202*'Calculatie schoonmaak invulblad'!$C$16</f>
        <v>#DIV/0!</v>
      </c>
    </row>
    <row r="203" spans="1:15" x14ac:dyDescent="0.3">
      <c r="A203" s="21" t="s">
        <v>196</v>
      </c>
      <c r="B203" s="13" t="s">
        <v>1172</v>
      </c>
      <c r="C203" s="13" t="s">
        <v>142</v>
      </c>
      <c r="D203" s="13" t="s">
        <v>32</v>
      </c>
      <c r="E203" s="13" t="s">
        <v>1</v>
      </c>
      <c r="F203" s="13" t="s">
        <v>2</v>
      </c>
      <c r="G203" s="13" t="s">
        <v>25</v>
      </c>
      <c r="H203" s="78">
        <v>72</v>
      </c>
      <c r="I203" s="78">
        <v>72</v>
      </c>
      <c r="J203" s="79"/>
      <c r="K203" s="69">
        <f>'Calculatie schoonmaak invulblad'!E60</f>
        <v>0</v>
      </c>
      <c r="L203" s="27">
        <v>100</v>
      </c>
      <c r="M203" s="67">
        <f t="shared" si="2"/>
        <v>7200</v>
      </c>
      <c r="N203" s="141" t="e">
        <f>((I203/K203)*L203)/200*'Calculatie schoonmaak invulblad'!$C$16</f>
        <v>#DIV/0!</v>
      </c>
      <c r="O203" s="143" t="e">
        <f>(I203/K203)*L203*'Calculatie schoonmaak invulblad'!$C$16</f>
        <v>#DIV/0!</v>
      </c>
    </row>
    <row r="204" spans="1:15" x14ac:dyDescent="0.3">
      <c r="A204" s="21" t="s">
        <v>196</v>
      </c>
      <c r="B204" s="13" t="s">
        <v>1173</v>
      </c>
      <c r="C204" s="13" t="s">
        <v>142</v>
      </c>
      <c r="D204" s="13" t="s">
        <v>32</v>
      </c>
      <c r="E204" s="13" t="s">
        <v>1</v>
      </c>
      <c r="F204" s="13" t="s">
        <v>2</v>
      </c>
      <c r="G204" s="13" t="s">
        <v>25</v>
      </c>
      <c r="H204" s="78">
        <v>72</v>
      </c>
      <c r="I204" s="78">
        <v>72</v>
      </c>
      <c r="J204" s="79"/>
      <c r="K204" s="69">
        <f>'Calculatie schoonmaak invulblad'!E60</f>
        <v>0</v>
      </c>
      <c r="L204" s="27">
        <v>100</v>
      </c>
      <c r="M204" s="67">
        <f t="shared" si="2"/>
        <v>7200</v>
      </c>
      <c r="N204" s="141" t="e">
        <f>((I204/K204)*L204)/200*'Calculatie schoonmaak invulblad'!$C$16</f>
        <v>#DIV/0!</v>
      </c>
      <c r="O204" s="143" t="e">
        <f>(I204/K204)*L204*'Calculatie schoonmaak invulblad'!$C$16</f>
        <v>#DIV/0!</v>
      </c>
    </row>
    <row r="205" spans="1:15" x14ac:dyDescent="0.3">
      <c r="A205" s="21" t="s">
        <v>196</v>
      </c>
      <c r="B205" s="13" t="s">
        <v>1174</v>
      </c>
      <c r="C205" s="13" t="s">
        <v>46</v>
      </c>
      <c r="D205" s="13" t="s">
        <v>46</v>
      </c>
      <c r="E205" s="13" t="s">
        <v>5</v>
      </c>
      <c r="F205" s="13" t="s">
        <v>5</v>
      </c>
      <c r="G205" s="13" t="s">
        <v>47</v>
      </c>
      <c r="H205" s="78">
        <v>26</v>
      </c>
      <c r="I205" s="78">
        <v>26</v>
      </c>
      <c r="J205" s="79"/>
      <c r="K205" s="69">
        <f>'Calculatie schoonmaak invulblad'!K37</f>
        <v>0</v>
      </c>
      <c r="L205" s="27">
        <v>200</v>
      </c>
      <c r="M205" s="67">
        <f t="shared" si="2"/>
        <v>5200</v>
      </c>
      <c r="N205" s="141" t="e">
        <f>((I205/K205)*L205)/200*'Calculatie schoonmaak invulblad'!$C$16</f>
        <v>#DIV/0!</v>
      </c>
      <c r="O205" s="143" t="e">
        <f>(I205/K205)*L205*'Calculatie schoonmaak invulblad'!$C$16</f>
        <v>#DIV/0!</v>
      </c>
    </row>
    <row r="206" spans="1:15" x14ac:dyDescent="0.3">
      <c r="A206" s="21" t="s">
        <v>196</v>
      </c>
      <c r="B206" s="13" t="s">
        <v>1175</v>
      </c>
      <c r="C206" s="13" t="s">
        <v>46</v>
      </c>
      <c r="D206" s="13" t="s">
        <v>46</v>
      </c>
      <c r="E206" s="13" t="s">
        <v>5</v>
      </c>
      <c r="F206" s="13" t="s">
        <v>5</v>
      </c>
      <c r="G206" s="13" t="s">
        <v>47</v>
      </c>
      <c r="H206" s="78">
        <v>26</v>
      </c>
      <c r="I206" s="78">
        <v>26</v>
      </c>
      <c r="J206" s="79"/>
      <c r="K206" s="69">
        <f>'Calculatie schoonmaak invulblad'!K37</f>
        <v>0</v>
      </c>
      <c r="L206" s="27">
        <v>200</v>
      </c>
      <c r="M206" s="67">
        <f t="shared" si="2"/>
        <v>5200</v>
      </c>
      <c r="N206" s="141" t="e">
        <f>((I206/K206)*L206)/200*'Calculatie schoonmaak invulblad'!$C$16</f>
        <v>#DIV/0!</v>
      </c>
      <c r="O206" s="143" t="e">
        <f>(I206/K206)*L206*'Calculatie schoonmaak invulblad'!$C$16</f>
        <v>#DIV/0!</v>
      </c>
    </row>
    <row r="207" spans="1:15" x14ac:dyDescent="0.3">
      <c r="A207" s="21" t="s">
        <v>196</v>
      </c>
      <c r="B207" s="13" t="s">
        <v>1176</v>
      </c>
      <c r="C207" s="13" t="s">
        <v>56</v>
      </c>
      <c r="D207" s="13" t="s">
        <v>56</v>
      </c>
      <c r="E207" s="13" t="s">
        <v>1</v>
      </c>
      <c r="F207" s="13" t="s">
        <v>2</v>
      </c>
      <c r="G207" s="13" t="s">
        <v>35</v>
      </c>
      <c r="H207" s="78">
        <v>75</v>
      </c>
      <c r="I207" s="78">
        <v>75</v>
      </c>
      <c r="J207" s="79"/>
      <c r="K207" s="69">
        <f>'Calculatie schoonmaak invulblad'!K60</f>
        <v>0</v>
      </c>
      <c r="L207" s="27">
        <v>200</v>
      </c>
      <c r="M207" s="67">
        <f t="shared" si="2"/>
        <v>15000</v>
      </c>
      <c r="N207" s="141" t="e">
        <f>((I207/K207)*L207)/200*'Calculatie schoonmaak invulblad'!$C$16</f>
        <v>#DIV/0!</v>
      </c>
      <c r="O207" s="143" t="e">
        <f>(I207/K207)*L207*'Calculatie schoonmaak invulblad'!$C$16</f>
        <v>#DIV/0!</v>
      </c>
    </row>
    <row r="208" spans="1:15" x14ac:dyDescent="0.3">
      <c r="A208" s="21" t="s">
        <v>196</v>
      </c>
      <c r="B208" s="13" t="s">
        <v>1177</v>
      </c>
      <c r="C208" s="13" t="s">
        <v>122</v>
      </c>
      <c r="D208" s="13" t="s">
        <v>56</v>
      </c>
      <c r="E208" s="13" t="s">
        <v>1</v>
      </c>
      <c r="F208" s="13" t="s">
        <v>2</v>
      </c>
      <c r="G208" s="13" t="s">
        <v>35</v>
      </c>
      <c r="H208" s="78">
        <v>83</v>
      </c>
      <c r="I208" s="78">
        <v>83</v>
      </c>
      <c r="J208" s="79"/>
      <c r="K208" s="69">
        <f>'Calculatie schoonmaak invulblad'!K60</f>
        <v>0</v>
      </c>
      <c r="L208" s="27">
        <v>200</v>
      </c>
      <c r="M208" s="67">
        <f t="shared" ref="M208:M210" si="3">I208*L208</f>
        <v>16600</v>
      </c>
      <c r="N208" s="141" t="e">
        <f>((I208/K208)*L208)/200*'Calculatie schoonmaak invulblad'!$C$16</f>
        <v>#DIV/0!</v>
      </c>
      <c r="O208" s="143" t="e">
        <f>(I208/K208)*L208*'Calculatie schoonmaak invulblad'!$C$16</f>
        <v>#DIV/0!</v>
      </c>
    </row>
    <row r="209" spans="1:15" x14ac:dyDescent="0.3">
      <c r="A209" s="21" t="s">
        <v>196</v>
      </c>
      <c r="B209" s="13" t="s">
        <v>1178</v>
      </c>
      <c r="C209" s="13" t="s">
        <v>1179</v>
      </c>
      <c r="D209" s="13" t="s">
        <v>54</v>
      </c>
      <c r="E209" s="13" t="s">
        <v>5</v>
      </c>
      <c r="F209" s="13" t="s">
        <v>5</v>
      </c>
      <c r="G209" s="13" t="s">
        <v>35</v>
      </c>
      <c r="H209" s="78">
        <v>6</v>
      </c>
      <c r="I209" s="78">
        <v>6</v>
      </c>
      <c r="J209" s="79"/>
      <c r="K209" s="69">
        <f>'Calculatie schoonmaak invulblad'!K49</f>
        <v>0</v>
      </c>
      <c r="L209" s="27">
        <v>200</v>
      </c>
      <c r="M209" s="67">
        <f t="shared" si="3"/>
        <v>1200</v>
      </c>
      <c r="N209" s="141" t="e">
        <f>((I209/K209)*L209)/200*'Calculatie schoonmaak invulblad'!$C$16</f>
        <v>#DIV/0!</v>
      </c>
      <c r="O209" s="143" t="e">
        <f>(I209/K209)*L209*'Calculatie schoonmaak invulblad'!$C$16</f>
        <v>#DIV/0!</v>
      </c>
    </row>
    <row r="210" spans="1:15" ht="15" thickBot="1" x14ac:dyDescent="0.35">
      <c r="A210" s="23" t="s">
        <v>196</v>
      </c>
      <c r="B210" s="25" t="s">
        <v>1180</v>
      </c>
      <c r="C210" s="25" t="s">
        <v>54</v>
      </c>
      <c r="D210" s="25" t="s">
        <v>54</v>
      </c>
      <c r="E210" s="25" t="s">
        <v>5</v>
      </c>
      <c r="F210" s="25" t="s">
        <v>5</v>
      </c>
      <c r="G210" s="25" t="s">
        <v>35</v>
      </c>
      <c r="H210" s="86">
        <v>8</v>
      </c>
      <c r="I210" s="86">
        <v>8</v>
      </c>
      <c r="J210" s="87"/>
      <c r="K210" s="70">
        <f>'Calculatie schoonmaak invulblad'!K49</f>
        <v>0</v>
      </c>
      <c r="L210" s="28">
        <v>200</v>
      </c>
      <c r="M210" s="101">
        <f t="shared" si="3"/>
        <v>1600</v>
      </c>
      <c r="N210" s="144" t="e">
        <f>((I210/K210)*L210)/200*'Calculatie schoonmaak invulblad'!$C$16</f>
        <v>#DIV/0!</v>
      </c>
      <c r="O210" s="145" t="e">
        <f>(I210/K210)*L210*'Calculatie schoonmaak invulblad'!$C$16</f>
        <v>#DIV/0!</v>
      </c>
    </row>
    <row r="213" spans="1:15" ht="15" thickBot="1" x14ac:dyDescent="0.35"/>
    <row r="214" spans="1:15" ht="15" thickBot="1" x14ac:dyDescent="0.35">
      <c r="B214" s="2"/>
      <c r="H214" s="15" t="s">
        <v>70</v>
      </c>
      <c r="I214" s="15" t="s">
        <v>71</v>
      </c>
      <c r="J214" s="18" t="s">
        <v>72</v>
      </c>
      <c r="M214" s="15" t="s">
        <v>203</v>
      </c>
      <c r="N214" s="15" t="s">
        <v>204</v>
      </c>
      <c r="O214" s="15" t="s">
        <v>205</v>
      </c>
    </row>
    <row r="215" spans="1:15" ht="15" thickBot="1" x14ac:dyDescent="0.35">
      <c r="B215" s="2"/>
      <c r="G215" s="15" t="s">
        <v>221</v>
      </c>
      <c r="H215" s="80">
        <f>SUM(H11:H210)</f>
        <v>12495.449999999999</v>
      </c>
      <c r="I215" s="80">
        <f>SUM(I11:I210)</f>
        <v>11716.449999999999</v>
      </c>
      <c r="J215" s="81">
        <f>SUM(J11:J210)</f>
        <v>779</v>
      </c>
      <c r="K215" s="82"/>
      <c r="L215" s="82"/>
      <c r="M215" s="80">
        <f>SUM(M11:M210)</f>
        <v>1638834</v>
      </c>
      <c r="N215" s="80" t="e">
        <f>SUM(N11:N210)</f>
        <v>#DIV/0!</v>
      </c>
      <c r="O215" s="80" t="e">
        <f>SUM(O11:O210)</f>
        <v>#DIV/0!</v>
      </c>
    </row>
  </sheetData>
  <sheetProtection algorithmName="SHA-512" hashValue="9uUozOOn6OPw5edvx7P+BP4N2xttzOlpQZOsh5/lDihkqmeCZb4/EU4QuC0EPMf7cx29+nJ1wEhKyOurDTdWvA==" saltValue="7tGWr1dkAb0cBgFKxQvSUQ==" spinCount="100000" sheet="1" objects="1" scenarios="1" selectLockedCells="1"/>
  <autoFilter ref="A10:O210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48 K44 K110 K78 K18 K85 K161 K163:K164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6.44140625" customWidth="1"/>
    <col min="3" max="3" width="20.88671875" bestFit="1" customWidth="1"/>
    <col min="4" max="4" width="39.88671875" bestFit="1" customWidth="1"/>
    <col min="5" max="5" width="16.77734375" bestFit="1" customWidth="1"/>
    <col min="6" max="6" width="17.664062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29.77734375" customWidth="1"/>
    <col min="13" max="13" width="28.6640625" customWidth="1"/>
    <col min="14" max="15" width="20.33203125" bestFit="1" customWidth="1"/>
  </cols>
  <sheetData>
    <row r="1" spans="1:15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4">
        <f>I55</f>
        <v>572</v>
      </c>
      <c r="F2" s="4"/>
      <c r="G2" s="168" t="s">
        <v>211</v>
      </c>
      <c r="H2" s="182"/>
      <c r="I2" s="169"/>
      <c r="J2" s="73" t="e">
        <f>E6*'Calculatie schoonmaak invulblad'!C2</f>
        <v>#DIV/0!</v>
      </c>
      <c r="K2" s="4"/>
      <c r="L2" s="154" t="s">
        <v>1490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1444</v>
      </c>
      <c r="C3" s="4"/>
      <c r="D3" s="15" t="s">
        <v>1448</v>
      </c>
      <c r="E3" s="74">
        <f>M55</f>
        <v>62400</v>
      </c>
      <c r="F3" s="4"/>
      <c r="G3" s="168" t="s">
        <v>212</v>
      </c>
      <c r="H3" s="182"/>
      <c r="I3" s="169"/>
      <c r="J3" s="73" t="e">
        <f>E4*'Calculatie schoonmaak invulblad'!C4</f>
        <v>#DIV/0!</v>
      </c>
      <c r="K3" s="4"/>
      <c r="L3" s="154" t="s">
        <v>1487</v>
      </c>
      <c r="M3" s="156">
        <f>'Calculatie schoonmaak invulblad'!I10</f>
        <v>0</v>
      </c>
      <c r="N3" s="155"/>
      <c r="O3" s="4"/>
    </row>
    <row r="4" spans="1:15" ht="15" thickBot="1" x14ac:dyDescent="0.35">
      <c r="A4" s="183" t="s">
        <v>219</v>
      </c>
      <c r="B4" s="185" t="s">
        <v>1445</v>
      </c>
      <c r="C4" s="4"/>
      <c r="D4" s="15" t="s">
        <v>215</v>
      </c>
      <c r="E4" s="74" t="e">
        <f>N55</f>
        <v>#DIV/0!</v>
      </c>
      <c r="F4" s="4"/>
      <c r="G4" s="168" t="s">
        <v>214</v>
      </c>
      <c r="H4" s="182"/>
      <c r="I4" s="169"/>
      <c r="J4" s="73" t="e">
        <f>E7*'Calculatie schoonmaak invulblad'!C2</f>
        <v>#DIV/0!</v>
      </c>
      <c r="K4" s="4"/>
      <c r="L4" s="154" t="s">
        <v>1486</v>
      </c>
      <c r="M4" s="161">
        <f>'Calculatie schoonmaak invulblad'!I11</f>
        <v>0</v>
      </c>
      <c r="N4" s="155"/>
      <c r="O4" s="4"/>
    </row>
    <row r="5" spans="1:15" ht="15" thickBot="1" x14ac:dyDescent="0.35">
      <c r="A5" s="184"/>
      <c r="B5" s="186"/>
      <c r="C5" s="4"/>
      <c r="D5" s="15" t="s">
        <v>216</v>
      </c>
      <c r="E5" s="74" t="e">
        <f>O55</f>
        <v>#DIV/0!</v>
      </c>
      <c r="F5" s="4"/>
      <c r="G5" s="168" t="s">
        <v>213</v>
      </c>
      <c r="H5" s="182"/>
      <c r="I5" s="169"/>
      <c r="J5" s="73" t="e">
        <f>E5*'Calculatie schoonmaak invulblad'!C4</f>
        <v>#DIV/0!</v>
      </c>
      <c r="K5" s="4"/>
      <c r="L5" s="154" t="s">
        <v>1488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4" t="e">
        <f>('Calculatie schoonmaak invulblad'!C6*'Stafbureau SOML Roermond'!E4)/100</f>
        <v>#DIV/0!</v>
      </c>
      <c r="F6" s="4"/>
      <c r="G6" s="168" t="s">
        <v>220</v>
      </c>
      <c r="H6" s="182"/>
      <c r="I6" s="169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4" t="e">
        <f>('Calculatie schoonmaak invulblad'!C6*'Stafbureau SOML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36" t="s">
        <v>65</v>
      </c>
      <c r="B10" s="83" t="s">
        <v>66</v>
      </c>
      <c r="C10" s="36" t="s">
        <v>67</v>
      </c>
      <c r="D10" s="36" t="s">
        <v>68</v>
      </c>
      <c r="E10" s="36" t="s">
        <v>59</v>
      </c>
      <c r="F10" s="36" t="s">
        <v>69</v>
      </c>
      <c r="G10" s="36" t="s">
        <v>60</v>
      </c>
      <c r="H10" s="36" t="s">
        <v>70</v>
      </c>
      <c r="I10" s="36" t="s">
        <v>71</v>
      </c>
      <c r="J10" s="37" t="s">
        <v>72</v>
      </c>
      <c r="K10" s="36" t="s">
        <v>61</v>
      </c>
      <c r="L10" s="36" t="s">
        <v>202</v>
      </c>
      <c r="M10" s="36" t="s">
        <v>203</v>
      </c>
      <c r="N10" s="36" t="s">
        <v>204</v>
      </c>
      <c r="O10" s="36" t="s">
        <v>205</v>
      </c>
    </row>
    <row r="11" spans="1:15" x14ac:dyDescent="0.3">
      <c r="A11" s="59" t="s">
        <v>222</v>
      </c>
      <c r="B11" s="60" t="s">
        <v>555</v>
      </c>
      <c r="C11" s="60" t="s">
        <v>84</v>
      </c>
      <c r="D11" s="60" t="s">
        <v>0</v>
      </c>
      <c r="E11" s="60" t="s">
        <v>19</v>
      </c>
      <c r="F11" s="60" t="s">
        <v>8</v>
      </c>
      <c r="G11" s="60" t="s">
        <v>1462</v>
      </c>
      <c r="H11" s="61">
        <v>20</v>
      </c>
      <c r="I11" s="61">
        <v>20</v>
      </c>
      <c r="J11" s="62"/>
      <c r="K11" s="99">
        <f>'Calculatie schoonmaak invulblad'!E28</f>
        <v>0</v>
      </c>
      <c r="L11" s="52">
        <v>80</v>
      </c>
      <c r="M11" s="90">
        <f>I11*L11</f>
        <v>1600</v>
      </c>
      <c r="N11" s="124" t="e">
        <f>((I11/K11)*L11)/200*'Calculatie schoonmaak invulblad'!$C$17</f>
        <v>#DIV/0!</v>
      </c>
      <c r="O11" s="125" t="e">
        <f>I11/K11*L11*'Calculatie schoonmaak invulblad'!$C$17</f>
        <v>#DIV/0!</v>
      </c>
    </row>
    <row r="12" spans="1:15" x14ac:dyDescent="0.3">
      <c r="A12" s="48" t="s">
        <v>222</v>
      </c>
      <c r="B12" s="22" t="s">
        <v>557</v>
      </c>
      <c r="C12" s="22" t="s">
        <v>81</v>
      </c>
      <c r="D12" s="22" t="s">
        <v>56</v>
      </c>
      <c r="E12" s="22" t="s">
        <v>19</v>
      </c>
      <c r="F12" s="22" t="s">
        <v>8</v>
      </c>
      <c r="G12" s="22" t="s">
        <v>35</v>
      </c>
      <c r="H12" s="45">
        <v>3</v>
      </c>
      <c r="I12" s="45">
        <v>3</v>
      </c>
      <c r="J12" s="46"/>
      <c r="K12" s="69">
        <f>'Calculatie schoonmaak invulblad'!K59</f>
        <v>0</v>
      </c>
      <c r="L12" s="27">
        <v>200</v>
      </c>
      <c r="M12" s="93">
        <f t="shared" ref="M12:M50" si="0">I12*L12</f>
        <v>600</v>
      </c>
      <c r="N12" s="94" t="e">
        <f>((I12/K12)*L12)/200*'Calculatie schoonmaak invulblad'!$C$17</f>
        <v>#DIV/0!</v>
      </c>
      <c r="O12" s="95" t="e">
        <f>I12/K12*L12*'Calculatie schoonmaak invulblad'!$C$17</f>
        <v>#DIV/0!</v>
      </c>
    </row>
    <row r="13" spans="1:15" x14ac:dyDescent="0.3">
      <c r="A13" s="48" t="s">
        <v>222</v>
      </c>
      <c r="B13" s="22" t="s">
        <v>1420</v>
      </c>
      <c r="C13" s="22" t="s">
        <v>54</v>
      </c>
      <c r="D13" s="22" t="s">
        <v>54</v>
      </c>
      <c r="E13" s="22" t="s">
        <v>5</v>
      </c>
      <c r="F13" s="22" t="s">
        <v>5</v>
      </c>
      <c r="G13" s="22" t="s">
        <v>35</v>
      </c>
      <c r="H13" s="45">
        <v>7</v>
      </c>
      <c r="I13" s="45">
        <v>7</v>
      </c>
      <c r="J13" s="46"/>
      <c r="K13" s="69">
        <f>'Calculatie schoonmaak invulblad'!K49</f>
        <v>0</v>
      </c>
      <c r="L13" s="27">
        <v>200</v>
      </c>
      <c r="M13" s="93">
        <f t="shared" si="0"/>
        <v>1400</v>
      </c>
      <c r="N13" s="94" t="e">
        <f>((I13/K13)*L13)/200*'Calculatie schoonmaak invulblad'!$C$17</f>
        <v>#DIV/0!</v>
      </c>
      <c r="O13" s="95" t="e">
        <f>I13/K13*L13*'Calculatie schoonmaak invulblad'!$C$17</f>
        <v>#DIV/0!</v>
      </c>
    </row>
    <row r="14" spans="1:15" x14ac:dyDescent="0.3">
      <c r="A14" s="48" t="s">
        <v>222</v>
      </c>
      <c r="B14" s="22" t="s">
        <v>1421</v>
      </c>
      <c r="C14" s="22" t="s">
        <v>1422</v>
      </c>
      <c r="D14" s="22" t="s">
        <v>26</v>
      </c>
      <c r="E14" s="22" t="s">
        <v>1</v>
      </c>
      <c r="F14" s="22" t="s">
        <v>2</v>
      </c>
      <c r="G14" s="22" t="s">
        <v>27</v>
      </c>
      <c r="H14" s="45">
        <v>20</v>
      </c>
      <c r="I14" s="45">
        <v>20</v>
      </c>
      <c r="J14" s="46"/>
      <c r="K14" s="69">
        <f>'Calculatie schoonmaak invulblad'!E43</f>
        <v>0</v>
      </c>
      <c r="L14" s="27">
        <v>200</v>
      </c>
      <c r="M14" s="93">
        <f t="shared" si="0"/>
        <v>4000</v>
      </c>
      <c r="N14" s="94" t="e">
        <f>((I14/K14)*L14)/200*'Calculatie schoonmaak invulblad'!$C$17</f>
        <v>#DIV/0!</v>
      </c>
      <c r="O14" s="95" t="e">
        <f>I14/K14*L14*'Calculatie schoonmaak invulblad'!$C$17</f>
        <v>#DIV/0!</v>
      </c>
    </row>
    <row r="15" spans="1:15" x14ac:dyDescent="0.3">
      <c r="A15" s="48" t="s">
        <v>120</v>
      </c>
      <c r="B15" s="22">
        <v>1</v>
      </c>
      <c r="C15" s="22" t="s">
        <v>100</v>
      </c>
      <c r="D15" s="22" t="s">
        <v>56</v>
      </c>
      <c r="E15" s="22" t="s">
        <v>19</v>
      </c>
      <c r="F15" s="22" t="s">
        <v>8</v>
      </c>
      <c r="G15" s="22" t="s">
        <v>35</v>
      </c>
      <c r="H15" s="45">
        <v>3</v>
      </c>
      <c r="I15" s="45">
        <v>3</v>
      </c>
      <c r="J15" s="46"/>
      <c r="K15" s="69">
        <f>'Calculatie schoonmaak invulblad'!K59</f>
        <v>0</v>
      </c>
      <c r="L15" s="27">
        <v>200</v>
      </c>
      <c r="M15" s="93">
        <f t="shared" si="0"/>
        <v>600</v>
      </c>
      <c r="N15" s="94" t="e">
        <f>((I15/K15)*L15)/200*'Calculatie schoonmaak invulblad'!$C$17</f>
        <v>#DIV/0!</v>
      </c>
      <c r="O15" s="95" t="e">
        <f>I15/K15*L15*'Calculatie schoonmaak invulblad'!$C$17</f>
        <v>#DIV/0!</v>
      </c>
    </row>
    <row r="16" spans="1:15" x14ac:dyDescent="0.3">
      <c r="A16" s="48" t="s">
        <v>120</v>
      </c>
      <c r="B16" s="22">
        <v>2</v>
      </c>
      <c r="C16" s="22" t="s">
        <v>81</v>
      </c>
      <c r="D16" s="22" t="s">
        <v>56</v>
      </c>
      <c r="E16" s="22" t="s">
        <v>5</v>
      </c>
      <c r="F16" s="22" t="s">
        <v>5</v>
      </c>
      <c r="G16" s="22" t="s">
        <v>35</v>
      </c>
      <c r="H16" s="45">
        <v>30</v>
      </c>
      <c r="I16" s="45">
        <v>30</v>
      </c>
      <c r="J16" s="46"/>
      <c r="K16" s="69">
        <f>'Calculatie schoonmaak invulblad'!K58</f>
        <v>0</v>
      </c>
      <c r="L16" s="27">
        <v>200</v>
      </c>
      <c r="M16" s="93">
        <f t="shared" si="0"/>
        <v>6000</v>
      </c>
      <c r="N16" s="94" t="e">
        <f>((I16/K16)*L16)/200*'Calculatie schoonmaak invulblad'!$C$17</f>
        <v>#DIV/0!</v>
      </c>
      <c r="O16" s="95" t="e">
        <f>I16/K16*L16*'Calculatie schoonmaak invulblad'!$C$17</f>
        <v>#DIV/0!</v>
      </c>
    </row>
    <row r="17" spans="1:15" x14ac:dyDescent="0.3">
      <c r="A17" s="48" t="s">
        <v>120</v>
      </c>
      <c r="B17" s="22">
        <v>3</v>
      </c>
      <c r="C17" s="22" t="s">
        <v>83</v>
      </c>
      <c r="D17" s="22" t="s">
        <v>56</v>
      </c>
      <c r="E17" s="22" t="s">
        <v>239</v>
      </c>
      <c r="F17" s="22" t="s">
        <v>10</v>
      </c>
      <c r="G17" s="22" t="s">
        <v>35</v>
      </c>
      <c r="H17" s="45">
        <v>5</v>
      </c>
      <c r="I17" s="45">
        <v>5</v>
      </c>
      <c r="J17" s="46"/>
      <c r="K17" s="69">
        <f>'Calculatie schoonmaak invulblad'!K62</f>
        <v>0</v>
      </c>
      <c r="L17" s="27">
        <v>200</v>
      </c>
      <c r="M17" s="93">
        <f t="shared" si="0"/>
        <v>1000</v>
      </c>
      <c r="N17" s="94" t="e">
        <f>((I17/K17)*L17)/200*'Calculatie schoonmaak invulblad'!$C$17</f>
        <v>#DIV/0!</v>
      </c>
      <c r="O17" s="95" t="e">
        <f>I17/K17*L17*'Calculatie schoonmaak invulblad'!$C$17</f>
        <v>#DIV/0!</v>
      </c>
    </row>
    <row r="18" spans="1:15" x14ac:dyDescent="0.3">
      <c r="A18" s="48" t="s">
        <v>120</v>
      </c>
      <c r="B18" s="22">
        <v>5</v>
      </c>
      <c r="C18" s="22" t="s">
        <v>1423</v>
      </c>
      <c r="D18" s="22" t="s">
        <v>26</v>
      </c>
      <c r="E18" s="22" t="s">
        <v>19</v>
      </c>
      <c r="F18" s="22" t="s">
        <v>8</v>
      </c>
      <c r="G18" s="22" t="s">
        <v>27</v>
      </c>
      <c r="H18" s="45">
        <v>17</v>
      </c>
      <c r="I18" s="45">
        <v>17</v>
      </c>
      <c r="J18" s="46"/>
      <c r="K18" s="69">
        <f>'Calculatie schoonmaak invulblad'!E44</f>
        <v>0</v>
      </c>
      <c r="L18" s="27">
        <v>200</v>
      </c>
      <c r="M18" s="93">
        <f t="shared" si="0"/>
        <v>3400</v>
      </c>
      <c r="N18" s="94" t="e">
        <f>((I18/K18)*L18)/200*'Calculatie schoonmaak invulblad'!$C$17</f>
        <v>#DIV/0!</v>
      </c>
      <c r="O18" s="95" t="e">
        <f>I18/K18*L18*'Calculatie schoonmaak invulblad'!$C$17</f>
        <v>#DIV/0!</v>
      </c>
    </row>
    <row r="19" spans="1:15" x14ac:dyDescent="0.3">
      <c r="A19" s="48" t="s">
        <v>120</v>
      </c>
      <c r="B19" s="22">
        <v>6</v>
      </c>
      <c r="C19" s="22" t="s">
        <v>373</v>
      </c>
      <c r="D19" s="22" t="s">
        <v>0</v>
      </c>
      <c r="E19" s="22" t="s">
        <v>19</v>
      </c>
      <c r="F19" s="22" t="s">
        <v>8</v>
      </c>
      <c r="G19" s="22" t="s">
        <v>1462</v>
      </c>
      <c r="H19" s="45">
        <v>12</v>
      </c>
      <c r="I19" s="45">
        <v>12</v>
      </c>
      <c r="J19" s="46"/>
      <c r="K19" s="69">
        <f>'Calculatie schoonmaak invulblad'!E28</f>
        <v>0</v>
      </c>
      <c r="L19" s="27">
        <v>80</v>
      </c>
      <c r="M19" s="93">
        <f t="shared" si="0"/>
        <v>960</v>
      </c>
      <c r="N19" s="94" t="e">
        <f>((I19/K19)*L19)/200*'Calculatie schoonmaak invulblad'!$C$17</f>
        <v>#DIV/0!</v>
      </c>
      <c r="O19" s="95" t="e">
        <f>I19/K19*L19*'Calculatie schoonmaak invulblad'!$C$17</f>
        <v>#DIV/0!</v>
      </c>
    </row>
    <row r="20" spans="1:15" x14ac:dyDescent="0.3">
      <c r="A20" s="48" t="s">
        <v>120</v>
      </c>
      <c r="B20" s="22">
        <v>7</v>
      </c>
      <c r="C20" s="22" t="s">
        <v>92</v>
      </c>
      <c r="D20" s="22" t="s">
        <v>56</v>
      </c>
      <c r="E20" s="22" t="s">
        <v>5</v>
      </c>
      <c r="F20" s="22" t="s">
        <v>5</v>
      </c>
      <c r="G20" s="22" t="s">
        <v>35</v>
      </c>
      <c r="H20" s="45">
        <v>6</v>
      </c>
      <c r="I20" s="45">
        <v>6</v>
      </c>
      <c r="J20" s="46"/>
      <c r="K20" s="69">
        <f>'Calculatie schoonmaak invulblad'!K58</f>
        <v>0</v>
      </c>
      <c r="L20" s="27">
        <v>200</v>
      </c>
      <c r="M20" s="93">
        <f t="shared" si="0"/>
        <v>1200</v>
      </c>
      <c r="N20" s="94" t="e">
        <f>((I20/K20)*L20)/200*'Calculatie schoonmaak invulblad'!$C$17</f>
        <v>#DIV/0!</v>
      </c>
      <c r="O20" s="95" t="e">
        <f>I20/K20*L20*'Calculatie schoonmaak invulblad'!$C$17</f>
        <v>#DIV/0!</v>
      </c>
    </row>
    <row r="21" spans="1:15" x14ac:dyDescent="0.3">
      <c r="A21" s="48" t="s">
        <v>120</v>
      </c>
      <c r="B21" s="22">
        <v>8</v>
      </c>
      <c r="C21" s="22" t="s">
        <v>914</v>
      </c>
      <c r="D21" s="22" t="s">
        <v>45</v>
      </c>
      <c r="E21" s="22" t="s">
        <v>1</v>
      </c>
      <c r="F21" s="22" t="s">
        <v>2</v>
      </c>
      <c r="G21" s="22" t="s">
        <v>3</v>
      </c>
      <c r="H21" s="45">
        <v>7</v>
      </c>
      <c r="I21" s="45">
        <v>7</v>
      </c>
      <c r="J21" s="46"/>
      <c r="K21" s="69">
        <f>'Calculatie schoonmaak invulblad'!K32</f>
        <v>0</v>
      </c>
      <c r="L21" s="27">
        <v>40</v>
      </c>
      <c r="M21" s="93">
        <f t="shared" si="0"/>
        <v>280</v>
      </c>
      <c r="N21" s="94" t="e">
        <f>((I21/K21)*L21)/200*'Calculatie schoonmaak invulblad'!$C$17</f>
        <v>#DIV/0!</v>
      </c>
      <c r="O21" s="95" t="e">
        <f>I21/K21*L21*'Calculatie schoonmaak invulblad'!$C$17</f>
        <v>#DIV/0!</v>
      </c>
    </row>
    <row r="22" spans="1:15" x14ac:dyDescent="0.3">
      <c r="A22" s="48" t="s">
        <v>120</v>
      </c>
      <c r="B22" s="22">
        <v>9</v>
      </c>
      <c r="C22" s="22" t="s">
        <v>143</v>
      </c>
      <c r="D22" s="22" t="s">
        <v>0</v>
      </c>
      <c r="E22" s="22" t="s">
        <v>19</v>
      </c>
      <c r="F22" s="22" t="s">
        <v>8</v>
      </c>
      <c r="G22" s="22" t="s">
        <v>1462</v>
      </c>
      <c r="H22" s="45">
        <v>49</v>
      </c>
      <c r="I22" s="45">
        <v>49</v>
      </c>
      <c r="J22" s="46"/>
      <c r="K22" s="69">
        <f>'Calculatie schoonmaak invulblad'!E28</f>
        <v>0</v>
      </c>
      <c r="L22" s="27">
        <v>80</v>
      </c>
      <c r="M22" s="93">
        <f t="shared" si="0"/>
        <v>3920</v>
      </c>
      <c r="N22" s="94" t="e">
        <f>((I22/K22)*L22)/200*'Calculatie schoonmaak invulblad'!$C$17</f>
        <v>#DIV/0!</v>
      </c>
      <c r="O22" s="95" t="e">
        <f>I22/K22*L22*'Calculatie schoonmaak invulblad'!$C$17</f>
        <v>#DIV/0!</v>
      </c>
    </row>
    <row r="23" spans="1:15" x14ac:dyDescent="0.3">
      <c r="A23" s="48" t="s">
        <v>120</v>
      </c>
      <c r="B23" s="22">
        <v>10</v>
      </c>
      <c r="C23" s="22" t="s">
        <v>296</v>
      </c>
      <c r="D23" s="22" t="s">
        <v>46</v>
      </c>
      <c r="E23" s="22" t="s">
        <v>5</v>
      </c>
      <c r="F23" s="22" t="s">
        <v>5</v>
      </c>
      <c r="G23" s="22" t="s">
        <v>47</v>
      </c>
      <c r="H23" s="45">
        <v>3</v>
      </c>
      <c r="I23" s="45">
        <v>3</v>
      </c>
      <c r="J23" s="46"/>
      <c r="K23" s="69">
        <f>'Calculatie schoonmaak invulblad'!K37</f>
        <v>0</v>
      </c>
      <c r="L23" s="27">
        <v>200</v>
      </c>
      <c r="M23" s="93">
        <f t="shared" si="0"/>
        <v>600</v>
      </c>
      <c r="N23" s="94" t="e">
        <f>((I23/K23)*L23)/200*'Calculatie schoonmaak invulblad'!$C$17</f>
        <v>#DIV/0!</v>
      </c>
      <c r="O23" s="95" t="e">
        <f>I23/K23*L23*'Calculatie schoonmaak invulblad'!$C$17</f>
        <v>#DIV/0!</v>
      </c>
    </row>
    <row r="24" spans="1:15" x14ac:dyDescent="0.3">
      <c r="A24" s="48" t="s">
        <v>120</v>
      </c>
      <c r="B24" s="22">
        <v>11</v>
      </c>
      <c r="C24" s="22" t="s">
        <v>87</v>
      </c>
      <c r="D24" s="22" t="s">
        <v>46</v>
      </c>
      <c r="E24" s="22" t="s">
        <v>5</v>
      </c>
      <c r="F24" s="22" t="s">
        <v>5</v>
      </c>
      <c r="G24" s="22" t="s">
        <v>47</v>
      </c>
      <c r="H24" s="45">
        <v>2</v>
      </c>
      <c r="I24" s="45">
        <v>2</v>
      </c>
      <c r="J24" s="46"/>
      <c r="K24" s="69">
        <f>'Calculatie schoonmaak invulblad'!K37</f>
        <v>0</v>
      </c>
      <c r="L24" s="27">
        <v>200</v>
      </c>
      <c r="M24" s="93">
        <f t="shared" si="0"/>
        <v>400</v>
      </c>
      <c r="N24" s="94" t="e">
        <f>((I24/K24)*L24)/200*'Calculatie schoonmaak invulblad'!$C$17</f>
        <v>#DIV/0!</v>
      </c>
      <c r="O24" s="95" t="e">
        <f>I24/K24*L24*'Calculatie schoonmaak invulblad'!$C$17</f>
        <v>#DIV/0!</v>
      </c>
    </row>
    <row r="25" spans="1:15" x14ac:dyDescent="0.3">
      <c r="A25" s="48" t="s">
        <v>120</v>
      </c>
      <c r="B25" s="22">
        <v>12</v>
      </c>
      <c r="C25" s="22" t="s">
        <v>87</v>
      </c>
      <c r="D25" s="22" t="s">
        <v>46</v>
      </c>
      <c r="E25" s="22" t="s">
        <v>5</v>
      </c>
      <c r="F25" s="22" t="s">
        <v>5</v>
      </c>
      <c r="G25" s="22" t="s">
        <v>47</v>
      </c>
      <c r="H25" s="45">
        <v>2</v>
      </c>
      <c r="I25" s="45">
        <v>2</v>
      </c>
      <c r="J25" s="46"/>
      <c r="K25" s="69">
        <f>'Calculatie schoonmaak invulblad'!K37</f>
        <v>0</v>
      </c>
      <c r="L25" s="27">
        <v>200</v>
      </c>
      <c r="M25" s="93">
        <f t="shared" si="0"/>
        <v>400</v>
      </c>
      <c r="N25" s="94" t="e">
        <f>((I25/K25)*L25)/200*'Calculatie schoonmaak invulblad'!$C$17</f>
        <v>#DIV/0!</v>
      </c>
      <c r="O25" s="95" t="e">
        <f>I25/K25*L25*'Calculatie schoonmaak invulblad'!$C$17</f>
        <v>#DIV/0!</v>
      </c>
    </row>
    <row r="26" spans="1:15" x14ac:dyDescent="0.3">
      <c r="A26" s="48" t="s">
        <v>120</v>
      </c>
      <c r="B26" s="22">
        <v>13</v>
      </c>
      <c r="C26" s="22" t="s">
        <v>774</v>
      </c>
      <c r="D26" s="22" t="s">
        <v>28</v>
      </c>
      <c r="E26" s="22" t="s">
        <v>239</v>
      </c>
      <c r="F26" s="22" t="s">
        <v>10</v>
      </c>
      <c r="G26" s="22" t="s">
        <v>27</v>
      </c>
      <c r="H26" s="45">
        <v>3</v>
      </c>
      <c r="I26" s="45">
        <v>3</v>
      </c>
      <c r="J26" s="46"/>
      <c r="K26" s="69">
        <f>'Calculatie schoonmaak invulblad'!E53</f>
        <v>0</v>
      </c>
      <c r="L26" s="27">
        <v>200</v>
      </c>
      <c r="M26" s="93">
        <f t="shared" si="0"/>
        <v>600</v>
      </c>
      <c r="N26" s="94" t="e">
        <f>((I26/K26)*L26)/200*'Calculatie schoonmaak invulblad'!$C$17</f>
        <v>#DIV/0!</v>
      </c>
      <c r="O26" s="95" t="e">
        <f>I26/K26*L26*'Calculatie schoonmaak invulblad'!$C$17</f>
        <v>#DIV/0!</v>
      </c>
    </row>
    <row r="27" spans="1:15" x14ac:dyDescent="0.3">
      <c r="A27" s="48" t="s">
        <v>120</v>
      </c>
      <c r="B27" s="22">
        <v>14</v>
      </c>
      <c r="C27" s="22" t="s">
        <v>84</v>
      </c>
      <c r="D27" s="22" t="s">
        <v>0</v>
      </c>
      <c r="E27" s="22" t="s">
        <v>19</v>
      </c>
      <c r="F27" s="22" t="s">
        <v>8</v>
      </c>
      <c r="G27" s="22" t="s">
        <v>1462</v>
      </c>
      <c r="H27" s="45">
        <v>25</v>
      </c>
      <c r="I27" s="45">
        <v>25</v>
      </c>
      <c r="J27" s="46"/>
      <c r="K27" s="69">
        <f>'Calculatie schoonmaak invulblad'!E28</f>
        <v>0</v>
      </c>
      <c r="L27" s="27">
        <v>80</v>
      </c>
      <c r="M27" s="93">
        <f t="shared" si="0"/>
        <v>2000</v>
      </c>
      <c r="N27" s="94" t="e">
        <f>((I27/K27)*L27)/200*'Calculatie schoonmaak invulblad'!$C$17</f>
        <v>#DIV/0!</v>
      </c>
      <c r="O27" s="95" t="e">
        <f>I27/K27*L27*'Calculatie schoonmaak invulblad'!$C$17</f>
        <v>#DIV/0!</v>
      </c>
    </row>
    <row r="28" spans="1:15" x14ac:dyDescent="0.3">
      <c r="A28" s="48" t="s">
        <v>120</v>
      </c>
      <c r="B28" s="22">
        <v>15</v>
      </c>
      <c r="C28" s="22" t="s">
        <v>84</v>
      </c>
      <c r="D28" s="22" t="s">
        <v>0</v>
      </c>
      <c r="E28" s="22" t="s">
        <v>19</v>
      </c>
      <c r="F28" s="22" t="s">
        <v>8</v>
      </c>
      <c r="G28" s="22" t="s">
        <v>1462</v>
      </c>
      <c r="H28" s="45">
        <v>19</v>
      </c>
      <c r="I28" s="45">
        <v>19</v>
      </c>
      <c r="J28" s="46"/>
      <c r="K28" s="69">
        <f>'Calculatie schoonmaak invulblad'!E28</f>
        <v>0</v>
      </c>
      <c r="L28" s="27">
        <v>80</v>
      </c>
      <c r="M28" s="93">
        <f t="shared" si="0"/>
        <v>1520</v>
      </c>
      <c r="N28" s="94" t="e">
        <f>((I28/K28)*L28)/200*'Calculatie schoonmaak invulblad'!$C$17</f>
        <v>#DIV/0!</v>
      </c>
      <c r="O28" s="95" t="e">
        <f>I28/K28*L28*'Calculatie schoonmaak invulblad'!$C$17</f>
        <v>#DIV/0!</v>
      </c>
    </row>
    <row r="29" spans="1:15" x14ac:dyDescent="0.3">
      <c r="A29" s="48" t="s">
        <v>120</v>
      </c>
      <c r="B29" s="22">
        <v>16</v>
      </c>
      <c r="C29" s="22" t="s">
        <v>84</v>
      </c>
      <c r="D29" s="22" t="s">
        <v>0</v>
      </c>
      <c r="E29" s="22" t="s">
        <v>19</v>
      </c>
      <c r="F29" s="22" t="s">
        <v>8</v>
      </c>
      <c r="G29" s="22" t="s">
        <v>1462</v>
      </c>
      <c r="H29" s="45">
        <v>58</v>
      </c>
      <c r="I29" s="45">
        <v>58</v>
      </c>
      <c r="J29" s="46"/>
      <c r="K29" s="69">
        <f>'Calculatie schoonmaak invulblad'!E28</f>
        <v>0</v>
      </c>
      <c r="L29" s="27">
        <v>80</v>
      </c>
      <c r="M29" s="93">
        <f t="shared" si="0"/>
        <v>4640</v>
      </c>
      <c r="N29" s="94" t="e">
        <f>((I29/K29)*L29)/200*'Calculatie schoonmaak invulblad'!$C$17</f>
        <v>#DIV/0!</v>
      </c>
      <c r="O29" s="95" t="e">
        <f>I29/K29*L29*'Calculatie schoonmaak invulblad'!$C$17</f>
        <v>#DIV/0!</v>
      </c>
    </row>
    <row r="30" spans="1:15" x14ac:dyDescent="0.3">
      <c r="A30" s="48" t="s">
        <v>120</v>
      </c>
      <c r="B30" s="22">
        <v>17</v>
      </c>
      <c r="C30" s="22" t="s">
        <v>1424</v>
      </c>
      <c r="D30" s="22" t="s">
        <v>56</v>
      </c>
      <c r="E30" s="22" t="s">
        <v>5</v>
      </c>
      <c r="F30" s="22" t="s">
        <v>5</v>
      </c>
      <c r="G30" s="22" t="s">
        <v>35</v>
      </c>
      <c r="H30" s="45">
        <v>2</v>
      </c>
      <c r="I30" s="45">
        <v>2</v>
      </c>
      <c r="J30" s="46"/>
      <c r="K30" s="69">
        <f>'Calculatie schoonmaak invulblad'!K58</f>
        <v>0</v>
      </c>
      <c r="L30" s="27">
        <v>200</v>
      </c>
      <c r="M30" s="93">
        <f t="shared" si="0"/>
        <v>400</v>
      </c>
      <c r="N30" s="94" t="e">
        <f>((I30/K30)*L30)/200*'Calculatie schoonmaak invulblad'!$C$17</f>
        <v>#DIV/0!</v>
      </c>
      <c r="O30" s="95" t="e">
        <f>I30/K30*L30*'Calculatie schoonmaak invulblad'!$C$17</f>
        <v>#DIV/0!</v>
      </c>
    </row>
    <row r="31" spans="1:15" x14ac:dyDescent="0.3">
      <c r="A31" s="48" t="s">
        <v>120</v>
      </c>
      <c r="B31" s="22">
        <v>18</v>
      </c>
      <c r="C31" s="22" t="s">
        <v>54</v>
      </c>
      <c r="D31" s="22" t="s">
        <v>54</v>
      </c>
      <c r="E31" s="22" t="s">
        <v>5</v>
      </c>
      <c r="F31" s="22" t="s">
        <v>5</v>
      </c>
      <c r="G31" s="22" t="s">
        <v>35</v>
      </c>
      <c r="H31" s="45">
        <v>7</v>
      </c>
      <c r="I31" s="45">
        <v>7</v>
      </c>
      <c r="J31" s="46"/>
      <c r="K31" s="69">
        <f>'Calculatie schoonmaak invulblad'!K49</f>
        <v>0</v>
      </c>
      <c r="L31" s="27">
        <v>200</v>
      </c>
      <c r="M31" s="93">
        <f t="shared" si="0"/>
        <v>1400</v>
      </c>
      <c r="N31" s="94" t="e">
        <f>((I31/K31)*L31)/200*'Calculatie schoonmaak invulblad'!$C$17</f>
        <v>#DIV/0!</v>
      </c>
      <c r="O31" s="95" t="e">
        <f>I31/K31*L31*'Calculatie schoonmaak invulblad'!$C$17</f>
        <v>#DIV/0!</v>
      </c>
    </row>
    <row r="32" spans="1:15" x14ac:dyDescent="0.3">
      <c r="A32" s="48" t="s">
        <v>120</v>
      </c>
      <c r="B32" s="22">
        <v>19</v>
      </c>
      <c r="C32" s="22" t="s">
        <v>84</v>
      </c>
      <c r="D32" s="22" t="s">
        <v>0</v>
      </c>
      <c r="E32" s="22" t="s">
        <v>19</v>
      </c>
      <c r="F32" s="22" t="s">
        <v>8</v>
      </c>
      <c r="G32" s="22" t="s">
        <v>1462</v>
      </c>
      <c r="H32" s="45">
        <v>23</v>
      </c>
      <c r="I32" s="45">
        <v>23</v>
      </c>
      <c r="J32" s="46"/>
      <c r="K32" s="69">
        <f>'Calculatie schoonmaak invulblad'!E28</f>
        <v>0</v>
      </c>
      <c r="L32" s="27">
        <v>80</v>
      </c>
      <c r="M32" s="93">
        <f t="shared" si="0"/>
        <v>1840</v>
      </c>
      <c r="N32" s="94" t="e">
        <f>((I32/K32)*L32)/200*'Calculatie schoonmaak invulblad'!$C$17</f>
        <v>#DIV/0!</v>
      </c>
      <c r="O32" s="95" t="e">
        <f>I32/K32*L32*'Calculatie schoonmaak invulblad'!$C$17</f>
        <v>#DIV/0!</v>
      </c>
    </row>
    <row r="33" spans="1:15" x14ac:dyDescent="0.3">
      <c r="A33" s="48" t="s">
        <v>120</v>
      </c>
      <c r="B33" s="22">
        <v>20</v>
      </c>
      <c r="C33" s="22" t="s">
        <v>84</v>
      </c>
      <c r="D33" s="22" t="s">
        <v>0</v>
      </c>
      <c r="E33" s="22" t="s">
        <v>19</v>
      </c>
      <c r="F33" s="22" t="s">
        <v>8</v>
      </c>
      <c r="G33" s="22" t="s">
        <v>1462</v>
      </c>
      <c r="H33" s="45">
        <v>22</v>
      </c>
      <c r="I33" s="45">
        <v>22</v>
      </c>
      <c r="J33" s="46"/>
      <c r="K33" s="69">
        <f>'Calculatie schoonmaak invulblad'!E28</f>
        <v>0</v>
      </c>
      <c r="L33" s="27">
        <v>80</v>
      </c>
      <c r="M33" s="93">
        <f t="shared" si="0"/>
        <v>1760</v>
      </c>
      <c r="N33" s="94" t="e">
        <f>((I33/K33)*L33)/200*'Calculatie schoonmaak invulblad'!$C$17</f>
        <v>#DIV/0!</v>
      </c>
      <c r="O33" s="95" t="e">
        <f>I33/K33*L33*'Calculatie schoonmaak invulblad'!$C$17</f>
        <v>#DIV/0!</v>
      </c>
    </row>
    <row r="34" spans="1:15" x14ac:dyDescent="0.3">
      <c r="A34" s="48" t="s">
        <v>120</v>
      </c>
      <c r="B34" s="22" t="s">
        <v>1425</v>
      </c>
      <c r="C34" s="22" t="s">
        <v>84</v>
      </c>
      <c r="D34" s="22" t="s">
        <v>0</v>
      </c>
      <c r="E34" s="22" t="s">
        <v>19</v>
      </c>
      <c r="F34" s="22" t="s">
        <v>8</v>
      </c>
      <c r="G34" s="22" t="s">
        <v>1462</v>
      </c>
      <c r="H34" s="45">
        <v>24</v>
      </c>
      <c r="I34" s="45">
        <v>24</v>
      </c>
      <c r="J34" s="46"/>
      <c r="K34" s="69">
        <f>'Calculatie schoonmaak invulblad'!E28</f>
        <v>0</v>
      </c>
      <c r="L34" s="27">
        <v>80</v>
      </c>
      <c r="M34" s="93">
        <f t="shared" si="0"/>
        <v>1920</v>
      </c>
      <c r="N34" s="94" t="e">
        <f>((I34/K34)*L34)/200*'Calculatie schoonmaak invulblad'!$C$17</f>
        <v>#DIV/0!</v>
      </c>
      <c r="O34" s="95" t="e">
        <f>I34/K34*L34*'Calculatie schoonmaak invulblad'!$C$17</f>
        <v>#DIV/0!</v>
      </c>
    </row>
    <row r="35" spans="1:15" x14ac:dyDescent="0.3">
      <c r="A35" s="48" t="s">
        <v>120</v>
      </c>
      <c r="B35" s="22" t="s">
        <v>1426</v>
      </c>
      <c r="C35" s="22" t="s">
        <v>81</v>
      </c>
      <c r="D35" s="22" t="s">
        <v>56</v>
      </c>
      <c r="E35" s="22" t="s">
        <v>19</v>
      </c>
      <c r="F35" s="22" t="s">
        <v>8</v>
      </c>
      <c r="G35" s="22" t="s">
        <v>35</v>
      </c>
      <c r="H35" s="45">
        <v>3</v>
      </c>
      <c r="I35" s="45">
        <v>3</v>
      </c>
      <c r="J35" s="46"/>
      <c r="K35" s="69">
        <f>'Calculatie schoonmaak invulblad'!K59</f>
        <v>0</v>
      </c>
      <c r="L35" s="27">
        <v>200</v>
      </c>
      <c r="M35" s="93">
        <f t="shared" si="0"/>
        <v>600</v>
      </c>
      <c r="N35" s="94" t="e">
        <f>((I35/K35)*L35)/200*'Calculatie schoonmaak invulblad'!$C$17</f>
        <v>#DIV/0!</v>
      </c>
      <c r="O35" s="95" t="e">
        <f>I35/K35*L35*'Calculatie schoonmaak invulblad'!$C$17</f>
        <v>#DIV/0!</v>
      </c>
    </row>
    <row r="36" spans="1:15" x14ac:dyDescent="0.3">
      <c r="A36" s="48" t="s">
        <v>120</v>
      </c>
      <c r="B36" s="22" t="s">
        <v>1427</v>
      </c>
      <c r="C36" s="22" t="s">
        <v>84</v>
      </c>
      <c r="D36" s="22" t="s">
        <v>0</v>
      </c>
      <c r="E36" s="22" t="s">
        <v>19</v>
      </c>
      <c r="F36" s="22" t="s">
        <v>8</v>
      </c>
      <c r="G36" s="22" t="s">
        <v>1462</v>
      </c>
      <c r="H36" s="45">
        <v>24</v>
      </c>
      <c r="I36" s="45">
        <v>24</v>
      </c>
      <c r="J36" s="46"/>
      <c r="K36" s="69">
        <f>'Calculatie schoonmaak invulblad'!E28</f>
        <v>0</v>
      </c>
      <c r="L36" s="27">
        <v>80</v>
      </c>
      <c r="M36" s="93">
        <f t="shared" si="0"/>
        <v>1920</v>
      </c>
      <c r="N36" s="94" t="e">
        <f>((I36/K36)*L36)/200*'Calculatie schoonmaak invulblad'!$C$17</f>
        <v>#DIV/0!</v>
      </c>
      <c r="O36" s="95" t="e">
        <f>I36/K36*L36*'Calculatie schoonmaak invulblad'!$C$17</f>
        <v>#DIV/0!</v>
      </c>
    </row>
    <row r="37" spans="1:15" x14ac:dyDescent="0.3">
      <c r="A37" s="48" t="s">
        <v>152</v>
      </c>
      <c r="B37" s="22" t="s">
        <v>664</v>
      </c>
      <c r="C37" s="22" t="s">
        <v>1428</v>
      </c>
      <c r="D37" s="22" t="s">
        <v>0</v>
      </c>
      <c r="E37" s="22" t="s">
        <v>19</v>
      </c>
      <c r="F37" s="22" t="s">
        <v>8</v>
      </c>
      <c r="G37" s="22" t="s">
        <v>1462</v>
      </c>
      <c r="H37" s="45">
        <v>24</v>
      </c>
      <c r="I37" s="45">
        <v>24</v>
      </c>
      <c r="J37" s="46"/>
      <c r="K37" s="69">
        <f>'Calculatie schoonmaak invulblad'!E28</f>
        <v>0</v>
      </c>
      <c r="L37" s="27">
        <v>80</v>
      </c>
      <c r="M37" s="93">
        <f t="shared" si="0"/>
        <v>1920</v>
      </c>
      <c r="N37" s="94" t="e">
        <f>((I37/K37)*L37)/200*'Calculatie schoonmaak invulblad'!$C$17</f>
        <v>#DIV/0!</v>
      </c>
      <c r="O37" s="95" t="e">
        <f>I37/K37*L37*'Calculatie schoonmaak invulblad'!$C$17</f>
        <v>#DIV/0!</v>
      </c>
    </row>
    <row r="38" spans="1:15" x14ac:dyDescent="0.3">
      <c r="A38" s="48" t="s">
        <v>152</v>
      </c>
      <c r="B38" s="22" t="s">
        <v>1429</v>
      </c>
      <c r="C38" s="22" t="s">
        <v>1428</v>
      </c>
      <c r="D38" s="22" t="s">
        <v>0</v>
      </c>
      <c r="E38" s="22" t="s">
        <v>19</v>
      </c>
      <c r="F38" s="22" t="s">
        <v>8</v>
      </c>
      <c r="G38" s="22" t="s">
        <v>1462</v>
      </c>
      <c r="H38" s="45">
        <v>24</v>
      </c>
      <c r="I38" s="45">
        <v>24</v>
      </c>
      <c r="J38" s="46"/>
      <c r="K38" s="69">
        <f>'Calculatie schoonmaak invulblad'!E28</f>
        <v>0</v>
      </c>
      <c r="L38" s="27">
        <v>80</v>
      </c>
      <c r="M38" s="93">
        <f t="shared" si="0"/>
        <v>1920</v>
      </c>
      <c r="N38" s="94" t="e">
        <f>((I38/K38)*L38)/200*'Calculatie schoonmaak invulblad'!$C$17</f>
        <v>#DIV/0!</v>
      </c>
      <c r="O38" s="95" t="e">
        <f>I38/K38*L38*'Calculatie schoonmaak invulblad'!$C$17</f>
        <v>#DIV/0!</v>
      </c>
    </row>
    <row r="39" spans="1:15" x14ac:dyDescent="0.3">
      <c r="A39" s="48" t="s">
        <v>152</v>
      </c>
      <c r="B39" s="22" t="s">
        <v>1430</v>
      </c>
      <c r="C39" s="22" t="s">
        <v>92</v>
      </c>
      <c r="D39" s="22" t="s">
        <v>56</v>
      </c>
      <c r="E39" s="22" t="s">
        <v>19</v>
      </c>
      <c r="F39" s="22" t="s">
        <v>8</v>
      </c>
      <c r="G39" s="22" t="s">
        <v>35</v>
      </c>
      <c r="H39" s="45">
        <v>6</v>
      </c>
      <c r="I39" s="45">
        <v>6</v>
      </c>
      <c r="J39" s="46"/>
      <c r="K39" s="69">
        <f>'Calculatie schoonmaak invulblad'!K59</f>
        <v>0</v>
      </c>
      <c r="L39" s="27">
        <v>200</v>
      </c>
      <c r="M39" s="93">
        <f t="shared" si="0"/>
        <v>1200</v>
      </c>
      <c r="N39" s="94" t="e">
        <f>((I39/K39)*L39)/200*'Calculatie schoonmaak invulblad'!$C$17</f>
        <v>#DIV/0!</v>
      </c>
      <c r="O39" s="95" t="e">
        <f>I39/K39*L39*'Calculatie schoonmaak invulblad'!$C$17</f>
        <v>#DIV/0!</v>
      </c>
    </row>
    <row r="40" spans="1:15" x14ac:dyDescent="0.3">
      <c r="A40" s="48" t="s">
        <v>152</v>
      </c>
      <c r="B40" s="22" t="s">
        <v>1431</v>
      </c>
      <c r="C40" s="22" t="s">
        <v>56</v>
      </c>
      <c r="D40" s="22" t="s">
        <v>56</v>
      </c>
      <c r="E40" s="22" t="s">
        <v>19</v>
      </c>
      <c r="F40" s="22" t="s">
        <v>8</v>
      </c>
      <c r="G40" s="22" t="s">
        <v>35</v>
      </c>
      <c r="H40" s="45">
        <v>4</v>
      </c>
      <c r="I40" s="45">
        <v>4</v>
      </c>
      <c r="J40" s="46"/>
      <c r="K40" s="69">
        <f>'Calculatie schoonmaak invulblad'!K59</f>
        <v>0</v>
      </c>
      <c r="L40" s="27">
        <v>200</v>
      </c>
      <c r="M40" s="93">
        <f t="shared" si="0"/>
        <v>800</v>
      </c>
      <c r="N40" s="94" t="e">
        <f>((I40/K40)*L40)/200*'Calculatie schoonmaak invulblad'!$C$17</f>
        <v>#DIV/0!</v>
      </c>
      <c r="O40" s="95" t="e">
        <f>I40/K40*L40*'Calculatie schoonmaak invulblad'!$C$17</f>
        <v>#DIV/0!</v>
      </c>
    </row>
    <row r="41" spans="1:15" x14ac:dyDescent="0.3">
      <c r="A41" s="48" t="s">
        <v>152</v>
      </c>
      <c r="B41" s="22" t="s">
        <v>1432</v>
      </c>
      <c r="C41" s="22" t="s">
        <v>84</v>
      </c>
      <c r="D41" s="22" t="s">
        <v>0</v>
      </c>
      <c r="E41" s="22" t="s">
        <v>19</v>
      </c>
      <c r="F41" s="22" t="s">
        <v>8</v>
      </c>
      <c r="G41" s="22" t="s">
        <v>1462</v>
      </c>
      <c r="H41" s="45">
        <v>13</v>
      </c>
      <c r="I41" s="45">
        <v>13</v>
      </c>
      <c r="J41" s="46"/>
      <c r="K41" s="69">
        <f>'Calculatie schoonmaak invulblad'!E28</f>
        <v>0</v>
      </c>
      <c r="L41" s="27">
        <v>80</v>
      </c>
      <c r="M41" s="93">
        <f t="shared" si="0"/>
        <v>1040</v>
      </c>
      <c r="N41" s="94" t="e">
        <f>((I41/K41)*L41)/200*'Calculatie schoonmaak invulblad'!$C$17</f>
        <v>#DIV/0!</v>
      </c>
      <c r="O41" s="95" t="e">
        <f>I41/K41*L41*'Calculatie schoonmaak invulblad'!$C$17</f>
        <v>#DIV/0!</v>
      </c>
    </row>
    <row r="42" spans="1:15" x14ac:dyDescent="0.3">
      <c r="A42" s="48" t="s">
        <v>152</v>
      </c>
      <c r="B42" s="22" t="s">
        <v>1433</v>
      </c>
      <c r="C42" s="22" t="s">
        <v>84</v>
      </c>
      <c r="D42" s="22" t="s">
        <v>0</v>
      </c>
      <c r="E42" s="22" t="s">
        <v>5</v>
      </c>
      <c r="F42" s="22" t="s">
        <v>5</v>
      </c>
      <c r="G42" s="22" t="s">
        <v>1462</v>
      </c>
      <c r="H42" s="45">
        <v>14</v>
      </c>
      <c r="I42" s="45">
        <v>14</v>
      </c>
      <c r="J42" s="46"/>
      <c r="K42" s="69">
        <f>'Calculatie schoonmaak invulblad'!E27</f>
        <v>0</v>
      </c>
      <c r="L42" s="27">
        <v>80</v>
      </c>
      <c r="M42" s="93">
        <f t="shared" si="0"/>
        <v>1120</v>
      </c>
      <c r="N42" s="94" t="e">
        <f>((I42/K42)*L42)/200*'Calculatie schoonmaak invulblad'!$C$17</f>
        <v>#DIV/0!</v>
      </c>
      <c r="O42" s="95" t="e">
        <f>I42/K42*L42*'Calculatie schoonmaak invulblad'!$C$17</f>
        <v>#DIV/0!</v>
      </c>
    </row>
    <row r="43" spans="1:15" x14ac:dyDescent="0.3">
      <c r="A43" s="48" t="s">
        <v>152</v>
      </c>
      <c r="B43" s="22" t="s">
        <v>1434</v>
      </c>
      <c r="C43" s="22" t="s">
        <v>92</v>
      </c>
      <c r="D43" s="22" t="s">
        <v>56</v>
      </c>
      <c r="E43" s="22" t="s">
        <v>5</v>
      </c>
      <c r="F43" s="22" t="s">
        <v>5</v>
      </c>
      <c r="G43" s="22" t="s">
        <v>35</v>
      </c>
      <c r="H43" s="45">
        <v>5</v>
      </c>
      <c r="I43" s="45">
        <v>5</v>
      </c>
      <c r="J43" s="46"/>
      <c r="K43" s="69">
        <f>'Calculatie schoonmaak invulblad'!K58</f>
        <v>0</v>
      </c>
      <c r="L43" s="27">
        <v>200</v>
      </c>
      <c r="M43" s="93">
        <f t="shared" si="0"/>
        <v>1000</v>
      </c>
      <c r="N43" s="94" t="e">
        <f>((I43/K43)*L43)/200*'Calculatie schoonmaak invulblad'!$C$17</f>
        <v>#DIV/0!</v>
      </c>
      <c r="O43" s="95" t="e">
        <f>I43/K43*L43*'Calculatie schoonmaak invulblad'!$C$17</f>
        <v>#DIV/0!</v>
      </c>
    </row>
    <row r="44" spans="1:15" x14ac:dyDescent="0.3">
      <c r="A44" s="48" t="s">
        <v>152</v>
      </c>
      <c r="B44" s="22" t="s">
        <v>1435</v>
      </c>
      <c r="C44" s="22" t="s">
        <v>56</v>
      </c>
      <c r="D44" s="22" t="s">
        <v>56</v>
      </c>
      <c r="E44" s="22" t="s">
        <v>19</v>
      </c>
      <c r="F44" s="22" t="s">
        <v>8</v>
      </c>
      <c r="G44" s="22" t="s">
        <v>35</v>
      </c>
      <c r="H44" s="45">
        <v>7</v>
      </c>
      <c r="I44" s="45">
        <v>7</v>
      </c>
      <c r="J44" s="46"/>
      <c r="K44" s="69">
        <f>'Calculatie schoonmaak invulblad'!K59</f>
        <v>0</v>
      </c>
      <c r="L44" s="27">
        <v>200</v>
      </c>
      <c r="M44" s="93">
        <f t="shared" si="0"/>
        <v>1400</v>
      </c>
      <c r="N44" s="94" t="e">
        <f>((I44/K44)*L44)/200*'Calculatie schoonmaak invulblad'!$C$17</f>
        <v>#DIV/0!</v>
      </c>
      <c r="O44" s="95" t="e">
        <f>I44/K44*L44*'Calculatie schoonmaak invulblad'!$C$17</f>
        <v>#DIV/0!</v>
      </c>
    </row>
    <row r="45" spans="1:15" x14ac:dyDescent="0.3">
      <c r="A45" s="48" t="s">
        <v>152</v>
      </c>
      <c r="B45" s="22" t="s">
        <v>1436</v>
      </c>
      <c r="C45" s="22" t="s">
        <v>296</v>
      </c>
      <c r="D45" s="22" t="s">
        <v>46</v>
      </c>
      <c r="E45" s="22" t="s">
        <v>5</v>
      </c>
      <c r="F45" s="22" t="s">
        <v>5</v>
      </c>
      <c r="G45" s="22" t="s">
        <v>47</v>
      </c>
      <c r="H45" s="45">
        <v>3</v>
      </c>
      <c r="I45" s="45">
        <v>3</v>
      </c>
      <c r="J45" s="46"/>
      <c r="K45" s="69">
        <f>'Calculatie schoonmaak invulblad'!K37</f>
        <v>0</v>
      </c>
      <c r="L45" s="27">
        <v>200</v>
      </c>
      <c r="M45" s="93">
        <f t="shared" si="0"/>
        <v>600</v>
      </c>
      <c r="N45" s="94" t="e">
        <f>((I45/K45)*L45)/200*'Calculatie schoonmaak invulblad'!$C$17</f>
        <v>#DIV/0!</v>
      </c>
      <c r="O45" s="95" t="e">
        <f>I45/K45*L45*'Calculatie schoonmaak invulblad'!$C$17</f>
        <v>#DIV/0!</v>
      </c>
    </row>
    <row r="46" spans="1:15" x14ac:dyDescent="0.3">
      <c r="A46" s="48" t="s">
        <v>152</v>
      </c>
      <c r="B46" s="22" t="s">
        <v>1437</v>
      </c>
      <c r="C46" s="22" t="s">
        <v>87</v>
      </c>
      <c r="D46" s="22" t="s">
        <v>46</v>
      </c>
      <c r="E46" s="22" t="s">
        <v>5</v>
      </c>
      <c r="F46" s="22" t="s">
        <v>5</v>
      </c>
      <c r="G46" s="22" t="s">
        <v>47</v>
      </c>
      <c r="H46" s="45">
        <v>2</v>
      </c>
      <c r="I46" s="45">
        <v>2</v>
      </c>
      <c r="J46" s="46"/>
      <c r="K46" s="69">
        <f>'Calculatie schoonmaak invulblad'!K37</f>
        <v>0</v>
      </c>
      <c r="L46" s="27">
        <v>200</v>
      </c>
      <c r="M46" s="93">
        <f t="shared" si="0"/>
        <v>400</v>
      </c>
      <c r="N46" s="94" t="e">
        <f>((I46/K46)*L46)/200*'Calculatie schoonmaak invulblad'!$C$17</f>
        <v>#DIV/0!</v>
      </c>
      <c r="O46" s="95" t="e">
        <f>I46/K46*L46*'Calculatie schoonmaak invulblad'!$C$17</f>
        <v>#DIV/0!</v>
      </c>
    </row>
    <row r="47" spans="1:15" x14ac:dyDescent="0.3">
      <c r="A47" s="48" t="s">
        <v>152</v>
      </c>
      <c r="B47" s="22" t="s">
        <v>1438</v>
      </c>
      <c r="C47" s="22" t="s">
        <v>87</v>
      </c>
      <c r="D47" s="22" t="s">
        <v>46</v>
      </c>
      <c r="E47" s="22" t="s">
        <v>5</v>
      </c>
      <c r="F47" s="22" t="s">
        <v>5</v>
      </c>
      <c r="G47" s="22" t="s">
        <v>47</v>
      </c>
      <c r="H47" s="45">
        <v>2</v>
      </c>
      <c r="I47" s="45">
        <v>2</v>
      </c>
      <c r="J47" s="46"/>
      <c r="K47" s="69">
        <f>'Calculatie schoonmaak invulblad'!K37</f>
        <v>0</v>
      </c>
      <c r="L47" s="27">
        <v>200</v>
      </c>
      <c r="M47" s="93">
        <f t="shared" si="0"/>
        <v>400</v>
      </c>
      <c r="N47" s="94" t="e">
        <f>((I47/K47)*L47)/200*'Calculatie schoonmaak invulblad'!$C$17</f>
        <v>#DIV/0!</v>
      </c>
      <c r="O47" s="95" t="e">
        <f>I47/K47*L47*'Calculatie schoonmaak invulblad'!$C$17</f>
        <v>#DIV/0!</v>
      </c>
    </row>
    <row r="48" spans="1:15" x14ac:dyDescent="0.3">
      <c r="A48" s="48" t="s">
        <v>152</v>
      </c>
      <c r="B48" s="22" t="s">
        <v>1439</v>
      </c>
      <c r="C48" s="22" t="s">
        <v>84</v>
      </c>
      <c r="D48" s="22" t="s">
        <v>0</v>
      </c>
      <c r="E48" s="22" t="s">
        <v>19</v>
      </c>
      <c r="F48" s="22" t="s">
        <v>8</v>
      </c>
      <c r="G48" s="22" t="s">
        <v>1462</v>
      </c>
      <c r="H48" s="45">
        <v>13</v>
      </c>
      <c r="I48" s="45">
        <v>13</v>
      </c>
      <c r="J48" s="46"/>
      <c r="K48" s="69">
        <f>'Calculatie schoonmaak invulblad'!E28</f>
        <v>0</v>
      </c>
      <c r="L48" s="27">
        <v>80</v>
      </c>
      <c r="M48" s="93">
        <f t="shared" si="0"/>
        <v>1040</v>
      </c>
      <c r="N48" s="94" t="e">
        <f>((I48/K48)*L48)/200*'Calculatie schoonmaak invulblad'!$C$17</f>
        <v>#DIV/0!</v>
      </c>
      <c r="O48" s="95" t="e">
        <f>I48/K48*L48*'Calculatie schoonmaak invulblad'!$C$17</f>
        <v>#DIV/0!</v>
      </c>
    </row>
    <row r="49" spans="1:15" x14ac:dyDescent="0.3">
      <c r="A49" s="48" t="s">
        <v>152</v>
      </c>
      <c r="B49" s="22" t="s">
        <v>1440</v>
      </c>
      <c r="C49" s="22" t="s">
        <v>84</v>
      </c>
      <c r="D49" s="22" t="s">
        <v>0</v>
      </c>
      <c r="E49" s="22" t="s">
        <v>19</v>
      </c>
      <c r="F49" s="22" t="s">
        <v>8</v>
      </c>
      <c r="G49" s="22" t="s">
        <v>1462</v>
      </c>
      <c r="H49" s="45">
        <v>56</v>
      </c>
      <c r="I49" s="45">
        <v>56</v>
      </c>
      <c r="J49" s="46"/>
      <c r="K49" s="69">
        <f>'Calculatie schoonmaak invulblad'!E28</f>
        <v>0</v>
      </c>
      <c r="L49" s="27">
        <v>80</v>
      </c>
      <c r="M49" s="93">
        <f t="shared" si="0"/>
        <v>4480</v>
      </c>
      <c r="N49" s="94" t="e">
        <f>((I49/K49)*L49)/200*'Calculatie schoonmaak invulblad'!$C$17</f>
        <v>#DIV/0!</v>
      </c>
      <c r="O49" s="95" t="e">
        <f>I49/K49*L49*'Calculatie schoonmaak invulblad'!$C$17</f>
        <v>#DIV/0!</v>
      </c>
    </row>
    <row r="50" spans="1:15" ht="15" thickBot="1" x14ac:dyDescent="0.35">
      <c r="A50" s="49" t="s">
        <v>152</v>
      </c>
      <c r="B50" s="24" t="s">
        <v>1441</v>
      </c>
      <c r="C50" s="24" t="s">
        <v>914</v>
      </c>
      <c r="D50" s="24" t="s">
        <v>45</v>
      </c>
      <c r="E50" s="24" t="s">
        <v>19</v>
      </c>
      <c r="F50" s="24" t="s">
        <v>8</v>
      </c>
      <c r="G50" s="24" t="s">
        <v>3</v>
      </c>
      <c r="H50" s="50">
        <v>3</v>
      </c>
      <c r="I50" s="50">
        <v>3</v>
      </c>
      <c r="J50" s="51"/>
      <c r="K50" s="70">
        <f>'Calculatie schoonmaak invulblad'!K34</f>
        <v>0</v>
      </c>
      <c r="L50" s="28">
        <v>40</v>
      </c>
      <c r="M50" s="96">
        <f t="shared" si="0"/>
        <v>120</v>
      </c>
      <c r="N50" s="97" t="e">
        <f>((I50/K50)*L50)/200*'Calculatie schoonmaak invulblad'!$C$17</f>
        <v>#DIV/0!</v>
      </c>
      <c r="O50" s="98" t="e">
        <f>I50/K50*L50*'Calculatie schoonmaak invulblad'!$C$17</f>
        <v>#DIV/0!</v>
      </c>
    </row>
    <row r="51" spans="1:1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5" thickBot="1" x14ac:dyDescent="0.35">
      <c r="A54" s="4"/>
      <c r="B54" s="5"/>
      <c r="C54" s="4"/>
      <c r="D54" s="4"/>
      <c r="E54" s="4"/>
      <c r="F54" s="4"/>
      <c r="G54" s="4"/>
      <c r="H54" s="15" t="s">
        <v>70</v>
      </c>
      <c r="I54" s="15" t="s">
        <v>71</v>
      </c>
      <c r="J54" s="18" t="s">
        <v>72</v>
      </c>
      <c r="K54" s="4"/>
      <c r="L54" s="4"/>
      <c r="M54" s="15" t="s">
        <v>203</v>
      </c>
      <c r="N54" s="15" t="s">
        <v>204</v>
      </c>
      <c r="O54" s="15" t="s">
        <v>205</v>
      </c>
    </row>
    <row r="55" spans="1:15" ht="15" thickBot="1" x14ac:dyDescent="0.35">
      <c r="A55" s="4"/>
      <c r="B55" s="5"/>
      <c r="C55" s="4"/>
      <c r="D55" s="4"/>
      <c r="E55" s="4"/>
      <c r="F55" s="4"/>
      <c r="G55" s="15" t="s">
        <v>221</v>
      </c>
      <c r="H55" s="80">
        <f>SUM(H11:H50)</f>
        <v>572</v>
      </c>
      <c r="I55" s="80">
        <f>SUM(I11:I50)</f>
        <v>572</v>
      </c>
      <c r="J55" s="81">
        <f>SUM(J11:J50)</f>
        <v>0</v>
      </c>
      <c r="K55" s="82"/>
      <c r="L55" s="82"/>
      <c r="M55" s="80">
        <f>SUM(M11:M50)</f>
        <v>62400</v>
      </c>
      <c r="N55" s="80" t="e">
        <f>SUM(N11:N50)</f>
        <v>#DIV/0!</v>
      </c>
      <c r="O55" s="80" t="e">
        <f>SUM(O11:O50)</f>
        <v>#DIV/0!</v>
      </c>
    </row>
    <row r="56" spans="1:1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</sheetData>
  <sheetProtection algorithmName="SHA-512" hashValue="ReWwBVK4JD3L9yq02L2UBixpUa67LHI9jK7fg+y0asH/WysO7Hfsc8+azG1kFZ31w8S9J1vd9axk8ikZhBO7aQ==" saltValue="K0Nt1UiGPDAgJ1yRcZmkEA==" spinCount="100000" sheet="1" objects="1" scenarios="1" selectLockedCells="1"/>
  <autoFilter ref="A10:O50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ignoredErrors>
    <ignoredError sqref="K16 K3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opLeftCell="B1" workbookViewId="0">
      <selection activeCell="H16" sqref="H16:J16"/>
    </sheetView>
  </sheetViews>
  <sheetFormatPr defaultRowHeight="14.4" x14ac:dyDescent="0.3"/>
  <cols>
    <col min="13" max="13" width="32.6640625" customWidth="1"/>
    <col min="14" max="14" width="28.88671875" customWidth="1"/>
    <col min="15" max="15" width="31.44140625" customWidth="1"/>
  </cols>
  <sheetData>
    <row r="1" spans="1:19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5" thickBot="1" x14ac:dyDescent="0.35">
      <c r="A4" s="4"/>
      <c r="B4" s="4"/>
      <c r="C4" s="4"/>
      <c r="D4" s="4"/>
      <c r="E4" s="4"/>
      <c r="F4" s="4"/>
      <c r="G4" s="4"/>
      <c r="H4" s="199" t="s">
        <v>1459</v>
      </c>
      <c r="I4" s="200"/>
      <c r="J4" s="201"/>
      <c r="K4" s="4"/>
      <c r="L4" s="4"/>
      <c r="M4" s="4"/>
      <c r="N4" s="4"/>
      <c r="O4" s="4"/>
      <c r="P4" s="4"/>
      <c r="Q4" s="4"/>
      <c r="R4" s="4"/>
      <c r="S4" s="4"/>
    </row>
    <row r="5" spans="1:19" ht="15" thickBot="1" x14ac:dyDescent="0.35">
      <c r="A5" s="4"/>
      <c r="B5" s="4"/>
      <c r="C5" s="4"/>
      <c r="D5" s="196" t="s">
        <v>1450</v>
      </c>
      <c r="E5" s="197"/>
      <c r="F5" s="197"/>
      <c r="G5" s="197"/>
      <c r="H5" s="202" t="e">
        <f>'BC Broekhin Roermond'!J6</f>
        <v>#DIV/0!</v>
      </c>
      <c r="I5" s="203"/>
      <c r="J5" s="204"/>
      <c r="K5" s="4"/>
      <c r="L5" s="4"/>
      <c r="M5" s="154" t="s">
        <v>1490</v>
      </c>
      <c r="N5" s="156">
        <f>'Calculatie schoonmaak invulblad'!I9</f>
        <v>0</v>
      </c>
      <c r="O5" s="155"/>
      <c r="P5" s="4"/>
      <c r="Q5" s="4"/>
      <c r="R5" s="4"/>
      <c r="S5" s="4"/>
    </row>
    <row r="6" spans="1:19" ht="15" thickBot="1" x14ac:dyDescent="0.35">
      <c r="A6" s="4"/>
      <c r="B6" s="4"/>
      <c r="C6" s="4"/>
      <c r="D6" s="196" t="s">
        <v>1451</v>
      </c>
      <c r="E6" s="197"/>
      <c r="F6" s="197"/>
      <c r="G6" s="197"/>
      <c r="H6" s="187" t="e">
        <f>'Connect College Echt'!J6</f>
        <v>#DIV/0!</v>
      </c>
      <c r="I6" s="188"/>
      <c r="J6" s="189"/>
      <c r="K6" s="4"/>
      <c r="L6" s="4"/>
      <c r="M6" s="154" t="s">
        <v>1487</v>
      </c>
      <c r="N6" s="156">
        <f>'Calculatie schoonmaak invulblad'!I10</f>
        <v>0</v>
      </c>
      <c r="O6" s="155"/>
      <c r="P6" s="4"/>
      <c r="Q6" s="4"/>
      <c r="R6" s="4"/>
      <c r="S6" s="4"/>
    </row>
    <row r="7" spans="1:19" ht="15" thickBot="1" x14ac:dyDescent="0.35">
      <c r="A7" s="4"/>
      <c r="B7" s="4"/>
      <c r="C7" s="4"/>
      <c r="D7" s="196" t="s">
        <v>1452</v>
      </c>
      <c r="E7" s="197"/>
      <c r="F7" s="197"/>
      <c r="G7" s="197"/>
      <c r="H7" s="187" t="e">
        <f>'Grescollege Reuver'!J6</f>
        <v>#DIV/0!</v>
      </c>
      <c r="I7" s="188"/>
      <c r="J7" s="189"/>
      <c r="K7" s="4"/>
      <c r="L7" s="4"/>
      <c r="M7" s="154" t="s">
        <v>1486</v>
      </c>
      <c r="N7" s="161">
        <f>'Calculatie schoonmaak invulblad'!I11</f>
        <v>0</v>
      </c>
      <c r="O7" s="155"/>
      <c r="P7" s="4"/>
      <c r="Q7" s="4"/>
      <c r="R7" s="4"/>
      <c r="S7" s="4"/>
    </row>
    <row r="8" spans="1:19" ht="15" thickBot="1" x14ac:dyDescent="0.35">
      <c r="A8" s="4"/>
      <c r="B8" s="4"/>
      <c r="C8" s="4"/>
      <c r="D8" s="196" t="s">
        <v>1453</v>
      </c>
      <c r="E8" s="197"/>
      <c r="F8" s="197"/>
      <c r="G8" s="197"/>
      <c r="H8" s="187" t="e">
        <f>'Niekée Roermond'!J6</f>
        <v>#DIV/0!</v>
      </c>
      <c r="I8" s="188"/>
      <c r="J8" s="189"/>
      <c r="K8" s="4"/>
      <c r="L8" s="4"/>
      <c r="M8" s="154" t="s">
        <v>1488</v>
      </c>
      <c r="N8" s="156">
        <f>'Calculatie schoonmaak invulblad'!I12</f>
        <v>0</v>
      </c>
      <c r="O8" s="155"/>
      <c r="P8" s="4"/>
      <c r="Q8" s="4"/>
      <c r="R8" s="4"/>
      <c r="S8" s="4"/>
    </row>
    <row r="9" spans="1:19" ht="15" thickBot="1" x14ac:dyDescent="0.35">
      <c r="A9" s="4"/>
      <c r="B9" s="4"/>
      <c r="C9" s="4"/>
      <c r="D9" s="196" t="s">
        <v>1454</v>
      </c>
      <c r="E9" s="197"/>
      <c r="F9" s="197"/>
      <c r="G9" s="197"/>
      <c r="H9" s="187" t="e">
        <f>'NT 2 Roermond'!J6</f>
        <v>#DIV/0!</v>
      </c>
      <c r="I9" s="188"/>
      <c r="J9" s="189"/>
      <c r="K9" s="4"/>
      <c r="L9" s="4"/>
      <c r="M9" s="4"/>
      <c r="N9" s="4"/>
      <c r="O9" s="4"/>
      <c r="P9" s="4"/>
      <c r="Q9" s="4"/>
      <c r="R9" s="4"/>
      <c r="S9" s="4"/>
    </row>
    <row r="10" spans="1:19" ht="15" thickBot="1" x14ac:dyDescent="0.35">
      <c r="A10" s="4"/>
      <c r="B10" s="4"/>
      <c r="C10" s="4"/>
      <c r="D10" s="196" t="s">
        <v>1455</v>
      </c>
      <c r="E10" s="197"/>
      <c r="F10" s="197"/>
      <c r="G10" s="197"/>
      <c r="H10" s="187" t="e">
        <f>'ROER College Schöndeln Roermond'!J6</f>
        <v>#DIV/0!</v>
      </c>
      <c r="I10" s="188"/>
      <c r="J10" s="189"/>
      <c r="K10" s="4"/>
      <c r="L10" s="4"/>
      <c r="M10" s="4"/>
      <c r="N10" s="4"/>
      <c r="O10" s="4"/>
      <c r="P10" s="4"/>
      <c r="Q10" s="4"/>
      <c r="R10" s="4"/>
      <c r="S10" s="4"/>
    </row>
    <row r="11" spans="1:19" ht="15" thickBot="1" x14ac:dyDescent="0.35">
      <c r="A11" s="4"/>
      <c r="B11" s="4"/>
      <c r="C11" s="4"/>
      <c r="D11" s="196" t="s">
        <v>1456</v>
      </c>
      <c r="E11" s="197"/>
      <c r="F11" s="197"/>
      <c r="G11" s="197"/>
      <c r="H11" s="187" t="e">
        <f>'SG St Ursula Heythuysen'!J6</f>
        <v>#DIV/0!</v>
      </c>
      <c r="I11" s="188"/>
      <c r="J11" s="189"/>
      <c r="K11" s="4"/>
      <c r="L11" s="4"/>
      <c r="M11" s="4"/>
      <c r="N11" s="4"/>
      <c r="O11" s="4"/>
      <c r="P11" s="4"/>
      <c r="Q11" s="4"/>
      <c r="R11" s="4"/>
      <c r="S11" s="4"/>
    </row>
    <row r="12" spans="1:19" ht="15" thickBot="1" x14ac:dyDescent="0.35">
      <c r="A12" s="4"/>
      <c r="B12" s="4"/>
      <c r="C12" s="4"/>
      <c r="D12" s="196" t="s">
        <v>1457</v>
      </c>
      <c r="E12" s="197"/>
      <c r="F12" s="197"/>
      <c r="G12" s="197"/>
      <c r="H12" s="187" t="e">
        <f>'SG St. Ursula Horn'!J6</f>
        <v>#DIV/0!</v>
      </c>
      <c r="I12" s="188"/>
      <c r="J12" s="189"/>
      <c r="K12" s="4"/>
      <c r="L12" s="4"/>
      <c r="M12" s="4"/>
      <c r="N12" s="4"/>
      <c r="O12" s="4"/>
      <c r="P12" s="4"/>
      <c r="Q12" s="4"/>
      <c r="R12" s="4"/>
      <c r="S12" s="4"/>
    </row>
    <row r="13" spans="1:19" ht="15" thickBot="1" x14ac:dyDescent="0.35">
      <c r="A13" s="4"/>
      <c r="B13" s="4"/>
      <c r="C13" s="4"/>
      <c r="D13" s="196" t="s">
        <v>1458</v>
      </c>
      <c r="E13" s="197"/>
      <c r="F13" s="197"/>
      <c r="G13" s="197"/>
      <c r="H13" s="190" t="e">
        <f>'Stafbureau SOML Roermond'!J6</f>
        <v>#DIV/0!</v>
      </c>
      <c r="I13" s="191"/>
      <c r="J13" s="192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" thickBo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" thickBot="1" x14ac:dyDescent="0.35">
      <c r="A16" s="4"/>
      <c r="B16" s="4"/>
      <c r="C16" s="4"/>
      <c r="D16" s="196" t="s">
        <v>1460</v>
      </c>
      <c r="E16" s="197"/>
      <c r="F16" s="197"/>
      <c r="G16" s="198"/>
      <c r="H16" s="193" t="e">
        <f>SUM(H5:J13)</f>
        <v>#DIV/0!</v>
      </c>
      <c r="I16" s="194"/>
      <c r="J16" s="195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</sheetData>
  <sheetProtection algorithmName="SHA-512" hashValue="lFuahKeP/kF5wc/UFoMK3yZvwLemUJU7fPmOUo+CqWdYFA1CRWFMPk2ZMIN5+d4iCekuQ3xgc3Hn5iOtrOdx7g==" saltValue="MC9t//yJnJYMARdSUXmCKA==" spinCount="100000" sheet="1" objects="1" scenarios="1" selectLockedCells="1"/>
  <mergeCells count="21">
    <mergeCell ref="H9:J9"/>
    <mergeCell ref="H10:J10"/>
    <mergeCell ref="H11:J11"/>
    <mergeCell ref="D5:G5"/>
    <mergeCell ref="D6:G6"/>
    <mergeCell ref="D7:G7"/>
    <mergeCell ref="D8:G8"/>
    <mergeCell ref="D9:G9"/>
    <mergeCell ref="D10:G10"/>
    <mergeCell ref="D11:G11"/>
    <mergeCell ref="H4:J4"/>
    <mergeCell ref="H5:J5"/>
    <mergeCell ref="H6:J6"/>
    <mergeCell ref="H7:J7"/>
    <mergeCell ref="H8:J8"/>
    <mergeCell ref="H12:J12"/>
    <mergeCell ref="H13:J13"/>
    <mergeCell ref="H16:J16"/>
    <mergeCell ref="D16:G16"/>
    <mergeCell ref="D12:G12"/>
    <mergeCell ref="D13:G13"/>
  </mergeCells>
  <pageMargins left="0.7" right="0.7" top="0.75" bottom="0.75" header="0.3" footer="0.3"/>
  <ignoredErrors>
    <ignoredError sqref="H5:H13 H1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Calculatie schoonmaak invulblad</vt:lpstr>
      <vt:lpstr>BC Broekhin Roermond</vt:lpstr>
      <vt:lpstr>Connect College Echt</vt:lpstr>
      <vt:lpstr>Grescollege Reuver</vt:lpstr>
      <vt:lpstr>Niekée Roermond</vt:lpstr>
      <vt:lpstr>NT 2 Roermond</vt:lpstr>
      <vt:lpstr>ROER College Schöndeln Roermond</vt:lpstr>
      <vt:lpstr>SG St Ursula Heythuysen</vt:lpstr>
      <vt:lpstr>SG St. Ursula Horn</vt:lpstr>
      <vt:lpstr>Stafbureau SOML Roermond</vt:lpstr>
      <vt:lpstr>Totaalcontractjaarprijs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2021-01-06T14:29:54Z</dcterms:created>
  <dcterms:modified xsi:type="dcterms:W3CDTF">2021-01-21T13:29:17Z</dcterms:modified>
</cp:coreProperties>
</file>