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C:\Users\Willem\Inkada BV\Team site - Documenten\10 Projecten\Veiligheidsregio Drenthe\Medische apparatuur en verbruik 2020\Bestek\"/>
    </mc:Choice>
  </mc:AlternateContent>
  <xr:revisionPtr revIDLastSave="0" documentId="13_ncr:1_{CDEC8FEF-B07C-4632-9CD6-AD047185A270}" xr6:coauthVersionLast="46" xr6:coauthVersionMax="46" xr10:uidLastSave="{00000000-0000-0000-0000-000000000000}"/>
  <bookViews>
    <workbookView xWindow="-120" yWindow="-120" windowWidth="29040" windowHeight="15840" xr2:uid="{00000000-000D-0000-FFFF-FFFF00000000}"/>
  </bookViews>
  <sheets>
    <sheet name="score formulier echo" sheetId="1" r:id="rId1"/>
    <sheet name="ge en verbruiksartikel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8" i="1" l="1"/>
  <c r="I128" i="1" s="1"/>
  <c r="G123" i="1"/>
  <c r="I123" i="1" s="1"/>
  <c r="G118" i="1"/>
  <c r="I118" i="1" s="1"/>
  <c r="G112" i="1"/>
  <c r="I112" i="1" s="1"/>
  <c r="G107" i="1"/>
  <c r="I107" i="1" s="1"/>
  <c r="G102" i="1"/>
  <c r="I102" i="1" s="1"/>
  <c r="G96" i="1"/>
  <c r="I96" i="1" s="1"/>
  <c r="G91" i="1"/>
  <c r="I91" i="1" s="1"/>
  <c r="G86" i="1"/>
  <c r="I86" i="1" s="1"/>
  <c r="G80" i="1"/>
  <c r="I80" i="1" s="1"/>
  <c r="G75" i="1"/>
  <c r="I75" i="1" s="1"/>
  <c r="G70" i="1"/>
  <c r="I70" i="1" s="1"/>
  <c r="G65" i="1"/>
  <c r="I65" i="1" s="1"/>
  <c r="G60" i="1"/>
  <c r="I60" i="1" s="1"/>
  <c r="G55" i="1"/>
  <c r="I55" i="1" s="1"/>
  <c r="G49" i="1"/>
  <c r="I49" i="1" s="1"/>
  <c r="G44" i="1"/>
  <c r="I44" i="1" s="1"/>
  <c r="G39" i="1"/>
  <c r="I39" i="1" s="1"/>
  <c r="G34" i="1"/>
  <c r="I34" i="1" s="1"/>
  <c r="G29" i="1"/>
  <c r="I29" i="1" s="1"/>
  <c r="G24" i="1"/>
  <c r="I24" i="1" s="1"/>
  <c r="G84" i="2"/>
  <c r="H84" i="2" s="1"/>
  <c r="G83" i="2"/>
  <c r="H83" i="2" s="1"/>
  <c r="G80" i="2"/>
  <c r="H80" i="2" s="1"/>
  <c r="G79" i="2"/>
  <c r="H79" i="2" s="1"/>
  <c r="G76" i="2"/>
  <c r="H76" i="2" s="1"/>
  <c r="G72" i="2"/>
  <c r="H72" i="2" s="1"/>
  <c r="G71" i="2"/>
  <c r="H71" i="2" s="1"/>
  <c r="G69" i="2"/>
  <c r="G68" i="2"/>
  <c r="H68" i="2" s="1"/>
  <c r="G67" i="2"/>
  <c r="G66" i="2"/>
  <c r="H66" i="2" s="1"/>
  <c r="G63" i="2"/>
  <c r="H63" i="2" s="1"/>
  <c r="I63" i="2" s="1"/>
  <c r="G59" i="2"/>
  <c r="H59" i="2" s="1"/>
  <c r="G58" i="2"/>
  <c r="G57" i="2"/>
  <c r="H57" i="2" s="1"/>
  <c r="G56" i="2"/>
  <c r="H56" i="2" s="1"/>
  <c r="G55" i="2"/>
  <c r="H55" i="2" s="1"/>
  <c r="G47" i="2"/>
  <c r="H47" i="2" s="1"/>
  <c r="I47" i="2" s="1"/>
  <c r="G43" i="2"/>
  <c r="H43" i="2" s="1"/>
  <c r="G42" i="2"/>
  <c r="G41" i="2"/>
  <c r="G40" i="2"/>
  <c r="H40" i="2" s="1"/>
  <c r="G39" i="2"/>
  <c r="H39" i="2" s="1"/>
  <c r="G38" i="2"/>
  <c r="G35" i="2"/>
  <c r="G34" i="2"/>
  <c r="H34" i="2" s="1"/>
  <c r="G33" i="2"/>
  <c r="H33" i="2" s="1"/>
  <c r="G30" i="2"/>
  <c r="H30" i="2" s="1"/>
  <c r="G29" i="2"/>
  <c r="G28" i="2"/>
  <c r="G27" i="2"/>
  <c r="H27" i="2" s="1"/>
  <c r="G26" i="2"/>
  <c r="H26" i="2" s="1"/>
  <c r="G25" i="2"/>
  <c r="H25" i="2" s="1"/>
  <c r="G22" i="2"/>
  <c r="H22" i="2" s="1"/>
  <c r="G21" i="2"/>
  <c r="H21" i="2" s="1"/>
  <c r="G20" i="2"/>
  <c r="H20" i="2" s="1"/>
  <c r="G19" i="2"/>
  <c r="H19" i="2" s="1"/>
  <c r="G18" i="2"/>
  <c r="H18" i="2" s="1"/>
  <c r="G17" i="2"/>
  <c r="H17" i="2" s="1"/>
  <c r="D85" i="2"/>
  <c r="H69" i="2"/>
  <c r="H67" i="2"/>
  <c r="H58" i="2"/>
  <c r="H42" i="2"/>
  <c r="H41" i="2"/>
  <c r="H38" i="2"/>
  <c r="H35" i="2"/>
  <c r="H29" i="2"/>
  <c r="H28" i="2"/>
  <c r="I35" i="2" l="1"/>
  <c r="I43" i="2"/>
  <c r="I80" i="2"/>
  <c r="J130" i="1"/>
  <c r="J114" i="1"/>
  <c r="J98" i="1"/>
  <c r="J81" i="1"/>
  <c r="J50" i="1"/>
  <c r="I133" i="1"/>
  <c r="I84" i="2"/>
  <c r="I76" i="2"/>
  <c r="I59" i="2"/>
  <c r="I30" i="2"/>
  <c r="I22" i="2"/>
  <c r="I86" i="2" l="1"/>
  <c r="I88" i="2" s="1"/>
  <c r="J133" i="1"/>
  <c r="J134" i="1" s="1"/>
</calcChain>
</file>

<file path=xl/sharedStrings.xml><?xml version="1.0" encoding="utf-8"?>
<sst xmlns="http://schemas.openxmlformats.org/spreadsheetml/2006/main" count="278" uniqueCount="140">
  <si>
    <t>Naam beoordelaar:</t>
  </si>
  <si>
    <t>Afdeling</t>
  </si>
  <si>
    <t>Het apparatuur voldoet boven gemiddeld</t>
  </si>
  <si>
    <t>Het apparatuur voldoet gemiddeld</t>
  </si>
  <si>
    <t>Het apparatuur voldoet beneden gemiddeld</t>
  </si>
  <si>
    <t>Het apparatuur voldoet onvoldoende</t>
  </si>
  <si>
    <t>Motivatie:</t>
  </si>
  <si>
    <t>1.</t>
  </si>
  <si>
    <t>2.</t>
  </si>
  <si>
    <t>Logisch/intuitief*/gemakkelijk</t>
  </si>
  <si>
    <t xml:space="preserve">Scoreformulier </t>
  </si>
  <si>
    <t>Handzaamheid</t>
  </si>
  <si>
    <t>Mogelijkheden voor automatisch testen versus handmatig testen.</t>
  </si>
  <si>
    <t>Aan en uit zetmogelijkheden van de diverse frequenties.</t>
  </si>
  <si>
    <t>Mogelijkheden digitaal gegevens op te slaan/te importeren</t>
  </si>
  <si>
    <t>Gebruiksvriendelijkheid; belangrijker dan het aantal opties wat het apparaat kan leveren. Moet snel te snappen, dus intuitief zijn.</t>
  </si>
  <si>
    <t>Handzaamheid, met name de grootte en gewicht ivm het moeten meenemen naar de diverse locaties (scholen).</t>
  </si>
  <si>
    <t>Gebruiksvriendelijkheid</t>
  </si>
  <si>
    <t>Plaatsen van de los bijgeleverde onderdelen</t>
  </si>
  <si>
    <t>groote</t>
  </si>
  <si>
    <t>Mogelijkheden automatisch testen/ handmatig testen:</t>
  </si>
  <si>
    <t>Is het duidelijk op welke wijze de geluidskwaliteit geoptimaliseerd kan worden?</t>
  </si>
  <si>
    <t>eenvoudig, snel</t>
  </si>
  <si>
    <t>up - en downloaden van data</t>
  </si>
  <si>
    <t>bloeddrukmeter</t>
  </si>
  <si>
    <t>audiometer</t>
  </si>
  <si>
    <t>baby weegschaal</t>
  </si>
  <si>
    <t>personen weegschaal</t>
  </si>
  <si>
    <t>motivatie</t>
  </si>
  <si>
    <t>echoscreen</t>
  </si>
  <si>
    <t>score</t>
  </si>
  <si>
    <t>Veiligheidsnaalden</t>
  </si>
  <si>
    <t>BD Eclipse veiligheidsnaald 20G 0,9x25 mm 100 stuks geel</t>
  </si>
  <si>
    <t>BD Eclipse veiligheidsnaald 20G 0,9x40 mm 100 stuks geel</t>
  </si>
  <si>
    <t>BD Eclipse veiligheidsnaald 20G 0,9x40 mm 100 stuks oranje</t>
  </si>
  <si>
    <t>BD Eclipse veiligheidsnaald 23G 0,6x25 mm 100 stuks blauw</t>
  </si>
  <si>
    <t>BD Eclipse veiligheidsnaald 25G 0,5x16 mm 100 stuks oranje</t>
  </si>
  <si>
    <t>BD Eclipse veiligheidsnaald 25G 0,5x25 mm 100 stuks oranje</t>
  </si>
  <si>
    <t>Lengte meters</t>
  </si>
  <si>
    <t>Beenlengte corr. Plankjes 0 5cm 1cm 2cm</t>
  </si>
  <si>
    <t>Hoofdmeter</t>
  </si>
  <si>
    <t>Meetbord voor baby's en kleuters Seca 417</t>
  </si>
  <si>
    <t>Seca 206 rolmeetlat 2,20m</t>
  </si>
  <si>
    <t>Seca 213 mobiele lengtemeter</t>
  </si>
  <si>
    <t>Seca 416 meetbak voor baby's en kleuters</t>
  </si>
  <si>
    <t>Deppers</t>
  </si>
  <si>
    <t>Celstofdeppers ZellTip 4 x 5cm 1 rol, 520 stuks</t>
  </si>
  <si>
    <t>HS celstofdepper 4x5cm 2x500 stuks op rol</t>
  </si>
  <si>
    <t>Noba celstofdeppers op rol 4x5cm 2 rol à 500 stuks</t>
  </si>
  <si>
    <t>Pleisters</t>
  </si>
  <si>
    <t>BSN Leukosilk hechtpleister 1,25cm x 5m 1 rol</t>
  </si>
  <si>
    <t>Curaplast Sens. injectiepleisters 2x4cm</t>
  </si>
  <si>
    <t>Dermaplast Sensitive injectiepleister 250 stuks</t>
  </si>
  <si>
    <t>HS injectiepleister 2x6cm 200 stuks</t>
  </si>
  <si>
    <t>HS Por pleister wit 5mx2,5cm 12 stuks</t>
  </si>
  <si>
    <t>Leukopor pleister 5mx2,5cm 12 stuks</t>
  </si>
  <si>
    <t>Bloedafname materiaal</t>
  </si>
  <si>
    <t>Bloedafnamemateriaal, tw vacutainer (waar het bloedbuisje ingaat), naalden voor de bloedafname die passen op de vacutainer, deppers / gaasjes en rollen pleisters om af te plakken.</t>
  </si>
  <si>
    <t>Mond-neusmaskers</t>
  </si>
  <si>
    <t>3M mondmaskers met oor elastiek, 50st.</t>
  </si>
  <si>
    <t>Chirurgische mond-neusmaskers type2R</t>
  </si>
  <si>
    <t>FFP2 mond neusmaskers</t>
  </si>
  <si>
    <t>Mondmasker 3 laags met neusbeugel 100 stuks</t>
  </si>
  <si>
    <t>Mondmasker enkel laags</t>
  </si>
  <si>
    <t>Spatbrillen</t>
  </si>
  <si>
    <t>Spatbrillen  (Uvex 9161)</t>
  </si>
  <si>
    <t>Disposable handschoenen</t>
  </si>
  <si>
    <t>Verbandhandschoenen maat medium</t>
  </si>
  <si>
    <t>Disposable handschoenen: latex medium S</t>
  </si>
  <si>
    <t>HS Criterion handschoen vinyl PV M 100 stuks</t>
  </si>
  <si>
    <t>HS nitriel handschoen zwart L 100 stuks</t>
  </si>
  <si>
    <t>HS nitriel handschoen zwart XL 100 stuks</t>
  </si>
  <si>
    <t>Peha-soft nitril handschoen M, 100 stuks poedervrij</t>
  </si>
  <si>
    <t>Sempercare vinyl handschoen S, 100 stuks poedervrij</t>
  </si>
  <si>
    <t>Sempercare vinyl handschoen M, 100 stuks poedervrij</t>
  </si>
  <si>
    <t>Sempercare vinyl handschoen L, 100 stuks poedervrij</t>
  </si>
  <si>
    <t>Sempercare vinyl handschoen XL, 100 stuks poedervrij</t>
  </si>
  <si>
    <t>Sempermed handschoen nitril blauw M 100 stuks poedervrij</t>
  </si>
  <si>
    <t>Disposable overall non woven</t>
  </si>
  <si>
    <t>Disposable overall non woven XL</t>
  </si>
  <si>
    <t>Disposable overall non woven XXL</t>
  </si>
  <si>
    <t xml:space="preserve">Disposable jas </t>
  </si>
  <si>
    <t>Disposable jas met lange mouwen</t>
  </si>
  <si>
    <t>Jassen (Blacklader)</t>
  </si>
  <si>
    <t>50 punten; de ge- en verbruiksartikelen voldoen boven gemiddeld.</t>
  </si>
  <si>
    <t>30 punten; de ge- en verbruiksartikelen voldoen gemiddeld</t>
  </si>
  <si>
    <t>10 punten; de ge- en verbruiksartikelen voldoen beneden gemiddeld</t>
  </si>
  <si>
    <t>0 punten;  de ge- en verbruiksartikelen voldoen onvoldoende</t>
  </si>
  <si>
    <t>score mogelijkheid</t>
  </si>
  <si>
    <t>Beoordelingsformulier Praktijktest</t>
  </si>
  <si>
    <t>onvoldoende</t>
  </si>
  <si>
    <t>Onderhoud</t>
  </si>
  <si>
    <t>Reinigbaarheid van de toestellen,eenvoudig</t>
  </si>
  <si>
    <t>gewicht ivm meenemen</t>
  </si>
  <si>
    <t>eenvoudig</t>
  </si>
  <si>
    <t>leverancier:</t>
  </si>
  <si>
    <t>Leverancier:</t>
  </si>
  <si>
    <t>U</t>
  </si>
  <si>
    <t>G</t>
  </si>
  <si>
    <t>O</t>
  </si>
  <si>
    <t>S</t>
  </si>
  <si>
    <t>Invullen bij score per apparaat</t>
  </si>
  <si>
    <t>uitstekend</t>
  </si>
  <si>
    <t>goed</t>
  </si>
  <si>
    <t>slecht</t>
  </si>
  <si>
    <t>Kwaliteit</t>
  </si>
  <si>
    <t xml:space="preserve">Alle scores worden bij elkaar geteld; </t>
  </si>
  <si>
    <t>de hoogste score krijgt de maximale pounten score de overigen scoren naar rato.</t>
  </si>
  <si>
    <t>Aan en uitzet mogelijkheden diverse frequenties</t>
  </si>
  <si>
    <t>de hoogste score krijgt de maximale punten score van 50 punten, de overigen scoren naar rato.</t>
  </si>
  <si>
    <t>omrekenfactor</t>
  </si>
  <si>
    <t>totaal</t>
  </si>
  <si>
    <t>Handzaamheid/gebruikersvriendelijkheid</t>
  </si>
  <si>
    <t>10 te beoordelen items</t>
  </si>
  <si>
    <t>10 punten per item</t>
  </si>
  <si>
    <t>beoordeling door deelnemer</t>
  </si>
  <si>
    <t>belangrijkheidsfactor</t>
  </si>
  <si>
    <t>beoordeling deelnemer</t>
  </si>
  <si>
    <t>berekening</t>
  </si>
  <si>
    <t>aantal hoogfdgroepen (items)</t>
  </si>
  <si>
    <t xml:space="preserve">totaal </t>
  </si>
  <si>
    <t>eindscore leverancier</t>
  </si>
  <si>
    <t>belangrijksfactor per onderdeel</t>
  </si>
  <si>
    <t>te beoordelen onderwerpen</t>
  </si>
  <si>
    <t xml:space="preserve">te beoordelen items </t>
  </si>
  <si>
    <t>weegfactor</t>
  </si>
  <si>
    <t>intuitief*/gemakkelijk</t>
  </si>
  <si>
    <t>BEOORDELING DEELNEMER</t>
  </si>
  <si>
    <t>punten</t>
  </si>
  <si>
    <t>totaal aan punten</t>
  </si>
  <si>
    <t>totaal score leverancier</t>
  </si>
  <si>
    <t>bescherming voldoende ivm transport</t>
  </si>
  <si>
    <t>logisch/intuitief*/gemakkelijk</t>
  </si>
  <si>
    <t>plaatsen van de los bijgeleverde onderdelen</t>
  </si>
  <si>
    <t>Elke frequentie (lage en hoge tonen) wordt apart getest. Waar het hier om gaat is of je gemakkelijk het aanbod van deze geluidsfrequenties kunt aanpassen zodat je geen onnodige tijd verliest met meten van geluidsfrequenties die je helemaal niet wilt beoordelen.</t>
  </si>
  <si>
    <t>Vacutainer buisjes</t>
  </si>
  <si>
    <t>Vacutainer bloedafname naalden</t>
  </si>
  <si>
    <t>Vacutainer houders</t>
  </si>
  <si>
    <t>Stuwband</t>
  </si>
  <si>
    <t>Hierbij worden in combinatie met bovenstaande items ook beoordeeld: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</si>
</sst>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0.00_)"/>
    <numFmt numFmtId="166" formatCode="0.0"/>
  </numFmts>
  <fonts count="20">
    <font>
      <sz val="11"/>
      <color theme="1"/>
      <name val="Calibri"/>
      <family val="2"/>
      <scheme val="minor"/>
    </font>
    <font>
      <sz val="10"/>
      <name val="Courier"/>
      <family val="3"/>
    </font>
    <font>
      <b/>
      <sz val="11"/>
      <color indexed="9"/>
      <name val="Arial"/>
      <family val="2"/>
    </font>
    <font>
      <b/>
      <sz val="10"/>
      <name val="Arial"/>
      <family val="2"/>
    </font>
    <font>
      <b/>
      <sz val="12"/>
      <name val="Arial"/>
      <family val="2"/>
    </font>
    <font>
      <b/>
      <sz val="18"/>
      <name val="Arial"/>
      <family val="2"/>
    </font>
    <font>
      <sz val="12"/>
      <name val="Arial"/>
      <family val="2"/>
    </font>
    <font>
      <b/>
      <sz val="10"/>
      <color indexed="9"/>
      <name val="Arial"/>
      <family val="2"/>
    </font>
    <font>
      <b/>
      <sz val="10"/>
      <color rgb="FFFF0000"/>
      <name val="Arial"/>
      <family val="2"/>
    </font>
    <font>
      <b/>
      <sz val="14"/>
      <name val="Arial"/>
      <family val="2"/>
    </font>
    <font>
      <sz val="10"/>
      <name val="Arial"/>
      <family val="2"/>
    </font>
    <font>
      <b/>
      <sz val="12"/>
      <color rgb="FFFF0000"/>
      <name val="Arial"/>
      <family val="2"/>
    </font>
    <font>
      <i/>
      <sz val="10"/>
      <name val="Arial"/>
      <family val="2"/>
    </font>
    <font>
      <b/>
      <sz val="11"/>
      <color theme="1"/>
      <name val="Calibri"/>
      <family val="2"/>
      <scheme val="minor"/>
    </font>
    <font>
      <b/>
      <u/>
      <sz val="11"/>
      <color theme="1"/>
      <name val="Calibri"/>
      <family val="2"/>
      <scheme val="minor"/>
    </font>
    <font>
      <sz val="10"/>
      <name val="GE Inspira"/>
    </font>
    <font>
      <sz val="9"/>
      <color theme="1"/>
      <name val="Calibri"/>
      <family val="2"/>
      <scheme val="minor"/>
    </font>
    <font>
      <b/>
      <sz val="14"/>
      <color theme="1"/>
      <name val="Calibri"/>
      <family val="2"/>
      <scheme val="minor"/>
    </font>
    <font>
      <i/>
      <sz val="12"/>
      <name val="Arial"/>
      <family val="2"/>
    </font>
    <font>
      <i/>
      <sz val="11"/>
      <color theme="1"/>
      <name val="Calibri"/>
      <family val="2"/>
      <scheme val="minor"/>
    </font>
  </fonts>
  <fills count="17">
    <fill>
      <patternFill patternType="none"/>
    </fill>
    <fill>
      <patternFill patternType="gray125"/>
    </fill>
    <fill>
      <patternFill patternType="solid">
        <fgColor theme="3"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rgb="FFC0C0C0"/>
        <bgColor indexed="64"/>
      </patternFill>
    </fill>
    <fill>
      <patternFill patternType="solid">
        <fgColor theme="0" tint="-0.14999847407452621"/>
        <bgColor indexed="64"/>
      </patternFill>
    </fill>
    <fill>
      <patternFill patternType="solid">
        <fgColor rgb="FF3333FF"/>
        <bgColor indexed="64"/>
      </patternFill>
    </fill>
    <fill>
      <patternFill patternType="solid">
        <fgColor theme="5" tint="0.79998168889431442"/>
        <bgColor indexed="64"/>
      </patternFill>
    </fill>
    <fill>
      <patternFill patternType="solid">
        <fgColor theme="1" tint="0.249977111117893"/>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8" tint="0.59999389629810485"/>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ck">
        <color indexed="22"/>
      </top>
      <bottom style="thick">
        <color indexed="22"/>
      </bottom>
      <diagonal/>
    </border>
    <border>
      <left/>
      <right style="thin">
        <color indexed="22"/>
      </right>
      <top style="thick">
        <color indexed="22"/>
      </top>
      <bottom/>
      <diagonal/>
    </border>
    <border>
      <left/>
      <right style="thin">
        <color indexed="22"/>
      </right>
      <top/>
      <bottom/>
      <diagonal/>
    </border>
  </borders>
  <cellStyleXfs count="3">
    <xf numFmtId="0" fontId="0" fillId="0" borderId="0"/>
    <xf numFmtId="165" fontId="1" fillId="0" borderId="0"/>
    <xf numFmtId="0" fontId="10" fillId="0" borderId="0"/>
  </cellStyleXfs>
  <cellXfs count="183">
    <xf numFmtId="0" fontId="0" fillId="0" borderId="0" xfId="0"/>
    <xf numFmtId="0" fontId="0" fillId="4" borderId="0" xfId="0" applyFill="1" applyBorder="1"/>
    <xf numFmtId="0" fontId="6" fillId="0" borderId="0" xfId="0" applyFont="1"/>
    <xf numFmtId="0" fontId="6" fillId="0" borderId="0" xfId="0" applyFont="1" applyBorder="1"/>
    <xf numFmtId="0" fontId="4" fillId="4" borderId="0" xfId="1" applyNumberFormat="1" applyFont="1" applyFill="1" applyBorder="1" applyAlignment="1">
      <alignment horizontal="center" wrapText="1"/>
    </xf>
    <xf numFmtId="164" fontId="4" fillId="4" borderId="0" xfId="1" applyNumberFormat="1" applyFont="1" applyFill="1" applyBorder="1" applyAlignment="1"/>
    <xf numFmtId="164" fontId="4" fillId="4" borderId="4" xfId="1" applyNumberFormat="1" applyFont="1" applyFill="1" applyBorder="1" applyAlignment="1"/>
    <xf numFmtId="164" fontId="4" fillId="4" borderId="10" xfId="1" applyNumberFormat="1" applyFont="1" applyFill="1" applyBorder="1" applyAlignment="1"/>
    <xf numFmtId="165" fontId="3" fillId="3" borderId="12" xfId="1" applyFont="1" applyFill="1" applyBorder="1" applyAlignment="1">
      <alignment horizontal="center"/>
    </xf>
    <xf numFmtId="0" fontId="3" fillId="0" borderId="7" xfId="2" applyFont="1" applyFill="1" applyBorder="1" applyAlignment="1">
      <alignment horizontal="center" vertical="center" wrapText="1"/>
    </xf>
    <xf numFmtId="1" fontId="11" fillId="0" borderId="13" xfId="1" applyNumberFormat="1" applyFont="1" applyBorder="1" applyAlignment="1">
      <alignment horizontal="center" vertical="center"/>
    </xf>
    <xf numFmtId="0" fontId="3" fillId="0" borderId="0" xfId="2" applyFont="1" applyFill="1" applyBorder="1" applyAlignment="1">
      <alignment horizontal="center" vertical="center" wrapText="1"/>
    </xf>
    <xf numFmtId="0" fontId="3" fillId="0" borderId="9" xfId="2" applyFont="1" applyFill="1" applyBorder="1" applyAlignment="1">
      <alignment horizontal="center" vertical="center" wrapText="1"/>
    </xf>
    <xf numFmtId="165" fontId="4" fillId="3" borderId="1" xfId="1" applyFont="1" applyFill="1" applyBorder="1" applyAlignment="1">
      <alignment horizontal="center"/>
    </xf>
    <xf numFmtId="0" fontId="0" fillId="0" borderId="7" xfId="0" applyBorder="1"/>
    <xf numFmtId="0" fontId="0" fillId="0" borderId="0" xfId="0" applyBorder="1"/>
    <xf numFmtId="0" fontId="0" fillId="0" borderId="9" xfId="0" applyBorder="1"/>
    <xf numFmtId="0" fontId="0" fillId="0" borderId="2" xfId="0" applyBorder="1"/>
    <xf numFmtId="0" fontId="12" fillId="5" borderId="17" xfId="0" applyFont="1" applyFill="1" applyBorder="1" applyAlignment="1">
      <alignment vertical="top" wrapText="1"/>
    </xf>
    <xf numFmtId="0" fontId="3" fillId="0" borderId="12" xfId="0" applyFont="1" applyBorder="1" applyAlignment="1">
      <alignment vertical="top" wrapText="1"/>
    </xf>
    <xf numFmtId="0" fontId="10" fillId="0" borderId="12" xfId="0" applyFont="1" applyBorder="1" applyAlignment="1">
      <alignment vertical="top" wrapText="1"/>
    </xf>
    <xf numFmtId="0" fontId="0" fillId="0" borderId="12" xfId="0" applyBorder="1"/>
    <xf numFmtId="165" fontId="3" fillId="3" borderId="1" xfId="1" applyFont="1" applyFill="1" applyBorder="1" applyAlignment="1">
      <alignment horizontal="center"/>
    </xf>
    <xf numFmtId="0" fontId="0" fillId="0" borderId="6" xfId="0" applyBorder="1"/>
    <xf numFmtId="0" fontId="0" fillId="0" borderId="4" xfId="0" applyBorder="1"/>
    <xf numFmtId="0" fontId="0" fillId="0" borderId="3" xfId="0" applyBorder="1"/>
    <xf numFmtId="165" fontId="3" fillId="3" borderId="1" xfId="1" applyFont="1" applyFill="1" applyBorder="1" applyAlignment="1">
      <alignment horizontal="center"/>
    </xf>
    <xf numFmtId="165" fontId="3" fillId="3" borderId="3" xfId="1" applyFont="1" applyFill="1" applyBorder="1" applyAlignment="1">
      <alignment horizontal="center"/>
    </xf>
    <xf numFmtId="0" fontId="9" fillId="7" borderId="1" xfId="0" applyFont="1" applyFill="1" applyBorder="1" applyAlignment="1">
      <alignment horizontal="center"/>
    </xf>
    <xf numFmtId="164" fontId="4" fillId="4" borderId="7" xfId="1" applyNumberFormat="1" applyFont="1" applyFill="1" applyBorder="1" applyAlignment="1">
      <alignment horizontal="left" wrapText="1"/>
    </xf>
    <xf numFmtId="164" fontId="4" fillId="4" borderId="9" xfId="1" applyNumberFormat="1" applyFont="1" applyFill="1" applyBorder="1" applyAlignment="1">
      <alignment horizontal="left" wrapText="1"/>
    </xf>
    <xf numFmtId="164" fontId="4" fillId="4" borderId="6" xfId="1" applyNumberFormat="1" applyFont="1" applyFill="1" applyBorder="1" applyAlignment="1">
      <alignment horizontal="left" wrapText="1"/>
    </xf>
    <xf numFmtId="164" fontId="4" fillId="4" borderId="10" xfId="1" applyNumberFormat="1" applyFont="1" applyFill="1" applyBorder="1" applyAlignment="1">
      <alignment horizontal="left" wrapText="1"/>
    </xf>
    <xf numFmtId="0" fontId="7" fillId="10" borderId="16" xfId="0" applyFont="1" applyFill="1" applyBorder="1" applyAlignment="1">
      <alignment horizontal="center" vertical="top" wrapText="1"/>
    </xf>
    <xf numFmtId="0" fontId="3" fillId="4" borderId="0" xfId="1" applyNumberFormat="1" applyFont="1" applyFill="1" applyBorder="1" applyAlignment="1">
      <alignment vertical="top" wrapText="1"/>
    </xf>
    <xf numFmtId="0" fontId="9" fillId="7" borderId="1" xfId="0" applyFont="1" applyFill="1" applyBorder="1" applyAlignment="1"/>
    <xf numFmtId="0" fontId="9" fillId="7" borderId="2" xfId="0" applyFont="1" applyFill="1" applyBorder="1" applyAlignment="1"/>
    <xf numFmtId="0" fontId="9" fillId="7" borderId="3" xfId="0" applyFont="1" applyFill="1" applyBorder="1" applyAlignment="1"/>
    <xf numFmtId="165" fontId="3" fillId="3" borderId="2" xfId="1" applyFont="1" applyFill="1" applyBorder="1" applyAlignment="1">
      <alignment horizontal="center"/>
    </xf>
    <xf numFmtId="0" fontId="13" fillId="0" borderId="0" xfId="0" applyFont="1"/>
    <xf numFmtId="0" fontId="14" fillId="0" borderId="0" xfId="0" applyFont="1"/>
    <xf numFmtId="0" fontId="7" fillId="5" borderId="0" xfId="1" applyNumberFormat="1" applyFont="1" applyFill="1" applyBorder="1" applyAlignment="1">
      <alignment vertical="top"/>
    </xf>
    <xf numFmtId="0" fontId="8" fillId="5" borderId="0" xfId="1" applyNumberFormat="1" applyFont="1" applyFill="1" applyBorder="1" applyAlignment="1">
      <alignment vertical="top"/>
    </xf>
    <xf numFmtId="0" fontId="15" fillId="4" borderId="0" xfId="0" applyFont="1" applyFill="1" applyBorder="1" applyAlignment="1">
      <alignment vertical="top"/>
    </xf>
    <xf numFmtId="0" fontId="9" fillId="8" borderId="13" xfId="2" applyFont="1" applyFill="1" applyBorder="1" applyAlignment="1">
      <alignment horizontal="left" vertical="center" wrapText="1"/>
    </xf>
    <xf numFmtId="0" fontId="6" fillId="9" borderId="14" xfId="2" applyFont="1" applyFill="1" applyBorder="1" applyAlignment="1">
      <alignment horizontal="left" vertical="center" wrapText="1"/>
    </xf>
    <xf numFmtId="0" fontId="6" fillId="9" borderId="15" xfId="2" applyFont="1" applyFill="1" applyBorder="1" applyAlignment="1">
      <alignment horizontal="left" vertical="center" wrapText="1"/>
    </xf>
    <xf numFmtId="164" fontId="4" fillId="4" borderId="9" xfId="1" applyNumberFormat="1" applyFont="1" applyFill="1" applyBorder="1" applyAlignment="1"/>
    <xf numFmtId="164" fontId="4" fillId="4" borderId="0" xfId="1" applyNumberFormat="1" applyFont="1" applyFill="1" applyBorder="1" applyAlignment="1">
      <alignment horizontal="left" wrapText="1"/>
    </xf>
    <xf numFmtId="1" fontId="11" fillId="0" borderId="12" xfId="1" applyNumberFormat="1" applyFont="1" applyBorder="1" applyAlignment="1">
      <alignment horizontal="center" vertical="center"/>
    </xf>
    <xf numFmtId="0" fontId="3" fillId="5" borderId="0" xfId="1" applyNumberFormat="1" applyFont="1" applyFill="1" applyBorder="1" applyAlignment="1">
      <alignment vertical="top"/>
    </xf>
    <xf numFmtId="0" fontId="9" fillId="5" borderId="0" xfId="1" applyNumberFormat="1" applyFont="1" applyFill="1" applyBorder="1" applyAlignment="1">
      <alignment vertical="top"/>
    </xf>
    <xf numFmtId="0" fontId="4" fillId="5" borderId="0" xfId="1" applyNumberFormat="1" applyFont="1" applyFill="1" applyBorder="1" applyAlignment="1">
      <alignment vertical="top"/>
    </xf>
    <xf numFmtId="0" fontId="16" fillId="0" borderId="0" xfId="0" applyFont="1"/>
    <xf numFmtId="164" fontId="3" fillId="4" borderId="0" xfId="1" applyNumberFormat="1" applyFont="1" applyFill="1" applyBorder="1" applyAlignment="1"/>
    <xf numFmtId="164" fontId="4" fillId="4" borderId="9" xfId="1" applyNumberFormat="1" applyFont="1" applyFill="1" applyBorder="1" applyAlignment="1">
      <alignment wrapText="1"/>
    </xf>
    <xf numFmtId="164" fontId="3" fillId="4" borderId="12" xfId="1" applyNumberFormat="1" applyFont="1" applyFill="1" applyBorder="1" applyAlignment="1">
      <alignment horizontal="center"/>
    </xf>
    <xf numFmtId="164" fontId="3" fillId="4" borderId="12" xfId="1" applyNumberFormat="1" applyFont="1" applyFill="1" applyBorder="1" applyAlignment="1"/>
    <xf numFmtId="2" fontId="0" fillId="0" borderId="0" xfId="0" applyNumberFormat="1"/>
    <xf numFmtId="0" fontId="0" fillId="12" borderId="12" xfId="0" applyFill="1" applyBorder="1"/>
    <xf numFmtId="0" fontId="16" fillId="13" borderId="0" xfId="0" applyFont="1" applyFill="1"/>
    <xf numFmtId="0" fontId="13" fillId="13" borderId="0" xfId="0" applyFont="1" applyFill="1"/>
    <xf numFmtId="0" fontId="0" fillId="13" borderId="0" xfId="0" applyFill="1"/>
    <xf numFmtId="1" fontId="0" fillId="0" borderId="0" xfId="0" applyNumberFormat="1"/>
    <xf numFmtId="0" fontId="0" fillId="0" borderId="13" xfId="0" applyBorder="1"/>
    <xf numFmtId="0" fontId="0" fillId="0" borderId="14" xfId="0" applyBorder="1"/>
    <xf numFmtId="0" fontId="0" fillId="0" borderId="15" xfId="0" applyBorder="1"/>
    <xf numFmtId="0" fontId="16" fillId="0" borderId="14" xfId="0" applyFont="1" applyBorder="1"/>
    <xf numFmtId="0" fontId="16" fillId="0" borderId="15" xfId="0" applyFont="1" applyBorder="1"/>
    <xf numFmtId="0" fontId="13" fillId="0" borderId="13" xfId="0" applyFont="1" applyBorder="1"/>
    <xf numFmtId="9" fontId="13" fillId="13" borderId="0" xfId="0" applyNumberFormat="1" applyFont="1" applyFill="1" applyAlignment="1">
      <alignment horizontal="center"/>
    </xf>
    <xf numFmtId="9" fontId="0" fillId="0" borderId="0" xfId="0" applyNumberFormat="1"/>
    <xf numFmtId="0" fontId="0" fillId="0" borderId="5" xfId="0" applyBorder="1"/>
    <xf numFmtId="0" fontId="12" fillId="5" borderId="18" xfId="0" applyFont="1" applyFill="1" applyBorder="1" applyAlignment="1">
      <alignment vertical="top" wrapText="1"/>
    </xf>
    <xf numFmtId="0" fontId="13" fillId="7" borderId="0" xfId="0" applyFont="1" applyFill="1"/>
    <xf numFmtId="1" fontId="13" fillId="7" borderId="0" xfId="0" applyNumberFormat="1" applyFont="1" applyFill="1"/>
    <xf numFmtId="166" fontId="13" fillId="7" borderId="0" xfId="0" applyNumberFormat="1" applyFont="1" applyFill="1"/>
    <xf numFmtId="166" fontId="0" fillId="14" borderId="0" xfId="0" applyNumberFormat="1" applyFill="1"/>
    <xf numFmtId="166" fontId="16" fillId="14" borderId="0" xfId="0" applyNumberFormat="1" applyFont="1" applyFill="1"/>
    <xf numFmtId="166" fontId="13" fillId="14" borderId="0" xfId="0" applyNumberFormat="1" applyFont="1" applyFill="1"/>
    <xf numFmtId="0" fontId="14" fillId="14" borderId="5" xfId="0" applyFont="1" applyFill="1" applyBorder="1"/>
    <xf numFmtId="0" fontId="13" fillId="14" borderId="7" xfId="0" applyFont="1" applyFill="1" applyBorder="1"/>
    <xf numFmtId="0" fontId="0" fillId="14" borderId="6" xfId="0" applyFill="1" applyBorder="1"/>
    <xf numFmtId="0" fontId="14" fillId="14" borderId="11" xfId="0" applyFont="1" applyFill="1" applyBorder="1"/>
    <xf numFmtId="0" fontId="0" fillId="14" borderId="9" xfId="0" applyFill="1" applyBorder="1"/>
    <xf numFmtId="0" fontId="0" fillId="14" borderId="10" xfId="0" applyFill="1" applyBorder="1"/>
    <xf numFmtId="164" fontId="3" fillId="4" borderId="9" xfId="1" applyNumberFormat="1" applyFont="1" applyFill="1" applyBorder="1" applyAlignment="1"/>
    <xf numFmtId="0" fontId="16" fillId="0" borderId="9" xfId="0" applyFont="1" applyBorder="1"/>
    <xf numFmtId="164" fontId="6" fillId="4" borderId="0" xfId="1" applyNumberFormat="1" applyFont="1" applyFill="1" applyBorder="1" applyAlignment="1"/>
    <xf numFmtId="164" fontId="6" fillId="4" borderId="9" xfId="1" applyNumberFormat="1" applyFont="1" applyFill="1" applyBorder="1" applyAlignment="1"/>
    <xf numFmtId="164" fontId="4" fillId="4" borderId="4" xfId="1" applyNumberFormat="1" applyFont="1" applyFill="1" applyBorder="1" applyAlignment="1">
      <alignment horizontal="left" wrapText="1"/>
    </xf>
    <xf numFmtId="0" fontId="7" fillId="5" borderId="4" xfId="1" applyNumberFormat="1" applyFont="1" applyFill="1" applyBorder="1" applyAlignment="1">
      <alignment vertical="top"/>
    </xf>
    <xf numFmtId="0" fontId="15" fillId="4" borderId="9" xfId="0" applyFont="1" applyFill="1" applyBorder="1" applyAlignment="1">
      <alignment vertical="top"/>
    </xf>
    <xf numFmtId="0" fontId="3" fillId="4" borderId="9" xfId="1" applyNumberFormat="1" applyFont="1" applyFill="1" applyBorder="1" applyAlignment="1">
      <alignment vertical="top" wrapText="1"/>
    </xf>
    <xf numFmtId="9" fontId="0" fillId="4" borderId="9" xfId="0" applyNumberFormat="1" applyFill="1" applyBorder="1"/>
    <xf numFmtId="0" fontId="0" fillId="4" borderId="9" xfId="0" applyFill="1" applyBorder="1"/>
    <xf numFmtId="0" fontId="0" fillId="14" borderId="0" xfId="0" applyFill="1"/>
    <xf numFmtId="0" fontId="7" fillId="6" borderId="0" xfId="1" applyNumberFormat="1" applyFont="1" applyFill="1" applyBorder="1" applyAlignment="1">
      <alignment vertical="top" wrapText="1"/>
    </xf>
    <xf numFmtId="0" fontId="7" fillId="6" borderId="9" xfId="1" applyNumberFormat="1" applyFont="1" applyFill="1" applyBorder="1" applyAlignment="1">
      <alignment vertical="top" wrapText="1"/>
    </xf>
    <xf numFmtId="0" fontId="10" fillId="8" borderId="7" xfId="2" applyFont="1" applyFill="1" applyBorder="1" applyAlignment="1">
      <alignment horizontal="center" vertical="center" wrapText="1"/>
    </xf>
    <xf numFmtId="0" fontId="10" fillId="8" borderId="0" xfId="2" applyFont="1" applyFill="1" applyBorder="1" applyAlignment="1">
      <alignment horizontal="center" vertical="center" wrapText="1"/>
    </xf>
    <xf numFmtId="0" fontId="10" fillId="8" borderId="9" xfId="2" applyFont="1" applyFill="1" applyBorder="1" applyAlignment="1">
      <alignment horizontal="center" vertical="center" wrapText="1"/>
    </xf>
    <xf numFmtId="0" fontId="13" fillId="14" borderId="13" xfId="0" applyFont="1" applyFill="1" applyBorder="1"/>
    <xf numFmtId="0" fontId="13" fillId="14" borderId="14" xfId="0" applyFont="1" applyFill="1" applyBorder="1"/>
    <xf numFmtId="0" fontId="4" fillId="14" borderId="14" xfId="0" applyFont="1" applyFill="1" applyBorder="1"/>
    <xf numFmtId="0" fontId="13" fillId="14" borderId="15" xfId="0" applyFont="1" applyFill="1" applyBorder="1"/>
    <xf numFmtId="0" fontId="6" fillId="4" borderId="4" xfId="1" applyNumberFormat="1" applyFont="1" applyFill="1" applyBorder="1" applyAlignment="1">
      <alignment horizontal="center" wrapText="1"/>
    </xf>
    <xf numFmtId="0" fontId="6" fillId="4" borderId="10" xfId="1" applyNumberFormat="1" applyFont="1" applyFill="1" applyBorder="1" applyAlignment="1">
      <alignment horizontal="center" wrapText="1"/>
    </xf>
    <xf numFmtId="0" fontId="10" fillId="4" borderId="8" xfId="1" applyNumberFormat="1" applyFont="1" applyFill="1" applyBorder="1" applyAlignment="1">
      <alignment vertical="top" wrapText="1"/>
    </xf>
    <xf numFmtId="0" fontId="10" fillId="4" borderId="11" xfId="1" applyNumberFormat="1" applyFont="1" applyFill="1" applyBorder="1" applyAlignment="1">
      <alignment vertical="top" wrapText="1"/>
    </xf>
    <xf numFmtId="0" fontId="3" fillId="4" borderId="1" xfId="1" applyNumberFormat="1" applyFont="1" applyFill="1" applyBorder="1" applyAlignment="1">
      <alignment vertical="top" wrapText="1"/>
    </xf>
    <xf numFmtId="164" fontId="6" fillId="14" borderId="11" xfId="1" applyNumberFormat="1" applyFont="1" applyFill="1" applyBorder="1" applyAlignment="1">
      <alignment horizontal="center"/>
    </xf>
    <xf numFmtId="164" fontId="6" fillId="14" borderId="10" xfId="1" applyNumberFormat="1" applyFont="1" applyFill="1" applyBorder="1" applyAlignment="1"/>
    <xf numFmtId="0" fontId="9" fillId="7" borderId="10" xfId="0" applyFont="1" applyFill="1" applyBorder="1" applyAlignment="1"/>
    <xf numFmtId="0" fontId="9" fillId="7" borderId="11" xfId="0" applyFont="1" applyFill="1" applyBorder="1" applyAlignment="1">
      <alignment horizontal="center"/>
    </xf>
    <xf numFmtId="0" fontId="9" fillId="7" borderId="11" xfId="0" applyFont="1" applyFill="1" applyBorder="1" applyAlignment="1"/>
    <xf numFmtId="0" fontId="9" fillId="14" borderId="11" xfId="0" applyFont="1" applyFill="1" applyBorder="1" applyAlignment="1">
      <alignment horizontal="center"/>
    </xf>
    <xf numFmtId="0" fontId="3" fillId="3" borderId="0" xfId="1" applyNumberFormat="1" applyFont="1" applyFill="1" applyBorder="1" applyAlignment="1">
      <alignment horizontal="left" wrapText="1"/>
    </xf>
    <xf numFmtId="0" fontId="4" fillId="4" borderId="0" xfId="1" applyNumberFormat="1" applyFont="1" applyFill="1" applyBorder="1" applyAlignment="1">
      <alignment horizontal="center" vertical="top" wrapText="1"/>
    </xf>
    <xf numFmtId="0" fontId="5" fillId="4" borderId="0" xfId="1" applyNumberFormat="1" applyFont="1" applyFill="1" applyBorder="1" applyAlignment="1">
      <alignment vertical="center"/>
    </xf>
    <xf numFmtId="164" fontId="4" fillId="4" borderId="0" xfId="1" applyNumberFormat="1" applyFont="1" applyFill="1" applyBorder="1" applyAlignment="1">
      <alignment wrapText="1"/>
    </xf>
    <xf numFmtId="0" fontId="3" fillId="3" borderId="0" xfId="1" applyNumberFormat="1" applyFont="1" applyFill="1" applyBorder="1" applyAlignment="1">
      <alignment horizontal="left" vertical="top" wrapText="1"/>
    </xf>
    <xf numFmtId="0" fontId="6" fillId="4" borderId="0" xfId="1" applyNumberFormat="1" applyFont="1" applyFill="1" applyBorder="1" applyAlignment="1">
      <alignment horizontal="center" wrapText="1"/>
    </xf>
    <xf numFmtId="0" fontId="2" fillId="2" borderId="7" xfId="1" applyNumberFormat="1" applyFont="1" applyFill="1" applyBorder="1" applyAlignment="1">
      <alignment horizontal="center" vertical="center" wrapText="1"/>
    </xf>
    <xf numFmtId="0" fontId="2" fillId="2" borderId="6" xfId="1" applyNumberFormat="1" applyFont="1" applyFill="1" applyBorder="1" applyAlignment="1">
      <alignment horizontal="center" vertical="center" wrapText="1"/>
    </xf>
    <xf numFmtId="0" fontId="3" fillId="3" borderId="4" xfId="1" applyNumberFormat="1" applyFont="1" applyFill="1" applyBorder="1" applyAlignment="1">
      <alignment horizontal="left" wrapText="1"/>
    </xf>
    <xf numFmtId="0" fontId="3" fillId="3" borderId="4" xfId="1" applyNumberFormat="1" applyFont="1" applyFill="1" applyBorder="1" applyAlignment="1">
      <alignment horizontal="left" vertical="top" wrapText="1"/>
    </xf>
    <xf numFmtId="164" fontId="4" fillId="4" borderId="5" xfId="1" applyNumberFormat="1" applyFont="1" applyFill="1" applyBorder="1" applyAlignment="1">
      <alignment horizontal="left" wrapText="1"/>
    </xf>
    <xf numFmtId="164" fontId="4" fillId="4" borderId="8" xfId="1" applyNumberFormat="1" applyFont="1" applyFill="1" applyBorder="1" applyAlignment="1">
      <alignment horizontal="left" wrapText="1"/>
    </xf>
    <xf numFmtId="0" fontId="6" fillId="0" borderId="11" xfId="0" applyFont="1" applyBorder="1"/>
    <xf numFmtId="164" fontId="6" fillId="14" borderId="5" xfId="1" applyNumberFormat="1" applyFont="1" applyFill="1" applyBorder="1" applyAlignment="1">
      <alignment horizontal="center"/>
    </xf>
    <xf numFmtId="164" fontId="6" fillId="14" borderId="6" xfId="1" applyNumberFormat="1" applyFont="1" applyFill="1" applyBorder="1" applyAlignment="1"/>
    <xf numFmtId="164" fontId="6" fillId="14" borderId="8" xfId="1" applyNumberFormat="1" applyFont="1" applyFill="1" applyBorder="1" applyAlignment="1">
      <alignment horizontal="center"/>
    </xf>
    <xf numFmtId="164" fontId="6" fillId="14" borderId="4" xfId="1" applyNumberFormat="1" applyFont="1" applyFill="1" applyBorder="1" applyAlignment="1"/>
    <xf numFmtId="0" fontId="13" fillId="4" borderId="12" xfId="0" applyFont="1" applyFill="1" applyBorder="1" applyAlignment="1">
      <alignment horizontal="center" vertical="center"/>
    </xf>
    <xf numFmtId="0" fontId="16" fillId="0" borderId="5" xfId="0" applyFont="1" applyBorder="1"/>
    <xf numFmtId="0" fontId="16" fillId="0" borderId="7" xfId="0" applyFont="1" applyBorder="1"/>
    <xf numFmtId="0" fontId="0" fillId="0" borderId="8" xfId="0" applyBorder="1"/>
    <xf numFmtId="0" fontId="0" fillId="14" borderId="4" xfId="0" applyFill="1" applyBorder="1"/>
    <xf numFmtId="0" fontId="0" fillId="0" borderId="11" xfId="0" applyBorder="1"/>
    <xf numFmtId="0" fontId="5" fillId="7" borderId="3" xfId="0" applyFont="1" applyFill="1" applyBorder="1" applyAlignment="1">
      <alignment horizontal="center"/>
    </xf>
    <xf numFmtId="0" fontId="5" fillId="7" borderId="1" xfId="0" applyFont="1" applyFill="1" applyBorder="1" applyAlignment="1">
      <alignment horizontal="center"/>
    </xf>
    <xf numFmtId="0" fontId="5" fillId="7" borderId="11" xfId="0" applyFont="1" applyFill="1" applyBorder="1" applyAlignment="1">
      <alignment horizontal="center"/>
    </xf>
    <xf numFmtId="0" fontId="9" fillId="14" borderId="12" xfId="0" applyFont="1" applyFill="1" applyBorder="1" applyAlignment="1">
      <alignment horizontal="center"/>
    </xf>
    <xf numFmtId="4" fontId="0" fillId="0" borderId="0" xfId="0" applyNumberFormat="1"/>
    <xf numFmtId="0" fontId="13" fillId="15" borderId="0" xfId="0" applyFont="1" applyFill="1" applyBorder="1"/>
    <xf numFmtId="9" fontId="13" fillId="15" borderId="0" xfId="0" applyNumberFormat="1" applyFont="1" applyFill="1" applyBorder="1" applyAlignment="1">
      <alignment horizontal="center" vertical="center"/>
    </xf>
    <xf numFmtId="9" fontId="13" fillId="15" borderId="9" xfId="0" applyNumberFormat="1" applyFont="1" applyFill="1" applyBorder="1" applyAlignment="1">
      <alignment horizontal="center" vertical="center"/>
    </xf>
    <xf numFmtId="3" fontId="0" fillId="0" borderId="0" xfId="0" applyNumberFormat="1"/>
    <xf numFmtId="0" fontId="17" fillId="7" borderId="0" xfId="0" applyFont="1" applyFill="1"/>
    <xf numFmtId="0" fontId="2" fillId="2" borderId="7" xfId="1" applyNumberFormat="1" applyFont="1" applyFill="1" applyBorder="1" applyAlignment="1">
      <alignment horizontal="center" vertical="center" wrapText="1"/>
    </xf>
    <xf numFmtId="0" fontId="3" fillId="3" borderId="0" xfId="1" applyNumberFormat="1" applyFont="1" applyFill="1" applyBorder="1" applyAlignment="1">
      <alignment horizontal="left" wrapText="1"/>
    </xf>
    <xf numFmtId="164" fontId="4" fillId="4" borderId="13" xfId="1" applyNumberFormat="1" applyFont="1" applyFill="1" applyBorder="1" applyAlignment="1">
      <alignment horizontal="left" wrapText="1"/>
    </xf>
    <xf numFmtId="164" fontId="4" fillId="4" borderId="15" xfId="1" applyNumberFormat="1" applyFont="1" applyFill="1" applyBorder="1" applyAlignment="1">
      <alignment horizontal="left" wrapText="1"/>
    </xf>
    <xf numFmtId="164" fontId="4" fillId="4" borderId="7" xfId="1" applyNumberFormat="1" applyFont="1" applyFill="1" applyBorder="1" applyAlignment="1">
      <alignment horizontal="left" wrapText="1"/>
    </xf>
    <xf numFmtId="164" fontId="4" fillId="4" borderId="0" xfId="1" applyNumberFormat="1" applyFont="1" applyFill="1" applyBorder="1" applyAlignment="1">
      <alignment horizontal="left" wrapText="1"/>
    </xf>
    <xf numFmtId="0" fontId="3" fillId="3" borderId="0" xfId="1" applyNumberFormat="1" applyFont="1" applyFill="1" applyBorder="1" applyAlignment="1">
      <alignment horizontal="left" vertical="top" wrapText="1"/>
    </xf>
    <xf numFmtId="0" fontId="7" fillId="7" borderId="9" xfId="1" applyNumberFormat="1" applyFont="1" applyFill="1" applyBorder="1" applyAlignment="1">
      <alignment horizontal="center" vertical="top" wrapText="1"/>
    </xf>
    <xf numFmtId="0" fontId="7" fillId="7" borderId="10" xfId="1" applyNumberFormat="1" applyFont="1" applyFill="1" applyBorder="1" applyAlignment="1">
      <alignment horizontal="center" vertical="top" wrapText="1"/>
    </xf>
    <xf numFmtId="165" fontId="3" fillId="3" borderId="2" xfId="1" applyFont="1" applyFill="1" applyBorder="1" applyAlignment="1">
      <alignment horizontal="center"/>
    </xf>
    <xf numFmtId="165" fontId="3" fillId="3" borderId="3" xfId="1" applyFont="1" applyFill="1" applyBorder="1" applyAlignment="1">
      <alignment horizontal="center"/>
    </xf>
    <xf numFmtId="1" fontId="11" fillId="11" borderId="13" xfId="1" applyNumberFormat="1" applyFont="1" applyFill="1" applyBorder="1" applyAlignment="1">
      <alignment horizontal="center" vertical="center"/>
    </xf>
    <xf numFmtId="1" fontId="11" fillId="11" borderId="14" xfId="1" applyNumberFormat="1" applyFont="1" applyFill="1" applyBorder="1" applyAlignment="1">
      <alignment horizontal="center" vertical="center"/>
    </xf>
    <xf numFmtId="1" fontId="11" fillId="11" borderId="15" xfId="1" applyNumberFormat="1" applyFont="1" applyFill="1" applyBorder="1" applyAlignment="1">
      <alignment horizontal="center" vertical="center"/>
    </xf>
    <xf numFmtId="0" fontId="7" fillId="10" borderId="16" xfId="0" applyFont="1" applyFill="1" applyBorder="1" applyAlignment="1">
      <alignment horizontal="center" vertical="top" wrapText="1"/>
    </xf>
    <xf numFmtId="0" fontId="18" fillId="9" borderId="14" xfId="2" applyFont="1" applyFill="1" applyBorder="1" applyAlignment="1">
      <alignment horizontal="left" vertical="center" wrapText="1"/>
    </xf>
    <xf numFmtId="0" fontId="3" fillId="0" borderId="8" xfId="0" applyFont="1" applyBorder="1" applyAlignment="1">
      <alignment vertical="top" wrapText="1"/>
    </xf>
    <xf numFmtId="0" fontId="3" fillId="0" borderId="11" xfId="0" applyFont="1" applyBorder="1" applyAlignment="1">
      <alignment vertical="top" wrapText="1"/>
    </xf>
    <xf numFmtId="0" fontId="3" fillId="0" borderId="1" xfId="0" applyFont="1" applyBorder="1" applyAlignment="1">
      <alignment vertical="top" wrapText="1"/>
    </xf>
    <xf numFmtId="0" fontId="0" fillId="0" borderId="13" xfId="0" applyBorder="1" applyAlignment="1">
      <alignment horizontal="left" wrapText="1"/>
    </xf>
    <xf numFmtId="0" fontId="0" fillId="0" borderId="14" xfId="0" applyBorder="1" applyAlignment="1">
      <alignment horizontal="left" wrapText="1"/>
    </xf>
    <xf numFmtId="0" fontId="0" fillId="0" borderId="15" xfId="0" applyBorder="1" applyAlignment="1">
      <alignment horizontal="left"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9" fillId="0" borderId="14" xfId="0" applyFont="1" applyBorder="1" applyAlignment="1">
      <alignment horizontal="left" wrapText="1"/>
    </xf>
    <xf numFmtId="0" fontId="0" fillId="16" borderId="12" xfId="0" applyFill="1" applyBorder="1" applyAlignment="1">
      <alignment horizontal="center"/>
    </xf>
    <xf numFmtId="0" fontId="0" fillId="16" borderId="13" xfId="0" applyFill="1" applyBorder="1" applyAlignment="1">
      <alignment horizontal="center" vertical="center"/>
    </xf>
    <xf numFmtId="0" fontId="0" fillId="16" borderId="14" xfId="0" applyFill="1" applyBorder="1" applyAlignment="1">
      <alignment horizontal="center" vertical="center"/>
    </xf>
    <xf numFmtId="0" fontId="0" fillId="16" borderId="15" xfId="0" applyFill="1" applyBorder="1" applyAlignment="1">
      <alignment horizontal="center" vertical="center"/>
    </xf>
  </cellXfs>
  <cellStyles count="3">
    <cellStyle name="Standaard" xfId="0" builtinId="0"/>
    <cellStyle name="Standaard 2 2 2" xfId="1" xr:uid="{00000000-0005-0000-0000-000001000000}"/>
    <cellStyle name="Standaard 2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134"/>
  <sheetViews>
    <sheetView tabSelected="1" zoomScale="80" zoomScaleNormal="80" workbookViewId="0">
      <selection activeCell="C3" sqref="C3"/>
    </sheetView>
  </sheetViews>
  <sheetFormatPr defaultRowHeight="14.25"/>
  <cols>
    <col min="1" max="1" width="3.19921875" customWidth="1"/>
    <col min="2" max="2" width="4.1328125" customWidth="1"/>
    <col min="3" max="3" width="5.73046875" customWidth="1"/>
    <col min="4" max="4" width="82.86328125" customWidth="1"/>
    <col min="5" max="5" width="26.46484375" bestFit="1" customWidth="1"/>
    <col min="6" max="6" width="51.06640625" customWidth="1"/>
    <col min="7" max="7" width="14.3984375" bestFit="1" customWidth="1"/>
    <col min="8" max="8" width="10.6640625" bestFit="1" customWidth="1"/>
    <col min="9" max="9" width="9.33203125" bestFit="1" customWidth="1"/>
    <col min="10" max="10" width="8.06640625" bestFit="1" customWidth="1"/>
    <col min="11" max="11" width="17" customWidth="1"/>
  </cols>
  <sheetData>
    <row r="1" spans="1:10">
      <c r="A1" s="102"/>
      <c r="B1" s="150" t="s">
        <v>10</v>
      </c>
      <c r="C1" s="150"/>
      <c r="D1" s="150"/>
      <c r="E1" s="150"/>
      <c r="F1" s="150"/>
      <c r="G1" s="150"/>
      <c r="H1" s="150"/>
      <c r="I1" s="123"/>
      <c r="J1" s="124"/>
    </row>
    <row r="2" spans="1:10">
      <c r="A2" s="103"/>
      <c r="B2" s="151"/>
      <c r="C2" s="151"/>
      <c r="D2" s="151"/>
      <c r="E2" s="151"/>
      <c r="F2" s="151"/>
      <c r="G2" s="151"/>
      <c r="H2" s="151"/>
      <c r="I2" s="117"/>
      <c r="J2" s="125"/>
    </row>
    <row r="3" spans="1:10" s="2" customFormat="1" ht="15.75" customHeight="1">
      <c r="A3" s="104"/>
      <c r="B3" s="118"/>
      <c r="C3" s="119"/>
      <c r="D3" s="152" t="s">
        <v>0</v>
      </c>
      <c r="E3" s="155"/>
      <c r="F3" s="155"/>
      <c r="G3" s="127"/>
      <c r="H3" s="154"/>
      <c r="I3" s="29"/>
      <c r="J3" s="31"/>
    </row>
    <row r="4" spans="1:10" s="2" customFormat="1" ht="15" customHeight="1">
      <c r="A4" s="104"/>
      <c r="B4" s="4"/>
      <c r="C4" s="119"/>
      <c r="D4" s="153"/>
      <c r="E4" s="155"/>
      <c r="F4" s="155"/>
      <c r="G4" s="128" t="s">
        <v>96</v>
      </c>
      <c r="H4" s="155"/>
      <c r="I4" s="48"/>
      <c r="J4" s="90"/>
    </row>
    <row r="5" spans="1:10" s="2" customFormat="1" ht="15" customHeight="1">
      <c r="A5" s="104"/>
      <c r="B5" s="4"/>
      <c r="C5" s="119"/>
      <c r="D5" s="152" t="s">
        <v>1</v>
      </c>
      <c r="E5" s="155"/>
      <c r="F5" s="155"/>
      <c r="G5" s="129"/>
      <c r="H5" s="55"/>
      <c r="I5" s="30"/>
      <c r="J5" s="32"/>
    </row>
    <row r="6" spans="1:10" s="2" customFormat="1" ht="15" customHeight="1">
      <c r="A6" s="104"/>
      <c r="B6" s="4"/>
      <c r="C6" s="119"/>
      <c r="D6" s="153"/>
      <c r="E6" s="155"/>
      <c r="F6" s="155"/>
      <c r="G6" s="3"/>
      <c r="H6" s="120"/>
      <c r="I6" s="48"/>
      <c r="J6" s="90"/>
    </row>
    <row r="7" spans="1:10">
      <c r="A7" s="103"/>
      <c r="B7" s="156"/>
      <c r="C7" s="156"/>
      <c r="D7" s="156"/>
      <c r="E7" s="156"/>
      <c r="F7" s="156"/>
      <c r="G7" s="156"/>
      <c r="H7" s="156"/>
      <c r="I7" s="121"/>
      <c r="J7" s="126"/>
    </row>
    <row r="8" spans="1:10" ht="22.15" customHeight="1">
      <c r="A8" s="103"/>
      <c r="B8" s="41"/>
      <c r="C8" s="42"/>
      <c r="D8" s="50" t="s">
        <v>123</v>
      </c>
      <c r="E8" s="41"/>
      <c r="F8" s="52" t="s">
        <v>101</v>
      </c>
      <c r="G8" s="41"/>
      <c r="H8" s="51"/>
      <c r="I8" s="41"/>
      <c r="J8" s="91"/>
    </row>
    <row r="9" spans="1:10" ht="28.25" customHeight="1">
      <c r="A9" s="103"/>
      <c r="B9" s="97"/>
      <c r="C9" s="43">
        <v>1</v>
      </c>
      <c r="D9" s="34" t="s">
        <v>15</v>
      </c>
      <c r="E9" s="1"/>
      <c r="F9" s="130" t="s">
        <v>97</v>
      </c>
      <c r="G9" s="131" t="s">
        <v>102</v>
      </c>
      <c r="H9" s="15"/>
      <c r="I9" s="122"/>
      <c r="J9" s="106"/>
    </row>
    <row r="10" spans="1:10" ht="28.25" customHeight="1">
      <c r="A10" s="103"/>
      <c r="B10" s="97"/>
      <c r="C10" s="43">
        <v>2</v>
      </c>
      <c r="D10" s="34" t="s">
        <v>16</v>
      </c>
      <c r="E10" s="1"/>
      <c r="F10" s="132" t="s">
        <v>98</v>
      </c>
      <c r="G10" s="133" t="s">
        <v>103</v>
      </c>
      <c r="H10" s="15"/>
      <c r="I10" s="122"/>
      <c r="J10" s="106"/>
    </row>
    <row r="11" spans="1:10" ht="28.25" customHeight="1">
      <c r="A11" s="103"/>
      <c r="B11" s="97"/>
      <c r="C11" s="43">
        <v>3</v>
      </c>
      <c r="D11" s="34" t="s">
        <v>12</v>
      </c>
      <c r="E11" s="1"/>
      <c r="F11" s="132" t="s">
        <v>100</v>
      </c>
      <c r="G11" s="133" t="s">
        <v>104</v>
      </c>
      <c r="H11" s="15"/>
      <c r="I11" s="122"/>
      <c r="J11" s="106"/>
    </row>
    <row r="12" spans="1:10" ht="28.25" customHeight="1">
      <c r="A12" s="103"/>
      <c r="B12" s="97"/>
      <c r="C12" s="43">
        <v>4</v>
      </c>
      <c r="D12" s="34" t="s">
        <v>13</v>
      </c>
      <c r="E12" s="1"/>
      <c r="F12" s="111" t="s">
        <v>99</v>
      </c>
      <c r="G12" s="112" t="s">
        <v>90</v>
      </c>
      <c r="H12" s="15"/>
      <c r="I12" s="122"/>
      <c r="J12" s="106"/>
    </row>
    <row r="13" spans="1:10" ht="15.4">
      <c r="A13" s="103"/>
      <c r="B13" s="97"/>
      <c r="C13" s="43">
        <v>5</v>
      </c>
      <c r="D13" s="34" t="s">
        <v>14</v>
      </c>
      <c r="E13" s="1"/>
      <c r="F13" s="15"/>
      <c r="G13" s="15"/>
      <c r="H13" s="15"/>
      <c r="I13" s="5"/>
      <c r="J13" s="6"/>
    </row>
    <row r="14" spans="1:10" ht="15.4">
      <c r="A14" s="103"/>
      <c r="B14" s="97"/>
      <c r="C14" s="43"/>
      <c r="D14" s="34"/>
      <c r="E14" s="1"/>
      <c r="F14" s="15"/>
      <c r="G14" s="15"/>
      <c r="H14" s="15"/>
      <c r="I14" s="5"/>
      <c r="J14" s="6"/>
    </row>
    <row r="15" spans="1:10" ht="15.4">
      <c r="A15" s="103"/>
      <c r="B15" s="97"/>
      <c r="C15" s="43"/>
      <c r="D15" s="110" t="s">
        <v>124</v>
      </c>
      <c r="E15" s="134" t="s">
        <v>125</v>
      </c>
      <c r="F15" s="17"/>
      <c r="G15" s="17"/>
      <c r="H15" s="25" t="s">
        <v>128</v>
      </c>
      <c r="I15" s="5"/>
      <c r="J15" s="6"/>
    </row>
    <row r="16" spans="1:10" ht="15.4">
      <c r="A16" s="103"/>
      <c r="B16" s="97"/>
      <c r="C16" s="43"/>
      <c r="D16" s="108" t="s">
        <v>25</v>
      </c>
      <c r="E16" s="146">
        <v>0.5</v>
      </c>
      <c r="F16" s="15"/>
      <c r="G16" s="15"/>
      <c r="H16" s="24"/>
      <c r="I16" s="5"/>
      <c r="J16" s="6"/>
    </row>
    <row r="17" spans="1:10" ht="15.4">
      <c r="A17" s="103"/>
      <c r="B17" s="97"/>
      <c r="C17" s="43"/>
      <c r="D17" s="108" t="s">
        <v>29</v>
      </c>
      <c r="E17" s="146">
        <v>0.25</v>
      </c>
      <c r="F17" s="88" t="s">
        <v>2</v>
      </c>
      <c r="G17" s="5"/>
      <c r="H17" s="106">
        <v>50</v>
      </c>
      <c r="I17" s="5"/>
      <c r="J17" s="6"/>
    </row>
    <row r="18" spans="1:10" ht="15.4">
      <c r="A18" s="103"/>
      <c r="B18" s="97"/>
      <c r="C18" s="43"/>
      <c r="D18" s="108" t="s">
        <v>24</v>
      </c>
      <c r="E18" s="146">
        <v>0.05</v>
      </c>
      <c r="F18" s="88" t="s">
        <v>3</v>
      </c>
      <c r="G18" s="5"/>
      <c r="H18" s="106">
        <v>30</v>
      </c>
      <c r="I18" s="5"/>
      <c r="J18" s="6"/>
    </row>
    <row r="19" spans="1:10" ht="15.4">
      <c r="A19" s="103"/>
      <c r="B19" s="97"/>
      <c r="C19" s="43"/>
      <c r="D19" s="108" t="s">
        <v>26</v>
      </c>
      <c r="E19" s="146">
        <v>0.1</v>
      </c>
      <c r="F19" s="88" t="s">
        <v>4</v>
      </c>
      <c r="G19" s="5"/>
      <c r="H19" s="106">
        <v>10</v>
      </c>
      <c r="I19" s="5"/>
      <c r="J19" s="6"/>
    </row>
    <row r="20" spans="1:10" ht="15.4">
      <c r="A20" s="103"/>
      <c r="B20" s="97"/>
      <c r="C20" s="43"/>
      <c r="D20" s="109" t="s">
        <v>27</v>
      </c>
      <c r="E20" s="147">
        <v>0.1</v>
      </c>
      <c r="F20" s="89" t="s">
        <v>5</v>
      </c>
      <c r="G20" s="47"/>
      <c r="H20" s="107">
        <v>0</v>
      </c>
      <c r="I20" s="5"/>
      <c r="J20" s="6"/>
    </row>
    <row r="21" spans="1:10" ht="28.25" customHeight="1">
      <c r="A21" s="105"/>
      <c r="B21" s="98"/>
      <c r="C21" s="92"/>
      <c r="D21" s="93"/>
      <c r="E21" s="94"/>
      <c r="F21" s="95"/>
      <c r="G21" s="47"/>
      <c r="H21" s="47"/>
      <c r="I21" s="47"/>
      <c r="J21" s="7"/>
    </row>
    <row r="22" spans="1:10" ht="22.5">
      <c r="A22" s="103">
        <v>1</v>
      </c>
      <c r="B22" s="157"/>
      <c r="C22" s="157"/>
      <c r="D22" s="158"/>
      <c r="E22" s="113"/>
      <c r="F22" s="142" t="s">
        <v>25</v>
      </c>
      <c r="G22" s="115" t="s">
        <v>118</v>
      </c>
      <c r="H22" s="113"/>
      <c r="I22" s="114" t="s">
        <v>128</v>
      </c>
      <c r="J22" s="116" t="s">
        <v>30</v>
      </c>
    </row>
    <row r="23" spans="1:10">
      <c r="A23" s="103"/>
      <c r="B23" s="159"/>
      <c r="C23" s="160"/>
      <c r="D23" s="22"/>
      <c r="E23" s="26" t="s">
        <v>127</v>
      </c>
      <c r="F23" s="26" t="s">
        <v>28</v>
      </c>
      <c r="G23" s="135" t="s">
        <v>30</v>
      </c>
      <c r="H23" s="136" t="s">
        <v>110</v>
      </c>
      <c r="I23" s="14"/>
      <c r="J23" s="82"/>
    </row>
    <row r="24" spans="1:10" ht="17.649999999999999">
      <c r="A24" s="103"/>
      <c r="B24" s="99" t="s">
        <v>7</v>
      </c>
      <c r="C24" s="9"/>
      <c r="D24" s="44" t="s">
        <v>17</v>
      </c>
      <c r="E24" s="161"/>
      <c r="F24" s="49"/>
      <c r="G24" s="20">
        <f>IF(E24="u",50,IF(E24="g",30,IF(E24="s",10,0)))</f>
        <v>0</v>
      </c>
      <c r="H24" s="145">
        <v>25</v>
      </c>
      <c r="I24" s="15">
        <f>H24*G24</f>
        <v>0</v>
      </c>
      <c r="J24" s="138"/>
    </row>
    <row r="25" spans="1:10" ht="15">
      <c r="A25" s="103"/>
      <c r="B25" s="100"/>
      <c r="C25" s="11"/>
      <c r="D25" s="45" t="s">
        <v>132</v>
      </c>
      <c r="E25" s="162"/>
      <c r="F25" s="49"/>
      <c r="G25" s="137"/>
      <c r="H25" s="145"/>
      <c r="I25" s="15"/>
      <c r="J25" s="138"/>
    </row>
    <row r="26" spans="1:10" ht="15">
      <c r="A26" s="103"/>
      <c r="B26" s="100"/>
      <c r="C26" s="11"/>
      <c r="D26" s="45" t="s">
        <v>133</v>
      </c>
      <c r="E26" s="162"/>
      <c r="F26" s="49"/>
      <c r="G26" s="137"/>
      <c r="H26" s="145"/>
      <c r="I26" s="15"/>
      <c r="J26" s="138"/>
    </row>
    <row r="27" spans="1:10" ht="15">
      <c r="A27" s="103"/>
      <c r="B27" s="101"/>
      <c r="C27" s="12"/>
      <c r="D27" s="46"/>
      <c r="E27" s="163"/>
      <c r="F27" s="49"/>
      <c r="G27" s="137"/>
      <c r="H27" s="145"/>
      <c r="I27" s="15"/>
      <c r="J27" s="138"/>
    </row>
    <row r="28" spans="1:10" ht="15.4">
      <c r="A28" s="103"/>
      <c r="B28" s="159"/>
      <c r="C28" s="160"/>
      <c r="D28" s="13"/>
      <c r="E28" s="26"/>
      <c r="F28" s="26"/>
      <c r="G28" s="137"/>
      <c r="H28" s="145"/>
      <c r="I28" s="15"/>
      <c r="J28" s="138"/>
    </row>
    <row r="29" spans="1:10" ht="17.649999999999999">
      <c r="A29" s="103"/>
      <c r="B29" s="99" t="s">
        <v>8</v>
      </c>
      <c r="C29" s="9"/>
      <c r="D29" s="44" t="s">
        <v>11</v>
      </c>
      <c r="E29" s="161"/>
      <c r="F29" s="49"/>
      <c r="G29" s="20">
        <f>IF(E29="u",50,IF(E29="g",30,IF(E29="s",10,0)))</f>
        <v>0</v>
      </c>
      <c r="H29" s="145">
        <v>25</v>
      </c>
      <c r="I29" s="15">
        <f>H29*G29</f>
        <v>0</v>
      </c>
      <c r="J29" s="138"/>
    </row>
    <row r="30" spans="1:10" ht="15">
      <c r="A30" s="103"/>
      <c r="B30" s="100"/>
      <c r="C30" s="11"/>
      <c r="D30" s="45" t="s">
        <v>19</v>
      </c>
      <c r="E30" s="162"/>
      <c r="F30" s="49"/>
      <c r="G30" s="137"/>
      <c r="H30" s="145"/>
      <c r="I30" s="15"/>
      <c r="J30" s="138"/>
    </row>
    <row r="31" spans="1:10" ht="15">
      <c r="A31" s="103"/>
      <c r="B31" s="100"/>
      <c r="C31" s="11"/>
      <c r="D31" s="45" t="s">
        <v>93</v>
      </c>
      <c r="E31" s="162"/>
      <c r="F31" s="49"/>
      <c r="G31" s="137"/>
      <c r="H31" s="145"/>
      <c r="I31" s="15"/>
      <c r="J31" s="138"/>
    </row>
    <row r="32" spans="1:10" ht="15">
      <c r="A32" s="103"/>
      <c r="B32" s="100"/>
      <c r="C32" s="11"/>
      <c r="D32" s="46" t="s">
        <v>131</v>
      </c>
      <c r="E32" s="163"/>
      <c r="F32" s="49"/>
      <c r="G32" s="137"/>
      <c r="H32" s="145"/>
      <c r="I32" s="15"/>
      <c r="J32" s="138"/>
    </row>
    <row r="33" spans="1:10" ht="15.4">
      <c r="A33" s="103"/>
      <c r="B33" s="159"/>
      <c r="C33" s="160"/>
      <c r="D33" s="13"/>
      <c r="E33" s="26" t="s">
        <v>127</v>
      </c>
      <c r="F33" s="26"/>
      <c r="G33" s="137"/>
      <c r="H33" s="145"/>
      <c r="I33" s="15"/>
      <c r="J33" s="138"/>
    </row>
    <row r="34" spans="1:10" ht="17.649999999999999">
      <c r="A34" s="103"/>
      <c r="B34" s="99">
        <v>3</v>
      </c>
      <c r="C34" s="9"/>
      <c r="D34" s="44" t="s">
        <v>20</v>
      </c>
      <c r="E34" s="161"/>
      <c r="F34" s="49"/>
      <c r="G34" s="20">
        <f>IF(E34="u",50,IF(E34="g",30,IF(E34="s",10,0)))</f>
        <v>0</v>
      </c>
      <c r="H34" s="145">
        <v>15</v>
      </c>
      <c r="I34" s="15">
        <f>H34*G34</f>
        <v>0</v>
      </c>
      <c r="J34" s="138"/>
    </row>
    <row r="35" spans="1:10" ht="15">
      <c r="A35" s="103"/>
      <c r="B35" s="100"/>
      <c r="C35" s="11"/>
      <c r="D35" s="45" t="s">
        <v>94</v>
      </c>
      <c r="E35" s="162"/>
      <c r="F35" s="49"/>
      <c r="G35" s="137"/>
      <c r="H35" s="145"/>
      <c r="I35" s="15"/>
      <c r="J35" s="138"/>
    </row>
    <row r="36" spans="1:10" ht="15">
      <c r="A36" s="103"/>
      <c r="B36" s="100"/>
      <c r="C36" s="11"/>
      <c r="D36" s="45"/>
      <c r="E36" s="162"/>
      <c r="F36" s="49"/>
      <c r="G36" s="137"/>
      <c r="H36" s="145"/>
      <c r="I36" s="15"/>
      <c r="J36" s="138"/>
    </row>
    <row r="37" spans="1:10" ht="15">
      <c r="A37" s="103"/>
      <c r="B37" s="100"/>
      <c r="C37" s="11"/>
      <c r="D37" s="46"/>
      <c r="E37" s="163"/>
      <c r="F37" s="49"/>
      <c r="G37" s="137"/>
      <c r="H37" s="145"/>
      <c r="I37" s="15"/>
      <c r="J37" s="138"/>
    </row>
    <row r="38" spans="1:10" ht="15.4">
      <c r="A38" s="103"/>
      <c r="B38" s="159"/>
      <c r="C38" s="160"/>
      <c r="D38" s="13"/>
      <c r="E38" s="26" t="s">
        <v>127</v>
      </c>
      <c r="F38" s="26"/>
      <c r="G38" s="137"/>
      <c r="H38" s="145"/>
      <c r="I38" s="15"/>
      <c r="J38" s="138"/>
    </row>
    <row r="39" spans="1:10" ht="17.649999999999999">
      <c r="A39" s="103"/>
      <c r="B39" s="99">
        <v>4</v>
      </c>
      <c r="C39" s="9"/>
      <c r="D39" s="44" t="s">
        <v>108</v>
      </c>
      <c r="E39" s="161"/>
      <c r="F39" s="49"/>
      <c r="G39" s="20">
        <f>IF(E39="u",50,IF(E39="g",30,IF(E39="s",10,0)))</f>
        <v>0</v>
      </c>
      <c r="H39" s="145">
        <v>15</v>
      </c>
      <c r="I39" s="15">
        <f>H39*G39</f>
        <v>0</v>
      </c>
      <c r="J39" s="138"/>
    </row>
    <row r="40" spans="1:10" ht="15">
      <c r="A40" s="103"/>
      <c r="B40" s="100"/>
      <c r="C40" s="11"/>
      <c r="D40" s="45" t="s">
        <v>21</v>
      </c>
      <c r="E40" s="162"/>
      <c r="F40" s="49"/>
      <c r="G40" s="137"/>
      <c r="H40" s="145"/>
      <c r="I40" s="15"/>
      <c r="J40" s="138"/>
    </row>
    <row r="41" spans="1:10" ht="61.5">
      <c r="A41" s="103"/>
      <c r="B41" s="100"/>
      <c r="C41" s="11"/>
      <c r="D41" s="165" t="s">
        <v>134</v>
      </c>
      <c r="E41" s="162"/>
      <c r="F41" s="49"/>
      <c r="G41" s="137"/>
      <c r="H41" s="145"/>
      <c r="I41" s="15"/>
      <c r="J41" s="138"/>
    </row>
    <row r="42" spans="1:10" ht="15">
      <c r="A42" s="103"/>
      <c r="B42" s="100"/>
      <c r="C42" s="11"/>
      <c r="D42" s="46"/>
      <c r="E42" s="163"/>
      <c r="F42" s="49"/>
      <c r="G42" s="137"/>
      <c r="H42" s="145"/>
      <c r="I42" s="15"/>
      <c r="J42" s="138"/>
    </row>
    <row r="43" spans="1:10" ht="15.4">
      <c r="A43" s="103"/>
      <c r="B43" s="159"/>
      <c r="C43" s="160"/>
      <c r="D43" s="13"/>
      <c r="E43" s="26" t="s">
        <v>127</v>
      </c>
      <c r="F43" s="26"/>
      <c r="G43" s="137"/>
      <c r="H43" s="145"/>
      <c r="I43" s="15"/>
      <c r="J43" s="138"/>
    </row>
    <row r="44" spans="1:10" ht="17.649999999999999">
      <c r="A44" s="103"/>
      <c r="B44" s="99">
        <v>5</v>
      </c>
      <c r="C44" s="9"/>
      <c r="D44" s="44" t="s">
        <v>14</v>
      </c>
      <c r="E44" s="161"/>
      <c r="F44" s="49"/>
      <c r="G44" s="20">
        <f>IF(E44="u",50,IF(E44="g",30,IF(E44="s",10,0)))</f>
        <v>0</v>
      </c>
      <c r="H44" s="145">
        <v>10</v>
      </c>
      <c r="I44" s="15">
        <f>H44*G44</f>
        <v>0</v>
      </c>
      <c r="J44" s="138"/>
    </row>
    <row r="45" spans="1:10" ht="15">
      <c r="A45" s="103"/>
      <c r="B45" s="100"/>
      <c r="C45" s="11"/>
      <c r="D45" s="45" t="s">
        <v>22</v>
      </c>
      <c r="E45" s="162"/>
      <c r="F45" s="49"/>
      <c r="G45" s="137"/>
      <c r="H45" s="145"/>
      <c r="I45" s="15"/>
      <c r="J45" s="138"/>
    </row>
    <row r="46" spans="1:10" ht="15">
      <c r="A46" s="103"/>
      <c r="B46" s="100"/>
      <c r="C46" s="11"/>
      <c r="D46" s="45" t="s">
        <v>23</v>
      </c>
      <c r="E46" s="162"/>
      <c r="F46" s="49"/>
      <c r="G46" s="137"/>
      <c r="H46" s="145"/>
      <c r="I46" s="15"/>
      <c r="J46" s="138"/>
    </row>
    <row r="47" spans="1:10" ht="15">
      <c r="A47" s="103"/>
      <c r="B47" s="101"/>
      <c r="C47" s="12"/>
      <c r="D47" s="46"/>
      <c r="E47" s="163"/>
      <c r="F47" s="49"/>
      <c r="G47" s="137"/>
      <c r="H47" s="145"/>
      <c r="I47" s="15"/>
      <c r="J47" s="138"/>
    </row>
    <row r="48" spans="1:10" ht="15.4">
      <c r="A48" s="103"/>
      <c r="B48" s="159"/>
      <c r="C48" s="160"/>
      <c r="D48" s="13"/>
      <c r="E48" s="26" t="s">
        <v>127</v>
      </c>
      <c r="F48" s="26"/>
      <c r="G48" s="137"/>
      <c r="H48" s="145"/>
      <c r="I48" s="15"/>
      <c r="J48" s="138"/>
    </row>
    <row r="49" spans="1:11" ht="17.649999999999999">
      <c r="A49" s="103"/>
      <c r="B49" s="99">
        <v>6</v>
      </c>
      <c r="C49" s="9"/>
      <c r="D49" s="44" t="s">
        <v>91</v>
      </c>
      <c r="E49" s="161"/>
      <c r="F49" s="49"/>
      <c r="G49" s="20">
        <f>IF(E49="u",50,IF(E49="g",30,IF(E49="s",10,0)))</f>
        <v>0</v>
      </c>
      <c r="H49" s="145">
        <v>10</v>
      </c>
      <c r="I49" s="15">
        <f>H49*G49</f>
        <v>0</v>
      </c>
      <c r="J49" s="138"/>
    </row>
    <row r="50" spans="1:11" ht="15">
      <c r="A50" s="103"/>
      <c r="B50" s="100"/>
      <c r="C50" s="11"/>
      <c r="D50" s="45" t="s">
        <v>92</v>
      </c>
      <c r="E50" s="162"/>
      <c r="F50" s="49"/>
      <c r="G50" s="137"/>
      <c r="H50" s="145"/>
      <c r="I50" s="15"/>
      <c r="J50" s="138">
        <f>SUM(I24:I51)*E16</f>
        <v>0</v>
      </c>
    </row>
    <row r="51" spans="1:11" ht="15">
      <c r="A51" s="103"/>
      <c r="B51" s="100"/>
      <c r="C51" s="11"/>
      <c r="D51" s="45"/>
      <c r="E51" s="162"/>
      <c r="F51" s="49"/>
      <c r="G51" s="137"/>
      <c r="H51" s="145"/>
      <c r="I51" s="15"/>
      <c r="J51" s="138"/>
    </row>
    <row r="52" spans="1:11" ht="15">
      <c r="A52" s="103"/>
      <c r="B52" s="101"/>
      <c r="C52" s="12"/>
      <c r="D52" s="46"/>
      <c r="E52" s="163"/>
      <c r="F52" s="49"/>
      <c r="G52" s="139"/>
      <c r="H52" s="145"/>
      <c r="I52" s="16"/>
      <c r="J52" s="85"/>
    </row>
    <row r="53" spans="1:11" ht="22.5">
      <c r="A53" s="103">
        <v>2</v>
      </c>
      <c r="B53" s="36"/>
      <c r="C53" s="35"/>
      <c r="D53" s="35"/>
      <c r="E53" s="37"/>
      <c r="F53" s="141" t="s">
        <v>29</v>
      </c>
      <c r="G53" s="35" t="s">
        <v>118</v>
      </c>
      <c r="H53" s="37"/>
      <c r="I53" s="28" t="s">
        <v>128</v>
      </c>
      <c r="J53" s="143" t="s">
        <v>30</v>
      </c>
    </row>
    <row r="54" spans="1:11">
      <c r="A54" s="103"/>
      <c r="B54" s="38"/>
      <c r="C54" s="26"/>
      <c r="D54" s="26"/>
      <c r="E54" s="26" t="s">
        <v>127</v>
      </c>
      <c r="F54" s="26" t="s">
        <v>28</v>
      </c>
      <c r="G54" s="135" t="s">
        <v>30</v>
      </c>
      <c r="H54" s="136" t="s">
        <v>110</v>
      </c>
      <c r="I54" s="15"/>
      <c r="J54" s="138"/>
      <c r="K54" s="53"/>
    </row>
    <row r="55" spans="1:11" ht="17.649999999999999">
      <c r="A55" s="103"/>
      <c r="B55" s="99" t="s">
        <v>7</v>
      </c>
      <c r="C55" s="9"/>
      <c r="D55" s="44" t="s">
        <v>17</v>
      </c>
      <c r="E55" s="161"/>
      <c r="F55" s="49"/>
      <c r="G55" s="20">
        <f>IF(E55="u",50,IF(E55="g",30,IF(E55="s",10,0)))</f>
        <v>0</v>
      </c>
      <c r="H55" s="145">
        <v>25</v>
      </c>
      <c r="I55" s="15">
        <f>H55*G55</f>
        <v>0</v>
      </c>
      <c r="J55" s="138"/>
    </row>
    <row r="56" spans="1:11" ht="15">
      <c r="A56" s="103"/>
      <c r="B56" s="100"/>
      <c r="C56" s="11"/>
      <c r="D56" s="45" t="s">
        <v>9</v>
      </c>
      <c r="E56" s="162"/>
      <c r="F56" s="49"/>
      <c r="G56" s="137"/>
      <c r="H56" s="145"/>
      <c r="I56" s="15"/>
      <c r="J56" s="138"/>
    </row>
    <row r="57" spans="1:11" ht="15">
      <c r="A57" s="103"/>
      <c r="B57" s="100"/>
      <c r="C57" s="11"/>
      <c r="D57" s="45" t="s">
        <v>18</v>
      </c>
      <c r="E57" s="162"/>
      <c r="F57" s="49"/>
      <c r="G57" s="137"/>
      <c r="H57" s="145"/>
      <c r="I57" s="15"/>
      <c r="J57" s="138"/>
    </row>
    <row r="58" spans="1:11" ht="15">
      <c r="A58" s="103"/>
      <c r="B58" s="101"/>
      <c r="C58" s="12"/>
      <c r="D58" s="46"/>
      <c r="E58" s="163"/>
      <c r="F58" s="49"/>
      <c r="G58" s="137"/>
      <c r="H58" s="145"/>
      <c r="I58" s="15"/>
      <c r="J58" s="138"/>
    </row>
    <row r="59" spans="1:11" ht="15.4">
      <c r="A59" s="103"/>
      <c r="B59" s="159"/>
      <c r="C59" s="160"/>
      <c r="D59" s="13"/>
      <c r="E59" s="26" t="s">
        <v>127</v>
      </c>
      <c r="F59" s="8"/>
      <c r="G59" s="137"/>
      <c r="H59" s="145"/>
      <c r="I59" s="15"/>
      <c r="J59" s="138"/>
    </row>
    <row r="60" spans="1:11" ht="17.649999999999999">
      <c r="A60" s="103"/>
      <c r="B60" s="99" t="s">
        <v>8</v>
      </c>
      <c r="C60" s="9"/>
      <c r="D60" s="44" t="s">
        <v>11</v>
      </c>
      <c r="E60" s="161"/>
      <c r="F60" s="49"/>
      <c r="G60" s="20">
        <f>IF(E60="u",50,IF(E60="g",30,IF(E60="s",10,0)))</f>
        <v>0</v>
      </c>
      <c r="H60" s="145">
        <v>25</v>
      </c>
      <c r="I60" s="15">
        <f>H60*G60</f>
        <v>0</v>
      </c>
      <c r="J60" s="138"/>
    </row>
    <row r="61" spans="1:11" ht="15">
      <c r="A61" s="103"/>
      <c r="B61" s="100"/>
      <c r="C61" s="11"/>
      <c r="D61" s="45" t="s">
        <v>19</v>
      </c>
      <c r="E61" s="162"/>
      <c r="F61" s="49"/>
      <c r="G61" s="137"/>
      <c r="H61" s="145"/>
      <c r="I61" s="15"/>
      <c r="J61" s="138"/>
    </row>
    <row r="62" spans="1:11" ht="15">
      <c r="A62" s="103"/>
      <c r="B62" s="100"/>
      <c r="C62" s="11"/>
      <c r="D62" s="45" t="s">
        <v>93</v>
      </c>
      <c r="E62" s="162"/>
      <c r="F62" s="49"/>
      <c r="G62" s="137"/>
      <c r="H62" s="145"/>
      <c r="I62" s="15"/>
      <c r="J62" s="138"/>
    </row>
    <row r="63" spans="1:11" ht="15">
      <c r="A63" s="103"/>
      <c r="B63" s="100"/>
      <c r="C63" s="11"/>
      <c r="D63" s="46" t="s">
        <v>131</v>
      </c>
      <c r="E63" s="163"/>
      <c r="F63" s="49"/>
      <c r="G63" s="137"/>
      <c r="H63" s="145"/>
      <c r="I63" s="15"/>
      <c r="J63" s="138"/>
    </row>
    <row r="64" spans="1:11" ht="15.4">
      <c r="A64" s="103"/>
      <c r="B64" s="159"/>
      <c r="C64" s="160"/>
      <c r="D64" s="13"/>
      <c r="E64" s="26" t="s">
        <v>127</v>
      </c>
      <c r="F64" s="8"/>
      <c r="G64" s="137"/>
      <c r="H64" s="145"/>
      <c r="I64" s="15"/>
      <c r="J64" s="138"/>
    </row>
    <row r="65" spans="1:10" ht="17.649999999999999">
      <c r="A65" s="103"/>
      <c r="B65" s="99">
        <v>3</v>
      </c>
      <c r="C65" s="9"/>
      <c r="D65" s="44" t="s">
        <v>20</v>
      </c>
      <c r="E65" s="161"/>
      <c r="F65" s="49"/>
      <c r="G65" s="20">
        <f>IF(E65="u",50,IF(E65="g",30,IF(E65="s",10,0)))</f>
        <v>0</v>
      </c>
      <c r="H65" s="145">
        <v>15</v>
      </c>
      <c r="I65" s="15">
        <f>H65*G65</f>
        <v>0</v>
      </c>
      <c r="J65" s="138"/>
    </row>
    <row r="66" spans="1:10" ht="15">
      <c r="A66" s="103"/>
      <c r="B66" s="100"/>
      <c r="C66" s="11"/>
      <c r="D66" s="45" t="s">
        <v>94</v>
      </c>
      <c r="E66" s="162"/>
      <c r="F66" s="49"/>
      <c r="G66" s="137"/>
      <c r="H66" s="145"/>
      <c r="I66" s="15"/>
      <c r="J66" s="138"/>
    </row>
    <row r="67" spans="1:10" ht="15">
      <c r="A67" s="103"/>
      <c r="B67" s="100"/>
      <c r="C67" s="11"/>
      <c r="D67" s="45"/>
      <c r="E67" s="162"/>
      <c r="F67" s="49"/>
      <c r="G67" s="137"/>
      <c r="H67" s="145"/>
      <c r="I67" s="15"/>
      <c r="J67" s="138"/>
    </row>
    <row r="68" spans="1:10" ht="15">
      <c r="A68" s="103"/>
      <c r="B68" s="100"/>
      <c r="C68" s="11"/>
      <c r="D68" s="46"/>
      <c r="E68" s="163"/>
      <c r="F68" s="49"/>
      <c r="G68" s="137"/>
      <c r="H68" s="145"/>
      <c r="I68" s="15"/>
      <c r="J68" s="138"/>
    </row>
    <row r="69" spans="1:10" ht="15.4">
      <c r="A69" s="103"/>
      <c r="B69" s="159"/>
      <c r="C69" s="160"/>
      <c r="D69" s="13"/>
      <c r="E69" s="26" t="s">
        <v>127</v>
      </c>
      <c r="F69" s="8"/>
      <c r="G69" s="137"/>
      <c r="H69" s="145"/>
      <c r="I69" s="15"/>
      <c r="J69" s="138"/>
    </row>
    <row r="70" spans="1:10" ht="17.649999999999999">
      <c r="A70" s="103"/>
      <c r="B70" s="99">
        <v>4</v>
      </c>
      <c r="C70" s="9"/>
      <c r="D70" s="44" t="s">
        <v>108</v>
      </c>
      <c r="E70" s="161"/>
      <c r="F70" s="49"/>
      <c r="G70" s="20">
        <f>IF(E70="u",50,IF(E70="g",30,IF(E70="s",10,0)))</f>
        <v>0</v>
      </c>
      <c r="H70" s="145">
        <v>15</v>
      </c>
      <c r="I70" s="15">
        <f>H70*G70</f>
        <v>0</v>
      </c>
      <c r="J70" s="138"/>
    </row>
    <row r="71" spans="1:10" ht="15">
      <c r="A71" s="103"/>
      <c r="B71" s="100"/>
      <c r="C71" s="11"/>
      <c r="D71" s="45" t="s">
        <v>21</v>
      </c>
      <c r="E71" s="162"/>
      <c r="F71" s="49"/>
      <c r="G71" s="137"/>
      <c r="H71" s="145"/>
      <c r="I71" s="15"/>
      <c r="J71" s="138"/>
    </row>
    <row r="72" spans="1:10" ht="61.5">
      <c r="A72" s="103"/>
      <c r="B72" s="100"/>
      <c r="C72" s="11"/>
      <c r="D72" s="165" t="s">
        <v>134</v>
      </c>
      <c r="E72" s="162"/>
      <c r="F72" s="49"/>
      <c r="G72" s="137"/>
      <c r="H72" s="145"/>
      <c r="I72" s="15"/>
      <c r="J72" s="138"/>
    </row>
    <row r="73" spans="1:10" ht="15">
      <c r="A73" s="103"/>
      <c r="B73" s="100"/>
      <c r="C73" s="11"/>
      <c r="D73" s="46"/>
      <c r="E73" s="163"/>
      <c r="F73" s="49"/>
      <c r="G73" s="137"/>
      <c r="H73" s="145"/>
      <c r="I73" s="15"/>
      <c r="J73" s="138"/>
    </row>
    <row r="74" spans="1:10" ht="15.4">
      <c r="A74" s="103"/>
      <c r="B74" s="159"/>
      <c r="C74" s="160"/>
      <c r="D74" s="13"/>
      <c r="E74" s="26" t="s">
        <v>127</v>
      </c>
      <c r="F74" s="8"/>
      <c r="G74" s="137"/>
      <c r="H74" s="145"/>
      <c r="I74" s="15"/>
      <c r="J74" s="138"/>
    </row>
    <row r="75" spans="1:10" ht="17.649999999999999">
      <c r="A75" s="103"/>
      <c r="B75" s="99">
        <v>5</v>
      </c>
      <c r="C75" s="9"/>
      <c r="D75" s="44" t="s">
        <v>14</v>
      </c>
      <c r="E75" s="161"/>
      <c r="F75" s="49"/>
      <c r="G75" s="20">
        <f>IF(E75="u",50,IF(E75="g",30,IF(E75="s",10,0)))</f>
        <v>0</v>
      </c>
      <c r="H75" s="145">
        <v>10</v>
      </c>
      <c r="I75" s="15">
        <f>H75*G75</f>
        <v>0</v>
      </c>
      <c r="J75" s="138"/>
    </row>
    <row r="76" spans="1:10" ht="15">
      <c r="A76" s="103"/>
      <c r="B76" s="100"/>
      <c r="C76" s="11"/>
      <c r="D76" s="45" t="s">
        <v>22</v>
      </c>
      <c r="E76" s="162"/>
      <c r="F76" s="49"/>
      <c r="G76" s="137"/>
      <c r="H76" s="145"/>
      <c r="I76" s="15"/>
      <c r="J76" s="138"/>
    </row>
    <row r="77" spans="1:10" ht="15">
      <c r="A77" s="103"/>
      <c r="B77" s="100"/>
      <c r="C77" s="11"/>
      <c r="D77" s="45" t="s">
        <v>23</v>
      </c>
      <c r="E77" s="162"/>
      <c r="F77" s="49"/>
      <c r="G77" s="137"/>
      <c r="H77" s="145"/>
      <c r="I77" s="15"/>
      <c r="J77" s="138"/>
    </row>
    <row r="78" spans="1:10" ht="15">
      <c r="A78" s="103"/>
      <c r="B78" s="101"/>
      <c r="C78" s="12"/>
      <c r="D78" s="46"/>
      <c r="E78" s="163"/>
      <c r="F78" s="49"/>
      <c r="G78" s="137"/>
      <c r="H78" s="145"/>
      <c r="I78" s="15"/>
      <c r="J78" s="138"/>
    </row>
    <row r="79" spans="1:10" ht="15.4">
      <c r="A79" s="103"/>
      <c r="B79" s="159"/>
      <c r="C79" s="160"/>
      <c r="D79" s="13"/>
      <c r="E79" s="26" t="s">
        <v>127</v>
      </c>
      <c r="F79" s="8"/>
      <c r="G79" s="137"/>
      <c r="H79" s="145"/>
      <c r="I79" s="15"/>
      <c r="J79" s="138"/>
    </row>
    <row r="80" spans="1:10" ht="17.649999999999999">
      <c r="A80" s="103"/>
      <c r="B80" s="99">
        <v>6</v>
      </c>
      <c r="C80" s="9"/>
      <c r="D80" s="44" t="s">
        <v>91</v>
      </c>
      <c r="E80" s="161"/>
      <c r="F80" s="49"/>
      <c r="G80" s="20">
        <f>IF(E80="u",50,IF(E80="g",30,IF(E80="s",10,0)))</f>
        <v>0</v>
      </c>
      <c r="H80" s="145">
        <v>10</v>
      </c>
      <c r="I80" s="15">
        <f>H80*G80</f>
        <v>0</v>
      </c>
      <c r="J80" s="138"/>
    </row>
    <row r="81" spans="1:10" ht="15">
      <c r="A81" s="103"/>
      <c r="B81" s="100"/>
      <c r="C81" s="11"/>
      <c r="D81" s="45" t="s">
        <v>92</v>
      </c>
      <c r="E81" s="162"/>
      <c r="F81" s="49"/>
      <c r="G81" s="137"/>
      <c r="H81" s="145"/>
      <c r="I81" s="15"/>
      <c r="J81" s="138">
        <f>SUM(I55:I82)*E17</f>
        <v>0</v>
      </c>
    </row>
    <row r="82" spans="1:10" ht="15">
      <c r="A82" s="103"/>
      <c r="B82" s="100"/>
      <c r="C82" s="11"/>
      <c r="D82" s="45"/>
      <c r="E82" s="162"/>
      <c r="F82" s="49"/>
      <c r="G82" s="137"/>
      <c r="H82" s="145"/>
      <c r="I82" s="15"/>
      <c r="J82" s="138"/>
    </row>
    <row r="83" spans="1:10" ht="15">
      <c r="A83" s="103"/>
      <c r="B83" s="101"/>
      <c r="C83" s="12"/>
      <c r="D83" s="46"/>
      <c r="E83" s="163"/>
      <c r="F83" s="49"/>
      <c r="G83" s="139"/>
      <c r="H83" s="145"/>
      <c r="I83" s="16"/>
      <c r="J83" s="85"/>
    </row>
    <row r="84" spans="1:10" ht="22.5">
      <c r="A84" s="103">
        <v>3</v>
      </c>
      <c r="B84" s="36"/>
      <c r="C84" s="35"/>
      <c r="D84" s="35"/>
      <c r="E84" s="35"/>
      <c r="F84" s="140" t="s">
        <v>24</v>
      </c>
      <c r="G84" s="35" t="s">
        <v>118</v>
      </c>
      <c r="H84" s="37"/>
      <c r="I84" s="28" t="s">
        <v>128</v>
      </c>
      <c r="J84" s="143" t="s">
        <v>30</v>
      </c>
    </row>
    <row r="85" spans="1:10">
      <c r="A85" s="103"/>
      <c r="E85" s="26" t="s">
        <v>127</v>
      </c>
      <c r="F85" s="27" t="s">
        <v>6</v>
      </c>
      <c r="G85" s="135" t="s">
        <v>30</v>
      </c>
      <c r="H85" s="136" t="s">
        <v>110</v>
      </c>
      <c r="I85" s="15"/>
      <c r="J85" s="138"/>
    </row>
    <row r="86" spans="1:10" ht="17.649999999999999">
      <c r="A86" s="103"/>
      <c r="B86" s="99" t="s">
        <v>7</v>
      </c>
      <c r="C86" s="9"/>
      <c r="D86" s="44" t="s">
        <v>17</v>
      </c>
      <c r="E86" s="161"/>
      <c r="F86" s="10"/>
      <c r="G86" s="20">
        <f>IF(E86="u",50,IF(E86="g",30,IF(E86="s",10,0)))</f>
        <v>0</v>
      </c>
      <c r="H86" s="145">
        <v>15</v>
      </c>
      <c r="I86" s="15">
        <f>H86*G86</f>
        <v>0</v>
      </c>
      <c r="J86" s="138"/>
    </row>
    <row r="87" spans="1:10" ht="15">
      <c r="A87" s="103"/>
      <c r="B87" s="100"/>
      <c r="C87" s="11"/>
      <c r="D87" s="45" t="s">
        <v>126</v>
      </c>
      <c r="E87" s="162"/>
      <c r="F87" s="10"/>
      <c r="G87" s="137"/>
      <c r="H87" s="145"/>
      <c r="I87" s="15"/>
      <c r="J87" s="138"/>
    </row>
    <row r="88" spans="1:10" ht="15">
      <c r="A88" s="103"/>
      <c r="B88" s="100"/>
      <c r="C88" s="11"/>
      <c r="D88" s="45"/>
      <c r="E88" s="162"/>
      <c r="F88" s="10"/>
      <c r="G88" s="137"/>
      <c r="H88" s="145"/>
      <c r="I88" s="15"/>
      <c r="J88" s="138"/>
    </row>
    <row r="89" spans="1:10" ht="15">
      <c r="A89" s="103"/>
      <c r="B89" s="101"/>
      <c r="C89" s="12"/>
      <c r="D89" s="46"/>
      <c r="E89" s="163"/>
      <c r="F89" s="10"/>
      <c r="G89" s="137"/>
      <c r="H89" s="145"/>
      <c r="I89" s="15"/>
      <c r="J89" s="138"/>
    </row>
    <row r="90" spans="1:10" ht="15.4">
      <c r="A90" s="103"/>
      <c r="B90" s="159"/>
      <c r="C90" s="160"/>
      <c r="D90" s="13"/>
      <c r="E90" s="26" t="s">
        <v>127</v>
      </c>
      <c r="F90" s="27" t="s">
        <v>6</v>
      </c>
      <c r="G90" s="137"/>
      <c r="H90" s="145"/>
      <c r="I90" s="15"/>
      <c r="J90" s="138"/>
    </row>
    <row r="91" spans="1:10" ht="17.649999999999999">
      <c r="A91" s="103"/>
      <c r="B91" s="99" t="s">
        <v>8</v>
      </c>
      <c r="C91" s="9"/>
      <c r="D91" s="44" t="s">
        <v>11</v>
      </c>
      <c r="E91" s="161"/>
      <c r="F91" s="10"/>
      <c r="G91" s="20">
        <f>IF(E91="u",50,IF(E91="g",30,IF(E91="s",10,0)))</f>
        <v>0</v>
      </c>
      <c r="H91" s="145">
        <v>60</v>
      </c>
      <c r="I91" s="15">
        <f>H91*G91</f>
        <v>0</v>
      </c>
      <c r="J91" s="138"/>
    </row>
    <row r="92" spans="1:10" ht="15">
      <c r="A92" s="103"/>
      <c r="B92" s="100"/>
      <c r="C92" s="11"/>
      <c r="D92" s="45" t="s">
        <v>19</v>
      </c>
      <c r="E92" s="162"/>
      <c r="F92" s="10"/>
      <c r="G92" s="137"/>
      <c r="H92" s="145"/>
      <c r="I92" s="15"/>
      <c r="J92" s="138"/>
    </row>
    <row r="93" spans="1:10" ht="15">
      <c r="A93" s="103"/>
      <c r="B93" s="100"/>
      <c r="C93" s="11"/>
      <c r="D93" s="45" t="s">
        <v>93</v>
      </c>
      <c r="E93" s="162"/>
      <c r="F93" s="10"/>
      <c r="G93" s="137"/>
      <c r="H93" s="145"/>
      <c r="I93" s="15"/>
      <c r="J93" s="138"/>
    </row>
    <row r="94" spans="1:10" ht="15">
      <c r="A94" s="103"/>
      <c r="B94" s="100"/>
      <c r="C94" s="11"/>
      <c r="D94" s="46" t="s">
        <v>131</v>
      </c>
      <c r="E94" s="163"/>
      <c r="F94" s="10"/>
      <c r="G94" s="137"/>
      <c r="H94" s="145"/>
      <c r="I94" s="15"/>
      <c r="J94" s="138"/>
    </row>
    <row r="95" spans="1:10" ht="15.4">
      <c r="A95" s="103"/>
      <c r="B95" s="159"/>
      <c r="C95" s="160"/>
      <c r="D95" s="13"/>
      <c r="E95" s="26" t="s">
        <v>127</v>
      </c>
      <c r="F95" s="27" t="s">
        <v>6</v>
      </c>
      <c r="G95" s="137"/>
      <c r="H95" s="145"/>
      <c r="I95" s="15"/>
      <c r="J95" s="138"/>
    </row>
    <row r="96" spans="1:10" ht="17.649999999999999">
      <c r="A96" s="103"/>
      <c r="B96" s="99">
        <v>3</v>
      </c>
      <c r="C96" s="9"/>
      <c r="D96" s="44" t="s">
        <v>91</v>
      </c>
      <c r="E96" s="161"/>
      <c r="F96" s="49"/>
      <c r="G96" s="20">
        <f>IF(E96="u",50,IF(E96="g",30,IF(E96="s",10,0)))</f>
        <v>0</v>
      </c>
      <c r="H96" s="145">
        <v>25</v>
      </c>
      <c r="I96" s="15">
        <f>H96*G96</f>
        <v>0</v>
      </c>
      <c r="J96" s="138"/>
    </row>
    <row r="97" spans="1:10" ht="15">
      <c r="A97" s="103"/>
      <c r="B97" s="100"/>
      <c r="C97" s="11"/>
      <c r="D97" s="45" t="s">
        <v>92</v>
      </c>
      <c r="E97" s="162"/>
      <c r="F97" s="49"/>
      <c r="G97" s="137"/>
      <c r="H97" s="145"/>
      <c r="I97" s="15"/>
      <c r="J97" s="138"/>
    </row>
    <row r="98" spans="1:10" ht="15">
      <c r="A98" s="103"/>
      <c r="B98" s="100"/>
      <c r="C98" s="11"/>
      <c r="D98" s="45"/>
      <c r="E98" s="162"/>
      <c r="F98" s="49"/>
      <c r="G98" s="137"/>
      <c r="H98" s="145"/>
      <c r="I98" s="15"/>
      <c r="J98" s="138">
        <f>SUM(I86:I97)*E18</f>
        <v>0</v>
      </c>
    </row>
    <row r="99" spans="1:10" ht="15">
      <c r="A99" s="103"/>
      <c r="B99" s="101"/>
      <c r="C99" s="12"/>
      <c r="D99" s="46"/>
      <c r="E99" s="163"/>
      <c r="F99" s="49"/>
      <c r="G99" s="139"/>
      <c r="H99" s="145"/>
      <c r="I99" s="16"/>
      <c r="J99" s="85"/>
    </row>
    <row r="100" spans="1:10" ht="22.5">
      <c r="A100" s="103">
        <v>4</v>
      </c>
      <c r="B100" s="36"/>
      <c r="C100" s="35"/>
      <c r="D100" s="35"/>
      <c r="E100" s="35"/>
      <c r="F100" s="140" t="s">
        <v>26</v>
      </c>
      <c r="G100" s="35" t="s">
        <v>118</v>
      </c>
      <c r="H100" s="37"/>
      <c r="I100" s="28" t="s">
        <v>128</v>
      </c>
      <c r="J100" s="143" t="s">
        <v>30</v>
      </c>
    </row>
    <row r="101" spans="1:10">
      <c r="A101" s="103"/>
      <c r="E101" s="26" t="s">
        <v>127</v>
      </c>
      <c r="F101" s="8" t="s">
        <v>6</v>
      </c>
      <c r="G101" s="135" t="s">
        <v>30</v>
      </c>
      <c r="H101" s="136" t="s">
        <v>110</v>
      </c>
      <c r="I101" s="15"/>
      <c r="J101" s="138"/>
    </row>
    <row r="102" spans="1:10" ht="17.649999999999999">
      <c r="A102" s="103"/>
      <c r="B102" s="99" t="s">
        <v>7</v>
      </c>
      <c r="C102" s="9"/>
      <c r="D102" s="44" t="s">
        <v>17</v>
      </c>
      <c r="E102" s="161"/>
      <c r="F102" s="10"/>
      <c r="G102" s="20">
        <f>IF(E102="u",50,IF(E102="g",30,IF(E102="s",10,0)))</f>
        <v>0</v>
      </c>
      <c r="H102" s="145">
        <v>15</v>
      </c>
      <c r="I102" s="15">
        <f>H102*G102</f>
        <v>0</v>
      </c>
      <c r="J102" s="138"/>
    </row>
    <row r="103" spans="1:10" ht="15">
      <c r="A103" s="103"/>
      <c r="B103" s="100"/>
      <c r="C103" s="11"/>
      <c r="D103" s="45" t="s">
        <v>126</v>
      </c>
      <c r="E103" s="162"/>
      <c r="F103" s="10"/>
      <c r="G103" s="137"/>
      <c r="H103" s="145"/>
      <c r="I103" s="15"/>
      <c r="J103" s="138"/>
    </row>
    <row r="104" spans="1:10" ht="15">
      <c r="A104" s="103"/>
      <c r="B104" s="100"/>
      <c r="C104" s="11"/>
      <c r="D104" s="45"/>
      <c r="E104" s="162"/>
      <c r="F104" s="10"/>
      <c r="G104" s="137"/>
      <c r="H104" s="145"/>
      <c r="I104" s="15"/>
      <c r="J104" s="138"/>
    </row>
    <row r="105" spans="1:10" ht="15">
      <c r="A105" s="103"/>
      <c r="B105" s="101"/>
      <c r="C105" s="12"/>
      <c r="D105" s="46"/>
      <c r="E105" s="163"/>
      <c r="F105" s="10"/>
      <c r="G105" s="137"/>
      <c r="H105" s="145"/>
      <c r="I105" s="15"/>
      <c r="J105" s="138"/>
    </row>
    <row r="106" spans="1:10" ht="15.4">
      <c r="A106" s="103"/>
      <c r="B106" s="159"/>
      <c r="C106" s="160"/>
      <c r="D106" s="13"/>
      <c r="E106" s="26" t="s">
        <v>127</v>
      </c>
      <c r="F106" s="27" t="s">
        <v>6</v>
      </c>
      <c r="G106" s="137"/>
      <c r="H106" s="145"/>
      <c r="I106" s="15"/>
      <c r="J106" s="138"/>
    </row>
    <row r="107" spans="1:10" ht="17.649999999999999">
      <c r="A107" s="103"/>
      <c r="B107" s="99" t="s">
        <v>8</v>
      </c>
      <c r="C107" s="9"/>
      <c r="D107" s="44" t="s">
        <v>11</v>
      </c>
      <c r="E107" s="161"/>
      <c r="F107" s="49"/>
      <c r="G107" s="20">
        <f>IF(E107="u",50,IF(E107="g",30,IF(E107="s",10,0)))</f>
        <v>0</v>
      </c>
      <c r="H107" s="145">
        <v>60</v>
      </c>
      <c r="I107" s="15">
        <f>H107*G107</f>
        <v>0</v>
      </c>
      <c r="J107" s="138"/>
    </row>
    <row r="108" spans="1:10" ht="15">
      <c r="A108" s="103"/>
      <c r="B108" s="100"/>
      <c r="C108" s="11"/>
      <c r="D108" s="45" t="s">
        <v>19</v>
      </c>
      <c r="E108" s="162"/>
      <c r="F108" s="49"/>
      <c r="G108" s="137"/>
      <c r="H108" s="145"/>
      <c r="I108" s="15"/>
      <c r="J108" s="138"/>
    </row>
    <row r="109" spans="1:10" ht="15">
      <c r="A109" s="103"/>
      <c r="B109" s="100"/>
      <c r="C109" s="11"/>
      <c r="D109" s="45" t="s">
        <v>93</v>
      </c>
      <c r="E109" s="162"/>
      <c r="F109" s="49"/>
      <c r="G109" s="137"/>
      <c r="H109" s="145"/>
      <c r="I109" s="15"/>
      <c r="J109" s="138"/>
    </row>
    <row r="110" spans="1:10" ht="15">
      <c r="A110" s="103"/>
      <c r="B110" s="100"/>
      <c r="C110" s="11"/>
      <c r="D110" s="46" t="s">
        <v>131</v>
      </c>
      <c r="E110" s="163"/>
      <c r="F110" s="49"/>
      <c r="G110" s="137"/>
      <c r="H110" s="145"/>
      <c r="I110" s="15"/>
      <c r="J110" s="138"/>
    </row>
    <row r="111" spans="1:10" ht="15.4">
      <c r="A111" s="103"/>
      <c r="B111" s="159"/>
      <c r="C111" s="160"/>
      <c r="D111" s="13"/>
      <c r="E111" s="26" t="s">
        <v>127</v>
      </c>
      <c r="F111" s="8" t="s">
        <v>6</v>
      </c>
      <c r="G111" s="137"/>
      <c r="H111" s="145"/>
      <c r="I111" s="15"/>
      <c r="J111" s="138"/>
    </row>
    <row r="112" spans="1:10" ht="17.649999999999999">
      <c r="A112" s="103"/>
      <c r="B112" s="99">
        <v>3</v>
      </c>
      <c r="C112" s="9"/>
      <c r="D112" s="44" t="s">
        <v>91</v>
      </c>
      <c r="E112" s="161"/>
      <c r="F112" s="49"/>
      <c r="G112" s="20">
        <f>IF(E112="u",50,IF(E112="g",30,IF(E112="s",10,0)))</f>
        <v>0</v>
      </c>
      <c r="H112" s="145">
        <v>25</v>
      </c>
      <c r="I112" s="15">
        <f>H112*G112</f>
        <v>0</v>
      </c>
      <c r="J112" s="138"/>
    </row>
    <row r="113" spans="1:10" ht="15">
      <c r="A113" s="103"/>
      <c r="B113" s="100"/>
      <c r="C113" s="11"/>
      <c r="D113" s="45" t="s">
        <v>92</v>
      </c>
      <c r="E113" s="162"/>
      <c r="F113" s="49"/>
      <c r="G113" s="137"/>
      <c r="H113" s="145"/>
      <c r="I113" s="15"/>
      <c r="J113" s="138"/>
    </row>
    <row r="114" spans="1:10" ht="15">
      <c r="A114" s="103"/>
      <c r="B114" s="100"/>
      <c r="C114" s="11"/>
      <c r="D114" s="45"/>
      <c r="E114" s="162"/>
      <c r="F114" s="49"/>
      <c r="G114" s="137"/>
      <c r="H114" s="145"/>
      <c r="I114" s="15"/>
      <c r="J114" s="138">
        <f>SUM(I102:I113)*E19</f>
        <v>0</v>
      </c>
    </row>
    <row r="115" spans="1:10" ht="15">
      <c r="A115" s="103"/>
      <c r="B115" s="101"/>
      <c r="C115" s="12"/>
      <c r="D115" s="46"/>
      <c r="E115" s="163"/>
      <c r="F115" s="49"/>
      <c r="H115" s="145"/>
      <c r="J115" s="96"/>
    </row>
    <row r="116" spans="1:10" ht="22.5">
      <c r="A116" s="103">
        <v>5</v>
      </c>
      <c r="B116" s="36"/>
      <c r="C116" s="35"/>
      <c r="D116" s="35"/>
      <c r="E116" s="35"/>
      <c r="F116" s="140" t="s">
        <v>27</v>
      </c>
      <c r="G116" s="35" t="s">
        <v>118</v>
      </c>
      <c r="H116" s="37"/>
      <c r="I116" s="28" t="s">
        <v>128</v>
      </c>
      <c r="J116" s="143" t="s">
        <v>30</v>
      </c>
    </row>
    <row r="117" spans="1:10">
      <c r="A117" s="103"/>
      <c r="E117" s="26" t="s">
        <v>127</v>
      </c>
      <c r="F117" s="8" t="s">
        <v>6</v>
      </c>
      <c r="G117" s="135" t="s">
        <v>30</v>
      </c>
      <c r="H117" s="136" t="s">
        <v>110</v>
      </c>
      <c r="I117" s="15"/>
      <c r="J117" s="138"/>
    </row>
    <row r="118" spans="1:10" ht="17.649999999999999">
      <c r="A118" s="103"/>
      <c r="B118" s="99" t="s">
        <v>7</v>
      </c>
      <c r="C118" s="9"/>
      <c r="D118" s="44" t="s">
        <v>17</v>
      </c>
      <c r="E118" s="161"/>
      <c r="F118" s="10"/>
      <c r="G118" s="20">
        <f>IF(E118="u",50,IF(E118="g",30,IF(E118="s",10,0)))</f>
        <v>0</v>
      </c>
      <c r="H118" s="145">
        <v>15</v>
      </c>
      <c r="I118" s="15">
        <f>H118*G118</f>
        <v>0</v>
      </c>
      <c r="J118" s="138"/>
    </row>
    <row r="119" spans="1:10" ht="15">
      <c r="A119" s="103"/>
      <c r="B119" s="100"/>
      <c r="C119" s="11"/>
      <c r="D119" s="45" t="s">
        <v>126</v>
      </c>
      <c r="E119" s="162"/>
      <c r="F119" s="10"/>
      <c r="G119" s="137"/>
      <c r="H119" s="145"/>
      <c r="I119" s="15"/>
      <c r="J119" s="138"/>
    </row>
    <row r="120" spans="1:10" ht="15">
      <c r="A120" s="103"/>
      <c r="B120" s="100"/>
      <c r="C120" s="11"/>
      <c r="D120" s="45"/>
      <c r="E120" s="162"/>
      <c r="F120" s="10"/>
      <c r="G120" s="137"/>
      <c r="H120" s="145"/>
      <c r="I120" s="15"/>
      <c r="J120" s="138"/>
    </row>
    <row r="121" spans="1:10" ht="15">
      <c r="A121" s="103"/>
      <c r="B121" s="101"/>
      <c r="C121" s="12"/>
      <c r="D121" s="46"/>
      <c r="E121" s="163"/>
      <c r="F121" s="10"/>
      <c r="G121" s="137"/>
      <c r="H121" s="145"/>
      <c r="I121" s="15"/>
      <c r="J121" s="138"/>
    </row>
    <row r="122" spans="1:10" ht="15.4">
      <c r="A122" s="103"/>
      <c r="B122" s="159"/>
      <c r="C122" s="160"/>
      <c r="D122" s="13"/>
      <c r="E122" s="26" t="s">
        <v>127</v>
      </c>
      <c r="F122" s="27" t="s">
        <v>6</v>
      </c>
      <c r="G122" s="137"/>
      <c r="H122" s="145"/>
      <c r="I122" s="15"/>
      <c r="J122" s="138"/>
    </row>
    <row r="123" spans="1:10" ht="17.649999999999999">
      <c r="A123" s="103"/>
      <c r="B123" s="99" t="s">
        <v>8</v>
      </c>
      <c r="C123" s="9"/>
      <c r="D123" s="44" t="s">
        <v>11</v>
      </c>
      <c r="E123" s="161"/>
      <c r="F123" s="10"/>
      <c r="G123" s="20">
        <f>IF(E123="u",50,IF(E123="g",30,IF(E123="s",10,0)))</f>
        <v>0</v>
      </c>
      <c r="H123" s="145">
        <v>60</v>
      </c>
      <c r="I123" s="15">
        <f>H123*G123</f>
        <v>0</v>
      </c>
      <c r="J123" s="138"/>
    </row>
    <row r="124" spans="1:10" ht="15">
      <c r="A124" s="103"/>
      <c r="B124" s="100"/>
      <c r="C124" s="11"/>
      <c r="D124" s="45" t="s">
        <v>19</v>
      </c>
      <c r="E124" s="162"/>
      <c r="F124" s="10"/>
      <c r="G124" s="137"/>
      <c r="H124" s="145"/>
      <c r="I124" s="15"/>
      <c r="J124" s="138"/>
    </row>
    <row r="125" spans="1:10" ht="15">
      <c r="A125" s="103"/>
      <c r="B125" s="100"/>
      <c r="C125" s="11"/>
      <c r="D125" s="45" t="s">
        <v>93</v>
      </c>
      <c r="E125" s="162"/>
      <c r="F125" s="10"/>
      <c r="G125" s="137"/>
      <c r="H125" s="145"/>
      <c r="I125" s="15"/>
      <c r="J125" s="138"/>
    </row>
    <row r="126" spans="1:10" ht="15">
      <c r="A126" s="103"/>
      <c r="B126" s="100"/>
      <c r="C126" s="11"/>
      <c r="D126" s="46" t="s">
        <v>131</v>
      </c>
      <c r="E126" s="163"/>
      <c r="F126" s="10"/>
      <c r="G126" s="137"/>
      <c r="H126" s="145"/>
      <c r="I126" s="15"/>
      <c r="J126" s="138"/>
    </row>
    <row r="127" spans="1:10" ht="15.4">
      <c r="A127" s="103"/>
      <c r="B127" s="159"/>
      <c r="C127" s="160"/>
      <c r="D127" s="13"/>
      <c r="E127" s="26" t="s">
        <v>127</v>
      </c>
      <c r="F127" s="8" t="s">
        <v>6</v>
      </c>
      <c r="G127" s="137"/>
      <c r="H127" s="145"/>
      <c r="I127" s="15"/>
      <c r="J127" s="138"/>
    </row>
    <row r="128" spans="1:10" ht="17.649999999999999">
      <c r="A128" s="103"/>
      <c r="B128" s="99">
        <v>3</v>
      </c>
      <c r="C128" s="9"/>
      <c r="D128" s="44" t="s">
        <v>91</v>
      </c>
      <c r="E128" s="161"/>
      <c r="F128" s="10"/>
      <c r="G128" s="20">
        <f>IF(E128="u",50,IF(E128="g",30,IF(E128="s",10,0)))</f>
        <v>0</v>
      </c>
      <c r="H128" s="145">
        <v>25</v>
      </c>
      <c r="I128" s="15">
        <f>H128*G128</f>
        <v>0</v>
      </c>
      <c r="J128" s="138"/>
    </row>
    <row r="129" spans="1:10" ht="15">
      <c r="A129" s="103"/>
      <c r="B129" s="100"/>
      <c r="C129" s="11"/>
      <c r="D129" s="45" t="s">
        <v>92</v>
      </c>
      <c r="E129" s="162"/>
      <c r="F129" s="10"/>
      <c r="G129" s="137"/>
      <c r="H129" s="145"/>
      <c r="I129" s="15"/>
      <c r="J129" s="138"/>
    </row>
    <row r="130" spans="1:10" ht="15">
      <c r="A130" s="103"/>
      <c r="B130" s="100"/>
      <c r="C130" s="11"/>
      <c r="D130" s="45"/>
      <c r="E130" s="162"/>
      <c r="F130" s="10"/>
      <c r="G130" s="137"/>
      <c r="H130" s="145"/>
      <c r="I130" s="15"/>
      <c r="J130" s="138">
        <f>SUM(I118:I129)*E20</f>
        <v>0</v>
      </c>
    </row>
    <row r="131" spans="1:10" ht="15">
      <c r="A131" s="105"/>
      <c r="B131" s="101"/>
      <c r="C131" s="12"/>
      <c r="D131" s="46"/>
      <c r="E131" s="163"/>
      <c r="F131" s="49"/>
      <c r="H131" s="145"/>
      <c r="J131" s="96"/>
    </row>
    <row r="133" spans="1:10">
      <c r="D133" s="15" t="s">
        <v>106</v>
      </c>
      <c r="F133" s="144" t="s">
        <v>129</v>
      </c>
      <c r="G133" s="144"/>
      <c r="H133" s="144"/>
      <c r="I133" s="148">
        <f>SUM(I23:I132)</f>
        <v>0</v>
      </c>
      <c r="J133" s="148">
        <f>SUM(J23:J132)</f>
        <v>0</v>
      </c>
    </row>
    <row r="134" spans="1:10" ht="18">
      <c r="D134" s="15" t="s">
        <v>109</v>
      </c>
      <c r="F134" s="149" t="s">
        <v>130</v>
      </c>
      <c r="G134" s="149"/>
      <c r="H134" s="149"/>
      <c r="I134" s="149"/>
      <c r="J134" s="149">
        <f>J133/100</f>
        <v>0</v>
      </c>
    </row>
  </sheetData>
  <mergeCells count="51">
    <mergeCell ref="E128:E131"/>
    <mergeCell ref="E75:E78"/>
    <mergeCell ref="E80:E83"/>
    <mergeCell ref="E86:E89"/>
    <mergeCell ref="E91:E94"/>
    <mergeCell ref="E96:E99"/>
    <mergeCell ref="E102:E105"/>
    <mergeCell ref="E118:E121"/>
    <mergeCell ref="E123:E126"/>
    <mergeCell ref="E107:E110"/>
    <mergeCell ref="E112:E115"/>
    <mergeCell ref="E49:E52"/>
    <mergeCell ref="E55:E58"/>
    <mergeCell ref="E60:E63"/>
    <mergeCell ref="E65:E68"/>
    <mergeCell ref="E70:E73"/>
    <mergeCell ref="B111:C111"/>
    <mergeCell ref="B122:C122"/>
    <mergeCell ref="B127:C127"/>
    <mergeCell ref="B95:C95"/>
    <mergeCell ref="B106:C106"/>
    <mergeCell ref="B90:C90"/>
    <mergeCell ref="B79:C79"/>
    <mergeCell ref="B59:C59"/>
    <mergeCell ref="B64:C64"/>
    <mergeCell ref="B69:C69"/>
    <mergeCell ref="B74:C74"/>
    <mergeCell ref="B48:C48"/>
    <mergeCell ref="E3:E4"/>
    <mergeCell ref="F3:F4"/>
    <mergeCell ref="E5:E6"/>
    <mergeCell ref="F5:F6"/>
    <mergeCell ref="E24:E27"/>
    <mergeCell ref="E29:E32"/>
    <mergeCell ref="E34:E37"/>
    <mergeCell ref="E39:E42"/>
    <mergeCell ref="E44:E47"/>
    <mergeCell ref="B43:C43"/>
    <mergeCell ref="B7:D7"/>
    <mergeCell ref="E7:F7"/>
    <mergeCell ref="B38:C38"/>
    <mergeCell ref="G7:H7"/>
    <mergeCell ref="B22:D22"/>
    <mergeCell ref="B23:C23"/>
    <mergeCell ref="B28:C28"/>
    <mergeCell ref="B33:C33"/>
    <mergeCell ref="B1:H1"/>
    <mergeCell ref="B2:H2"/>
    <mergeCell ref="D3:D4"/>
    <mergeCell ref="H3:H4"/>
    <mergeCell ref="D5:D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3F33E-656C-425F-B1A1-FE6C937538BE}">
  <sheetPr>
    <tabColor rgb="FFFFC000"/>
  </sheetPr>
  <dimension ref="A1:J91"/>
  <sheetViews>
    <sheetView workbookViewId="0">
      <selection activeCell="B1" sqref="B1"/>
    </sheetView>
  </sheetViews>
  <sheetFormatPr defaultRowHeight="14.25"/>
  <cols>
    <col min="1" max="1" width="3" customWidth="1"/>
    <col min="2" max="2" width="56.53125" customWidth="1"/>
    <col min="3" max="3" width="51.3984375" customWidth="1"/>
    <col min="4" max="4" width="13.46484375" customWidth="1"/>
    <col min="5" max="5" width="14.59765625" customWidth="1"/>
    <col min="6" max="6" width="11.46484375" customWidth="1"/>
    <col min="7" max="7" width="11.06640625" bestFit="1" customWidth="1"/>
    <col min="8" max="8" width="11.19921875" customWidth="1"/>
    <col min="9" max="9" width="10.33203125" bestFit="1" customWidth="1"/>
    <col min="244" max="244" width="23.1328125" customWidth="1"/>
    <col min="245" max="245" width="41" customWidth="1"/>
    <col min="246" max="246" width="37.3984375" customWidth="1"/>
    <col min="247" max="247" width="40.73046875" customWidth="1"/>
    <col min="248" max="248" width="41" customWidth="1"/>
    <col min="249" max="249" width="34.59765625" customWidth="1"/>
    <col min="500" max="500" width="23.1328125" customWidth="1"/>
    <col min="501" max="501" width="41" customWidth="1"/>
    <col min="502" max="502" width="37.3984375" customWidth="1"/>
    <col min="503" max="503" width="40.73046875" customWidth="1"/>
    <col min="504" max="504" width="41" customWidth="1"/>
    <col min="505" max="505" width="34.59765625" customWidth="1"/>
    <col min="756" max="756" width="23.1328125" customWidth="1"/>
    <col min="757" max="757" width="41" customWidth="1"/>
    <col min="758" max="758" width="37.3984375" customWidth="1"/>
    <col min="759" max="759" width="40.73046875" customWidth="1"/>
    <col min="760" max="760" width="41" customWidth="1"/>
    <col min="761" max="761" width="34.59765625" customWidth="1"/>
    <col min="1012" max="1012" width="23.1328125" customWidth="1"/>
    <col min="1013" max="1013" width="41" customWidth="1"/>
    <col min="1014" max="1014" width="37.3984375" customWidth="1"/>
    <col min="1015" max="1015" width="40.73046875" customWidth="1"/>
    <col min="1016" max="1016" width="41" customWidth="1"/>
    <col min="1017" max="1017" width="34.59765625" customWidth="1"/>
    <col min="1268" max="1268" width="23.1328125" customWidth="1"/>
    <col min="1269" max="1269" width="41" customWidth="1"/>
    <col min="1270" max="1270" width="37.3984375" customWidth="1"/>
    <col min="1271" max="1271" width="40.73046875" customWidth="1"/>
    <col min="1272" max="1272" width="41" customWidth="1"/>
    <col min="1273" max="1273" width="34.59765625" customWidth="1"/>
    <col min="1524" max="1524" width="23.1328125" customWidth="1"/>
    <col min="1525" max="1525" width="41" customWidth="1"/>
    <col min="1526" max="1526" width="37.3984375" customWidth="1"/>
    <col min="1527" max="1527" width="40.73046875" customWidth="1"/>
    <col min="1528" max="1528" width="41" customWidth="1"/>
    <col min="1529" max="1529" width="34.59765625" customWidth="1"/>
    <col min="1780" max="1780" width="23.1328125" customWidth="1"/>
    <col min="1781" max="1781" width="41" customWidth="1"/>
    <col min="1782" max="1782" width="37.3984375" customWidth="1"/>
    <col min="1783" max="1783" width="40.73046875" customWidth="1"/>
    <col min="1784" max="1784" width="41" customWidth="1"/>
    <col min="1785" max="1785" width="34.59765625" customWidth="1"/>
    <col min="2036" max="2036" width="23.1328125" customWidth="1"/>
    <col min="2037" max="2037" width="41" customWidth="1"/>
    <col min="2038" max="2038" width="37.3984375" customWidth="1"/>
    <col min="2039" max="2039" width="40.73046875" customWidth="1"/>
    <col min="2040" max="2040" width="41" customWidth="1"/>
    <col min="2041" max="2041" width="34.59765625" customWidth="1"/>
    <col min="2292" max="2292" width="23.1328125" customWidth="1"/>
    <col min="2293" max="2293" width="41" customWidth="1"/>
    <col min="2294" max="2294" width="37.3984375" customWidth="1"/>
    <col min="2295" max="2295" width="40.73046875" customWidth="1"/>
    <col min="2296" max="2296" width="41" customWidth="1"/>
    <col min="2297" max="2297" width="34.59765625" customWidth="1"/>
    <col min="2548" max="2548" width="23.1328125" customWidth="1"/>
    <col min="2549" max="2549" width="41" customWidth="1"/>
    <col min="2550" max="2550" width="37.3984375" customWidth="1"/>
    <col min="2551" max="2551" width="40.73046875" customWidth="1"/>
    <col min="2552" max="2552" width="41" customWidth="1"/>
    <col min="2553" max="2553" width="34.59765625" customWidth="1"/>
    <col min="2804" max="2804" width="23.1328125" customWidth="1"/>
    <col min="2805" max="2805" width="41" customWidth="1"/>
    <col min="2806" max="2806" width="37.3984375" customWidth="1"/>
    <col min="2807" max="2807" width="40.73046875" customWidth="1"/>
    <col min="2808" max="2808" width="41" customWidth="1"/>
    <col min="2809" max="2809" width="34.59765625" customWidth="1"/>
    <col min="3060" max="3060" width="23.1328125" customWidth="1"/>
    <col min="3061" max="3061" width="41" customWidth="1"/>
    <col min="3062" max="3062" width="37.3984375" customWidth="1"/>
    <col min="3063" max="3063" width="40.73046875" customWidth="1"/>
    <col min="3064" max="3064" width="41" customWidth="1"/>
    <col min="3065" max="3065" width="34.59765625" customWidth="1"/>
    <col min="3316" max="3316" width="23.1328125" customWidth="1"/>
    <col min="3317" max="3317" width="41" customWidth="1"/>
    <col min="3318" max="3318" width="37.3984375" customWidth="1"/>
    <col min="3319" max="3319" width="40.73046875" customWidth="1"/>
    <col min="3320" max="3320" width="41" customWidth="1"/>
    <col min="3321" max="3321" width="34.59765625" customWidth="1"/>
    <col min="3572" max="3572" width="23.1328125" customWidth="1"/>
    <col min="3573" max="3573" width="41" customWidth="1"/>
    <col min="3574" max="3574" width="37.3984375" customWidth="1"/>
    <col min="3575" max="3575" width="40.73046875" customWidth="1"/>
    <col min="3576" max="3576" width="41" customWidth="1"/>
    <col min="3577" max="3577" width="34.59765625" customWidth="1"/>
    <col min="3828" max="3828" width="23.1328125" customWidth="1"/>
    <col min="3829" max="3829" width="41" customWidth="1"/>
    <col min="3830" max="3830" width="37.3984375" customWidth="1"/>
    <col min="3831" max="3831" width="40.73046875" customWidth="1"/>
    <col min="3832" max="3832" width="41" customWidth="1"/>
    <col min="3833" max="3833" width="34.59765625" customWidth="1"/>
    <col min="4084" max="4084" width="23.1328125" customWidth="1"/>
    <col min="4085" max="4085" width="41" customWidth="1"/>
    <col min="4086" max="4086" width="37.3984375" customWidth="1"/>
    <col min="4087" max="4087" width="40.73046875" customWidth="1"/>
    <col min="4088" max="4088" width="41" customWidth="1"/>
    <col min="4089" max="4089" width="34.59765625" customWidth="1"/>
    <col min="4340" max="4340" width="23.1328125" customWidth="1"/>
    <col min="4341" max="4341" width="41" customWidth="1"/>
    <col min="4342" max="4342" width="37.3984375" customWidth="1"/>
    <col min="4343" max="4343" width="40.73046875" customWidth="1"/>
    <col min="4344" max="4344" width="41" customWidth="1"/>
    <col min="4345" max="4345" width="34.59765625" customWidth="1"/>
    <col min="4596" max="4596" width="23.1328125" customWidth="1"/>
    <col min="4597" max="4597" width="41" customWidth="1"/>
    <col min="4598" max="4598" width="37.3984375" customWidth="1"/>
    <col min="4599" max="4599" width="40.73046875" customWidth="1"/>
    <col min="4600" max="4600" width="41" customWidth="1"/>
    <col min="4601" max="4601" width="34.59765625" customWidth="1"/>
    <col min="4852" max="4852" width="23.1328125" customWidth="1"/>
    <col min="4853" max="4853" width="41" customWidth="1"/>
    <col min="4854" max="4854" width="37.3984375" customWidth="1"/>
    <col min="4855" max="4855" width="40.73046875" customWidth="1"/>
    <col min="4856" max="4856" width="41" customWidth="1"/>
    <col min="4857" max="4857" width="34.59765625" customWidth="1"/>
    <col min="5108" max="5108" width="23.1328125" customWidth="1"/>
    <col min="5109" max="5109" width="41" customWidth="1"/>
    <col min="5110" max="5110" width="37.3984375" customWidth="1"/>
    <col min="5111" max="5111" width="40.73046875" customWidth="1"/>
    <col min="5112" max="5112" width="41" customWidth="1"/>
    <col min="5113" max="5113" width="34.59765625" customWidth="1"/>
    <col min="5364" max="5364" width="23.1328125" customWidth="1"/>
    <col min="5365" max="5365" width="41" customWidth="1"/>
    <col min="5366" max="5366" width="37.3984375" customWidth="1"/>
    <col min="5367" max="5367" width="40.73046875" customWidth="1"/>
    <col min="5368" max="5368" width="41" customWidth="1"/>
    <col min="5369" max="5369" width="34.59765625" customWidth="1"/>
    <col min="5620" max="5620" width="23.1328125" customWidth="1"/>
    <col min="5621" max="5621" width="41" customWidth="1"/>
    <col min="5622" max="5622" width="37.3984375" customWidth="1"/>
    <col min="5623" max="5623" width="40.73046875" customWidth="1"/>
    <col min="5624" max="5624" width="41" customWidth="1"/>
    <col min="5625" max="5625" width="34.59765625" customWidth="1"/>
    <col min="5876" max="5876" width="23.1328125" customWidth="1"/>
    <col min="5877" max="5877" width="41" customWidth="1"/>
    <col min="5878" max="5878" width="37.3984375" customWidth="1"/>
    <col min="5879" max="5879" width="40.73046875" customWidth="1"/>
    <col min="5880" max="5880" width="41" customWidth="1"/>
    <col min="5881" max="5881" width="34.59765625" customWidth="1"/>
    <col min="6132" max="6132" width="23.1328125" customWidth="1"/>
    <col min="6133" max="6133" width="41" customWidth="1"/>
    <col min="6134" max="6134" width="37.3984375" customWidth="1"/>
    <col min="6135" max="6135" width="40.73046875" customWidth="1"/>
    <col min="6136" max="6136" width="41" customWidth="1"/>
    <col min="6137" max="6137" width="34.59765625" customWidth="1"/>
    <col min="6388" max="6388" width="23.1328125" customWidth="1"/>
    <col min="6389" max="6389" width="41" customWidth="1"/>
    <col min="6390" max="6390" width="37.3984375" customWidth="1"/>
    <col min="6391" max="6391" width="40.73046875" customWidth="1"/>
    <col min="6392" max="6392" width="41" customWidth="1"/>
    <col min="6393" max="6393" width="34.59765625" customWidth="1"/>
    <col min="6644" max="6644" width="23.1328125" customWidth="1"/>
    <col min="6645" max="6645" width="41" customWidth="1"/>
    <col min="6646" max="6646" width="37.3984375" customWidth="1"/>
    <col min="6647" max="6647" width="40.73046875" customWidth="1"/>
    <col min="6648" max="6648" width="41" customWidth="1"/>
    <col min="6649" max="6649" width="34.59765625" customWidth="1"/>
    <col min="6900" max="6900" width="23.1328125" customWidth="1"/>
    <col min="6901" max="6901" width="41" customWidth="1"/>
    <col min="6902" max="6902" width="37.3984375" customWidth="1"/>
    <col min="6903" max="6903" width="40.73046875" customWidth="1"/>
    <col min="6904" max="6904" width="41" customWidth="1"/>
    <col min="6905" max="6905" width="34.59765625" customWidth="1"/>
    <col min="7156" max="7156" width="23.1328125" customWidth="1"/>
    <col min="7157" max="7157" width="41" customWidth="1"/>
    <col min="7158" max="7158" width="37.3984375" customWidth="1"/>
    <col min="7159" max="7159" width="40.73046875" customWidth="1"/>
    <col min="7160" max="7160" width="41" customWidth="1"/>
    <col min="7161" max="7161" width="34.59765625" customWidth="1"/>
    <col min="7412" max="7412" width="23.1328125" customWidth="1"/>
    <col min="7413" max="7413" width="41" customWidth="1"/>
    <col min="7414" max="7414" width="37.3984375" customWidth="1"/>
    <col min="7415" max="7415" width="40.73046875" customWidth="1"/>
    <col min="7416" max="7416" width="41" customWidth="1"/>
    <col min="7417" max="7417" width="34.59765625" customWidth="1"/>
    <col min="7668" max="7668" width="23.1328125" customWidth="1"/>
    <col min="7669" max="7669" width="41" customWidth="1"/>
    <col min="7670" max="7670" width="37.3984375" customWidth="1"/>
    <col min="7671" max="7671" width="40.73046875" customWidth="1"/>
    <col min="7672" max="7672" width="41" customWidth="1"/>
    <col min="7673" max="7673" width="34.59765625" customWidth="1"/>
    <col min="7924" max="7924" width="23.1328125" customWidth="1"/>
    <col min="7925" max="7925" width="41" customWidth="1"/>
    <col min="7926" max="7926" width="37.3984375" customWidth="1"/>
    <col min="7927" max="7927" width="40.73046875" customWidth="1"/>
    <col min="7928" max="7928" width="41" customWidth="1"/>
    <col min="7929" max="7929" width="34.59765625" customWidth="1"/>
    <col min="8180" max="8180" width="23.1328125" customWidth="1"/>
    <col min="8181" max="8181" width="41" customWidth="1"/>
    <col min="8182" max="8182" width="37.3984375" customWidth="1"/>
    <col min="8183" max="8183" width="40.73046875" customWidth="1"/>
    <col min="8184" max="8184" width="41" customWidth="1"/>
    <col min="8185" max="8185" width="34.59765625" customWidth="1"/>
    <col min="8436" max="8436" width="23.1328125" customWidth="1"/>
    <col min="8437" max="8437" width="41" customWidth="1"/>
    <col min="8438" max="8438" width="37.3984375" customWidth="1"/>
    <col min="8439" max="8439" width="40.73046875" customWidth="1"/>
    <col min="8440" max="8440" width="41" customWidth="1"/>
    <col min="8441" max="8441" width="34.59765625" customWidth="1"/>
    <col min="8692" max="8692" width="23.1328125" customWidth="1"/>
    <col min="8693" max="8693" width="41" customWidth="1"/>
    <col min="8694" max="8694" width="37.3984375" customWidth="1"/>
    <col min="8695" max="8695" width="40.73046875" customWidth="1"/>
    <col min="8696" max="8696" width="41" customWidth="1"/>
    <col min="8697" max="8697" width="34.59765625" customWidth="1"/>
    <col min="8948" max="8948" width="23.1328125" customWidth="1"/>
    <col min="8949" max="8949" width="41" customWidth="1"/>
    <col min="8950" max="8950" width="37.3984375" customWidth="1"/>
    <col min="8951" max="8951" width="40.73046875" customWidth="1"/>
    <col min="8952" max="8952" width="41" customWidth="1"/>
    <col min="8953" max="8953" width="34.59765625" customWidth="1"/>
    <col min="9204" max="9204" width="23.1328125" customWidth="1"/>
    <col min="9205" max="9205" width="41" customWidth="1"/>
    <col min="9206" max="9206" width="37.3984375" customWidth="1"/>
    <col min="9207" max="9207" width="40.73046875" customWidth="1"/>
    <col min="9208" max="9208" width="41" customWidth="1"/>
    <col min="9209" max="9209" width="34.59765625" customWidth="1"/>
    <col min="9460" max="9460" width="23.1328125" customWidth="1"/>
    <col min="9461" max="9461" width="41" customWidth="1"/>
    <col min="9462" max="9462" width="37.3984375" customWidth="1"/>
    <col min="9463" max="9463" width="40.73046875" customWidth="1"/>
    <col min="9464" max="9464" width="41" customWidth="1"/>
    <col min="9465" max="9465" width="34.59765625" customWidth="1"/>
    <col min="9716" max="9716" width="23.1328125" customWidth="1"/>
    <col min="9717" max="9717" width="41" customWidth="1"/>
    <col min="9718" max="9718" width="37.3984375" customWidth="1"/>
    <col min="9719" max="9719" width="40.73046875" customWidth="1"/>
    <col min="9720" max="9720" width="41" customWidth="1"/>
    <col min="9721" max="9721" width="34.59765625" customWidth="1"/>
    <col min="9972" max="9972" width="23.1328125" customWidth="1"/>
    <col min="9973" max="9973" width="41" customWidth="1"/>
    <col min="9974" max="9974" width="37.3984375" customWidth="1"/>
    <col min="9975" max="9975" width="40.73046875" customWidth="1"/>
    <col min="9976" max="9976" width="41" customWidth="1"/>
    <col min="9977" max="9977" width="34.59765625" customWidth="1"/>
    <col min="10228" max="10228" width="23.1328125" customWidth="1"/>
    <col min="10229" max="10229" width="41" customWidth="1"/>
    <col min="10230" max="10230" width="37.3984375" customWidth="1"/>
    <col min="10231" max="10231" width="40.73046875" customWidth="1"/>
    <col min="10232" max="10232" width="41" customWidth="1"/>
    <col min="10233" max="10233" width="34.59765625" customWidth="1"/>
    <col min="10484" max="10484" width="23.1328125" customWidth="1"/>
    <col min="10485" max="10485" width="41" customWidth="1"/>
    <col min="10486" max="10486" width="37.3984375" customWidth="1"/>
    <col min="10487" max="10487" width="40.73046875" customWidth="1"/>
    <col min="10488" max="10488" width="41" customWidth="1"/>
    <col min="10489" max="10489" width="34.59765625" customWidth="1"/>
    <col min="10740" max="10740" width="23.1328125" customWidth="1"/>
    <col min="10741" max="10741" width="41" customWidth="1"/>
    <col min="10742" max="10742" width="37.3984375" customWidth="1"/>
    <col min="10743" max="10743" width="40.73046875" customWidth="1"/>
    <col min="10744" max="10744" width="41" customWidth="1"/>
    <col min="10745" max="10745" width="34.59765625" customWidth="1"/>
    <col min="10996" max="10996" width="23.1328125" customWidth="1"/>
    <col min="10997" max="10997" width="41" customWidth="1"/>
    <col min="10998" max="10998" width="37.3984375" customWidth="1"/>
    <col min="10999" max="10999" width="40.73046875" customWidth="1"/>
    <col min="11000" max="11000" width="41" customWidth="1"/>
    <col min="11001" max="11001" width="34.59765625" customWidth="1"/>
    <col min="11252" max="11252" width="23.1328125" customWidth="1"/>
    <col min="11253" max="11253" width="41" customWidth="1"/>
    <col min="11254" max="11254" width="37.3984375" customWidth="1"/>
    <col min="11255" max="11255" width="40.73046875" customWidth="1"/>
    <col min="11256" max="11256" width="41" customWidth="1"/>
    <col min="11257" max="11257" width="34.59765625" customWidth="1"/>
    <col min="11508" max="11508" width="23.1328125" customWidth="1"/>
    <col min="11509" max="11509" width="41" customWidth="1"/>
    <col min="11510" max="11510" width="37.3984375" customWidth="1"/>
    <col min="11511" max="11511" width="40.73046875" customWidth="1"/>
    <col min="11512" max="11512" width="41" customWidth="1"/>
    <col min="11513" max="11513" width="34.59765625" customWidth="1"/>
    <col min="11764" max="11764" width="23.1328125" customWidth="1"/>
    <col min="11765" max="11765" width="41" customWidth="1"/>
    <col min="11766" max="11766" width="37.3984375" customWidth="1"/>
    <col min="11767" max="11767" width="40.73046875" customWidth="1"/>
    <col min="11768" max="11768" width="41" customWidth="1"/>
    <col min="11769" max="11769" width="34.59765625" customWidth="1"/>
    <col min="12020" max="12020" width="23.1328125" customWidth="1"/>
    <col min="12021" max="12021" width="41" customWidth="1"/>
    <col min="12022" max="12022" width="37.3984375" customWidth="1"/>
    <col min="12023" max="12023" width="40.73046875" customWidth="1"/>
    <col min="12024" max="12024" width="41" customWidth="1"/>
    <col min="12025" max="12025" width="34.59765625" customWidth="1"/>
    <col min="12276" max="12276" width="23.1328125" customWidth="1"/>
    <col min="12277" max="12277" width="41" customWidth="1"/>
    <col min="12278" max="12278" width="37.3984375" customWidth="1"/>
    <col min="12279" max="12279" width="40.73046875" customWidth="1"/>
    <col min="12280" max="12280" width="41" customWidth="1"/>
    <col min="12281" max="12281" width="34.59765625" customWidth="1"/>
    <col min="12532" max="12532" width="23.1328125" customWidth="1"/>
    <col min="12533" max="12533" width="41" customWidth="1"/>
    <col min="12534" max="12534" width="37.3984375" customWidth="1"/>
    <col min="12535" max="12535" width="40.73046875" customWidth="1"/>
    <col min="12536" max="12536" width="41" customWidth="1"/>
    <col min="12537" max="12537" width="34.59765625" customWidth="1"/>
    <col min="12788" max="12788" width="23.1328125" customWidth="1"/>
    <col min="12789" max="12789" width="41" customWidth="1"/>
    <col min="12790" max="12790" width="37.3984375" customWidth="1"/>
    <col min="12791" max="12791" width="40.73046875" customWidth="1"/>
    <col min="12792" max="12792" width="41" customWidth="1"/>
    <col min="12793" max="12793" width="34.59765625" customWidth="1"/>
    <col min="13044" max="13044" width="23.1328125" customWidth="1"/>
    <col min="13045" max="13045" width="41" customWidth="1"/>
    <col min="13046" max="13046" width="37.3984375" customWidth="1"/>
    <col min="13047" max="13047" width="40.73046875" customWidth="1"/>
    <col min="13048" max="13048" width="41" customWidth="1"/>
    <col min="13049" max="13049" width="34.59765625" customWidth="1"/>
    <col min="13300" max="13300" width="23.1328125" customWidth="1"/>
    <col min="13301" max="13301" width="41" customWidth="1"/>
    <col min="13302" max="13302" width="37.3984375" customWidth="1"/>
    <col min="13303" max="13303" width="40.73046875" customWidth="1"/>
    <col min="13304" max="13304" width="41" customWidth="1"/>
    <col min="13305" max="13305" width="34.59765625" customWidth="1"/>
    <col min="13556" max="13556" width="23.1328125" customWidth="1"/>
    <col min="13557" max="13557" width="41" customWidth="1"/>
    <col min="13558" max="13558" width="37.3984375" customWidth="1"/>
    <col min="13559" max="13559" width="40.73046875" customWidth="1"/>
    <col min="13560" max="13560" width="41" customWidth="1"/>
    <col min="13561" max="13561" width="34.59765625" customWidth="1"/>
    <col min="13812" max="13812" width="23.1328125" customWidth="1"/>
    <col min="13813" max="13813" width="41" customWidth="1"/>
    <col min="13814" max="13814" width="37.3984375" customWidth="1"/>
    <col min="13815" max="13815" width="40.73046875" customWidth="1"/>
    <col min="13816" max="13816" width="41" customWidth="1"/>
    <col min="13817" max="13817" width="34.59765625" customWidth="1"/>
    <col min="14068" max="14068" width="23.1328125" customWidth="1"/>
    <col min="14069" max="14069" width="41" customWidth="1"/>
    <col min="14070" max="14070" width="37.3984375" customWidth="1"/>
    <col min="14071" max="14071" width="40.73046875" customWidth="1"/>
    <col min="14072" max="14072" width="41" customWidth="1"/>
    <col min="14073" max="14073" width="34.59765625" customWidth="1"/>
    <col min="14324" max="14324" width="23.1328125" customWidth="1"/>
    <col min="14325" max="14325" width="41" customWidth="1"/>
    <col min="14326" max="14326" width="37.3984375" customWidth="1"/>
    <col min="14327" max="14327" width="40.73046875" customWidth="1"/>
    <col min="14328" max="14328" width="41" customWidth="1"/>
    <col min="14329" max="14329" width="34.59765625" customWidth="1"/>
    <col min="14580" max="14580" width="23.1328125" customWidth="1"/>
    <col min="14581" max="14581" width="41" customWidth="1"/>
    <col min="14582" max="14582" width="37.3984375" customWidth="1"/>
    <col min="14583" max="14583" width="40.73046875" customWidth="1"/>
    <col min="14584" max="14584" width="41" customWidth="1"/>
    <col min="14585" max="14585" width="34.59765625" customWidth="1"/>
    <col min="14836" max="14836" width="23.1328125" customWidth="1"/>
    <col min="14837" max="14837" width="41" customWidth="1"/>
    <col min="14838" max="14838" width="37.3984375" customWidth="1"/>
    <col min="14839" max="14839" width="40.73046875" customWidth="1"/>
    <col min="14840" max="14840" width="41" customWidth="1"/>
    <col min="14841" max="14841" width="34.59765625" customWidth="1"/>
    <col min="15092" max="15092" width="23.1328125" customWidth="1"/>
    <col min="15093" max="15093" width="41" customWidth="1"/>
    <col min="15094" max="15094" width="37.3984375" customWidth="1"/>
    <col min="15095" max="15095" width="40.73046875" customWidth="1"/>
    <col min="15096" max="15096" width="41" customWidth="1"/>
    <col min="15097" max="15097" width="34.59765625" customWidth="1"/>
    <col min="15348" max="15348" width="23.1328125" customWidth="1"/>
    <col min="15349" max="15349" width="41" customWidth="1"/>
    <col min="15350" max="15350" width="37.3984375" customWidth="1"/>
    <col min="15351" max="15351" width="40.73046875" customWidth="1"/>
    <col min="15352" max="15352" width="41" customWidth="1"/>
    <col min="15353" max="15353" width="34.59765625" customWidth="1"/>
    <col min="15604" max="15604" width="23.1328125" customWidth="1"/>
    <col min="15605" max="15605" width="41" customWidth="1"/>
    <col min="15606" max="15606" width="37.3984375" customWidth="1"/>
    <col min="15607" max="15607" width="40.73046875" customWidth="1"/>
    <col min="15608" max="15608" width="41" customWidth="1"/>
    <col min="15609" max="15609" width="34.59765625" customWidth="1"/>
    <col min="15860" max="15860" width="23.1328125" customWidth="1"/>
    <col min="15861" max="15861" width="41" customWidth="1"/>
    <col min="15862" max="15862" width="37.3984375" customWidth="1"/>
    <col min="15863" max="15863" width="40.73046875" customWidth="1"/>
    <col min="15864" max="15864" width="41" customWidth="1"/>
    <col min="15865" max="15865" width="34.59765625" customWidth="1"/>
    <col min="16116" max="16116" width="23.1328125" customWidth="1"/>
    <col min="16117" max="16117" width="41" customWidth="1"/>
    <col min="16118" max="16118" width="37.3984375" customWidth="1"/>
    <col min="16119" max="16119" width="40.73046875" customWidth="1"/>
    <col min="16120" max="16120" width="41" customWidth="1"/>
    <col min="16121" max="16121" width="34.59765625" customWidth="1"/>
  </cols>
  <sheetData>
    <row r="1" spans="1:9">
      <c r="B1" s="39" t="s">
        <v>89</v>
      </c>
      <c r="C1" t="s">
        <v>106</v>
      </c>
      <c r="I1" s="53"/>
    </row>
    <row r="2" spans="1:9">
      <c r="B2" s="40" t="s">
        <v>88</v>
      </c>
      <c r="C2" t="s">
        <v>107</v>
      </c>
      <c r="I2" s="53"/>
    </row>
    <row r="3" spans="1:9">
      <c r="B3" s="40"/>
      <c r="I3" s="53"/>
    </row>
    <row r="4" spans="1:9">
      <c r="B4" s="40" t="s">
        <v>118</v>
      </c>
      <c r="I4" s="53"/>
    </row>
    <row r="5" spans="1:9">
      <c r="B5" s="80" t="s">
        <v>113</v>
      </c>
      <c r="C5" s="81" t="s">
        <v>122</v>
      </c>
      <c r="D5" s="82"/>
      <c r="I5" s="53"/>
    </row>
    <row r="6" spans="1:9">
      <c r="B6" s="83" t="s">
        <v>114</v>
      </c>
      <c r="C6" s="84"/>
      <c r="D6" s="85"/>
      <c r="I6" s="53"/>
    </row>
    <row r="7" spans="1:9">
      <c r="I7" s="53"/>
    </row>
    <row r="8" spans="1:9">
      <c r="B8" s="40" t="s">
        <v>88</v>
      </c>
      <c r="C8" t="s">
        <v>115</v>
      </c>
      <c r="F8" s="16" t="s">
        <v>0</v>
      </c>
      <c r="G8" s="16"/>
      <c r="H8" s="16"/>
      <c r="I8" s="87"/>
    </row>
    <row r="9" spans="1:9">
      <c r="B9" s="21" t="s">
        <v>84</v>
      </c>
      <c r="C9" s="56" t="s">
        <v>97</v>
      </c>
      <c r="D9" s="57" t="s">
        <v>102</v>
      </c>
      <c r="F9" s="16" t="s">
        <v>1</v>
      </c>
      <c r="G9" s="16"/>
      <c r="H9" s="16"/>
      <c r="I9" s="16"/>
    </row>
    <row r="10" spans="1:9">
      <c r="B10" s="21" t="s">
        <v>85</v>
      </c>
      <c r="C10" s="56" t="s">
        <v>98</v>
      </c>
      <c r="D10" s="57" t="s">
        <v>103</v>
      </c>
      <c r="F10" s="54"/>
    </row>
    <row r="11" spans="1:9">
      <c r="B11" s="21" t="s">
        <v>86</v>
      </c>
      <c r="C11" s="56" t="s">
        <v>100</v>
      </c>
      <c r="D11" s="57" t="s">
        <v>104</v>
      </c>
      <c r="F11" s="86" t="s">
        <v>95</v>
      </c>
      <c r="G11" s="16"/>
      <c r="H11" s="16"/>
      <c r="I11" s="16"/>
    </row>
    <row r="12" spans="1:9">
      <c r="B12" s="21" t="s">
        <v>87</v>
      </c>
      <c r="C12" s="56" t="s">
        <v>99</v>
      </c>
      <c r="D12" s="57" t="s">
        <v>90</v>
      </c>
      <c r="F12" s="54"/>
    </row>
    <row r="13" spans="1:9" ht="14.65" thickBot="1"/>
    <row r="14" spans="1:9" ht="15" thickTop="1" thickBot="1">
      <c r="A14" s="33"/>
      <c r="B14" s="164"/>
      <c r="C14" s="164"/>
      <c r="D14" s="164"/>
      <c r="E14" s="164"/>
      <c r="F14" s="164"/>
      <c r="G14" s="164"/>
      <c r="H14" s="33"/>
    </row>
    <row r="15" spans="1:9" ht="25.9" thickTop="1">
      <c r="A15" s="18"/>
      <c r="B15" s="18"/>
      <c r="C15" s="18"/>
      <c r="D15" s="18" t="s">
        <v>116</v>
      </c>
      <c r="E15" s="18" t="s">
        <v>110</v>
      </c>
      <c r="F15" s="18" t="s">
        <v>117</v>
      </c>
      <c r="G15" s="18" t="s">
        <v>30</v>
      </c>
      <c r="H15" s="18" t="s">
        <v>111</v>
      </c>
      <c r="I15" s="73" t="s">
        <v>118</v>
      </c>
    </row>
    <row r="16" spans="1:9">
      <c r="A16" s="60">
        <v>1</v>
      </c>
      <c r="B16" s="60"/>
      <c r="C16" s="61" t="s">
        <v>31</v>
      </c>
      <c r="D16" s="70">
        <v>0.15</v>
      </c>
      <c r="E16" s="61"/>
      <c r="F16" s="61"/>
      <c r="G16" s="61"/>
      <c r="H16" s="61"/>
      <c r="I16" s="77"/>
    </row>
    <row r="17" spans="1:9">
      <c r="B17" s="19" t="s">
        <v>112</v>
      </c>
      <c r="C17" s="64" t="s">
        <v>32</v>
      </c>
      <c r="D17" s="64"/>
      <c r="E17" s="21">
        <v>1.67</v>
      </c>
      <c r="F17" s="179"/>
      <c r="G17" s="20">
        <f>IF(F17="u",50,IF(F17="g",30,IF(F17="s",10,0)))</f>
        <v>0</v>
      </c>
      <c r="H17" s="20">
        <f>E17*G17</f>
        <v>0</v>
      </c>
      <c r="I17" s="77"/>
    </row>
    <row r="18" spans="1:9">
      <c r="B18" s="19" t="s">
        <v>105</v>
      </c>
      <c r="C18" s="65" t="s">
        <v>33</v>
      </c>
      <c r="D18" s="65"/>
      <c r="E18" s="21">
        <v>1.67</v>
      </c>
      <c r="F18" s="179"/>
      <c r="G18" s="20">
        <f t="shared" ref="G18:G22" si="0">IF(F18="u",50,IF(F18="g",30,IF(F18="s",10,0)))</f>
        <v>0</v>
      </c>
      <c r="H18" s="20">
        <f t="shared" ref="H18:H22" si="1">E18*G18</f>
        <v>0</v>
      </c>
      <c r="I18" s="77"/>
    </row>
    <row r="19" spans="1:9">
      <c r="B19" s="67"/>
      <c r="C19" s="65" t="s">
        <v>34</v>
      </c>
      <c r="D19" s="65"/>
      <c r="E19" s="21">
        <v>1.67</v>
      </c>
      <c r="F19" s="179"/>
      <c r="G19" s="20">
        <f t="shared" si="0"/>
        <v>0</v>
      </c>
      <c r="H19" s="20">
        <f t="shared" si="1"/>
        <v>0</v>
      </c>
      <c r="I19" s="77"/>
    </row>
    <row r="20" spans="1:9" s="53" customFormat="1">
      <c r="B20" s="67"/>
      <c r="C20" s="65" t="s">
        <v>35</v>
      </c>
      <c r="D20" s="65"/>
      <c r="E20" s="21">
        <v>1.67</v>
      </c>
      <c r="F20" s="179"/>
      <c r="G20" s="20">
        <f t="shared" si="0"/>
        <v>0</v>
      </c>
      <c r="H20" s="20">
        <f t="shared" si="1"/>
        <v>0</v>
      </c>
      <c r="I20" s="78"/>
    </row>
    <row r="21" spans="1:9" s="53" customFormat="1">
      <c r="B21" s="67"/>
      <c r="C21" s="65" t="s">
        <v>36</v>
      </c>
      <c r="D21" s="65"/>
      <c r="E21" s="21">
        <v>1.67</v>
      </c>
      <c r="F21" s="179"/>
      <c r="G21" s="20">
        <f t="shared" si="0"/>
        <v>0</v>
      </c>
      <c r="H21" s="20">
        <f t="shared" si="1"/>
        <v>0</v>
      </c>
      <c r="I21" s="78"/>
    </row>
    <row r="22" spans="1:9">
      <c r="B22" s="66"/>
      <c r="C22" s="66" t="s">
        <v>37</v>
      </c>
      <c r="D22" s="66"/>
      <c r="E22" s="21">
        <v>1.67</v>
      </c>
      <c r="F22" s="179"/>
      <c r="G22" s="20">
        <f t="shared" si="0"/>
        <v>0</v>
      </c>
      <c r="H22" s="20">
        <f t="shared" si="1"/>
        <v>0</v>
      </c>
      <c r="I22" s="77">
        <f>SUM(H17:H22)*D16</f>
        <v>0</v>
      </c>
    </row>
    <row r="23" spans="1:9" s="39" customFormat="1">
      <c r="I23" s="79"/>
    </row>
    <row r="24" spans="1:9">
      <c r="A24" s="60">
        <v>2</v>
      </c>
      <c r="B24" s="60"/>
      <c r="C24" s="61" t="s">
        <v>38</v>
      </c>
      <c r="D24" s="70">
        <v>0.05</v>
      </c>
      <c r="E24" s="61"/>
      <c r="F24" s="61"/>
      <c r="G24" s="61"/>
      <c r="H24" s="61"/>
      <c r="I24" s="77"/>
    </row>
    <row r="25" spans="1:9">
      <c r="B25" s="19" t="s">
        <v>112</v>
      </c>
      <c r="C25" s="64" t="s">
        <v>39</v>
      </c>
      <c r="D25" s="64"/>
      <c r="E25" s="21">
        <v>1.67</v>
      </c>
      <c r="F25" s="179"/>
      <c r="G25" s="20">
        <f t="shared" ref="G25:G30" si="2">IF(F25="u",50,IF(F25="g",30,IF(F25="s",10,0)))</f>
        <v>0</v>
      </c>
      <c r="H25" s="20">
        <f t="shared" ref="H25:H30" si="3">E25*G25</f>
        <v>0</v>
      </c>
      <c r="I25" s="77"/>
    </row>
    <row r="26" spans="1:9">
      <c r="B26" s="19" t="s">
        <v>105</v>
      </c>
      <c r="C26" s="65" t="s">
        <v>40</v>
      </c>
      <c r="D26" s="65"/>
      <c r="E26" s="21">
        <v>1.67</v>
      </c>
      <c r="F26" s="179"/>
      <c r="G26" s="20">
        <f t="shared" si="2"/>
        <v>0</v>
      </c>
      <c r="H26" s="20">
        <f t="shared" si="3"/>
        <v>0</v>
      </c>
      <c r="I26" s="77"/>
    </row>
    <row r="27" spans="1:9">
      <c r="B27" s="67"/>
      <c r="C27" s="65" t="s">
        <v>41</v>
      </c>
      <c r="D27" s="65"/>
      <c r="E27" s="21">
        <v>1.67</v>
      </c>
      <c r="F27" s="179"/>
      <c r="G27" s="20">
        <f t="shared" si="2"/>
        <v>0</v>
      </c>
      <c r="H27" s="20">
        <f t="shared" si="3"/>
        <v>0</v>
      </c>
      <c r="I27" s="77"/>
    </row>
    <row r="28" spans="1:9">
      <c r="B28" s="65"/>
      <c r="C28" s="65" t="s">
        <v>42</v>
      </c>
      <c r="D28" s="65"/>
      <c r="E28" s="21">
        <v>1.67</v>
      </c>
      <c r="F28" s="179"/>
      <c r="G28" s="20">
        <f t="shared" si="2"/>
        <v>0</v>
      </c>
      <c r="H28" s="20">
        <f t="shared" si="3"/>
        <v>0</v>
      </c>
      <c r="I28" s="77"/>
    </row>
    <row r="29" spans="1:9">
      <c r="B29" s="65"/>
      <c r="C29" s="65" t="s">
        <v>43</v>
      </c>
      <c r="D29" s="65"/>
      <c r="E29" s="21">
        <v>1.67</v>
      </c>
      <c r="F29" s="179"/>
      <c r="G29" s="20">
        <f t="shared" si="2"/>
        <v>0</v>
      </c>
      <c r="H29" s="20">
        <f t="shared" si="3"/>
        <v>0</v>
      </c>
      <c r="I29" s="77"/>
    </row>
    <row r="30" spans="1:9">
      <c r="B30" s="66"/>
      <c r="C30" s="66" t="s">
        <v>44</v>
      </c>
      <c r="D30" s="66"/>
      <c r="E30" s="21">
        <v>1.67</v>
      </c>
      <c r="F30" s="179"/>
      <c r="G30" s="20">
        <f t="shared" si="2"/>
        <v>0</v>
      </c>
      <c r="H30" s="20">
        <f t="shared" si="3"/>
        <v>0</v>
      </c>
      <c r="I30" s="77">
        <f>SUM(H25:H30)*D24</f>
        <v>0</v>
      </c>
    </row>
    <row r="31" spans="1:9">
      <c r="I31" s="77"/>
    </row>
    <row r="32" spans="1:9">
      <c r="A32" s="60">
        <v>3</v>
      </c>
      <c r="B32" s="60"/>
      <c r="C32" s="61" t="s">
        <v>45</v>
      </c>
      <c r="D32" s="70">
        <v>0.05</v>
      </c>
      <c r="E32" s="61"/>
      <c r="F32" s="61"/>
      <c r="G32" s="61"/>
      <c r="H32" s="61"/>
      <c r="I32" s="77"/>
    </row>
    <row r="33" spans="1:9">
      <c r="B33" s="19" t="s">
        <v>112</v>
      </c>
      <c r="C33" s="64" t="s">
        <v>46</v>
      </c>
      <c r="D33" s="64"/>
      <c r="E33" s="21">
        <v>3.33</v>
      </c>
      <c r="F33" s="179"/>
      <c r="G33" s="20">
        <f t="shared" ref="G33:G35" si="4">IF(F33="u",50,IF(F33="g",30,IF(F33="s",10,0)))</f>
        <v>0</v>
      </c>
      <c r="H33" s="20">
        <f t="shared" ref="H33:H35" si="5">E33*G33</f>
        <v>0</v>
      </c>
      <c r="I33" s="77"/>
    </row>
    <row r="34" spans="1:9">
      <c r="B34" s="19" t="s">
        <v>105</v>
      </c>
      <c r="C34" s="65" t="s">
        <v>47</v>
      </c>
      <c r="D34" s="65"/>
      <c r="E34" s="21">
        <v>3.33</v>
      </c>
      <c r="F34" s="179"/>
      <c r="G34" s="20">
        <f t="shared" si="4"/>
        <v>0</v>
      </c>
      <c r="H34" s="20">
        <f t="shared" si="5"/>
        <v>0</v>
      </c>
      <c r="I34" s="77"/>
    </row>
    <row r="35" spans="1:9">
      <c r="B35" s="68"/>
      <c r="C35" s="66" t="s">
        <v>48</v>
      </c>
      <c r="D35" s="66"/>
      <c r="E35" s="21">
        <v>3.33</v>
      </c>
      <c r="F35" s="179"/>
      <c r="G35" s="20">
        <f t="shared" si="4"/>
        <v>0</v>
      </c>
      <c r="H35" s="20">
        <f t="shared" si="5"/>
        <v>0</v>
      </c>
      <c r="I35" s="77">
        <f>SUM(H33:H35)*D32</f>
        <v>0</v>
      </c>
    </row>
    <row r="36" spans="1:9">
      <c r="I36" s="77"/>
    </row>
    <row r="37" spans="1:9">
      <c r="A37" s="60">
        <v>4</v>
      </c>
      <c r="B37" s="60"/>
      <c r="C37" s="61" t="s">
        <v>49</v>
      </c>
      <c r="D37" s="70">
        <v>0.1</v>
      </c>
      <c r="E37" s="61"/>
      <c r="F37" s="61"/>
      <c r="G37" s="61"/>
      <c r="H37" s="61"/>
      <c r="I37" s="77"/>
    </row>
    <row r="38" spans="1:9">
      <c r="B38" s="19" t="s">
        <v>112</v>
      </c>
      <c r="C38" s="64" t="s">
        <v>50</v>
      </c>
      <c r="D38" s="64"/>
      <c r="E38" s="21">
        <v>1.67</v>
      </c>
      <c r="F38" s="179"/>
      <c r="G38" s="20">
        <f t="shared" ref="G38:G43" si="6">IF(F38="u",50,IF(F38="g",30,IF(F38="s",10,0)))</f>
        <v>0</v>
      </c>
      <c r="H38" s="20">
        <f t="shared" ref="H38:H43" si="7">E38*G38</f>
        <v>0</v>
      </c>
      <c r="I38" s="77"/>
    </row>
    <row r="39" spans="1:9">
      <c r="B39" s="19" t="s">
        <v>105</v>
      </c>
      <c r="C39" s="65" t="s">
        <v>51</v>
      </c>
      <c r="D39" s="65"/>
      <c r="E39" s="21">
        <v>1.67</v>
      </c>
      <c r="F39" s="179"/>
      <c r="G39" s="20">
        <f t="shared" si="6"/>
        <v>0</v>
      </c>
      <c r="H39" s="20">
        <f t="shared" si="7"/>
        <v>0</v>
      </c>
      <c r="I39" s="77"/>
    </row>
    <row r="40" spans="1:9">
      <c r="B40" s="67"/>
      <c r="C40" s="65" t="s">
        <v>52</v>
      </c>
      <c r="D40" s="65"/>
      <c r="E40" s="21">
        <v>1.67</v>
      </c>
      <c r="F40" s="179"/>
      <c r="G40" s="20">
        <f t="shared" si="6"/>
        <v>0</v>
      </c>
      <c r="H40" s="20">
        <f t="shared" si="7"/>
        <v>0</v>
      </c>
      <c r="I40" s="77"/>
    </row>
    <row r="41" spans="1:9">
      <c r="B41" s="65"/>
      <c r="C41" s="65" t="s">
        <v>53</v>
      </c>
      <c r="D41" s="65"/>
      <c r="E41" s="21">
        <v>1.67</v>
      </c>
      <c r="F41" s="179"/>
      <c r="G41" s="20">
        <f t="shared" si="6"/>
        <v>0</v>
      </c>
      <c r="H41" s="20">
        <f t="shared" si="7"/>
        <v>0</v>
      </c>
      <c r="I41" s="77"/>
    </row>
    <row r="42" spans="1:9">
      <c r="B42" s="65"/>
      <c r="C42" s="65" t="s">
        <v>54</v>
      </c>
      <c r="D42" s="65"/>
      <c r="E42" s="21">
        <v>1.67</v>
      </c>
      <c r="F42" s="179"/>
      <c r="G42" s="20">
        <f t="shared" si="6"/>
        <v>0</v>
      </c>
      <c r="H42" s="20">
        <f t="shared" si="7"/>
        <v>0</v>
      </c>
      <c r="I42" s="77"/>
    </row>
    <row r="43" spans="1:9">
      <c r="B43" s="66"/>
      <c r="C43" s="66" t="s">
        <v>55</v>
      </c>
      <c r="D43" s="66"/>
      <c r="E43" s="21">
        <v>1.67</v>
      </c>
      <c r="F43" s="179"/>
      <c r="G43" s="20">
        <f t="shared" si="6"/>
        <v>0</v>
      </c>
      <c r="H43" s="20">
        <f t="shared" si="7"/>
        <v>0</v>
      </c>
      <c r="I43" s="77">
        <f>SUM(H38:H43)*D37</f>
        <v>0</v>
      </c>
    </row>
    <row r="44" spans="1:9">
      <c r="I44" s="77"/>
    </row>
    <row r="45" spans="1:9">
      <c r="A45" s="60">
        <v>5</v>
      </c>
      <c r="B45" s="60"/>
      <c r="C45" s="61" t="s">
        <v>56</v>
      </c>
      <c r="D45" s="70">
        <v>0.15</v>
      </c>
      <c r="E45" s="61"/>
      <c r="F45" s="61"/>
      <c r="G45" s="61"/>
      <c r="H45" s="61"/>
      <c r="I45" s="77"/>
    </row>
    <row r="46" spans="1:9">
      <c r="B46" s="19" t="s">
        <v>112</v>
      </c>
      <c r="C46" s="39"/>
      <c r="D46" s="39"/>
      <c r="I46" s="77"/>
    </row>
    <row r="47" spans="1:9" ht="57">
      <c r="B47" s="168" t="s">
        <v>105</v>
      </c>
      <c r="C47" s="169" t="s">
        <v>57</v>
      </c>
      <c r="D47" s="169"/>
      <c r="E47" s="172">
        <v>10</v>
      </c>
      <c r="F47" s="180"/>
      <c r="G47" s="175">
        <f>IF(F47="u",50,IF(F47="g",30,IF(F47="s",10,0)))</f>
        <v>0</v>
      </c>
      <c r="H47" s="175">
        <f>E47*G47</f>
        <v>0</v>
      </c>
      <c r="I47" s="77">
        <f>SUM(H47)*D45</f>
        <v>0</v>
      </c>
    </row>
    <row r="48" spans="1:9" ht="28.5">
      <c r="B48" s="166"/>
      <c r="C48" s="178" t="s">
        <v>139</v>
      </c>
      <c r="D48" s="170"/>
      <c r="E48" s="173"/>
      <c r="F48" s="181"/>
      <c r="G48" s="176"/>
      <c r="H48" s="176"/>
      <c r="I48" s="77"/>
    </row>
    <row r="49" spans="1:9">
      <c r="B49" s="166"/>
      <c r="C49" s="170" t="s">
        <v>135</v>
      </c>
      <c r="D49" s="170"/>
      <c r="E49" s="173"/>
      <c r="F49" s="181"/>
      <c r="G49" s="176"/>
      <c r="H49" s="176"/>
      <c r="I49" s="77"/>
    </row>
    <row r="50" spans="1:9">
      <c r="B50" s="166"/>
      <c r="C50" s="170" t="s">
        <v>136</v>
      </c>
      <c r="D50" s="170"/>
      <c r="E50" s="173"/>
      <c r="F50" s="181"/>
      <c r="G50" s="176"/>
      <c r="H50" s="176"/>
      <c r="I50" s="77"/>
    </row>
    <row r="51" spans="1:9">
      <c r="B51" s="166"/>
      <c r="C51" s="170" t="s">
        <v>137</v>
      </c>
      <c r="D51" s="170"/>
      <c r="E51" s="173"/>
      <c r="F51" s="181"/>
      <c r="G51" s="176"/>
      <c r="H51" s="176"/>
      <c r="I51" s="77"/>
    </row>
    <row r="52" spans="1:9">
      <c r="B52" s="167"/>
      <c r="C52" s="171" t="s">
        <v>138</v>
      </c>
      <c r="D52" s="171"/>
      <c r="E52" s="174"/>
      <c r="F52" s="182"/>
      <c r="G52" s="177"/>
      <c r="H52" s="177"/>
      <c r="I52" s="77"/>
    </row>
    <row r="53" spans="1:9">
      <c r="B53" s="53"/>
      <c r="I53" s="77"/>
    </row>
    <row r="54" spans="1:9">
      <c r="A54" s="60">
        <v>6</v>
      </c>
      <c r="B54" s="60"/>
      <c r="C54" s="61" t="s">
        <v>58</v>
      </c>
      <c r="D54" s="70">
        <v>0.1</v>
      </c>
      <c r="E54" s="61"/>
      <c r="F54" s="61"/>
      <c r="G54" s="61"/>
      <c r="H54" s="61"/>
      <c r="I54" s="77"/>
    </row>
    <row r="55" spans="1:9">
      <c r="B55" s="19" t="s">
        <v>112</v>
      </c>
      <c r="C55" s="64" t="s">
        <v>59</v>
      </c>
      <c r="D55" s="64"/>
      <c r="E55" s="21">
        <v>2</v>
      </c>
      <c r="F55" s="179"/>
      <c r="G55" s="20">
        <f t="shared" ref="G55:G59" si="8">IF(F55="u",50,IF(F55="g",30,IF(F55="s",10,0)))</f>
        <v>0</v>
      </c>
      <c r="H55" s="20">
        <f t="shared" ref="H55:H59" si="9">E55*G55</f>
        <v>0</v>
      </c>
      <c r="I55" s="77"/>
    </row>
    <row r="56" spans="1:9">
      <c r="B56" s="19" t="s">
        <v>105</v>
      </c>
      <c r="C56" s="65" t="s">
        <v>60</v>
      </c>
      <c r="D56" s="65"/>
      <c r="E56" s="21">
        <v>2</v>
      </c>
      <c r="F56" s="179"/>
      <c r="G56" s="20">
        <f t="shared" si="8"/>
        <v>0</v>
      </c>
      <c r="H56" s="20">
        <f t="shared" si="9"/>
        <v>0</v>
      </c>
      <c r="I56" s="77"/>
    </row>
    <row r="57" spans="1:9">
      <c r="B57" s="67"/>
      <c r="C57" s="65" t="s">
        <v>61</v>
      </c>
      <c r="D57" s="65"/>
      <c r="E57" s="21">
        <v>2</v>
      </c>
      <c r="F57" s="179"/>
      <c r="G57" s="20">
        <f t="shared" si="8"/>
        <v>0</v>
      </c>
      <c r="H57" s="20">
        <f t="shared" si="9"/>
        <v>0</v>
      </c>
      <c r="I57" s="77"/>
    </row>
    <row r="58" spans="1:9">
      <c r="B58" s="65"/>
      <c r="C58" s="65" t="s">
        <v>62</v>
      </c>
      <c r="D58" s="65"/>
      <c r="E58" s="21">
        <v>2</v>
      </c>
      <c r="F58" s="179"/>
      <c r="G58" s="20">
        <f t="shared" si="8"/>
        <v>0</v>
      </c>
      <c r="H58" s="20">
        <f t="shared" si="9"/>
        <v>0</v>
      </c>
      <c r="I58" s="77"/>
    </row>
    <row r="59" spans="1:9">
      <c r="B59" s="66"/>
      <c r="C59" s="66" t="s">
        <v>63</v>
      </c>
      <c r="D59" s="66"/>
      <c r="E59" s="21">
        <v>2</v>
      </c>
      <c r="F59" s="179"/>
      <c r="G59" s="20">
        <f t="shared" si="8"/>
        <v>0</v>
      </c>
      <c r="H59" s="20">
        <f t="shared" si="9"/>
        <v>0</v>
      </c>
      <c r="I59" s="77">
        <f>SUM(H55:H59)*D54</f>
        <v>0</v>
      </c>
    </row>
    <row r="60" spans="1:9">
      <c r="I60" s="77"/>
    </row>
    <row r="61" spans="1:9">
      <c r="A61" s="62">
        <v>7</v>
      </c>
      <c r="B61" s="62"/>
      <c r="C61" s="61" t="s">
        <v>64</v>
      </c>
      <c r="D61" s="70">
        <v>0.05</v>
      </c>
      <c r="E61" s="62"/>
      <c r="F61" s="62"/>
      <c r="G61" s="62"/>
      <c r="H61" s="62"/>
      <c r="I61" s="77"/>
    </row>
    <row r="62" spans="1:9">
      <c r="B62" s="19" t="s">
        <v>112</v>
      </c>
      <c r="C62" s="69"/>
      <c r="D62" s="69"/>
      <c r="E62" s="72"/>
      <c r="F62" s="14"/>
      <c r="G62" s="14"/>
      <c r="H62" s="23"/>
      <c r="I62" s="77"/>
    </row>
    <row r="63" spans="1:9">
      <c r="B63" s="19" t="s">
        <v>105</v>
      </c>
      <c r="C63" s="66" t="s">
        <v>65</v>
      </c>
      <c r="D63" s="66"/>
      <c r="E63" s="21">
        <v>10</v>
      </c>
      <c r="F63" s="179"/>
      <c r="G63" s="20">
        <f t="shared" ref="G63" si="10">IF(F63="u",50,IF(F63="g",30,IF(F63="s",10,0)))</f>
        <v>0</v>
      </c>
      <c r="H63" s="20">
        <f>E63*G63</f>
        <v>0</v>
      </c>
      <c r="I63" s="77">
        <f>SUM(H63)*D61</f>
        <v>0</v>
      </c>
    </row>
    <row r="64" spans="1:9">
      <c r="B64" s="53"/>
      <c r="I64" s="77"/>
    </row>
    <row r="65" spans="1:10">
      <c r="A65" s="62">
        <v>8</v>
      </c>
      <c r="B65" s="62"/>
      <c r="C65" s="61" t="s">
        <v>66</v>
      </c>
      <c r="D65" s="70">
        <v>0.15</v>
      </c>
      <c r="E65" s="62"/>
      <c r="F65" s="62"/>
      <c r="G65" s="62"/>
      <c r="H65" s="62"/>
      <c r="I65" s="77"/>
    </row>
    <row r="66" spans="1:10">
      <c r="B66" s="19" t="s">
        <v>112</v>
      </c>
      <c r="C66" s="64" t="s">
        <v>67</v>
      </c>
      <c r="D66" s="64"/>
      <c r="E66" s="21">
        <v>1.42</v>
      </c>
      <c r="F66" s="179"/>
      <c r="G66" s="20">
        <f t="shared" ref="G66:G69" si="11">IF(F66="u",50,IF(F66="g",30,IF(F66="s",10,0)))</f>
        <v>0</v>
      </c>
      <c r="H66" s="20">
        <f t="shared" ref="H66:H69" si="12">E66*G66</f>
        <v>0</v>
      </c>
      <c r="I66" s="77"/>
      <c r="J66" s="58"/>
    </row>
    <row r="67" spans="1:10">
      <c r="B67" s="19" t="s">
        <v>105</v>
      </c>
      <c r="C67" s="65" t="s">
        <v>68</v>
      </c>
      <c r="D67" s="65"/>
      <c r="E67" s="21">
        <v>1.42</v>
      </c>
      <c r="F67" s="179"/>
      <c r="G67" s="20">
        <f t="shared" si="11"/>
        <v>0</v>
      </c>
      <c r="H67" s="20">
        <f t="shared" si="12"/>
        <v>0</v>
      </c>
      <c r="I67" s="77"/>
    </row>
    <row r="68" spans="1:10">
      <c r="B68" s="67"/>
      <c r="C68" s="65" t="s">
        <v>69</v>
      </c>
      <c r="D68" s="65"/>
      <c r="E68" s="21">
        <v>1.42</v>
      </c>
      <c r="F68" s="179"/>
      <c r="G68" s="20">
        <f t="shared" si="11"/>
        <v>0</v>
      </c>
      <c r="H68" s="20">
        <f t="shared" si="12"/>
        <v>0</v>
      </c>
      <c r="I68" s="77"/>
    </row>
    <row r="69" spans="1:10">
      <c r="B69" s="65"/>
      <c r="C69" s="65" t="s">
        <v>70</v>
      </c>
      <c r="D69" s="65"/>
      <c r="E69" s="21">
        <v>1.42</v>
      </c>
      <c r="F69" s="179"/>
      <c r="G69" s="20">
        <f t="shared" si="11"/>
        <v>0</v>
      </c>
      <c r="H69" s="20">
        <f t="shared" si="12"/>
        <v>0</v>
      </c>
      <c r="I69" s="77"/>
    </row>
    <row r="70" spans="1:10">
      <c r="B70" s="65"/>
      <c r="C70" s="65" t="s">
        <v>71</v>
      </c>
      <c r="D70" s="65"/>
      <c r="E70" s="59"/>
      <c r="F70" s="59"/>
      <c r="G70" s="59"/>
      <c r="H70" s="59"/>
      <c r="I70" s="77"/>
    </row>
    <row r="71" spans="1:10">
      <c r="B71" s="65"/>
      <c r="C71" s="65" t="s">
        <v>72</v>
      </c>
      <c r="D71" s="65"/>
      <c r="E71" s="21">
        <v>1.42</v>
      </c>
      <c r="F71" s="179"/>
      <c r="G71" s="20">
        <f t="shared" ref="G71:G72" si="13">IF(F71="u",50,IF(F71="g",30,IF(F71="s",10,0)))</f>
        <v>0</v>
      </c>
      <c r="H71" s="20">
        <f t="shared" ref="H71:H72" si="14">E71*G71</f>
        <v>0</v>
      </c>
      <c r="I71" s="77"/>
    </row>
    <row r="72" spans="1:10">
      <c r="B72" s="65"/>
      <c r="C72" s="65" t="s">
        <v>73</v>
      </c>
      <c r="D72" s="65"/>
      <c r="E72" s="21">
        <v>1.42</v>
      </c>
      <c r="F72" s="179"/>
      <c r="G72" s="20">
        <f t="shared" si="13"/>
        <v>0</v>
      </c>
      <c r="H72" s="20">
        <f t="shared" si="14"/>
        <v>0</v>
      </c>
      <c r="I72" s="77"/>
    </row>
    <row r="73" spans="1:10">
      <c r="B73" s="65"/>
      <c r="C73" s="65" t="s">
        <v>74</v>
      </c>
      <c r="D73" s="65"/>
      <c r="E73" s="59"/>
      <c r="F73" s="59"/>
      <c r="G73" s="59"/>
      <c r="H73" s="59"/>
      <c r="I73" s="77"/>
    </row>
    <row r="74" spans="1:10">
      <c r="B74" s="65"/>
      <c r="C74" s="65" t="s">
        <v>75</v>
      </c>
      <c r="D74" s="65"/>
      <c r="E74" s="59"/>
      <c r="F74" s="59"/>
      <c r="G74" s="59"/>
      <c r="H74" s="59"/>
      <c r="I74" s="77"/>
    </row>
    <row r="75" spans="1:10">
      <c r="B75" s="65"/>
      <c r="C75" s="65" t="s">
        <v>76</v>
      </c>
      <c r="D75" s="65"/>
      <c r="E75" s="59"/>
      <c r="F75" s="59"/>
      <c r="G75" s="59"/>
      <c r="H75" s="59"/>
      <c r="I75" s="77"/>
    </row>
    <row r="76" spans="1:10">
      <c r="B76" s="66"/>
      <c r="C76" s="66" t="s">
        <v>77</v>
      </c>
      <c r="D76" s="66"/>
      <c r="E76" s="21">
        <v>1.42</v>
      </c>
      <c r="F76" s="179"/>
      <c r="G76" s="20">
        <f t="shared" ref="G76" si="15">IF(F76="u",50,IF(F76="g",30,IF(F76="s",10,0)))</f>
        <v>0</v>
      </c>
      <c r="H76" s="20">
        <f>E76*G76</f>
        <v>0</v>
      </c>
      <c r="I76" s="77">
        <f>SUM(H66:H76)*D65</f>
        <v>0</v>
      </c>
    </row>
    <row r="77" spans="1:10">
      <c r="I77" s="77"/>
    </row>
    <row r="78" spans="1:10">
      <c r="A78" s="62">
        <v>9</v>
      </c>
      <c r="B78" s="62"/>
      <c r="C78" s="61" t="s">
        <v>78</v>
      </c>
      <c r="D78" s="70">
        <v>0.1</v>
      </c>
      <c r="E78" s="62"/>
      <c r="F78" s="62"/>
      <c r="G78" s="62"/>
      <c r="H78" s="62"/>
      <c r="I78" s="77"/>
    </row>
    <row r="79" spans="1:10">
      <c r="B79" s="19" t="s">
        <v>112</v>
      </c>
      <c r="C79" s="64" t="s">
        <v>79</v>
      </c>
      <c r="D79" s="64"/>
      <c r="E79" s="21">
        <v>5</v>
      </c>
      <c r="F79" s="179"/>
      <c r="G79" s="20">
        <f t="shared" ref="G79:G80" si="16">IF(F79="u",50,IF(F79="g",30,IF(F79="s",10,0)))</f>
        <v>0</v>
      </c>
      <c r="H79" s="20">
        <f t="shared" ref="H79:H80" si="17">E79*G79</f>
        <v>0</v>
      </c>
      <c r="I79" s="77"/>
    </row>
    <row r="80" spans="1:10">
      <c r="B80" s="19" t="s">
        <v>105</v>
      </c>
      <c r="C80" s="66" t="s">
        <v>80</v>
      </c>
      <c r="D80" s="66"/>
      <c r="E80" s="21">
        <v>5</v>
      </c>
      <c r="F80" s="179"/>
      <c r="G80" s="20">
        <f t="shared" si="16"/>
        <v>0</v>
      </c>
      <c r="H80" s="20">
        <f t="shared" si="17"/>
        <v>0</v>
      </c>
      <c r="I80" s="77">
        <f>SUM(H79:H80)*D78</f>
        <v>0</v>
      </c>
    </row>
    <row r="81" spans="1:9">
      <c r="B81" s="53"/>
      <c r="I81" s="77"/>
    </row>
    <row r="82" spans="1:9">
      <c r="A82" s="62">
        <v>10</v>
      </c>
      <c r="B82" s="62"/>
      <c r="C82" s="61" t="s">
        <v>81</v>
      </c>
      <c r="D82" s="70">
        <v>0.1</v>
      </c>
      <c r="E82" s="62"/>
      <c r="F82" s="62"/>
      <c r="G82" s="62"/>
      <c r="H82" s="62"/>
      <c r="I82" s="77"/>
    </row>
    <row r="83" spans="1:9">
      <c r="B83" s="19" t="s">
        <v>112</v>
      </c>
      <c r="C83" s="64" t="s">
        <v>82</v>
      </c>
      <c r="D83" s="64"/>
      <c r="E83" s="21">
        <v>5</v>
      </c>
      <c r="F83" s="179"/>
      <c r="G83" s="20">
        <f t="shared" ref="G83:G84" si="18">IF(F83="u",50,IF(F83="g",30,IF(F83="s",10,0)))</f>
        <v>0</v>
      </c>
      <c r="H83" s="20">
        <f t="shared" ref="H83:H84" si="19">E83*G83</f>
        <v>0</v>
      </c>
      <c r="I83" s="77"/>
    </row>
    <row r="84" spans="1:9">
      <c r="B84" s="19" t="s">
        <v>105</v>
      </c>
      <c r="C84" s="66" t="s">
        <v>83</v>
      </c>
      <c r="D84" s="66"/>
      <c r="E84" s="21">
        <v>5</v>
      </c>
      <c r="F84" s="179"/>
      <c r="G84" s="20">
        <f t="shared" si="18"/>
        <v>0</v>
      </c>
      <c r="H84" s="20">
        <f t="shared" si="19"/>
        <v>0</v>
      </c>
      <c r="I84" s="77">
        <f>SUM(H83:H84)*D82</f>
        <v>0</v>
      </c>
    </row>
    <row r="85" spans="1:9">
      <c r="B85" s="53"/>
      <c r="D85" s="71">
        <f>SUM(D16:D84)</f>
        <v>1</v>
      </c>
      <c r="I85" s="77"/>
    </row>
    <row r="86" spans="1:9">
      <c r="C86" t="s">
        <v>120</v>
      </c>
      <c r="H86" s="63"/>
      <c r="I86" s="77">
        <f>SUM(I16:I85)</f>
        <v>0</v>
      </c>
    </row>
    <row r="87" spans="1:9">
      <c r="C87" t="s">
        <v>119</v>
      </c>
      <c r="H87" s="63"/>
      <c r="I87" s="77">
        <v>10</v>
      </c>
    </row>
    <row r="88" spans="1:9">
      <c r="C88" s="74" t="s">
        <v>121</v>
      </c>
      <c r="D88" s="74"/>
      <c r="E88" s="74"/>
      <c r="F88" s="74"/>
      <c r="G88" s="74"/>
      <c r="H88" s="75"/>
      <c r="I88" s="76">
        <f>I86/I87</f>
        <v>0</v>
      </c>
    </row>
    <row r="90" spans="1:9">
      <c r="C90" t="s">
        <v>106</v>
      </c>
    </row>
    <row r="91" spans="1:9">
      <c r="C91" t="s">
        <v>109</v>
      </c>
    </row>
  </sheetData>
  <mergeCells count="1">
    <mergeCell ref="B14:G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15483-C5CE-4E5A-9DAB-06F3B37CF0C0}">
  <ds:schemaRefs>
    <ds:schemaRef ds:uri="http://schemas.microsoft.com/sharepoint/v3/contenttype/forms"/>
  </ds:schemaRefs>
</ds:datastoreItem>
</file>

<file path=customXml/itemProps2.xml><?xml version="1.0" encoding="utf-8"?>
<ds:datastoreItem xmlns:ds="http://schemas.openxmlformats.org/officeDocument/2006/customXml" ds:itemID="{A9E22B4E-BE0A-47C1-986B-FE23A6E72D1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D63BE06-F1C1-4FEA-84E7-4942292FED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score formulier echo</vt:lpstr>
      <vt:lpstr>ge en verbruiksartikelen</vt:lpstr>
    </vt:vector>
  </TitlesOfParts>
  <Company>Antonius Zorggroep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Maassen van den Brink, W.</dc:creator>
  <cp:lastModifiedBy>Willem</cp:lastModifiedBy>
  <dcterms:created xsi:type="dcterms:W3CDTF">2017-03-31T10:53:12Z</dcterms:created>
  <dcterms:modified xsi:type="dcterms:W3CDTF">2021-01-13T16:03:21Z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