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365tno.sharepoint.com/teams/T94998/TeamDocuments/External Audience/04 Nota van Inlichtingen/"/>
    </mc:Choice>
  </mc:AlternateContent>
  <xr:revisionPtr revIDLastSave="0" documentId="8_{844400C2-B5AC-432F-92CD-94DB7DC9C6B3}" xr6:coauthVersionLast="45" xr6:coauthVersionMax="45" xr10:uidLastSave="{00000000-0000-0000-0000-000000000000}"/>
  <bookViews>
    <workbookView xWindow="-120" yWindow="-120" windowWidth="29040" windowHeight="15840" activeTab="4" xr2:uid="{6D60F8E0-1995-4A6A-9BF8-266FE2567378}"/>
  </bookViews>
  <sheets>
    <sheet name="Voorblad" sheetId="1" r:id="rId1"/>
    <sheet name="Instructies" sheetId="2" r:id="rId2"/>
    <sheet name="Eisen TNO"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7" i="6" l="1"/>
  <c r="H57" i="6"/>
  <c r="G57" i="6"/>
  <c r="G54" i="6"/>
  <c r="M56" i="6"/>
  <c r="M55" i="6"/>
  <c r="M54" i="6"/>
  <c r="L56" i="6"/>
  <c r="L55" i="6"/>
  <c r="L54" i="6"/>
  <c r="J22" i="6"/>
  <c r="I22" i="6"/>
  <c r="H22" i="6"/>
  <c r="G22" i="6"/>
  <c r="F22" i="6"/>
  <c r="J24" i="6"/>
  <c r="I24" i="6"/>
  <c r="H24" i="6"/>
  <c r="G24" i="6"/>
  <c r="F24" i="6"/>
  <c r="C7" i="5"/>
  <c r="G56" i="6"/>
  <c r="H56" i="6"/>
  <c r="I56" i="6"/>
  <c r="J56" i="6"/>
  <c r="K56" i="6"/>
  <c r="E38" i="6"/>
  <c r="F38" i="6" s="1"/>
  <c r="G38" i="6" s="1"/>
  <c r="H38" i="6" s="1"/>
  <c r="I38" i="6" s="1"/>
  <c r="J38" i="6" s="1"/>
  <c r="K38" i="6" s="1"/>
  <c r="E39" i="6"/>
  <c r="F39" i="6" s="1"/>
  <c r="G39" i="6" s="1"/>
  <c r="H39" i="6" s="1"/>
  <c r="I39" i="6" s="1"/>
  <c r="J39" i="6" s="1"/>
  <c r="K39" i="6" s="1"/>
  <c r="E40" i="6"/>
  <c r="F40" i="6" s="1"/>
  <c r="G40" i="6" s="1"/>
  <c r="H40" i="6" s="1"/>
  <c r="I40" i="6" s="1"/>
  <c r="J40" i="6" s="1"/>
  <c r="K40" i="6" s="1"/>
  <c r="K54" i="6"/>
  <c r="K55" i="6"/>
  <c r="J54" i="6"/>
  <c r="J55" i="6"/>
  <c r="I54" i="6"/>
  <c r="I55" i="6"/>
  <c r="G21" i="6"/>
  <c r="G23" i="6"/>
  <c r="E37" i="6"/>
  <c r="F37" i="6" s="1"/>
  <c r="G37" i="6" s="1"/>
  <c r="H37" i="6" s="1"/>
  <c r="I37" i="6" s="1"/>
  <c r="J37" i="6" s="1"/>
  <c r="K37" i="6" s="1"/>
  <c r="H54" i="6"/>
  <c r="H55" i="6"/>
  <c r="G55" i="6"/>
  <c r="H21" i="6"/>
  <c r="H23" i="6"/>
  <c r="I21" i="6"/>
  <c r="I23" i="6"/>
  <c r="J21" i="6"/>
  <c r="J23" i="6"/>
  <c r="F21" i="6"/>
  <c r="F23" i="6"/>
  <c r="K41" i="6" l="1"/>
  <c r="E41" i="6"/>
  <c r="C8" i="4" s="1"/>
  <c r="F41" i="6"/>
  <c r="D8" i="4" s="1"/>
  <c r="G25" i="6"/>
  <c r="J25" i="6"/>
  <c r="G7" i="4" s="1"/>
  <c r="I25" i="6"/>
  <c r="F7" i="4" s="1"/>
  <c r="F25" i="6"/>
  <c r="C7" i="4" s="1"/>
  <c r="H25" i="6"/>
  <c r="E7" i="4" s="1"/>
  <c r="J57" i="6"/>
  <c r="F9" i="4" s="1"/>
  <c r="E9" i="4"/>
  <c r="D9" i="4"/>
  <c r="K57" i="6"/>
  <c r="G9" i="4" s="1"/>
  <c r="L57" i="6"/>
  <c r="H9" i="4" s="1"/>
  <c r="C9" i="4"/>
  <c r="M57" i="6"/>
  <c r="I9" i="4" s="1"/>
  <c r="D7" i="4"/>
  <c r="G41" i="6"/>
  <c r="E8" i="4" s="1"/>
  <c r="J7" i="4" l="1"/>
  <c r="J9" i="4"/>
  <c r="D10" i="4"/>
  <c r="E10" i="4"/>
  <c r="H41" i="6"/>
  <c r="F8" i="4" l="1"/>
  <c r="F10" i="4" s="1"/>
  <c r="I41" i="6"/>
  <c r="G8" i="4" l="1"/>
  <c r="G10" i="4" s="1"/>
  <c r="J41" i="6"/>
  <c r="H8" i="4" s="1"/>
  <c r="I8" i="4" l="1"/>
  <c r="I10" i="4" s="1"/>
  <c r="H10" i="4"/>
  <c r="C6" i="4"/>
  <c r="J6" i="4" s="1"/>
  <c r="J8" i="4" l="1"/>
  <c r="J10" i="4" s="1"/>
  <c r="D6" i="5" s="1"/>
  <c r="C10" i="4"/>
</calcChain>
</file>

<file path=xl/sharedStrings.xml><?xml version="1.0" encoding="utf-8"?>
<sst xmlns="http://schemas.openxmlformats.org/spreadsheetml/2006/main" count="196" uniqueCount="137">
  <si>
    <t>EA Printen en Scannen</t>
  </si>
  <si>
    <t>Leidraadnummer : 2021 FPL/INK 01</t>
  </si>
  <si>
    <t>Datum:</t>
  </si>
  <si>
    <t>Versie:</t>
  </si>
  <si>
    <t>Inschrijver:</t>
  </si>
  <si>
    <t>Functie:</t>
  </si>
  <si>
    <t>Handtekening:</t>
  </si>
  <si>
    <t>Instructies</t>
  </si>
  <si>
    <t>Beveiligd</t>
  </si>
  <si>
    <t>Invullen</t>
  </si>
  <si>
    <t>Toelichting</t>
  </si>
  <si>
    <t>Totalen</t>
  </si>
  <si>
    <t>TKI</t>
  </si>
  <si>
    <t>Totale Kosten Inschrijver</t>
  </si>
  <si>
    <t>Eisen TNO</t>
  </si>
  <si>
    <t>Nr</t>
  </si>
  <si>
    <t>Eis TNO</t>
  </si>
  <si>
    <t>Referentie tab</t>
  </si>
  <si>
    <t>Implementatie en Exploitatie</t>
  </si>
  <si>
    <t>Het betreft maandtarieven</t>
  </si>
  <si>
    <t>Exploitatie</t>
  </si>
  <si>
    <t xml:space="preserve">Totale Kosten Inschrijver (TKI). De TKI berekening is van toepassing op de gehele looptijd van het initiële contract (5 jaar) en de eventuele verlening (2 maal 1 jaar). </t>
  </si>
  <si>
    <t>Implementatie</t>
  </si>
  <si>
    <t>Er zullen geen kosten in rekening worden gebracht voor het retourhalen van apparatuur tijdens of aan het einde van de overeenkomst, behoudens eventueel verschuldigde resttermijnen.</t>
  </si>
  <si>
    <t>Voor scans geldt een nul tarief, deze worden dus niet in rekening gebracht.</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</si>
  <si>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</si>
  <si>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</si>
  <si>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</si>
  <si>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</si>
  <si>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</si>
  <si>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</si>
  <si>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</si>
  <si>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</si>
  <si>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</si>
  <si>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</si>
  <si>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</si>
  <si>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</si>
  <si>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</si>
  <si>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3: Huur apparatuur</t>
  </si>
  <si>
    <t>Tabel 4: Verbruik tikken</t>
  </si>
  <si>
    <t>Tabel 5: Software</t>
  </si>
  <si>
    <t>Totaal</t>
  </si>
  <si>
    <t>-Bovenstaande tabel geeft een samenvatting van de prijzen en vergoedingen opgenomen in de andere tabbladen.</t>
  </si>
  <si>
    <t>-De optelsom van alle prijscomponenten over de gehele looptijd vormt de TKI (Totale Kosten Inschrijver).</t>
  </si>
  <si>
    <t>-Er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</si>
  <si>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</si>
  <si>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</si>
  <si>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</si>
  <si>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</si>
  <si>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</si>
  <si>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</si>
  <si>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-De opgegeven eenmalige implementatiekosten mogen niet meer dan 5% van TKI bedragen.</t>
  </si>
  <si>
    <t>Kosten Exploitatie</t>
  </si>
  <si>
    <t>Tabel 2: Koop apparatuur (optioneel)</t>
  </si>
  <si>
    <t>Type</t>
  </si>
  <si>
    <t>Model conform eisen PvE</t>
  </si>
  <si>
    <t>Aanschafprijs per desktop printer</t>
  </si>
  <si>
    <t>Type 1</t>
  </si>
  <si>
    <t>xx</t>
  </si>
  <si>
    <t>optioneel</t>
  </si>
  <si>
    <t xml:space="preserve">Paslezer </t>
  </si>
  <si>
    <t>1 extra papierlade met een  papiercapaciteit van minimaal 500 vel</t>
  </si>
  <si>
    <t>-In de kolom 'model conform eisen PvE' moet het modelnummer van de Inschrijver worden ingevuld.</t>
  </si>
  <si>
    <t>-In de bovenstaande tabel vult u het koopbedrag per machine in. De configuratie van de aangeboden machine moet voldoen aan het Programma van Eisen.</t>
  </si>
  <si>
    <t>-Voor Type 1 wordt geen servicecontract afgesloten. Verbruiksartikelen en onderhoud worden op incidentele basis afgenomen. TNO heeft de vrijheid dit naar eigen inzicht in te vullen.</t>
  </si>
  <si>
    <t>-Het aantal af te nemen desktop printers is op dit moment niet bekend. Dit onderdeel wordt daarom niet meegenomen in de TKI.</t>
  </si>
  <si>
    <t>Huurkosten per jaar</t>
  </si>
  <si>
    <t xml:space="preserve">Type </t>
  </si>
  <si>
    <t>Model conform eisen PVE</t>
  </si>
  <si>
    <t>Aantal
(Indicatief)</t>
  </si>
  <si>
    <t>Huurtarief per MFP</t>
  </si>
  <si>
    <t>Type 2</t>
  </si>
  <si>
    <t>Externe finisher voor het maken van boekjes van minimaal 50 vel, Met een minimale uitvoercapaciteit van 1000 vel. Dit betreft de meerprijs t.o.v. de standaardconfiguratie.</t>
  </si>
  <si>
    <t>Type 3</t>
  </si>
  <si>
    <t>-In de subtotaal regel van bovenstaande tabel wordt de TKI per jaar voor dit onderdeel berekend door de verschillende onderdelen bij elkaar op te tellen.</t>
  </si>
  <si>
    <t>Afdrukkosten per jaar</t>
  </si>
  <si>
    <t>Type Print</t>
  </si>
  <si>
    <t>Volume per maand</t>
  </si>
  <si>
    <t>Afdrukprijs</t>
  </si>
  <si>
    <t>Kleur A4</t>
  </si>
  <si>
    <t>Kleur A3</t>
  </si>
  <si>
    <t>Huur- en supportkosten per jaar</t>
  </si>
  <si>
    <t>Oplossing conform eisen PVE</t>
  </si>
  <si>
    <t>Aantal
t.b.h. TKI</t>
  </si>
  <si>
    <t>Maandelijkse kosten 
jaar 1 t/m 5</t>
  </si>
  <si>
    <t>Maandelijkse kosten 
jaar 6 &amp; 7</t>
  </si>
  <si>
    <t>Follow-Me - centrale omgevingen</t>
  </si>
  <si>
    <t>Follow-Me MFP - prijs per MFP</t>
  </si>
  <si>
    <t xml:space="preserve">-In de kolom Maandelijkse kosten voert u de huurprijs voor het betreffende item in. </t>
  </si>
  <si>
    <t>-Het aantal betreft een indicatief aantal t.b.v. van de TKI berekening.</t>
  </si>
  <si>
    <t>Kosten tijdens looptijd</t>
  </si>
  <si>
    <t>Tabel 6: uurtarieven</t>
  </si>
  <si>
    <t>Type ondersteuning</t>
  </si>
  <si>
    <t>Projectmanager</t>
  </si>
  <si>
    <t>Solution consultant</t>
  </si>
  <si>
    <t>Software engineer</t>
  </si>
  <si>
    <t>Hardware engineer</t>
  </si>
  <si>
    <t>- Indien Inschrijver niet akkoord gaat met deze tarieven dan wordt deze uitgesloten van deelname aan de Aanbestedingsprocedure</t>
  </si>
  <si>
    <t>-Inzet van bovenstaande ondersteuning vindt alleen plaats na goedkeuring van een ureninschatting van Inschrijver door TNO.</t>
  </si>
  <si>
    <t>Tabel 7: Leverings- en verhuiskosten</t>
  </si>
  <si>
    <t>Soort</t>
  </si>
  <si>
    <t>Levering Type 1</t>
  </si>
  <si>
    <t>Levering Type 2/3</t>
  </si>
  <si>
    <t>Verhuizing intern Type 1</t>
  </si>
  <si>
    <t>Verhuizing intern Type 2/3</t>
  </si>
  <si>
    <t>Verhuizing extern Type 1</t>
  </si>
  <si>
    <t>Verhuizing extern Type 2/3</t>
  </si>
  <si>
    <t>-Leveringen en verhuizingen vinden alleen plaats na goedkeuring door TNO.</t>
  </si>
  <si>
    <t>De wit gemarkeerde cellen in de achterliggende tabbladen mogen door Inschrijver niet worden veranderd.</t>
  </si>
  <si>
    <t>De licht groen gemarkeerde cellen in de achterliggende tabbladen dienen door Inschrijver te worden ingevuld
(ook op het Voorblad; Datum, Versienummer, Inschrijver en Handtekening).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</si>
  <si>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</si>
  <si>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De grijs gemarkeerde cellen bevatten de berekende totalen ten behoeve van de TKI berekening.</t>
  </si>
  <si>
    <t>Totale Kosten Inschrijver.</t>
  </si>
  <si>
    <t>BTW: Alle opgegeven kosten/prijzen zijn exclusief BTW en op twee decimalen nauwkeurig</t>
  </si>
  <si>
    <t>De implementatiekosten zijn onderdeel van de TKI berekening en worden eenmalig bij de start van de overeenkosmt gefactureerd</t>
  </si>
  <si>
    <t xml:space="preserve">Voor de huur van de MFP's geldt dat in de verlengingsjaren geen maandelijkse kosten in rekening gebracht mogen worden. Verder geldt dat  in de verlengingsjaren MFP's ingeleverd kunnen worden zonder bijkomende kosten. </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</si>
  <si>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</si>
  <si>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Tabel 3: Huur MFP's</t>
  </si>
  <si>
    <t>-Inschrijver dient in dit tabblad niets in te vullen of aan te passen, alle ingevulde bedragen uit de andere tabbladen worden automatisch overgenomen.</t>
  </si>
  <si>
    <t>-In de bovenstaande tabel vult Inschrijver de algemene kosten voor de totale implementatie in (zie Programma van Eisen voor de definitie).</t>
  </si>
  <si>
    <t>Initiële Looptijd</t>
  </si>
  <si>
    <t>-In de bovenstaande tabel vult Inschrijver het leasetarief per machine per maand in. De configuratie van de aangeboden machine moet voldoen aan het Programma van Eisen.</t>
  </si>
  <si>
    <t>Zwart/Wit A4</t>
  </si>
  <si>
    <t>Zwart/Wit A3</t>
  </si>
  <si>
    <t>-In de kolom afdrukprijs voert Inschrijver de afdrukprijs voor het betreffende type print. De kosten per Afdruk zijn geldig op Type 2 en Type 3.</t>
  </si>
  <si>
    <t>-Het volume per maand betreft een indicatief aantal. Hierbij is TNO uitgegaan van een volume dat 75% is van het volume van 2019 (pre-Covid 19).</t>
  </si>
  <si>
    <t>-TNO verwacht een verdere daling van het volume gedurende de looptijd van de Overeenkomst. In de berekening van de jaarlijkse TKI gaat TNO uit van een jaarlijkse daling.</t>
  </si>
  <si>
    <t>Follow-Me Printer - prijs per Desktopprinter</t>
  </si>
  <si>
    <t>-In de bovenstaande tabel vult Inschrijver het maandbedrag per onderdeel van de software-oplossing in. De configuratie van de oplossing moet voldoen aan het Programma van Eisen.</t>
  </si>
  <si>
    <t>-In de bovenstaande tabel vindt Inschrijver de tarieven die gerekend worden voor ondersteuning gedurende de looptijd van de overeenkomst.</t>
  </si>
  <si>
    <t>-In de bovenstaande tabel vindt Inschrijver de tarieven die gerekend worden voor ondersteuning gedurende de looptijd van de Overeenkomst.</t>
  </si>
  <si>
    <t>- Het betreft hier uitdrukkelijk de uitbreiding van aantal MFP's en Desktopprinters.</t>
  </si>
  <si>
    <t xml:space="preserve">Tabel 2 Kosten voor VGB-C </t>
  </si>
  <si>
    <t xml:space="preserve">VGB-C </t>
  </si>
  <si>
    <t>-In de bovenstaande tabel vult Inschrijver de totale kosten in voor het verkrijgen van een VGB-C voor de medewerkers. Deze kosten hebben betrekking op de gehele looptijd van de overeenkomst.</t>
  </si>
  <si>
    <t>-Na gunning bepaalt TNO o.b.v. een interne business case of Inschrijver de VGB-C dient te realiseren of dat deze eis komt te vervallen.</t>
  </si>
  <si>
    <t>-De kosten voor de VGB-C worden niet meegewogen in de TKI.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</si>
</sst>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_ &quot;€&quot;\ * #,##0.0000_ ;_ &quot;€&quot;\ * \-#,##0.0000_ ;_ &quot;€&quot;\ * &quot;-&quot;??_ ;_ @_ "/>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u/>
      <sz val="8"/>
      <color theme="1"/>
      <name val="Calibri"/>
      <family val="2"/>
      <scheme val="minor"/>
    </font>
    <font>
      <sz val="9"/>
      <color theme="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8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medium">
        <color indexed="64"/>
      </top>
      <bottom style="medium">
        <color rgb="FF000000"/>
      </bottom>
      <diagonal/>
    </border>
    <border>
      <left style="thin">
        <color indexed="64"/>
      </left>
      <right style="medium">
        <color rgb="FF000000"/>
      </right>
      <top style="medium">
        <color indexed="64"/>
      </top>
      <bottom style="medium">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style="medium">
        <color rgb="FF000000"/>
      </left>
      <right style="thin">
        <color indexed="64"/>
      </right>
      <top style="thin">
        <color indexed="64"/>
      </top>
      <bottom style="medium">
        <color indexed="64"/>
      </bottom>
      <diagonal/>
    </border>
    <border>
      <left style="thin">
        <color indexed="64"/>
      </left>
      <right style="medium">
        <color rgb="FF000000"/>
      </right>
      <top style="thin">
        <color indexed="64"/>
      </top>
      <bottom style="medium">
        <color indexed="64"/>
      </bottom>
      <diagonal/>
    </border>
    <border>
      <left style="medium">
        <color rgb="FF000000"/>
      </left>
      <right style="thin">
        <color indexed="64"/>
      </right>
      <top/>
      <bottom style="medium">
        <color rgb="FF000000"/>
      </bottom>
      <diagonal/>
    </border>
    <border>
      <left style="thin">
        <color indexed="64"/>
      </left>
      <right style="medium">
        <color rgb="FF000000"/>
      </right>
      <top/>
      <bottom style="medium">
        <color rgb="FF000000"/>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rgb="FF000000"/>
      </left>
      <right style="thin">
        <color indexed="64"/>
      </right>
      <top style="medium">
        <color indexed="64"/>
      </top>
      <bottom style="thin">
        <color indexed="64"/>
      </bottom>
      <diagonal/>
    </border>
    <border>
      <left style="thin">
        <color indexed="64"/>
      </left>
      <right style="medium">
        <color rgb="FF000000"/>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88">
    <xf numFmtId="0" fontId="0" fillId="0" borderId="0" xfId="0"/>
    <xf numFmtId="0" fontId="3" fillId="0" borderId="0" xfId="0" applyFont="1"/>
    <xf numFmtId="0" fontId="3" fillId="0" borderId="0" xfId="0" applyFont="1" applyAlignment="1">
      <alignment horizontal="center"/>
    </xf>
    <xf numFmtId="0" fontId="5" fillId="0" borderId="0" xfId="0" applyFont="1" applyAlignment="1">
      <alignment horizontal="center"/>
    </xf>
    <xf numFmtId="0" fontId="3" fillId="2" borderId="1" xfId="0" applyFont="1" applyFill="1" applyBorder="1" applyAlignment="1" applyProtection="1">
      <alignment horizontal="center"/>
      <protection locked="0"/>
    </xf>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0" fillId="0" borderId="1" xfId="0" applyBorder="1"/>
    <xf numFmtId="0" fontId="0" fillId="3" borderId="1" xfId="0" applyFill="1" applyBorder="1"/>
    <xf numFmtId="0" fontId="0" fillId="0" borderId="0" xfId="0" applyAlignment="1">
      <alignment wrapText="1"/>
    </xf>
    <xf numFmtId="0" fontId="0" fillId="2" borderId="1" xfId="0" applyFill="1" applyBorder="1" applyAlignment="1">
      <alignment vertical="center"/>
    </xf>
    <xf numFmtId="0" fontId="5" fillId="0" borderId="0" xfId="0" applyFont="1"/>
    <xf numFmtId="0" fontId="0" fillId="0" borderId="0" xfId="0" applyBorder="1"/>
    <xf numFmtId="0" fontId="0" fillId="0" borderId="0" xfId="0" applyFill="1" applyBorder="1"/>
    <xf numFmtId="0" fontId="0" fillId="0" borderId="0" xfId="0" applyFill="1" applyBorder="1" applyAlignment="1">
      <alignment vertical="center"/>
    </xf>
    <xf numFmtId="0" fontId="0" fillId="0" borderId="0" xfId="0" applyAlignment="1">
      <alignment horizontal="center"/>
    </xf>
    <xf numFmtId="0" fontId="2" fillId="4" borderId="17" xfId="0" applyFont="1" applyFill="1" applyBorder="1" applyAlignment="1">
      <alignment horizontal="center"/>
    </xf>
    <xf numFmtId="0" fontId="2" fillId="0" borderId="0" xfId="0" applyFont="1"/>
    <xf numFmtId="0" fontId="6" fillId="0" borderId="0" xfId="0" applyFont="1"/>
    <xf numFmtId="0" fontId="0" fillId="0" borderId="0" xfId="0" applyAlignment="1">
      <alignment vertical="center"/>
    </xf>
    <xf numFmtId="0" fontId="0" fillId="0" borderId="0" xfId="0" applyAlignment="1">
      <alignment horizontal="center" vertical="center"/>
    </xf>
    <xf numFmtId="0" fontId="0" fillId="5" borderId="1" xfId="0" applyFill="1" applyBorder="1"/>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4" fillId="4" borderId="7" xfId="0" applyFont="1" applyFill="1" applyBorder="1" applyAlignment="1">
      <alignment horizontal="center" vertical="center"/>
    </xf>
    <xf numFmtId="0" fontId="0" fillId="0" borderId="0" xfId="0" applyBorder="1" applyAlignment="1">
      <alignment vertical="center"/>
    </xf>
    <xf numFmtId="0" fontId="2" fillId="4" borderId="7" xfId="0" applyFont="1" applyFill="1" applyBorder="1" applyAlignment="1">
      <alignment horizontal="center" vertical="center" wrapText="1"/>
    </xf>
    <xf numFmtId="0" fontId="0" fillId="0" borderId="5" xfId="0" applyBorder="1" applyAlignment="1">
      <alignment horizontal="center" vertical="center"/>
    </xf>
    <xf numFmtId="0" fontId="6" fillId="8" borderId="22" xfId="0" applyFont="1" applyFill="1" applyBorder="1" applyAlignment="1">
      <alignment vertical="center"/>
    </xf>
    <xf numFmtId="0" fontId="0" fillId="8" borderId="22" xfId="0" applyFill="1" applyBorder="1" applyAlignment="1">
      <alignment vertical="center"/>
    </xf>
    <xf numFmtId="0" fontId="0" fillId="8" borderId="22" xfId="0" applyFill="1" applyBorder="1"/>
    <xf numFmtId="49" fontId="6" fillId="8" borderId="24" xfId="0" applyNumberFormat="1" applyFont="1" applyFill="1" applyBorder="1" applyAlignment="1">
      <alignment vertical="center"/>
    </xf>
    <xf numFmtId="0" fontId="6" fillId="8" borderId="0" xfId="0" applyFont="1" applyFill="1" applyBorder="1" applyAlignment="1">
      <alignment vertical="center"/>
    </xf>
    <xf numFmtId="0" fontId="0" fillId="8" borderId="0" xfId="0" applyFill="1" applyBorder="1" applyAlignment="1">
      <alignment vertical="center"/>
    </xf>
    <xf numFmtId="0" fontId="0" fillId="8" borderId="0" xfId="0" applyFill="1" applyBorder="1"/>
    <xf numFmtId="49" fontId="6" fillId="8" borderId="26" xfId="0" applyNumberFormat="1" applyFont="1" applyFill="1" applyBorder="1" applyAlignment="1">
      <alignment vertical="center"/>
    </xf>
    <xf numFmtId="0" fontId="6" fillId="8" borderId="27" xfId="0" applyFont="1" applyFill="1" applyBorder="1" applyAlignment="1">
      <alignment vertical="center"/>
    </xf>
    <xf numFmtId="0" fontId="0" fillId="8" borderId="27" xfId="0" applyFill="1" applyBorder="1" applyAlignment="1">
      <alignment vertical="center"/>
    </xf>
    <xf numFmtId="0" fontId="0" fillId="8" borderId="27" xfId="0" applyFill="1" applyBorder="1"/>
    <xf numFmtId="0" fontId="7" fillId="8" borderId="21" xfId="0" applyFont="1" applyFill="1" applyBorder="1" applyAlignment="1">
      <alignment vertical="center"/>
    </xf>
    <xf numFmtId="0" fontId="0" fillId="0" borderId="24" xfId="0" applyFill="1" applyBorder="1"/>
    <xf numFmtId="0" fontId="0" fillId="0" borderId="9"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44" fontId="0" fillId="0" borderId="0" xfId="0" applyNumberFormat="1"/>
    <xf numFmtId="44" fontId="0" fillId="3" borderId="5" xfId="0" applyNumberFormat="1" applyFill="1" applyBorder="1" applyAlignment="1">
      <alignment horizontal="center" vertical="center"/>
    </xf>
    <xf numFmtId="44" fontId="0" fillId="3" borderId="12" xfId="0" applyNumberFormat="1" applyFill="1" applyBorder="1" applyAlignment="1">
      <alignment horizontal="center" vertical="center"/>
    </xf>
    <xf numFmtId="44" fontId="0" fillId="0" borderId="0" xfId="2" applyFont="1" applyFill="1" applyBorder="1" applyAlignment="1">
      <alignment horizontal="right" vertical="center"/>
    </xf>
    <xf numFmtId="44" fontId="0" fillId="3" borderId="20" xfId="0" applyNumberFormat="1" applyFill="1" applyBorder="1" applyAlignment="1">
      <alignment horizontal="center" vertical="center"/>
    </xf>
    <xf numFmtId="44" fontId="0" fillId="3" borderId="17" xfId="0" applyNumberFormat="1" applyFill="1" applyBorder="1" applyAlignment="1">
      <alignment horizontal="center" vertical="center"/>
    </xf>
    <xf numFmtId="44" fontId="0" fillId="3" borderId="18" xfId="0" applyNumberFormat="1" applyFill="1" applyBorder="1" applyAlignment="1">
      <alignment horizontal="center" vertical="center"/>
    </xf>
    <xf numFmtId="0" fontId="0" fillId="0" borderId="38" xfId="0" applyBorder="1" applyAlignment="1">
      <alignment horizontal="center" vertical="center"/>
    </xf>
    <xf numFmtId="44" fontId="0" fillId="3" borderId="4" xfId="2" applyFont="1" applyFill="1" applyBorder="1" applyAlignment="1">
      <alignment vertical="center"/>
    </xf>
    <xf numFmtId="0" fontId="3" fillId="0" borderId="0" xfId="0" applyFont="1" applyBorder="1"/>
    <xf numFmtId="0" fontId="0" fillId="8" borderId="23" xfId="0" applyFill="1" applyBorder="1"/>
    <xf numFmtId="0" fontId="0" fillId="8" borderId="25" xfId="0" applyFill="1" applyBorder="1"/>
    <xf numFmtId="0" fontId="0" fillId="8" borderId="28" xfId="0" applyFill="1" applyBorder="1"/>
    <xf numFmtId="0" fontId="0" fillId="8" borderId="23" xfId="0" applyFill="1" applyBorder="1" applyAlignment="1">
      <alignment vertical="center"/>
    </xf>
    <xf numFmtId="0" fontId="0" fillId="8" borderId="25" xfId="0" applyFill="1" applyBorder="1" applyAlignment="1">
      <alignment vertical="center"/>
    </xf>
    <xf numFmtId="0" fontId="0" fillId="8" borderId="28" xfId="0" applyFill="1" applyBorder="1" applyAlignment="1">
      <alignment vertical="center"/>
    </xf>
    <xf numFmtId="0" fontId="0" fillId="8" borderId="1" xfId="0" applyFill="1" applyBorder="1" applyAlignment="1">
      <alignment vertical="center"/>
    </xf>
    <xf numFmtId="0" fontId="0" fillId="0" borderId="15" xfId="0" applyBorder="1" applyAlignment="1">
      <alignment vertical="center" wrapText="1"/>
    </xf>
    <xf numFmtId="0" fontId="0" fillId="0" borderId="5" xfId="0" applyBorder="1" applyAlignment="1">
      <alignment vertical="center" wrapText="1"/>
    </xf>
    <xf numFmtId="0" fontId="0" fillId="0" borderId="12" xfId="0" applyBorder="1" applyAlignment="1">
      <alignment vertical="center" wrapText="1"/>
    </xf>
    <xf numFmtId="0" fontId="2" fillId="4" borderId="19" xfId="0" applyFont="1" applyFill="1" applyBorder="1" applyAlignment="1">
      <alignment horizont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2" fillId="4" borderId="18" xfId="0" applyFont="1" applyFill="1" applyBorder="1" applyAlignment="1">
      <alignment horizontal="center" wrapText="1"/>
    </xf>
    <xf numFmtId="0" fontId="2" fillId="4" borderId="35" xfId="0" applyFont="1" applyFill="1" applyBorder="1" applyAlignment="1">
      <alignment horizontal="center" vertical="center"/>
    </xf>
    <xf numFmtId="0" fontId="0" fillId="0" borderId="0" xfId="0" applyFont="1"/>
    <xf numFmtId="0" fontId="0" fillId="0" borderId="30" xfId="0" applyFont="1" applyBorder="1" applyAlignment="1">
      <alignment vertical="center"/>
    </xf>
    <xf numFmtId="164" fontId="0" fillId="0" borderId="9" xfId="2" applyNumberFormat="1" applyFont="1" applyBorder="1" applyAlignment="1">
      <alignment horizontal="center" vertical="center"/>
    </xf>
    <xf numFmtId="164" fontId="0" fillId="6" borderId="5" xfId="2" applyNumberFormat="1" applyFont="1" applyFill="1" applyBorder="1" applyAlignment="1">
      <alignment horizontal="center" vertical="center"/>
    </xf>
    <xf numFmtId="164" fontId="0" fillId="6" borderId="10" xfId="2" applyNumberFormat="1" applyFont="1" applyFill="1" applyBorder="1" applyAlignment="1">
      <alignment horizontal="center" vertical="center"/>
    </xf>
    <xf numFmtId="164" fontId="3" fillId="3" borderId="36" xfId="2" applyNumberFormat="1" applyFont="1" applyFill="1" applyBorder="1" applyAlignment="1">
      <alignment horizontal="center" vertical="center"/>
    </xf>
    <xf numFmtId="164" fontId="0" fillId="0" borderId="5" xfId="2" applyNumberFormat="1" applyFont="1" applyBorder="1" applyAlignment="1">
      <alignment horizontal="center" vertical="center"/>
    </xf>
    <xf numFmtId="164" fontId="0" fillId="0" borderId="10" xfId="2" applyNumberFormat="1" applyFont="1" applyBorder="1" applyAlignment="1">
      <alignment horizontal="center" vertical="center"/>
    </xf>
    <xf numFmtId="0" fontId="0" fillId="3" borderId="31" xfId="0" applyFont="1" applyFill="1" applyBorder="1" applyAlignment="1">
      <alignment vertical="center"/>
    </xf>
    <xf numFmtId="164" fontId="3" fillId="3" borderId="11" xfId="2" applyNumberFormat="1" applyFont="1" applyFill="1" applyBorder="1" applyAlignment="1">
      <alignment horizontal="center" vertical="center"/>
    </xf>
    <xf numFmtId="164" fontId="3" fillId="3" borderId="12" xfId="2" applyNumberFormat="1" applyFont="1" applyFill="1" applyBorder="1" applyAlignment="1">
      <alignment horizontal="center" vertical="center"/>
    </xf>
    <xf numFmtId="164" fontId="3" fillId="3" borderId="13" xfId="2" applyNumberFormat="1" applyFont="1" applyFill="1" applyBorder="1" applyAlignment="1">
      <alignment horizontal="center" vertical="center"/>
    </xf>
    <xf numFmtId="164" fontId="3" fillId="5" borderId="37" xfId="2" applyNumberFormat="1" applyFont="1" applyFill="1" applyBorder="1" applyAlignment="1">
      <alignment horizontal="center" vertical="center"/>
    </xf>
    <xf numFmtId="44" fontId="0" fillId="3" borderId="39" xfId="0" applyNumberFormat="1" applyFill="1" applyBorder="1" applyAlignment="1">
      <alignment horizontal="center" vertical="center"/>
    </xf>
    <xf numFmtId="44" fontId="0" fillId="0" borderId="0" xfId="2" applyFont="1"/>
    <xf numFmtId="0" fontId="0" fillId="7" borderId="5" xfId="0" applyFill="1" applyBorder="1" applyAlignment="1" applyProtection="1">
      <alignment horizontal="center" vertical="center"/>
      <protection locked="0"/>
    </xf>
    <xf numFmtId="44" fontId="0" fillId="7" borderId="5" xfId="2" applyFont="1" applyFill="1" applyBorder="1" applyAlignment="1" applyProtection="1">
      <alignment horizontal="center" vertical="center"/>
      <protection locked="0"/>
    </xf>
    <xf numFmtId="44" fontId="0" fillId="7" borderId="12" xfId="2" applyFont="1" applyFill="1" applyBorder="1" applyAlignment="1" applyProtection="1">
      <alignment horizontal="center" vertical="center"/>
      <protection locked="0"/>
    </xf>
    <xf numFmtId="166" fontId="0" fillId="7" borderId="5" xfId="2" applyNumberFormat="1" applyFont="1" applyFill="1" applyBorder="1" applyAlignment="1" applyProtection="1">
      <alignment horizontal="center" vertical="center"/>
      <protection locked="0"/>
    </xf>
    <xf numFmtId="166" fontId="0" fillId="7" borderId="20" xfId="2" applyNumberFormat="1" applyFont="1" applyFill="1" applyBorder="1" applyAlignment="1" applyProtection="1">
      <alignment horizontal="center" vertical="center"/>
      <protection locked="0"/>
    </xf>
    <xf numFmtId="166" fontId="0" fillId="7" borderId="12" xfId="2" applyNumberFormat="1" applyFont="1" applyFill="1" applyBorder="1" applyAlignment="1" applyProtection="1">
      <alignment horizontal="center" vertical="center"/>
      <protection locked="0"/>
    </xf>
    <xf numFmtId="44" fontId="0" fillId="7" borderId="20" xfId="2" applyFont="1" applyFill="1" applyBorder="1" applyAlignment="1" applyProtection="1">
      <alignment horizontal="center" vertical="center"/>
      <protection locked="0"/>
    </xf>
    <xf numFmtId="0" fontId="0" fillId="0" borderId="5" xfId="0" applyFill="1" applyBorder="1" applyAlignment="1" applyProtection="1">
      <alignment horizontal="center" vertical="center"/>
      <protection locked="0"/>
    </xf>
    <xf numFmtId="44" fontId="0" fillId="7" borderId="10" xfId="2" applyFont="1" applyFill="1" applyBorder="1" applyAlignment="1" applyProtection="1">
      <alignment horizontal="center" vertical="center"/>
      <protection locked="0"/>
    </xf>
    <xf numFmtId="0" fontId="0" fillId="0" borderId="12" xfId="0" applyFill="1" applyBorder="1" applyAlignment="1" applyProtection="1">
      <alignment horizontal="center" vertical="center" wrapText="1"/>
      <protection locked="0"/>
    </xf>
    <xf numFmtId="44" fontId="0" fillId="7" borderId="13" xfId="2" applyFont="1" applyFill="1" applyBorder="1" applyAlignment="1" applyProtection="1">
      <alignment horizontal="center" vertical="center"/>
      <protection locked="0"/>
    </xf>
    <xf numFmtId="0" fontId="0" fillId="7" borderId="20" xfId="0" applyFill="1" applyBorder="1" applyAlignment="1" applyProtection="1">
      <alignment horizontal="center" vertical="center"/>
      <protection locked="0"/>
    </xf>
    <xf numFmtId="0" fontId="6" fillId="0" borderId="38" xfId="0" applyFont="1" applyBorder="1" applyAlignment="1">
      <alignment horizontal="center" vertical="center"/>
    </xf>
    <xf numFmtId="44" fontId="0" fillId="3" borderId="40" xfId="0" applyNumberFormat="1" applyFill="1" applyBorder="1" applyAlignment="1">
      <alignment horizontal="center" vertical="center"/>
    </xf>
    <xf numFmtId="0" fontId="6" fillId="0" borderId="11" xfId="0" applyFont="1" applyBorder="1" applyAlignment="1">
      <alignment horizontal="center" vertical="center"/>
    </xf>
    <xf numFmtId="0" fontId="8" fillId="0" borderId="20"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2" fillId="4" borderId="32" xfId="0" applyFont="1" applyFill="1" applyBorder="1" applyAlignment="1">
      <alignment horizontal="center" vertical="center"/>
    </xf>
    <xf numFmtId="0" fontId="2" fillId="4" borderId="33" xfId="0" applyFont="1" applyFill="1" applyBorder="1" applyAlignment="1">
      <alignment horizontal="center" vertical="center"/>
    </xf>
    <xf numFmtId="0" fontId="2" fillId="4" borderId="34" xfId="0" applyFont="1" applyFill="1" applyBorder="1" applyAlignment="1">
      <alignment horizontal="center" vertical="center" wrapText="1"/>
    </xf>
    <xf numFmtId="0" fontId="0" fillId="0" borderId="6" xfId="0" applyBorder="1" applyAlignment="1">
      <alignment horizontal="center" vertical="center"/>
    </xf>
    <xf numFmtId="0" fontId="0" fillId="7" borderId="7" xfId="0" applyFill="1" applyBorder="1" applyAlignment="1" applyProtection="1">
      <alignment horizontal="center" vertical="center"/>
      <protection locked="0"/>
    </xf>
    <xf numFmtId="44" fontId="0" fillId="7" borderId="8" xfId="2" applyFont="1" applyFill="1" applyBorder="1" applyAlignment="1" applyProtection="1">
      <alignment horizontal="center" vertical="center"/>
      <protection locked="0"/>
    </xf>
    <xf numFmtId="49" fontId="6" fillId="0" borderId="0" xfId="0" applyNumberFormat="1" applyFont="1" applyFill="1" applyBorder="1" applyAlignment="1">
      <alignment vertical="center"/>
    </xf>
    <xf numFmtId="0" fontId="6" fillId="0" borderId="0" xfId="0" applyFont="1" applyFill="1" applyBorder="1" applyAlignment="1">
      <alignment vertical="center"/>
    </xf>
    <xf numFmtId="164" fontId="0" fillId="6" borderId="9" xfId="2" applyNumberFormat="1" applyFont="1" applyFill="1" applyBorder="1" applyAlignment="1">
      <alignment horizontal="center" vertical="center"/>
    </xf>
    <xf numFmtId="44" fontId="0" fillId="0" borderId="10" xfId="2" applyFont="1" applyBorder="1" applyAlignment="1">
      <alignment horizontal="center" vertical="center"/>
    </xf>
    <xf numFmtId="44" fontId="0" fillId="0" borderId="13" xfId="2" applyFont="1" applyBorder="1" applyAlignment="1">
      <alignment horizontal="center"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8" borderId="41" xfId="0" applyFill="1" applyBorder="1"/>
    <xf numFmtId="0" fontId="7" fillId="8" borderId="42" xfId="0" applyFont="1" applyFill="1" applyBorder="1" applyAlignment="1">
      <alignment vertical="center"/>
    </xf>
    <xf numFmtId="0" fontId="6" fillId="8" borderId="43" xfId="0" applyFont="1" applyFill="1" applyBorder="1" applyAlignment="1">
      <alignment vertical="center"/>
    </xf>
    <xf numFmtId="0" fontId="0" fillId="8" borderId="43" xfId="0" applyFill="1" applyBorder="1" applyAlignment="1">
      <alignment vertical="center"/>
    </xf>
    <xf numFmtId="0" fontId="0" fillId="8" borderId="43" xfId="0" applyFill="1" applyBorder="1"/>
    <xf numFmtId="0" fontId="0" fillId="8" borderId="44" xfId="0" applyFill="1" applyBorder="1"/>
    <xf numFmtId="49" fontId="6" fillId="8" borderId="45" xfId="0" applyNumberFormat="1" applyFont="1" applyFill="1" applyBorder="1" applyAlignment="1">
      <alignment vertical="center"/>
    </xf>
    <xf numFmtId="49" fontId="6" fillId="8" borderId="46" xfId="0" applyNumberFormat="1" applyFont="1" applyFill="1" applyBorder="1" applyAlignment="1">
      <alignment vertical="center"/>
    </xf>
    <xf numFmtId="0" fontId="6" fillId="8" borderId="47" xfId="0" applyFont="1" applyFill="1" applyBorder="1" applyAlignment="1">
      <alignment vertical="center"/>
    </xf>
    <xf numFmtId="0" fontId="0" fillId="8" borderId="47" xfId="0" applyFill="1" applyBorder="1" applyAlignment="1">
      <alignment vertical="center"/>
    </xf>
    <xf numFmtId="0" fontId="0" fillId="8" borderId="47" xfId="0" applyFill="1" applyBorder="1"/>
    <xf numFmtId="0" fontId="0" fillId="8" borderId="48" xfId="0" applyFill="1" applyBorder="1"/>
    <xf numFmtId="49" fontId="6" fillId="8" borderId="49" xfId="0" applyNumberFormat="1" applyFont="1" applyFill="1" applyBorder="1" applyAlignment="1">
      <alignment vertical="center"/>
    </xf>
    <xf numFmtId="0" fontId="4" fillId="4" borderId="15" xfId="0" applyFont="1" applyFill="1" applyBorder="1" applyAlignment="1">
      <alignment horizontal="center" vertical="center"/>
    </xf>
    <xf numFmtId="0" fontId="4" fillId="4" borderId="55" xfId="0" applyFont="1" applyFill="1" applyBorder="1" applyAlignment="1">
      <alignment horizontal="center" vertical="center"/>
    </xf>
    <xf numFmtId="0" fontId="4" fillId="4" borderId="56" xfId="0" applyFont="1" applyFill="1" applyBorder="1" applyAlignment="1">
      <alignment horizontal="center" vertical="center"/>
    </xf>
    <xf numFmtId="44" fontId="0" fillId="3" borderId="57" xfId="2" applyFont="1" applyFill="1" applyBorder="1" applyAlignment="1">
      <alignment horizontal="center" vertical="center"/>
    </xf>
    <xf numFmtId="44" fontId="0" fillId="3" borderId="58" xfId="2" applyFont="1" applyFill="1" applyBorder="1" applyAlignment="1">
      <alignment horizontal="center" vertical="center"/>
    </xf>
    <xf numFmtId="44" fontId="0" fillId="3" borderId="59" xfId="0" applyNumberFormat="1" applyFill="1" applyBorder="1" applyAlignment="1">
      <alignment horizontal="center" vertical="center"/>
    </xf>
    <xf numFmtId="44" fontId="0" fillId="3" borderId="60" xfId="0" applyNumberFormat="1" applyFill="1" applyBorder="1" applyAlignment="1">
      <alignment horizontal="center" vertical="center"/>
    </xf>
    <xf numFmtId="0" fontId="4" fillId="4" borderId="61" xfId="0" applyFont="1" applyFill="1" applyBorder="1" applyAlignment="1">
      <alignment horizontal="center" vertical="center"/>
    </xf>
    <xf numFmtId="44" fontId="0" fillId="3" borderId="62" xfId="0" applyNumberFormat="1" applyFill="1" applyBorder="1" applyAlignment="1">
      <alignment horizontal="center" vertical="center"/>
    </xf>
    <xf numFmtId="44" fontId="0" fillId="3" borderId="63" xfId="0" applyNumberFormat="1" applyFill="1" applyBorder="1" applyAlignment="1">
      <alignment horizontal="center" vertical="center"/>
    </xf>
    <xf numFmtId="44" fontId="0" fillId="6" borderId="57" xfId="2" applyFont="1" applyFill="1" applyBorder="1" applyAlignment="1">
      <alignment horizontal="center" vertical="center"/>
    </xf>
    <xf numFmtId="44" fontId="0" fillId="6" borderId="58" xfId="2" applyFont="1" applyFill="1" applyBorder="1" applyAlignment="1">
      <alignment horizontal="center" vertical="center"/>
    </xf>
    <xf numFmtId="44" fontId="0" fillId="6" borderId="66" xfId="2" applyFont="1" applyFill="1" applyBorder="1" applyAlignment="1">
      <alignment horizontal="center" vertical="center"/>
    </xf>
    <xf numFmtId="44" fontId="0" fillId="6" borderId="67" xfId="2" applyFont="1" applyFill="1" applyBorder="1" applyAlignment="1">
      <alignment horizontal="center" vertical="center"/>
    </xf>
    <xf numFmtId="44" fontId="0" fillId="6" borderId="68" xfId="2" applyFont="1" applyFill="1" applyBorder="1" applyAlignment="1">
      <alignment horizontal="center" vertical="center"/>
    </xf>
    <xf numFmtId="44" fontId="0" fillId="6" borderId="69" xfId="2" applyFont="1" applyFill="1" applyBorder="1" applyAlignment="1">
      <alignment horizontal="center" vertical="center"/>
    </xf>
    <xf numFmtId="44" fontId="0" fillId="6" borderId="70" xfId="0" applyNumberFormat="1" applyFill="1" applyBorder="1" applyAlignment="1">
      <alignment horizontal="center" vertical="center"/>
    </xf>
    <xf numFmtId="44" fontId="0" fillId="6" borderId="71" xfId="0" applyNumberFormat="1" applyFill="1" applyBorder="1" applyAlignment="1">
      <alignment horizontal="center" vertical="center"/>
    </xf>
    <xf numFmtId="0" fontId="4" fillId="4" borderId="26" xfId="0" applyFont="1" applyFill="1" applyBorder="1" applyAlignment="1">
      <alignment horizontal="center" vertical="center"/>
    </xf>
    <xf numFmtId="44" fontId="0" fillId="3" borderId="21" xfId="0" applyNumberFormat="1" applyFill="1" applyBorder="1" applyAlignment="1">
      <alignment horizontal="center" vertical="center"/>
    </xf>
    <xf numFmtId="44" fontId="0" fillId="3" borderId="72" xfId="0" applyNumberFormat="1" applyFill="1" applyBorder="1" applyAlignment="1">
      <alignment horizontal="center" vertical="center"/>
    </xf>
    <xf numFmtId="44" fontId="0" fillId="3" borderId="73" xfId="0" applyNumberFormat="1" applyFill="1" applyBorder="1" applyAlignment="1">
      <alignment horizontal="center" vertical="center"/>
    </xf>
    <xf numFmtId="0" fontId="4" fillId="4" borderId="74" xfId="0" applyFont="1" applyFill="1" applyBorder="1" applyAlignment="1">
      <alignment horizontal="center" vertical="center"/>
    </xf>
    <xf numFmtId="0" fontId="4" fillId="4" borderId="75" xfId="0" applyFont="1" applyFill="1" applyBorder="1" applyAlignment="1">
      <alignment horizontal="center" vertical="center"/>
    </xf>
    <xf numFmtId="44" fontId="0" fillId="3" borderId="68" xfId="2" applyFont="1" applyFill="1" applyBorder="1" applyAlignment="1">
      <alignment horizontal="center" vertical="center"/>
    </xf>
    <xf numFmtId="44" fontId="0" fillId="3" borderId="69" xfId="2" applyFont="1" applyFill="1" applyBorder="1" applyAlignment="1">
      <alignment horizontal="center" vertical="center"/>
    </xf>
    <xf numFmtId="0" fontId="4" fillId="4" borderId="34" xfId="0" applyFont="1" applyFill="1" applyBorder="1" applyAlignment="1">
      <alignment horizontal="center" vertical="center"/>
    </xf>
    <xf numFmtId="0" fontId="0" fillId="0" borderId="80" xfId="0" applyBorder="1" applyAlignment="1">
      <alignment vertical="center"/>
    </xf>
    <xf numFmtId="0" fontId="4" fillId="4" borderId="81" xfId="0" applyFont="1" applyFill="1" applyBorder="1" applyAlignment="1">
      <alignment horizontal="center" vertical="center"/>
    </xf>
    <xf numFmtId="44" fontId="0" fillId="7" borderId="79" xfId="2" applyFont="1" applyFill="1" applyBorder="1" applyAlignment="1" applyProtection="1">
      <alignment horizontal="center" vertical="center"/>
      <protection locked="0"/>
    </xf>
    <xf numFmtId="0" fontId="4" fillId="4" borderId="82" xfId="0" applyFont="1" applyFill="1" applyBorder="1" applyAlignment="1">
      <alignment horizontal="center" vertical="center"/>
    </xf>
    <xf numFmtId="0" fontId="0" fillId="0" borderId="0" xfId="0" applyFill="1" applyAlignment="1">
      <alignment wrapText="1"/>
    </xf>
    <xf numFmtId="10" fontId="0" fillId="9" borderId="83" xfId="0" applyNumberFormat="1" applyFill="1" applyBorder="1" applyAlignment="1">
      <alignment horizontal="center" vertical="center"/>
    </xf>
    <xf numFmtId="44" fontId="0" fillId="7" borderId="1" xfId="2" applyFont="1" applyFill="1" applyBorder="1" applyAlignment="1" applyProtection="1">
      <alignment vertical="center"/>
      <protection locked="0"/>
    </xf>
    <xf numFmtId="0" fontId="4" fillId="4" borderId="1" xfId="0" applyFont="1" applyFill="1" applyBorder="1" applyAlignment="1">
      <alignment horizontal="center" vertical="center"/>
    </xf>
    <xf numFmtId="0" fontId="0" fillId="0" borderId="5" xfId="0" applyFill="1" applyBorder="1" applyAlignment="1">
      <alignment horizontal="center" vertical="center"/>
    </xf>
    <xf numFmtId="0" fontId="0" fillId="0" borderId="12" xfId="0" applyFill="1" applyBorder="1" applyAlignment="1">
      <alignment horizontal="center" vertical="center"/>
    </xf>
    <xf numFmtId="165" fontId="0" fillId="0" borderId="5" xfId="1" applyNumberFormat="1" applyFont="1" applyFill="1" applyBorder="1" applyAlignment="1">
      <alignment horizontal="right" vertical="center" indent="11"/>
    </xf>
    <xf numFmtId="165" fontId="0" fillId="0" borderId="20" xfId="1" applyNumberFormat="1" applyFont="1" applyFill="1" applyBorder="1" applyAlignment="1">
      <alignment horizontal="right" vertical="center" indent="11"/>
    </xf>
    <xf numFmtId="165" fontId="0" fillId="0" borderId="12" xfId="1" applyNumberFormat="1" applyFont="1" applyFill="1" applyBorder="1" applyAlignment="1">
      <alignment horizontal="right" vertical="center" indent="11"/>
    </xf>
    <xf numFmtId="0" fontId="0" fillId="0" borderId="20" xfId="0" applyFill="1" applyBorder="1" applyAlignment="1">
      <alignment horizontal="center" vertical="center"/>
    </xf>
    <xf numFmtId="0" fontId="2" fillId="4" borderId="29"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2" fillId="4" borderId="29" xfId="0" applyFont="1" applyFill="1" applyBorder="1" applyAlignment="1">
      <alignment horizontal="center" vertical="center"/>
    </xf>
    <xf numFmtId="0" fontId="2" fillId="4" borderId="76" xfId="0" applyFont="1" applyFill="1" applyBorder="1" applyAlignment="1">
      <alignment horizontal="center" vertical="center"/>
    </xf>
    <xf numFmtId="0" fontId="0" fillId="0" borderId="30" xfId="0" applyFill="1" applyBorder="1" applyAlignment="1">
      <alignment horizontal="left" vertical="center"/>
    </xf>
    <xf numFmtId="0" fontId="0" fillId="0" borderId="77" xfId="0" applyFill="1" applyBorder="1" applyAlignment="1">
      <alignment horizontal="left" vertical="center"/>
    </xf>
    <xf numFmtId="0" fontId="0" fillId="0" borderId="31" xfId="0" applyFill="1" applyBorder="1" applyAlignment="1">
      <alignment horizontal="left" vertical="center"/>
    </xf>
    <xf numFmtId="0" fontId="0" fillId="0" borderId="78" xfId="0" applyFill="1" applyBorder="1" applyAlignment="1">
      <alignment horizontal="left" vertical="center"/>
    </xf>
    <xf numFmtId="0" fontId="0" fillId="0" borderId="52"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0" fillId="0" borderId="50" xfId="0" applyBorder="1" applyAlignment="1">
      <alignment horizontal="center"/>
    </xf>
    <xf numFmtId="0" fontId="0" fillId="0" borderId="51" xfId="0" applyBorder="1" applyAlignment="1">
      <alignment horizontal="center"/>
    </xf>
    <xf numFmtId="0" fontId="0" fillId="0" borderId="64" xfId="0" applyBorder="1" applyAlignment="1">
      <alignment horizontal="center"/>
    </xf>
    <xf numFmtId="0" fontId="0" fillId="0" borderId="65" xfId="0" applyBorder="1" applyAlignment="1">
      <alignment horizontal="center"/>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zoomScaleNormal="100" workbookViewId="0">
      <selection activeCell="B7" sqref="B7"/>
    </sheetView>
  </sheetViews>
  <sheetFormatPr defaultRowHeight="15" x14ac:dyDescent="0.25"/>
  <cols>
    <col min="1" max="1" width="19.28515625" customWidth="1"/>
    <col min="2" max="2" width="46.85546875" customWidth="1"/>
    <col min="3" max="3" width="19.28515625" customWidth="1"/>
  </cols>
  <sheetData>
    <row r="2" spans="2:2" ht="21" x14ac:dyDescent="0.35">
      <c r="B2" s="3" t="s">
        <v>0</v>
      </c>
    </row>
    <row r="3" spans="2:2" ht="20.100000000000001" customHeight="1" x14ac:dyDescent="0.25">
      <c r="B3" s="2"/>
    </row>
    <row r="4" spans="2:2" ht="20.100000000000001" customHeight="1" x14ac:dyDescent="0.25">
      <c r="B4" s="2" t="s">
        <v>1</v>
      </c>
    </row>
    <row r="5" spans="2:2" ht="20.100000000000001" customHeight="1" x14ac:dyDescent="0.25">
      <c r="B5" s="2"/>
    </row>
    <row r="6" spans="2:2" ht="20.100000000000001" customHeight="1" thickBot="1" x14ac:dyDescent="0.3">
      <c r="B6" s="2" t="s">
        <v>2</v>
      </c>
    </row>
    <row r="7" spans="2:2" ht="20.100000000000001" customHeight="1" thickBot="1" x14ac:dyDescent="0.3">
      <c r="B7" s="4"/>
    </row>
    <row r="8" spans="2:2" ht="20.100000000000001" customHeight="1" x14ac:dyDescent="0.25">
      <c r="B8" s="2"/>
    </row>
    <row r="9" spans="2:2" ht="20.100000000000001" customHeight="1" thickBot="1" x14ac:dyDescent="0.3">
      <c r="B9" s="2" t="s">
        <v>3</v>
      </c>
    </row>
    <row r="10" spans="2:2" ht="20.100000000000001" customHeight="1" thickBot="1" x14ac:dyDescent="0.3">
      <c r="B10" s="4"/>
    </row>
    <row r="11" spans="2:2" ht="20.100000000000001" customHeight="1" x14ac:dyDescent="0.25">
      <c r="B11" s="2"/>
    </row>
    <row r="12" spans="2:2" ht="20.100000000000001" customHeight="1" thickBot="1" x14ac:dyDescent="0.3">
      <c r="B12" s="2" t="s">
        <v>4</v>
      </c>
    </row>
    <row r="13" spans="2:2" ht="20.100000000000001" customHeight="1" thickBot="1" x14ac:dyDescent="0.3">
      <c r="B13" s="4"/>
    </row>
    <row r="14" spans="2:2" ht="20.100000000000001" customHeight="1" x14ac:dyDescent="0.25">
      <c r="B14" s="2"/>
    </row>
    <row r="15" spans="2:2" ht="20.100000000000001" customHeight="1" thickBot="1" x14ac:dyDescent="0.3">
      <c r="B15" s="2" t="s">
        <v>5</v>
      </c>
    </row>
    <row r="16" spans="2:2" ht="20.100000000000001" customHeight="1" thickBot="1" x14ac:dyDescent="0.3">
      <c r="B16" s="4"/>
    </row>
    <row r="17" spans="2:2" ht="20.100000000000001" customHeight="1" x14ac:dyDescent="0.25">
      <c r="B17" s="2"/>
    </row>
    <row r="18" spans="2:2" ht="20.100000000000001" customHeight="1" thickBot="1" x14ac:dyDescent="0.3">
      <c r="B18" s="2" t="s">
        <v>6</v>
      </c>
    </row>
    <row r="19" spans="2:2" x14ac:dyDescent="0.25">
      <c r="B19" s="5"/>
    </row>
    <row r="20" spans="2:2" x14ac:dyDescent="0.25">
      <c r="B20" s="6"/>
    </row>
    <row r="21" spans="2:2" x14ac:dyDescent="0.25">
      <c r="B21" s="6"/>
    </row>
    <row r="22" spans="2:2" x14ac:dyDescent="0.25">
      <c r="B22" s="6"/>
    </row>
    <row r="23" spans="2:2" x14ac:dyDescent="0.25">
      <c r="B23" s="6"/>
    </row>
    <row r="24" spans="2:2" x14ac:dyDescent="0.25">
      <c r="B24" s="6"/>
    </row>
    <row r="25" spans="2:2" ht="15.75" thickBot="1" x14ac:dyDescent="0.3">
      <c r="B25" s="7"/>
    </row>
  </sheetData>
  <sheetProtection algorithmName="SHA-512" hashValue="P48ju9+Aiw5pDH6OYujEyx3iv+R+zczOdQFr25kSXcOooW4iJj+TkchEWZ66X8f6CbY8avfPIlBS9VPy+96Hxg==" saltValue="7C6hRtxbMZyySSf/AEx2mg==" spinCount="100000" sheet="1" objects="1" scenarios="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workbookViewId="0">
      <selection activeCell="D20" sqref="D20"/>
    </sheetView>
  </sheetViews>
  <sheetFormatPr defaultRowHeight="15" x14ac:dyDescent="0.25"/>
  <cols>
    <col min="1" max="1" width="4.140625" customWidth="1"/>
    <col min="2" max="2" width="13.28515625" customWidth="1"/>
    <col min="3" max="3" width="4.140625" customWidth="1"/>
    <col min="4" max="4" width="96.140625" customWidth="1"/>
  </cols>
  <sheetData>
    <row r="2" spans="2:4" ht="21" x14ac:dyDescent="0.35">
      <c r="B2" s="12" t="s">
        <v>7</v>
      </c>
    </row>
    <row r="3" spans="2:4" ht="15.75" thickBot="1" x14ac:dyDescent="0.3"/>
    <row r="4" spans="2:4" ht="15.75" thickBot="1" x14ac:dyDescent="0.3">
      <c r="B4" s="8" t="s">
        <v>8</v>
      </c>
      <c r="D4" t="s">
        <v>108</v>
      </c>
    </row>
    <row r="5" spans="2:4" x14ac:dyDescent="0.25">
      <c r="B5" s="13"/>
    </row>
    <row r="6" spans="2:4" ht="15.75" thickBot="1" x14ac:dyDescent="0.3"/>
    <row r="7" spans="2:4" ht="45" x14ac:dyDescent="0.25">
      <c r="B7" s="11" t="s">
        <v>9</v>
      </c>
      <c r="D7" s="10" t="s">
        <v>109</v>
      </c>
    </row>
    <row r="8" spans="2:4" x14ac:dyDescent="0.25">
      <c r="B8" s="15"/>
      <c r="D8" s="10"/>
    </row>
    <row r="9" spans="2:4" ht="15.75" thickBot="1" x14ac:dyDescent="0.3"/>
    <row r="10" spans="2:4" ht="45" x14ac:dyDescent="0.25">
      <c r="B10" s="62" t="s">
        <v>10</v>
      </c>
      <c r="D10" s="161" t="s">
        <v>110</v>
      </c>
    </row>
    <row r="11" spans="2:4" x14ac:dyDescent="0.25">
      <c r="B11" s="14"/>
      <c r="D11" s="10"/>
    </row>
    <row r="12" spans="2:4" ht="15.75" thickBot="1" x14ac:dyDescent="0.3"/>
    <row r="13" spans="2:4" ht="15.75" thickBot="1" x14ac:dyDescent="0.3">
      <c r="B13" s="9" t="s">
        <v>11</v>
      </c>
      <c r="D13" t="s">
        <v>111</v>
      </c>
    </row>
    <row r="14" spans="2:4" ht="15.75" thickBot="1" x14ac:dyDescent="0.3"/>
    <row r="15" spans="2:4" ht="15.75" thickBot="1" x14ac:dyDescent="0.3">
      <c r="B15" s="22" t="s">
        <v>12</v>
      </c>
      <c r="D15" t="s">
        <v>112</v>
      </c>
    </row>
  </sheetData>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dimension ref="B2:D12"/>
  <sheetViews>
    <sheetView showGridLines="0" workbookViewId="0">
      <selection activeCell="J10" sqref="J10"/>
    </sheetView>
  </sheetViews>
  <sheetFormatPr defaultRowHeight="15" x14ac:dyDescent="0.25"/>
  <cols>
    <col min="3" max="3" width="79.28515625" style="10" customWidth="1"/>
    <col min="4" max="4" width="30.28515625" style="16" customWidth="1"/>
  </cols>
  <sheetData>
    <row r="2" spans="2:4" ht="21" x14ac:dyDescent="0.35">
      <c r="B2" s="12" t="s">
        <v>14</v>
      </c>
    </row>
    <row r="3" spans="2:4" ht="15.75" thickBot="1" x14ac:dyDescent="0.3"/>
    <row r="4" spans="2:4" s="18" customFormat="1" ht="15.75" thickBot="1" x14ac:dyDescent="0.3">
      <c r="B4" s="17" t="s">
        <v>15</v>
      </c>
      <c r="C4" s="70" t="s">
        <v>16</v>
      </c>
      <c r="D4" s="66" t="s">
        <v>17</v>
      </c>
    </row>
    <row r="5" spans="2:4" ht="54.6" customHeight="1" x14ac:dyDescent="0.25">
      <c r="B5" s="45">
        <v>1</v>
      </c>
      <c r="C5" s="63" t="s">
        <v>113</v>
      </c>
      <c r="D5" s="67" t="s">
        <v>18</v>
      </c>
    </row>
    <row r="6" spans="2:4" ht="54.6" customHeight="1" x14ac:dyDescent="0.25">
      <c r="B6" s="43">
        <v>2</v>
      </c>
      <c r="C6" s="64" t="s">
        <v>19</v>
      </c>
      <c r="D6" s="68" t="s">
        <v>20</v>
      </c>
    </row>
    <row r="7" spans="2:4" ht="54.6" customHeight="1" x14ac:dyDescent="0.25">
      <c r="B7" s="43">
        <v>3</v>
      </c>
      <c r="C7" s="64" t="s">
        <v>21</v>
      </c>
      <c r="D7" s="67" t="s">
        <v>18</v>
      </c>
    </row>
    <row r="8" spans="2:4" ht="54.6" customHeight="1" x14ac:dyDescent="0.25">
      <c r="B8" s="43">
        <v>4</v>
      </c>
      <c r="C8" s="64" t="s">
        <v>114</v>
      </c>
      <c r="D8" s="68" t="s">
        <v>22</v>
      </c>
    </row>
    <row r="9" spans="2:4" ht="54.6" customHeight="1" x14ac:dyDescent="0.25">
      <c r="B9" s="43">
        <v>5</v>
      </c>
      <c r="C9" s="64" t="s">
        <v>115</v>
      </c>
      <c r="D9" s="68" t="s">
        <v>20</v>
      </c>
    </row>
    <row r="10" spans="2:4" ht="54.6" customHeight="1" x14ac:dyDescent="0.25">
      <c r="B10" s="43">
        <v>6</v>
      </c>
      <c r="C10" s="64" t="s">
        <v>23</v>
      </c>
      <c r="D10" s="68" t="s">
        <v>20</v>
      </c>
    </row>
    <row r="11" spans="2:4" ht="54.6" customHeight="1" x14ac:dyDescent="0.25">
      <c r="B11" s="43">
        <v>7</v>
      </c>
      <c r="C11" s="64" t="s">
        <v>24</v>
      </c>
      <c r="D11" s="68" t="s">
        <v>20</v>
      </c>
    </row>
    <row r="12" spans="2:4" ht="60.75" thickBot="1" x14ac:dyDescent="0.3">
      <c r="B12" s="44">
        <v>8</v>
      </c>
      <c r="C12" s="65" t="s">
        <v>116</v>
      </c>
      <c r="D12" s="69" t="s">
        <v>20</v>
      </c>
    </row>
  </sheetData>
  <sheetProtection algorithmName="SHA-512" hashValue="hPwwwDIkOT3yUA85+1ynZzU9ryK1QxnX1fdLzKFXjPYAkR9Oj01/ZO1oqBpOOiGLvGIKgAtb1WQ6xG2JWmck8A==" saltValue="DxQE3ADHAl0kHXWHWYIPtw==" spinCount="100000" sheet="1" objects="1" scenarios="1"/>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dimension ref="B2:J19"/>
  <sheetViews>
    <sheetView showGridLines="0" workbookViewId="0">
      <selection activeCell="C6" sqref="C6"/>
    </sheetView>
  </sheetViews>
  <sheetFormatPr defaultRowHeight="15" x14ac:dyDescent="0.25"/>
  <cols>
    <col min="2" max="2" width="61.28515625" customWidth="1"/>
    <col min="3" max="3" width="15.140625" style="21" customWidth="1"/>
    <col min="4" max="4" width="25.42578125" style="21" customWidth="1"/>
    <col min="5" max="10" width="15.140625" style="21" customWidth="1"/>
  </cols>
  <sheetData>
    <row r="2" spans="2:10" ht="21" x14ac:dyDescent="0.35">
      <c r="B2" s="12" t="s">
        <v>13</v>
      </c>
    </row>
    <row r="3" spans="2:10" ht="15.75" thickBot="1" x14ac:dyDescent="0.3"/>
    <row r="4" spans="2:10" ht="15.75" thickBot="1" x14ac:dyDescent="0.3">
      <c r="B4" s="19" t="s">
        <v>25</v>
      </c>
      <c r="C4" s="172" t="s">
        <v>26</v>
      </c>
      <c r="D4" s="173"/>
      <c r="E4" s="173"/>
      <c r="F4" s="173"/>
      <c r="G4" s="174"/>
      <c r="H4" s="172" t="s">
        <v>27</v>
      </c>
      <c r="I4" s="174"/>
    </row>
    <row r="5" spans="2:10" s="72" customFormat="1" ht="21.6" customHeight="1" x14ac:dyDescent="0.25">
      <c r="B5" s="171" t="s">
        <v>28</v>
      </c>
      <c r="C5" s="23" t="s">
        <v>29</v>
      </c>
      <c r="D5" s="24" t="s">
        <v>30</v>
      </c>
      <c r="E5" s="24" t="s">
        <v>31</v>
      </c>
      <c r="F5" s="24" t="s">
        <v>32</v>
      </c>
      <c r="G5" s="25" t="s">
        <v>33</v>
      </c>
      <c r="H5" s="23" t="s">
        <v>34</v>
      </c>
      <c r="I5" s="25" t="s">
        <v>35</v>
      </c>
      <c r="J5" s="71" t="s">
        <v>36</v>
      </c>
    </row>
    <row r="6" spans="2:10" s="72" customFormat="1" ht="21.6" customHeight="1" x14ac:dyDescent="0.25">
      <c r="B6" s="73" t="s">
        <v>37</v>
      </c>
      <c r="C6" s="74">
        <f>Implementatie!C7</f>
        <v>0</v>
      </c>
      <c r="D6" s="75"/>
      <c r="E6" s="75"/>
      <c r="F6" s="75"/>
      <c r="G6" s="76"/>
      <c r="H6" s="112"/>
      <c r="I6" s="76"/>
      <c r="J6" s="77">
        <f>SUM(C6:I6)</f>
        <v>0</v>
      </c>
    </row>
    <row r="7" spans="2:10" s="72" customFormat="1" ht="21.6" customHeight="1" x14ac:dyDescent="0.25">
      <c r="B7" s="73" t="s">
        <v>117</v>
      </c>
      <c r="C7" s="74">
        <f>Exploitatie!F25</f>
        <v>0</v>
      </c>
      <c r="D7" s="78">
        <f>Exploitatie!G25</f>
        <v>0</v>
      </c>
      <c r="E7" s="78">
        <f>Exploitatie!H25</f>
        <v>0</v>
      </c>
      <c r="F7" s="78">
        <f>Exploitatie!I25</f>
        <v>0</v>
      </c>
      <c r="G7" s="79">
        <f>Exploitatie!J25</f>
        <v>0</v>
      </c>
      <c r="H7" s="112"/>
      <c r="I7" s="76"/>
      <c r="J7" s="77">
        <f>SUM(C7:I7)</f>
        <v>0</v>
      </c>
    </row>
    <row r="8" spans="2:10" s="72" customFormat="1" ht="21.6" customHeight="1" x14ac:dyDescent="0.25">
      <c r="B8" s="73" t="s">
        <v>39</v>
      </c>
      <c r="C8" s="74">
        <f>Exploitatie!E41</f>
        <v>0</v>
      </c>
      <c r="D8" s="78">
        <f>Exploitatie!F41</f>
        <v>0</v>
      </c>
      <c r="E8" s="78">
        <f>Exploitatie!G41</f>
        <v>0</v>
      </c>
      <c r="F8" s="78">
        <f>Exploitatie!H41</f>
        <v>0</v>
      </c>
      <c r="G8" s="79">
        <f>Exploitatie!I41</f>
        <v>0</v>
      </c>
      <c r="H8" s="74">
        <f>Exploitatie!J41</f>
        <v>0</v>
      </c>
      <c r="I8" s="79">
        <f>Exploitatie!K41</f>
        <v>0</v>
      </c>
      <c r="J8" s="77">
        <f>SUM(C8:I8)</f>
        <v>0</v>
      </c>
    </row>
    <row r="9" spans="2:10" s="72" customFormat="1" ht="21.6" customHeight="1" x14ac:dyDescent="0.25">
      <c r="B9" s="73" t="s">
        <v>40</v>
      </c>
      <c r="C9" s="74">
        <f>Exploitatie!G57</f>
        <v>0</v>
      </c>
      <c r="D9" s="78">
        <f>Exploitatie!H57</f>
        <v>0</v>
      </c>
      <c r="E9" s="78">
        <f>Exploitatie!I57</f>
        <v>0</v>
      </c>
      <c r="F9" s="78">
        <f>Exploitatie!J57</f>
        <v>0</v>
      </c>
      <c r="G9" s="79">
        <f>Exploitatie!K57</f>
        <v>0</v>
      </c>
      <c r="H9" s="74">
        <f>Exploitatie!L57</f>
        <v>0</v>
      </c>
      <c r="I9" s="79">
        <f>Exploitatie!M57</f>
        <v>0</v>
      </c>
      <c r="J9" s="77">
        <f>SUM(C9:I9)</f>
        <v>0</v>
      </c>
    </row>
    <row r="10" spans="2:10" s="72" customFormat="1" ht="21.6" customHeight="1" thickBot="1" x14ac:dyDescent="0.3">
      <c r="B10" s="80" t="s">
        <v>41</v>
      </c>
      <c r="C10" s="81">
        <f>SUM(C6:C9)</f>
        <v>0</v>
      </c>
      <c r="D10" s="82">
        <f t="shared" ref="D10:G10" si="0">SUM(D6:D9)</f>
        <v>0</v>
      </c>
      <c r="E10" s="82">
        <f t="shared" si="0"/>
        <v>0</v>
      </c>
      <c r="F10" s="82">
        <f t="shared" si="0"/>
        <v>0</v>
      </c>
      <c r="G10" s="83">
        <f t="shared" si="0"/>
        <v>0</v>
      </c>
      <c r="H10" s="81">
        <f>SUM(H6:H9)</f>
        <v>0</v>
      </c>
      <c r="I10" s="83">
        <f>SUM(I6:I9)</f>
        <v>0</v>
      </c>
      <c r="J10" s="84">
        <f>SUM(J6:J9)</f>
        <v>0</v>
      </c>
    </row>
    <row r="12" spans="2:10" x14ac:dyDescent="0.25">
      <c r="B12" s="41" t="s">
        <v>10</v>
      </c>
      <c r="C12" s="30"/>
      <c r="D12" s="59"/>
      <c r="E12" s="14"/>
      <c r="F12" s="14"/>
      <c r="G12" s="14"/>
      <c r="H12" s="14"/>
      <c r="I12" s="14"/>
      <c r="J12"/>
    </row>
    <row r="13" spans="2:10" x14ac:dyDescent="0.25">
      <c r="B13" s="33" t="s">
        <v>118</v>
      </c>
      <c r="C13" s="34"/>
      <c r="D13" s="60"/>
      <c r="E13" s="14"/>
      <c r="F13" s="14"/>
      <c r="G13" s="14"/>
      <c r="H13" s="14"/>
      <c r="I13" s="14"/>
      <c r="J13"/>
    </row>
    <row r="14" spans="2:10" x14ac:dyDescent="0.25">
      <c r="B14" s="33" t="s">
        <v>42</v>
      </c>
      <c r="C14" s="34"/>
      <c r="D14" s="60"/>
      <c r="E14" s="14"/>
      <c r="F14" s="14"/>
      <c r="G14" s="14"/>
      <c r="H14" s="14"/>
      <c r="I14" s="14"/>
      <c r="J14"/>
    </row>
    <row r="15" spans="2:10" x14ac:dyDescent="0.25">
      <c r="B15" s="33" t="s">
        <v>43</v>
      </c>
      <c r="C15" s="34"/>
      <c r="D15" s="60"/>
      <c r="E15" s="14"/>
      <c r="F15" s="14"/>
      <c r="G15" s="14"/>
      <c r="H15" s="14"/>
      <c r="I15" s="14"/>
      <c r="J15"/>
    </row>
    <row r="16" spans="2:10" x14ac:dyDescent="0.25">
      <c r="B16" s="37" t="s">
        <v>44</v>
      </c>
      <c r="C16" s="38"/>
      <c r="D16" s="61"/>
      <c r="E16" s="14"/>
      <c r="F16" s="14"/>
      <c r="G16" s="14"/>
      <c r="H16" s="14"/>
      <c r="I16" s="14"/>
      <c r="J16"/>
    </row>
    <row r="19" spans="2:2" x14ac:dyDescent="0.25">
      <c r="B19" s="55"/>
    </row>
  </sheetData>
  <mergeCells count="2">
    <mergeCell ref="C4:G4"/>
    <mergeCell ref="H4:I4"/>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dimension ref="B2:F21"/>
  <sheetViews>
    <sheetView showGridLines="0" tabSelected="1" workbookViewId="0"/>
  </sheetViews>
  <sheetFormatPr defaultRowHeight="15" x14ac:dyDescent="0.25"/>
  <cols>
    <col min="2" max="2" width="39.5703125" customWidth="1"/>
    <col min="3" max="3" width="18.42578125" customWidth="1"/>
    <col min="4" max="4" width="17.5703125" customWidth="1"/>
    <col min="5" max="5" width="53.42578125" customWidth="1"/>
    <col min="6" max="6" width="17.5703125" customWidth="1"/>
  </cols>
  <sheetData>
    <row r="2" spans="2:6" ht="21" x14ac:dyDescent="0.35">
      <c r="B2" s="12" t="s">
        <v>45</v>
      </c>
    </row>
    <row r="3" spans="2:6" x14ac:dyDescent="0.25">
      <c r="B3" s="1"/>
    </row>
    <row r="4" spans="2:6" x14ac:dyDescent="0.25">
      <c r="B4" s="19" t="s">
        <v>46</v>
      </c>
    </row>
    <row r="5" spans="2:6" ht="20.45" customHeight="1" thickBot="1" x14ac:dyDescent="0.3">
      <c r="B5" s="158" t="s">
        <v>28</v>
      </c>
      <c r="C5" s="164" t="s">
        <v>47</v>
      </c>
      <c r="D5" s="156" t="s">
        <v>48</v>
      </c>
    </row>
    <row r="6" spans="2:6" ht="20.45" customHeight="1" thickBot="1" x14ac:dyDescent="0.3">
      <c r="B6" s="157" t="s">
        <v>49</v>
      </c>
      <c r="C6" s="163"/>
      <c r="D6" s="162">
        <f>IF(('Totale Kosten Inschrijver'!J10&gt;0),(C6/'Totale Kosten Inschrijver'!J10),0)</f>
        <v>0</v>
      </c>
    </row>
    <row r="7" spans="2:6" ht="20.45" customHeight="1" thickBot="1" x14ac:dyDescent="0.3">
      <c r="B7" s="27" t="s">
        <v>50</v>
      </c>
      <c r="C7" s="54">
        <f>C6</f>
        <v>0</v>
      </c>
    </row>
    <row r="8" spans="2:6" x14ac:dyDescent="0.25">
      <c r="B8" s="20"/>
      <c r="C8" s="20"/>
      <c r="D8" s="20"/>
    </row>
    <row r="9" spans="2:6" x14ac:dyDescent="0.25">
      <c r="B9" s="41" t="s">
        <v>10</v>
      </c>
      <c r="C9" s="30"/>
      <c r="D9" s="31"/>
      <c r="E9" s="32"/>
      <c r="F9" s="42"/>
    </row>
    <row r="10" spans="2:6" x14ac:dyDescent="0.25">
      <c r="B10" s="33" t="s">
        <v>119</v>
      </c>
      <c r="C10" s="34"/>
      <c r="D10" s="35"/>
      <c r="E10" s="36"/>
      <c r="F10" s="42"/>
    </row>
    <row r="11" spans="2:6" x14ac:dyDescent="0.25">
      <c r="B11" s="37" t="s">
        <v>51</v>
      </c>
      <c r="C11" s="38"/>
      <c r="D11" s="39"/>
      <c r="E11" s="40"/>
      <c r="F11" s="42"/>
    </row>
    <row r="14" spans="2:6" ht="20.45" customHeight="1" x14ac:dyDescent="0.25">
      <c r="B14" s="19" t="s">
        <v>132</v>
      </c>
    </row>
    <row r="15" spans="2:6" ht="20.45" customHeight="1" x14ac:dyDescent="0.25">
      <c r="B15" s="158" t="s">
        <v>28</v>
      </c>
      <c r="C15" s="160" t="s">
        <v>47</v>
      </c>
    </row>
    <row r="16" spans="2:6" ht="20.45" customHeight="1" x14ac:dyDescent="0.25">
      <c r="B16" s="157" t="s">
        <v>133</v>
      </c>
      <c r="C16" s="159">
        <v>0</v>
      </c>
    </row>
    <row r="18" spans="2:5" x14ac:dyDescent="0.25">
      <c r="B18" s="118" t="s">
        <v>10</v>
      </c>
      <c r="C18" s="119"/>
      <c r="D18" s="120"/>
      <c r="E18" s="122"/>
    </row>
    <row r="19" spans="2:5" x14ac:dyDescent="0.25">
      <c r="B19" s="123" t="s">
        <v>134</v>
      </c>
      <c r="C19" s="34"/>
      <c r="D19" s="35"/>
      <c r="E19" s="117"/>
    </row>
    <row r="20" spans="2:5" x14ac:dyDescent="0.25">
      <c r="B20" s="123" t="s">
        <v>135</v>
      </c>
      <c r="C20" s="34"/>
      <c r="D20" s="35"/>
      <c r="E20" s="117"/>
    </row>
    <row r="21" spans="2:5" x14ac:dyDescent="0.25">
      <c r="B21" s="124" t="s">
        <v>136</v>
      </c>
      <c r="C21" s="125"/>
      <c r="D21" s="126"/>
      <c r="E21" s="128"/>
    </row>
  </sheetData>
  <sheetProtection algorithmName="SHA-512" hashValue="108x4M5cYI0naw8egbh1dDxhneoXEJNeZ1EbAS5qL+Y/rIb9JuxnV2iFmPfM15VZkm4nZoeTcuZ1pL/OMvttGA==" saltValue="RzgTc8N32ugDxMtCB+F/6w==" spinCount="100000" sheet="1" objects="1" scenarios="1"/>
  <conditionalFormatting sqref="D6">
    <cfRule type="cellIs" dxfId="0" priority="1" operator="greaterThan">
      <formula>0.05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Inschrijver'!J10</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dimension ref="B2:XFD63"/>
  <sheetViews>
    <sheetView showGridLines="0" workbookViewId="0">
      <selection activeCell="C38" sqref="C38"/>
    </sheetView>
  </sheetViews>
  <sheetFormatPr defaultRowHeight="15" x14ac:dyDescent="0.25"/>
  <cols>
    <col min="2" max="2" width="13.42578125" customWidth="1"/>
    <col min="3" max="3" width="40" customWidth="1"/>
    <col min="4" max="6" width="12.85546875" customWidth="1"/>
    <col min="7" max="11" width="12.5703125" customWidth="1"/>
    <col min="12" max="13" width="12.85546875" customWidth="1"/>
  </cols>
  <sheetData>
    <row r="2" spans="2:10 16376:16377" ht="21" x14ac:dyDescent="0.35">
      <c r="B2" s="12" t="s">
        <v>52</v>
      </c>
    </row>
    <row r="3" spans="2:10 16376:16377" ht="21" x14ac:dyDescent="0.35">
      <c r="B3" s="12"/>
    </row>
    <row r="4" spans="2:10 16376:16377" ht="15.75" thickBot="1" x14ac:dyDescent="0.3">
      <c r="B4" s="19" t="s">
        <v>53</v>
      </c>
    </row>
    <row r="5" spans="2:10 16376:16377" ht="45.75" thickBot="1" x14ac:dyDescent="0.3">
      <c r="B5" s="104" t="s">
        <v>54</v>
      </c>
      <c r="C5" s="105" t="s">
        <v>55</v>
      </c>
      <c r="D5" s="106" t="s">
        <v>56</v>
      </c>
    </row>
    <row r="6" spans="2:10 16376:16377" ht="20.100000000000001" customHeight="1" x14ac:dyDescent="0.25">
      <c r="B6" s="107" t="s">
        <v>57</v>
      </c>
      <c r="C6" s="108" t="s">
        <v>58</v>
      </c>
      <c r="D6" s="109">
        <v>0</v>
      </c>
    </row>
    <row r="7" spans="2:10 16376:16377" x14ac:dyDescent="0.25">
      <c r="B7" s="99" t="s">
        <v>59</v>
      </c>
      <c r="C7" s="94" t="s">
        <v>60</v>
      </c>
      <c r="D7" s="95">
        <v>0</v>
      </c>
      <c r="XEV7" s="46"/>
    </row>
    <row r="8" spans="2:10 16376:16377" ht="46.5" customHeight="1" thickBot="1" x14ac:dyDescent="0.3">
      <c r="B8" s="101" t="s">
        <v>59</v>
      </c>
      <c r="C8" s="96" t="s">
        <v>61</v>
      </c>
      <c r="D8" s="97">
        <v>0</v>
      </c>
      <c r="XEV8" s="46"/>
    </row>
    <row r="9" spans="2:10 16376:16377" ht="20.100000000000001" customHeight="1" x14ac:dyDescent="0.25">
      <c r="E9" s="49"/>
      <c r="XEW9" s="46"/>
    </row>
    <row r="10" spans="2:10 16376:16377" x14ac:dyDescent="0.25">
      <c r="B10" s="41" t="s">
        <v>10</v>
      </c>
      <c r="C10" s="30"/>
      <c r="D10" s="31"/>
      <c r="E10" s="32"/>
      <c r="F10" s="32"/>
      <c r="G10" s="32"/>
      <c r="H10" s="32"/>
      <c r="I10" s="56"/>
    </row>
    <row r="11" spans="2:10 16376:16377" x14ac:dyDescent="0.25">
      <c r="B11" s="33" t="s">
        <v>62</v>
      </c>
      <c r="C11" s="34"/>
      <c r="D11" s="35"/>
      <c r="E11" s="36"/>
      <c r="F11" s="36"/>
      <c r="G11" s="36"/>
      <c r="H11" s="36"/>
      <c r="I11" s="57"/>
    </row>
    <row r="12" spans="2:10 16376:16377" x14ac:dyDescent="0.25">
      <c r="B12" s="33" t="s">
        <v>63</v>
      </c>
      <c r="C12" s="34"/>
      <c r="D12" s="35"/>
      <c r="E12" s="36"/>
      <c r="F12" s="36"/>
      <c r="G12" s="36"/>
      <c r="H12" s="36"/>
      <c r="I12" s="57"/>
    </row>
    <row r="13" spans="2:10 16376:16377" x14ac:dyDescent="0.25">
      <c r="B13" s="33" t="s">
        <v>64</v>
      </c>
      <c r="C13" s="34"/>
      <c r="D13" s="35"/>
      <c r="E13" s="36"/>
      <c r="F13" s="36"/>
      <c r="G13" s="36"/>
      <c r="H13" s="36"/>
      <c r="I13" s="57"/>
      <c r="J13" s="14"/>
    </row>
    <row r="14" spans="2:10 16376:16377" x14ac:dyDescent="0.25">
      <c r="B14" s="37" t="s">
        <v>65</v>
      </c>
      <c r="C14" s="38"/>
      <c r="D14" s="39"/>
      <c r="E14" s="40"/>
      <c r="F14" s="40"/>
      <c r="G14" s="40"/>
      <c r="H14" s="40"/>
      <c r="I14" s="58"/>
    </row>
    <row r="15" spans="2:10 16376:16377" x14ac:dyDescent="0.25">
      <c r="B15" s="110"/>
      <c r="C15" s="111"/>
      <c r="D15" s="15"/>
      <c r="E15" s="14"/>
      <c r="F15" s="14"/>
      <c r="G15" s="14"/>
      <c r="H15" s="14"/>
    </row>
    <row r="16" spans="2:10 16376:16377" x14ac:dyDescent="0.25">
      <c r="B16" s="110"/>
      <c r="C16" s="111"/>
      <c r="D16" s="15"/>
      <c r="E16" s="14"/>
      <c r="F16" s="14"/>
      <c r="G16" s="14"/>
      <c r="H16" s="14"/>
    </row>
    <row r="18" spans="2:12 16384:16384" x14ac:dyDescent="0.25">
      <c r="F18" s="181" t="s">
        <v>66</v>
      </c>
      <c r="G18" s="182"/>
      <c r="H18" s="182"/>
      <c r="I18" s="182"/>
      <c r="J18" s="182"/>
      <c r="K18" s="182"/>
      <c r="L18" s="183"/>
    </row>
    <row r="19" spans="2:12 16384:16384" x14ac:dyDescent="0.25">
      <c r="B19" s="19" t="s">
        <v>38</v>
      </c>
      <c r="F19" s="184" t="s">
        <v>120</v>
      </c>
      <c r="G19" s="185"/>
      <c r="H19" s="185"/>
      <c r="I19" s="185"/>
      <c r="J19" s="185"/>
      <c r="K19" s="186" t="s">
        <v>27</v>
      </c>
      <c r="L19" s="187"/>
    </row>
    <row r="20" spans="2:12 16384:16384" ht="30" x14ac:dyDescent="0.25">
      <c r="B20" s="23" t="s">
        <v>67</v>
      </c>
      <c r="C20" s="24" t="s">
        <v>68</v>
      </c>
      <c r="D20" s="28" t="s">
        <v>69</v>
      </c>
      <c r="E20" s="28" t="s">
        <v>70</v>
      </c>
      <c r="F20" s="130" t="s">
        <v>29</v>
      </c>
      <c r="G20" s="130" t="s">
        <v>30</v>
      </c>
      <c r="H20" s="130" t="s">
        <v>31</v>
      </c>
      <c r="I20" s="130" t="s">
        <v>32</v>
      </c>
      <c r="J20" s="148" t="s">
        <v>33</v>
      </c>
      <c r="K20" s="131" t="s">
        <v>34</v>
      </c>
      <c r="L20" s="132" t="s">
        <v>35</v>
      </c>
    </row>
    <row r="21" spans="2:12 16384:16384" ht="20.100000000000001" customHeight="1" x14ac:dyDescent="0.25">
      <c r="B21" s="43" t="s">
        <v>71</v>
      </c>
      <c r="C21" s="87" t="s">
        <v>58</v>
      </c>
      <c r="D21" s="165">
        <v>91</v>
      </c>
      <c r="E21" s="88">
        <v>0</v>
      </c>
      <c r="F21" s="47">
        <f>D21*E21*12</f>
        <v>0</v>
      </c>
      <c r="G21" s="47">
        <f>E21*D21*12</f>
        <v>0</v>
      </c>
      <c r="H21" s="47">
        <f>E21*D21*12</f>
        <v>0</v>
      </c>
      <c r="I21" s="47">
        <f>E21*D21*12</f>
        <v>0</v>
      </c>
      <c r="J21" s="138">
        <f>E21*D21*12</f>
        <v>0</v>
      </c>
      <c r="K21" s="140"/>
      <c r="L21" s="141"/>
    </row>
    <row r="22" spans="2:12 16384:16384" ht="65.099999999999994" customHeight="1" x14ac:dyDescent="0.25">
      <c r="B22" s="99" t="s">
        <v>59</v>
      </c>
      <c r="C22" s="102" t="s">
        <v>72</v>
      </c>
      <c r="D22" s="170">
        <v>6</v>
      </c>
      <c r="E22" s="93">
        <v>0</v>
      </c>
      <c r="F22" s="50">
        <f>D22*E22*12</f>
        <v>0</v>
      </c>
      <c r="G22" s="50">
        <f>E22*D22*12</f>
        <v>0</v>
      </c>
      <c r="H22" s="50">
        <f>E22*D22*12</f>
        <v>0</v>
      </c>
      <c r="I22" s="50">
        <f>E22*D22*12</f>
        <v>0</v>
      </c>
      <c r="J22" s="149">
        <f>E22*D22*12</f>
        <v>0</v>
      </c>
      <c r="K22" s="142"/>
      <c r="L22" s="143"/>
    </row>
    <row r="23" spans="2:12 16384:16384" ht="20.100000000000001" customHeight="1" x14ac:dyDescent="0.25">
      <c r="B23" s="43" t="s">
        <v>73</v>
      </c>
      <c r="C23" s="98" t="s">
        <v>58</v>
      </c>
      <c r="D23" s="170">
        <v>7</v>
      </c>
      <c r="E23" s="93">
        <v>0</v>
      </c>
      <c r="F23" s="50">
        <f>D23*E23*12</f>
        <v>0</v>
      </c>
      <c r="G23" s="50">
        <f>E23*D23*12</f>
        <v>0</v>
      </c>
      <c r="H23" s="50">
        <f>E23*D23*12</f>
        <v>0</v>
      </c>
      <c r="I23" s="50">
        <f>E23*D23*12</f>
        <v>0</v>
      </c>
      <c r="J23" s="149">
        <f>E23*D23*12</f>
        <v>0</v>
      </c>
      <c r="K23" s="142"/>
      <c r="L23" s="143"/>
    </row>
    <row r="24" spans="2:12 16384:16384" ht="65.45" customHeight="1" x14ac:dyDescent="0.25">
      <c r="B24" s="101" t="s">
        <v>59</v>
      </c>
      <c r="C24" s="103" t="s">
        <v>72</v>
      </c>
      <c r="D24" s="166">
        <v>0</v>
      </c>
      <c r="E24" s="89">
        <v>0</v>
      </c>
      <c r="F24" s="48">
        <f>D24*E24*12</f>
        <v>0</v>
      </c>
      <c r="G24" s="48">
        <f>E24*D24*12</f>
        <v>0</v>
      </c>
      <c r="H24" s="48">
        <f>E24*D24*12</f>
        <v>0</v>
      </c>
      <c r="I24" s="48">
        <f>E24*D24*12</f>
        <v>0</v>
      </c>
      <c r="J24" s="150">
        <f>E24*D24*12</f>
        <v>0</v>
      </c>
      <c r="K24" s="144"/>
      <c r="L24" s="145"/>
    </row>
    <row r="25" spans="2:12 16384:16384" ht="20.100000000000001" customHeight="1" x14ac:dyDescent="0.25">
      <c r="E25" s="49" t="s">
        <v>50</v>
      </c>
      <c r="F25" s="85">
        <f>SUM(F21:F24)</f>
        <v>0</v>
      </c>
      <c r="G25" s="100">
        <f>SUM(G21:G24)</f>
        <v>0</v>
      </c>
      <c r="H25" s="100">
        <f>SUM(H21:H24)</f>
        <v>0</v>
      </c>
      <c r="I25" s="100">
        <f>SUM(I21:I24)</f>
        <v>0</v>
      </c>
      <c r="J25" s="151">
        <f>SUM(J21:J24)</f>
        <v>0</v>
      </c>
      <c r="K25" s="146"/>
      <c r="L25" s="147"/>
      <c r="XFD25" s="46"/>
    </row>
    <row r="27" spans="2:12 16384:16384" x14ac:dyDescent="0.25">
      <c r="B27" s="118" t="s">
        <v>10</v>
      </c>
      <c r="C27" s="119"/>
      <c r="D27" s="120"/>
      <c r="E27" s="121"/>
      <c r="F27" s="121"/>
      <c r="G27" s="121"/>
      <c r="H27" s="122"/>
      <c r="I27" s="14"/>
      <c r="J27" s="14"/>
    </row>
    <row r="28" spans="2:12 16384:16384" x14ac:dyDescent="0.25">
      <c r="B28" s="123" t="s">
        <v>62</v>
      </c>
      <c r="C28" s="34"/>
      <c r="D28" s="35"/>
      <c r="E28" s="36"/>
      <c r="F28" s="36"/>
      <c r="G28" s="36"/>
      <c r="H28" s="117"/>
      <c r="I28" s="14"/>
      <c r="J28" s="14"/>
    </row>
    <row r="29" spans="2:12 16384:16384" x14ac:dyDescent="0.25">
      <c r="B29" s="123" t="s">
        <v>121</v>
      </c>
      <c r="C29" s="34"/>
      <c r="D29" s="35"/>
      <c r="E29" s="36"/>
      <c r="F29" s="36"/>
      <c r="G29" s="36"/>
      <c r="H29" s="117"/>
      <c r="I29" s="14"/>
      <c r="J29" s="14"/>
    </row>
    <row r="30" spans="2:12 16384:16384" x14ac:dyDescent="0.25">
      <c r="B30" s="124" t="s">
        <v>74</v>
      </c>
      <c r="C30" s="125"/>
      <c r="D30" s="126"/>
      <c r="E30" s="127"/>
      <c r="F30" s="127"/>
      <c r="G30" s="127"/>
      <c r="H30" s="128"/>
      <c r="I30" s="14"/>
      <c r="J30" s="14"/>
    </row>
    <row r="34" spans="2:11" x14ac:dyDescent="0.25">
      <c r="E34" s="181" t="s">
        <v>75</v>
      </c>
      <c r="F34" s="182"/>
      <c r="G34" s="182"/>
      <c r="H34" s="182"/>
      <c r="I34" s="182"/>
      <c r="J34" s="182"/>
      <c r="K34" s="183"/>
    </row>
    <row r="35" spans="2:11" x14ac:dyDescent="0.25">
      <c r="B35" s="19" t="s">
        <v>39</v>
      </c>
      <c r="E35" s="184" t="s">
        <v>26</v>
      </c>
      <c r="F35" s="185"/>
      <c r="G35" s="185"/>
      <c r="H35" s="185"/>
      <c r="I35" s="185"/>
      <c r="J35" s="186" t="s">
        <v>27</v>
      </c>
      <c r="K35" s="187"/>
    </row>
    <row r="36" spans="2:11" ht="20.100000000000001" customHeight="1" x14ac:dyDescent="0.25">
      <c r="B36" s="23" t="s">
        <v>76</v>
      </c>
      <c r="C36" s="28" t="s">
        <v>77</v>
      </c>
      <c r="D36" s="28" t="s">
        <v>78</v>
      </c>
      <c r="E36" s="26" t="s">
        <v>29</v>
      </c>
      <c r="F36" s="26" t="s">
        <v>30</v>
      </c>
      <c r="G36" s="26" t="s">
        <v>31</v>
      </c>
      <c r="H36" s="26" t="s">
        <v>32</v>
      </c>
      <c r="I36" s="137" t="s">
        <v>33</v>
      </c>
      <c r="J36" s="131" t="s">
        <v>34</v>
      </c>
      <c r="K36" s="132" t="s">
        <v>35</v>
      </c>
    </row>
    <row r="37" spans="2:11" ht="20.100000000000001" customHeight="1" x14ac:dyDescent="0.25">
      <c r="B37" s="43" t="s">
        <v>122</v>
      </c>
      <c r="C37" s="167">
        <v>181000</v>
      </c>
      <c r="D37" s="90">
        <v>0</v>
      </c>
      <c r="E37" s="47">
        <f>C37*D37*12</f>
        <v>0</v>
      </c>
      <c r="F37" s="47">
        <f>E37*0.95</f>
        <v>0</v>
      </c>
      <c r="G37" s="47">
        <f>F37*0.95</f>
        <v>0</v>
      </c>
      <c r="H37" s="47">
        <f>G37*0.96</f>
        <v>0</v>
      </c>
      <c r="I37" s="138">
        <f>H37*0.96</f>
        <v>0</v>
      </c>
      <c r="J37" s="133">
        <f>I37*0.97</f>
        <v>0</v>
      </c>
      <c r="K37" s="134">
        <f>J37*0.97</f>
        <v>0</v>
      </c>
    </row>
    <row r="38" spans="2:11" ht="20.100000000000001" customHeight="1" x14ac:dyDescent="0.25">
      <c r="B38" s="43" t="s">
        <v>123</v>
      </c>
      <c r="C38" s="167">
        <v>1700</v>
      </c>
      <c r="D38" s="90"/>
      <c r="E38" s="47">
        <f t="shared" ref="E38:E40" si="0">C38*D38*12</f>
        <v>0</v>
      </c>
      <c r="F38" s="47">
        <f t="shared" ref="F38:G40" si="1">E38*0.95</f>
        <v>0</v>
      </c>
      <c r="G38" s="47">
        <f t="shared" si="1"/>
        <v>0</v>
      </c>
      <c r="H38" s="47">
        <f t="shared" ref="H38:I40" si="2">G38*0.96</f>
        <v>0</v>
      </c>
      <c r="I38" s="138">
        <f t="shared" si="2"/>
        <v>0</v>
      </c>
      <c r="J38" s="133">
        <f t="shared" ref="J38:K40" si="3">I38*0.97</f>
        <v>0</v>
      </c>
      <c r="K38" s="134">
        <f t="shared" si="3"/>
        <v>0</v>
      </c>
    </row>
    <row r="39" spans="2:11" ht="20.100000000000001" customHeight="1" x14ac:dyDescent="0.25">
      <c r="B39" s="53" t="s">
        <v>79</v>
      </c>
      <c r="C39" s="168">
        <v>140000</v>
      </c>
      <c r="D39" s="91">
        <v>0</v>
      </c>
      <c r="E39" s="47">
        <f t="shared" si="0"/>
        <v>0</v>
      </c>
      <c r="F39" s="47">
        <f t="shared" si="1"/>
        <v>0</v>
      </c>
      <c r="G39" s="47">
        <f t="shared" si="1"/>
        <v>0</v>
      </c>
      <c r="H39" s="47">
        <f t="shared" si="2"/>
        <v>0</v>
      </c>
      <c r="I39" s="138">
        <f t="shared" si="2"/>
        <v>0</v>
      </c>
      <c r="J39" s="133">
        <f t="shared" si="3"/>
        <v>0</v>
      </c>
      <c r="K39" s="134">
        <f t="shared" si="3"/>
        <v>0</v>
      </c>
    </row>
    <row r="40" spans="2:11" ht="20.100000000000001" customHeight="1" thickBot="1" x14ac:dyDescent="0.3">
      <c r="B40" s="44" t="s">
        <v>80</v>
      </c>
      <c r="C40" s="169">
        <v>3650</v>
      </c>
      <c r="D40" s="92">
        <v>0</v>
      </c>
      <c r="E40" s="47">
        <f t="shared" si="0"/>
        <v>0</v>
      </c>
      <c r="F40" s="47">
        <f t="shared" si="1"/>
        <v>0</v>
      </c>
      <c r="G40" s="47">
        <f t="shared" si="1"/>
        <v>0</v>
      </c>
      <c r="H40" s="47">
        <f t="shared" si="2"/>
        <v>0</v>
      </c>
      <c r="I40" s="138">
        <f t="shared" si="2"/>
        <v>0</v>
      </c>
      <c r="J40" s="133">
        <f t="shared" si="3"/>
        <v>0</v>
      </c>
      <c r="K40" s="134">
        <f t="shared" si="3"/>
        <v>0</v>
      </c>
    </row>
    <row r="41" spans="2:11" ht="20.100000000000001" customHeight="1" thickBot="1" x14ac:dyDescent="0.3">
      <c r="D41" s="49" t="s">
        <v>50</v>
      </c>
      <c r="E41" s="51">
        <f>SUM(E37:E40)</f>
        <v>0</v>
      </c>
      <c r="F41" s="52">
        <f>SUM(F37:F40)</f>
        <v>0</v>
      </c>
      <c r="G41" s="52">
        <f t="shared" ref="G41:J41" si="4">SUM(G37:G40)</f>
        <v>0</v>
      </c>
      <c r="H41" s="52">
        <f t="shared" si="4"/>
        <v>0</v>
      </c>
      <c r="I41" s="139">
        <f t="shared" si="4"/>
        <v>0</v>
      </c>
      <c r="J41" s="135">
        <f t="shared" si="4"/>
        <v>0</v>
      </c>
      <c r="K41" s="136">
        <f>SUM(K37:K40)</f>
        <v>0</v>
      </c>
    </row>
    <row r="43" spans="2:11" x14ac:dyDescent="0.25">
      <c r="B43" s="41" t="s">
        <v>10</v>
      </c>
      <c r="C43" s="30"/>
      <c r="D43" s="31"/>
      <c r="E43" s="32"/>
      <c r="F43" s="32"/>
      <c r="G43" s="32"/>
      <c r="H43" s="32"/>
      <c r="I43" s="56"/>
    </row>
    <row r="44" spans="2:11" x14ac:dyDescent="0.25">
      <c r="B44" s="33" t="s">
        <v>124</v>
      </c>
      <c r="C44" s="34"/>
      <c r="D44" s="35"/>
      <c r="E44" s="36"/>
      <c r="F44" s="36"/>
      <c r="G44" s="36"/>
      <c r="H44" s="36"/>
      <c r="I44" s="57"/>
    </row>
    <row r="45" spans="2:11" x14ac:dyDescent="0.25">
      <c r="B45" s="33" t="s">
        <v>125</v>
      </c>
      <c r="C45" s="34"/>
      <c r="D45" s="35"/>
      <c r="E45" s="36"/>
      <c r="F45" s="36"/>
      <c r="G45" s="36"/>
      <c r="H45" s="36"/>
      <c r="I45" s="57"/>
    </row>
    <row r="46" spans="2:11" x14ac:dyDescent="0.25">
      <c r="B46" s="33" t="s">
        <v>126</v>
      </c>
      <c r="C46" s="34"/>
      <c r="D46" s="35"/>
      <c r="E46" s="36"/>
      <c r="F46" s="36"/>
      <c r="G46" s="36"/>
      <c r="H46" s="36"/>
      <c r="I46" s="57"/>
    </row>
    <row r="47" spans="2:11" x14ac:dyDescent="0.25">
      <c r="B47" s="37" t="s">
        <v>74</v>
      </c>
      <c r="C47" s="38"/>
      <c r="D47" s="39"/>
      <c r="E47" s="40"/>
      <c r="F47" s="40"/>
      <c r="G47" s="40"/>
      <c r="H47" s="40"/>
      <c r="I47" s="58"/>
    </row>
    <row r="51" spans="2:13" x14ac:dyDescent="0.25">
      <c r="G51" s="181" t="s">
        <v>81</v>
      </c>
      <c r="H51" s="182"/>
      <c r="I51" s="182"/>
      <c r="J51" s="182"/>
      <c r="K51" s="182"/>
      <c r="L51" s="182"/>
      <c r="M51" s="183"/>
    </row>
    <row r="52" spans="2:13" x14ac:dyDescent="0.25">
      <c r="B52" s="19" t="s">
        <v>40</v>
      </c>
      <c r="G52" s="184" t="s">
        <v>26</v>
      </c>
      <c r="H52" s="185"/>
      <c r="I52" s="185"/>
      <c r="J52" s="185"/>
      <c r="K52" s="185"/>
      <c r="L52" s="186" t="s">
        <v>27</v>
      </c>
      <c r="M52" s="187"/>
    </row>
    <row r="53" spans="2:13" ht="45" x14ac:dyDescent="0.25">
      <c r="B53" s="175" t="s">
        <v>82</v>
      </c>
      <c r="C53" s="176"/>
      <c r="D53" s="28" t="s">
        <v>83</v>
      </c>
      <c r="E53" s="28" t="s">
        <v>84</v>
      </c>
      <c r="F53" s="28" t="s">
        <v>85</v>
      </c>
      <c r="G53" s="26" t="s">
        <v>29</v>
      </c>
      <c r="H53" s="26" t="s">
        <v>30</v>
      </c>
      <c r="I53" s="26" t="s">
        <v>31</v>
      </c>
      <c r="J53" s="26" t="s">
        <v>32</v>
      </c>
      <c r="K53" s="137" t="s">
        <v>33</v>
      </c>
      <c r="L53" s="152" t="s">
        <v>34</v>
      </c>
      <c r="M53" s="153" t="s">
        <v>35</v>
      </c>
    </row>
    <row r="54" spans="2:13" ht="20.100000000000001" customHeight="1" x14ac:dyDescent="0.25">
      <c r="B54" s="177" t="s">
        <v>86</v>
      </c>
      <c r="C54" s="178"/>
      <c r="D54" s="29">
        <v>1</v>
      </c>
      <c r="E54" s="88"/>
      <c r="F54" s="88"/>
      <c r="G54" s="47">
        <f>D54*E54*12</f>
        <v>0</v>
      </c>
      <c r="H54" s="47">
        <f>E54*D54*12</f>
        <v>0</v>
      </c>
      <c r="I54" s="47">
        <f>E54*D54*12</f>
        <v>0</v>
      </c>
      <c r="J54" s="47">
        <f>E54*D54*12</f>
        <v>0</v>
      </c>
      <c r="K54" s="138">
        <f>E54*D54*12</f>
        <v>0</v>
      </c>
      <c r="L54" s="133">
        <f>F54*D54*12</f>
        <v>0</v>
      </c>
      <c r="M54" s="134">
        <f>F54*D54*12</f>
        <v>0</v>
      </c>
    </row>
    <row r="55" spans="2:13" ht="20.100000000000001" customHeight="1" x14ac:dyDescent="0.25">
      <c r="B55" s="177" t="s">
        <v>127</v>
      </c>
      <c r="C55" s="178"/>
      <c r="D55" s="165">
        <v>0</v>
      </c>
      <c r="E55" s="88"/>
      <c r="F55" s="88"/>
      <c r="G55" s="47">
        <f>D55*E55*12</f>
        <v>0</v>
      </c>
      <c r="H55" s="47">
        <f>E55*D55*12</f>
        <v>0</v>
      </c>
      <c r="I55" s="47">
        <f>E55*D55*12</f>
        <v>0</v>
      </c>
      <c r="J55" s="47">
        <f>E55*D55*12</f>
        <v>0</v>
      </c>
      <c r="K55" s="138">
        <f>E55*D55*12</f>
        <v>0</v>
      </c>
      <c r="L55" s="133">
        <f>F55*D55*12</f>
        <v>0</v>
      </c>
      <c r="M55" s="134">
        <f>F55*D55*12</f>
        <v>0</v>
      </c>
    </row>
    <row r="56" spans="2:13" ht="20.100000000000001" customHeight="1" x14ac:dyDescent="0.25">
      <c r="B56" s="179" t="s">
        <v>87</v>
      </c>
      <c r="C56" s="180"/>
      <c r="D56" s="166">
        <v>102</v>
      </c>
      <c r="E56" s="89"/>
      <c r="F56" s="89"/>
      <c r="G56" s="48">
        <f>D56*E56*12</f>
        <v>0</v>
      </c>
      <c r="H56" s="48">
        <f>E56*D56*12</f>
        <v>0</v>
      </c>
      <c r="I56" s="48">
        <f>E56*D56*12</f>
        <v>0</v>
      </c>
      <c r="J56" s="48">
        <f>E56*D56*12</f>
        <v>0</v>
      </c>
      <c r="K56" s="150">
        <f>E56*D56*12</f>
        <v>0</v>
      </c>
      <c r="L56" s="154">
        <f>F56*D56*12</f>
        <v>0</v>
      </c>
      <c r="M56" s="155">
        <f>F56*D56*12</f>
        <v>0</v>
      </c>
    </row>
    <row r="57" spans="2:13" ht="20.100000000000001" customHeight="1" x14ac:dyDescent="0.25">
      <c r="F57" s="49" t="s">
        <v>50</v>
      </c>
      <c r="G57" s="51">
        <f>SUM(G54:G56)</f>
        <v>0</v>
      </c>
      <c r="H57" s="52">
        <f>SUM(H54:H56)</f>
        <v>0</v>
      </c>
      <c r="I57" s="52">
        <f>SUM(I54:I56)</f>
        <v>0</v>
      </c>
      <c r="J57" s="52">
        <f t="shared" ref="J57:M57" si="5">SUM(J54:J56)</f>
        <v>0</v>
      </c>
      <c r="K57" s="139">
        <f t="shared" si="5"/>
        <v>0</v>
      </c>
      <c r="L57" s="135">
        <f t="shared" si="5"/>
        <v>0</v>
      </c>
      <c r="M57" s="136">
        <f t="shared" si="5"/>
        <v>0</v>
      </c>
    </row>
    <row r="59" spans="2:13" x14ac:dyDescent="0.25">
      <c r="B59" s="41" t="s">
        <v>10</v>
      </c>
      <c r="C59" s="30"/>
      <c r="D59" s="31"/>
      <c r="E59" s="32"/>
      <c r="F59" s="32"/>
      <c r="G59" s="32"/>
      <c r="H59" s="32"/>
      <c r="I59" s="56"/>
    </row>
    <row r="60" spans="2:13" x14ac:dyDescent="0.25">
      <c r="B60" s="33" t="s">
        <v>88</v>
      </c>
      <c r="C60" s="34"/>
      <c r="D60" s="35"/>
      <c r="E60" s="36"/>
      <c r="F60" s="36"/>
      <c r="G60" s="36"/>
      <c r="H60" s="36"/>
      <c r="I60" s="57"/>
    </row>
    <row r="61" spans="2:13" x14ac:dyDescent="0.25">
      <c r="B61" s="33" t="s">
        <v>89</v>
      </c>
      <c r="C61" s="34"/>
      <c r="D61" s="35"/>
      <c r="E61" s="36"/>
      <c r="F61" s="36"/>
      <c r="G61" s="36"/>
      <c r="H61" s="36"/>
      <c r="I61" s="57"/>
    </row>
    <row r="62" spans="2:13" x14ac:dyDescent="0.25">
      <c r="B62" s="33" t="s">
        <v>128</v>
      </c>
      <c r="C62" s="34"/>
      <c r="D62" s="35"/>
      <c r="E62" s="36"/>
      <c r="F62" s="36"/>
      <c r="G62" s="36"/>
      <c r="H62" s="36"/>
      <c r="I62" s="57"/>
    </row>
    <row r="63" spans="2:13" x14ac:dyDescent="0.25">
      <c r="B63" s="37" t="s">
        <v>74</v>
      </c>
      <c r="C63" s="38"/>
      <c r="D63" s="39"/>
      <c r="E63" s="40"/>
      <c r="F63" s="40"/>
      <c r="G63" s="40"/>
      <c r="H63" s="40"/>
      <c r="I63" s="58"/>
    </row>
  </sheetData>
  <sheetProtection algorithmName="SHA-512" hashValue="UbBhCjcJcdrcOE0S7N0GVIQZPUucttI4lLMUFka2PmpeyEcV5iE6hxmGoaSv7SCprbhux1YPVS3W9G4WXgjEnQ==" saltValue="zL70EWP8QEtR7P6qPBAFDw==" spinCount="100000" sheet="1" objects="1" scenarios="1"/>
  <mergeCells count="13">
    <mergeCell ref="B53:C53"/>
    <mergeCell ref="B54:C54"/>
    <mergeCell ref="B55:C55"/>
    <mergeCell ref="B56:C56"/>
    <mergeCell ref="F18:L18"/>
    <mergeCell ref="F19:J19"/>
    <mergeCell ref="K19:L19"/>
    <mergeCell ref="E34:K34"/>
    <mergeCell ref="E35:I35"/>
    <mergeCell ref="J35:K35"/>
    <mergeCell ref="G51:M51"/>
    <mergeCell ref="G52:K52"/>
    <mergeCell ref="L52:M5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dimension ref="B2:G30"/>
  <sheetViews>
    <sheetView showGridLines="0" zoomScaleNormal="100" workbookViewId="0"/>
  </sheetViews>
  <sheetFormatPr defaultRowHeight="15" x14ac:dyDescent="0.25"/>
  <cols>
    <col min="2" max="2" width="27.85546875" customWidth="1"/>
    <col min="3" max="3" width="16" customWidth="1"/>
    <col min="4" max="4" width="29.140625" customWidth="1"/>
    <col min="5" max="5" width="16.5703125" customWidth="1"/>
    <col min="6" max="6" width="13" customWidth="1"/>
    <col min="7" max="7" width="11.42578125" customWidth="1"/>
  </cols>
  <sheetData>
    <row r="2" spans="2:7" ht="21" x14ac:dyDescent="0.35">
      <c r="B2" s="12" t="s">
        <v>90</v>
      </c>
    </row>
    <row r="3" spans="2:7" ht="21" customHeight="1" x14ac:dyDescent="0.35">
      <c r="B3" s="12"/>
    </row>
    <row r="4" spans="2:7" ht="15.75" thickBot="1" x14ac:dyDescent="0.3">
      <c r="B4" s="19" t="s">
        <v>91</v>
      </c>
    </row>
    <row r="5" spans="2:7" ht="21.95" customHeight="1" x14ac:dyDescent="0.25">
      <c r="B5" s="23" t="s">
        <v>92</v>
      </c>
      <c r="C5" s="25" t="s">
        <v>47</v>
      </c>
    </row>
    <row r="6" spans="2:7" ht="21.95" customHeight="1" x14ac:dyDescent="0.25">
      <c r="B6" s="115" t="s">
        <v>93</v>
      </c>
      <c r="C6" s="113">
        <v>120</v>
      </c>
    </row>
    <row r="7" spans="2:7" ht="21.95" customHeight="1" x14ac:dyDescent="0.25">
      <c r="B7" s="115" t="s">
        <v>94</v>
      </c>
      <c r="C7" s="113">
        <v>120</v>
      </c>
    </row>
    <row r="8" spans="2:7" ht="21.95" customHeight="1" x14ac:dyDescent="0.25">
      <c r="B8" s="115" t="s">
        <v>95</v>
      </c>
      <c r="C8" s="113">
        <v>100</v>
      </c>
    </row>
    <row r="9" spans="2:7" ht="21.95" customHeight="1" thickBot="1" x14ac:dyDescent="0.3">
      <c r="B9" s="116" t="s">
        <v>96</v>
      </c>
      <c r="C9" s="114">
        <v>80</v>
      </c>
    </row>
    <row r="10" spans="2:7" x14ac:dyDescent="0.25">
      <c r="C10" s="86"/>
    </row>
    <row r="11" spans="2:7" x14ac:dyDescent="0.25">
      <c r="B11" s="118" t="s">
        <v>10</v>
      </c>
      <c r="C11" s="119"/>
      <c r="D11" s="120"/>
      <c r="E11" s="121"/>
      <c r="F11" s="122"/>
      <c r="G11" s="14"/>
    </row>
    <row r="12" spans="2:7" x14ac:dyDescent="0.25">
      <c r="B12" s="123" t="s">
        <v>129</v>
      </c>
      <c r="C12" s="34"/>
      <c r="D12" s="35"/>
      <c r="E12" s="36"/>
      <c r="F12" s="117"/>
      <c r="G12" s="14"/>
    </row>
    <row r="13" spans="2:7" x14ac:dyDescent="0.25">
      <c r="B13" s="123" t="s">
        <v>97</v>
      </c>
      <c r="C13" s="34"/>
      <c r="D13" s="35"/>
      <c r="E13" s="36"/>
      <c r="F13" s="117"/>
      <c r="G13" s="14"/>
    </row>
    <row r="14" spans="2:7" x14ac:dyDescent="0.25">
      <c r="B14" s="124" t="s">
        <v>98</v>
      </c>
      <c r="C14" s="125"/>
      <c r="D14" s="126"/>
      <c r="E14" s="127"/>
      <c r="F14" s="128"/>
      <c r="G14" s="14"/>
    </row>
    <row r="15" spans="2:7" x14ac:dyDescent="0.25">
      <c r="C15" s="86"/>
    </row>
    <row r="16" spans="2:7" x14ac:dyDescent="0.25">
      <c r="C16" s="86"/>
    </row>
    <row r="17" spans="2:7" x14ac:dyDescent="0.25">
      <c r="C17" s="86"/>
    </row>
    <row r="18" spans="2:7" ht="15.75" thickBot="1" x14ac:dyDescent="0.3">
      <c r="B18" s="19" t="s">
        <v>99</v>
      </c>
      <c r="C18" s="86"/>
    </row>
    <row r="19" spans="2:7" ht="21.95" customHeight="1" x14ac:dyDescent="0.25">
      <c r="B19" s="23" t="s">
        <v>100</v>
      </c>
      <c r="C19" s="25" t="s">
        <v>47</v>
      </c>
    </row>
    <row r="20" spans="2:7" ht="21.95" customHeight="1" x14ac:dyDescent="0.25">
      <c r="B20" s="115" t="s">
        <v>101</v>
      </c>
      <c r="C20" s="113">
        <v>125</v>
      </c>
    </row>
    <row r="21" spans="2:7" ht="21.95" customHeight="1" x14ac:dyDescent="0.25">
      <c r="B21" s="115" t="s">
        <v>102</v>
      </c>
      <c r="C21" s="113">
        <v>175</v>
      </c>
    </row>
    <row r="22" spans="2:7" ht="21.95" customHeight="1" x14ac:dyDescent="0.25">
      <c r="B22" s="115" t="s">
        <v>103</v>
      </c>
      <c r="C22" s="113">
        <v>100</v>
      </c>
    </row>
    <row r="23" spans="2:7" ht="21.95" customHeight="1" x14ac:dyDescent="0.25">
      <c r="B23" s="115" t="s">
        <v>104</v>
      </c>
      <c r="C23" s="113">
        <v>150</v>
      </c>
    </row>
    <row r="24" spans="2:7" ht="21.95" customHeight="1" x14ac:dyDescent="0.25">
      <c r="B24" s="115" t="s">
        <v>105</v>
      </c>
      <c r="C24" s="113">
        <v>125</v>
      </c>
    </row>
    <row r="25" spans="2:7" ht="21.95" customHeight="1" thickBot="1" x14ac:dyDescent="0.3">
      <c r="B25" s="116" t="s">
        <v>106</v>
      </c>
      <c r="C25" s="114">
        <v>175</v>
      </c>
    </row>
    <row r="27" spans="2:7" x14ac:dyDescent="0.25">
      <c r="B27" s="41" t="s">
        <v>10</v>
      </c>
      <c r="C27" s="30"/>
      <c r="D27" s="31"/>
      <c r="E27" s="32"/>
      <c r="F27" s="32"/>
      <c r="G27" s="42"/>
    </row>
    <row r="28" spans="2:7" x14ac:dyDescent="0.25">
      <c r="B28" s="33" t="s">
        <v>130</v>
      </c>
      <c r="C28" s="34"/>
      <c r="D28" s="35"/>
      <c r="E28" s="36"/>
      <c r="F28" s="36"/>
      <c r="G28" s="42"/>
    </row>
    <row r="29" spans="2:7" x14ac:dyDescent="0.25">
      <c r="B29" s="33" t="s">
        <v>131</v>
      </c>
      <c r="C29" s="34"/>
      <c r="D29" s="35"/>
      <c r="E29" s="36"/>
      <c r="F29" s="36"/>
      <c r="G29" s="42"/>
    </row>
    <row r="30" spans="2:7" x14ac:dyDescent="0.25">
      <c r="B30" s="129" t="s">
        <v>107</v>
      </c>
      <c r="C30" s="125"/>
      <c r="D30" s="126"/>
      <c r="E30" s="127"/>
      <c r="F30" s="127"/>
      <c r="G30" s="42"/>
    </row>
  </sheetData>
  <sheetProtection algorithmName="SHA-512" hashValue="IfNsvB95LMiF3q9KrlV4tFbRdBZZ9BmqECdsD50oG1ZmJpsK2VUcik7y4jUI559N/Afgpt162KXgnkpPtFklbQ==" saltValue="z7Ke6NFRk550vseqANztE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640FE00602366A45A0111259E319A31E" ma:contentTypeVersion="11" ma:contentTypeDescription=" " ma:contentTypeScope="" ma:versionID="7873205748571ed4f0a19eca0fba89ca">
  <xsd:schema xmlns:xsd="http://www.w3.org/2001/XMLSchema" xmlns:xs="http://www.w3.org/2001/XMLSchema" xmlns:p="http://schemas.microsoft.com/office/2006/metadata/properties" xmlns:ns2="d3970abb-ac82-4ade-b650-32007008543d" xmlns:ns3="2f6a910d-138e-42c1-8e8a-320c1b7cf3f7" xmlns:ns5="3fdabfb2-6391-4d51-b5ec-21fcf2cd4a5f" targetNamespace="http://schemas.microsoft.com/office/2006/metadata/properties" ma:root="true" ma:fieldsID="56ce71a641caf5b3f359666d3e9ec140" ns2:_="" ns3:_="" ns5:_="">
    <xsd:import namespace="d3970abb-ac82-4ade-b650-32007008543d"/>
    <xsd:import namespace="2f6a910d-138e-42c1-8e8a-320c1b7cf3f7"/>
    <xsd:import namespace="3fdabfb2-6391-4d51-b5ec-21fcf2cd4a5f"/>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2:SharedWithUsers" minOccurs="0"/>
                <xsd:element ref="ns2:SharedWithDetails" minOccurs="0"/>
                <xsd:element ref="ns5:MediaServiceMetadata" minOccurs="0"/>
                <xsd:element ref="ns5:MediaServiceFastMetadata" minOccurs="0"/>
                <xsd:element ref="ns5:MediaServiceAutoTags" minOccurs="0"/>
                <xsd:element ref="ns5:MediaServiceGenerationTime" minOccurs="0"/>
                <xsd:element ref="ns5:MediaServiceEventHashCode" minOccurs="0"/>
                <xsd:element ref="ns5:MediaServiceOCR" minOccurs="0"/>
                <xsd:element ref="ns5:MediaServiceDateTaken"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70abb-ac82-4ade-b650-32007008543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84ec867e-08d3-4a35-9297-09d7eb41206f}" ma:internalName="TaxCatchAll" ma:showField="CatchAllData" ma:web="d3970abb-ac82-4ade-b650-32007008543d">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84ec867e-08d3-4a35-9297-09d7eb41206f}" ma:internalName="TaxCatchAllLabel" ma:readOnly="true" ma:showField="CatchAllDataLabel" ma:web="d3970abb-ac82-4ade-b650-32007008543d">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EA Printing Scanning 2021" ma:internalName="TNOC_ClusterName">
      <xsd:simpleType>
        <xsd:restriction base="dms:Text">
          <xsd:maxLength value="255"/>
        </xsd:restriction>
      </xsd:simpleType>
    </xsd:element>
    <xsd:element name="TNOC_ClusterId" ma:index="12" nillable="true" ma:displayName="Cluster ID" ma:default="94998"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dabfb2-6391-4d51-b5ec-21fcf2cd4a5f"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Tags" ma:index="30" nillable="true" ma:displayName="Tags" ma:internalName="MediaServiceAutoTag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DateTaken" ma:index="34" nillable="true" ma:displayName="MediaServiceDateTaken" ma:hidden="true" ma:internalName="MediaServiceDateTaken" ma:readOnly="true">
      <xsd:simpleType>
        <xsd:restriction base="dms:Text"/>
      </xsd:simpleType>
    </xsd:element>
    <xsd:element name="MediaServiceLocation" ma:index="3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NOC_ClusterName xmlns="2f6a910d-138e-42c1-8e8a-320c1b7cf3f7">EA Printing Scanning 2021</TNOC_ClusterName>
    <h15fbb78f4cb41d290e72f301ea2865f xmlns="d3970abb-ac82-4ade-b650-32007008543d">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Id xmlns="2f6a910d-138e-42c1-8e8a-320c1b7cf3f7">94998</TNOC_ClusterId>
    <cf581d8792c646118aad2c2c4ecdfa8c xmlns="d3970abb-ac82-4ade-b650-32007008543d">
      <Terms xmlns="http://schemas.microsoft.com/office/infopath/2007/PartnerControls"/>
    </cf581d8792c646118aad2c2c4ecdfa8c>
    <lca20d149a844688b6abf34073d5c21d xmlns="d3970abb-ac82-4ade-b650-32007008543d">
      <Terms xmlns="http://schemas.microsoft.com/office/infopath/2007/PartnerControls"/>
    </lca20d149a844688b6abf34073d5c21d>
    <bac4ab11065f4f6c809c820c57e320e5 xmlns="d3970abb-ac82-4ade-b650-32007008543d">
      <Terms xmlns="http://schemas.microsoft.com/office/infopath/2007/PartnerControls"/>
    </bac4ab11065f4f6c809c820c57e320e5>
    <TaxCatchAll xmlns="d3970abb-ac82-4ade-b650-32007008543d">
      <Value>5</Value>
      <Value>3</Value>
    </TaxCatchAll>
    <n2a7a23bcc2241cb9261f9a914c7c1bb xmlns="d3970abb-ac82-4ade-b650-32007008543d">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3970abb-ac82-4ade-b650-32007008543d">C23MDEUVKF7P-204789787-2881</_dlc_DocId>
    <_dlc_DocIdUrl xmlns="d3970abb-ac82-4ade-b650-32007008543d">
      <Url>https://365tno.sharepoint.com/teams/T94998/_layouts/15/DocIdRedir.aspx?ID=C23MDEUVKF7P-204789787-2881</Url>
      <Description>C23MDEUVKF7P-204789787-2881</Description>
    </_dlc_DocIdUrl>
  </documentManagement>
</p:properties>
</file>

<file path=customXml/itemProps1.xml><?xml version="1.0" encoding="utf-8"?>
<ds:datastoreItem xmlns:ds="http://schemas.openxmlformats.org/officeDocument/2006/customXml" ds:itemID="{B9DCD8A2-A228-4A57-9E94-66ECEAD42D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70abb-ac82-4ade-b650-32007008543d"/>
    <ds:schemaRef ds:uri="2f6a910d-138e-42c1-8e8a-320c1b7cf3f7"/>
    <ds:schemaRef ds:uri="3fdabfb2-6391-4d51-b5ec-21fcf2cd4a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67B317-58B6-4544-B57D-8BA5FA209843}">
  <ds:schemaRefs>
    <ds:schemaRef ds:uri="http://schemas.microsoft.com/sharepoint/events"/>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customXml/itemProps4.xml><?xml version="1.0" encoding="utf-8"?>
<ds:datastoreItem xmlns:ds="http://schemas.openxmlformats.org/officeDocument/2006/customXml" ds:itemID="{B62E74AD-17E4-4FD8-9AD6-6DDE6DF7CD3F}">
  <ds:schemaRefs>
    <ds:schemaRef ds:uri="http://schemas.microsoft.com/office/2006/metadata/properties"/>
    <ds:schemaRef ds:uri="http://schemas.microsoft.com/office/infopath/2007/PartnerControls"/>
    <ds:schemaRef ds:uri="2f6a910d-138e-42c1-8e8a-320c1b7cf3f7"/>
    <ds:schemaRef ds:uri="d3970abb-ac82-4ade-b650-32007008543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 TNO</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dc:creator>
  <cp:keywords/>
  <dc:description/>
  <cp:lastModifiedBy>A.M.E. de Louw MSc</cp:lastModifiedBy>
  <cp:revision/>
  <dcterms:created xsi:type="dcterms:W3CDTF">2021-03-16T07:22:36Z</dcterms:created>
  <dcterms:modified xsi:type="dcterms:W3CDTF">2021-05-18T14:46:35Z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0x010100A35317DCC28344A7B82488658A034A5C0100640FE00602366A45A0111259E319A31E</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2ce3acfa-2e49-4172-babe-4d1073c7e757</vt:lpwstr>
  </property>
</Properties>
</file>