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hf\CloudStation\Frevoto\2. Projecten\Provincie Utrecht\4. Aanbesteding\"/>
    </mc:Choice>
  </mc:AlternateContent>
  <xr:revisionPtr revIDLastSave="0" documentId="13_ncr:1_{32D994B7-766D-4164-A927-03BB38180E56}" xr6:coauthVersionLast="45" xr6:coauthVersionMax="45" xr10:uidLastSave="{00000000-0000-0000-0000-000000000000}"/>
  <workbookProtection workbookAlgorithmName="SHA-512" workbookHashValue="J0Tfh+ktx/fqDRmxa2sZfHKENccfl0LBlWQhlBixAbkHaVZH85gyd9IcWIKWPTv1p56z4JMpLv2QLCJWL1bsTQ==" workbookSaltValue="xAN468fxGs5RbJ5KREKjBw==" workbookSpinCount="100000" lockStructure="1"/>
  <bookViews>
    <workbookView xWindow="-37524" yWindow="-9444" windowWidth="36000" windowHeight="19500" xr2:uid="{00000000-000D-0000-FFFF-FFFF00000000}"/>
  </bookViews>
  <sheets>
    <sheet name="Verbruik regulier" sheetId="3" r:id="rId1"/>
    <sheet name="mete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E21" i="3"/>
  <c r="E20" i="3"/>
  <c r="E10" i="3"/>
  <c r="E9" i="3"/>
  <c r="E8" i="3"/>
  <c r="E11" i="3" s="1"/>
  <c r="E5" i="3"/>
  <c r="E4" i="3"/>
  <c r="E3" i="3"/>
  <c r="E198" i="3" l="1"/>
  <c r="E197" i="3"/>
  <c r="E196" i="3"/>
  <c r="E193" i="3"/>
  <c r="E192" i="3"/>
  <c r="E191" i="3"/>
  <c r="E194" i="3" s="1"/>
  <c r="E181" i="3"/>
  <c r="E179" i="3"/>
  <c r="E175" i="3"/>
  <c r="E174" i="3"/>
  <c r="E199" i="3" l="1"/>
  <c r="E201" i="3"/>
  <c r="E202" i="3" s="1"/>
  <c r="E203" i="3" s="1"/>
  <c r="E180" i="3"/>
  <c r="E182" i="3"/>
  <c r="E176" i="3"/>
  <c r="E177" i="3" s="1"/>
  <c r="E164" i="3"/>
  <c r="E163" i="3"/>
  <c r="E162" i="3"/>
  <c r="E159" i="3"/>
  <c r="E158" i="3"/>
  <c r="E157" i="3"/>
  <c r="E160" i="3" s="1"/>
  <c r="E147" i="3"/>
  <c r="E146" i="3"/>
  <c r="E145" i="3"/>
  <c r="E143" i="3"/>
  <c r="E142" i="3"/>
  <c r="E141" i="3"/>
  <c r="E140" i="3"/>
  <c r="E130" i="3"/>
  <c r="E129" i="3"/>
  <c r="E128" i="3"/>
  <c r="E125" i="3"/>
  <c r="E124" i="3"/>
  <c r="E123" i="3"/>
  <c r="E112" i="3"/>
  <c r="E111" i="3"/>
  <c r="E110" i="3"/>
  <c r="E113" i="3" s="1"/>
  <c r="E107" i="3"/>
  <c r="E106" i="3"/>
  <c r="E105" i="3"/>
  <c r="E95" i="3"/>
  <c r="E94" i="3"/>
  <c r="E93" i="3"/>
  <c r="E96" i="3" s="1"/>
  <c r="E90" i="3"/>
  <c r="E89" i="3"/>
  <c r="E88" i="3"/>
  <c r="E78" i="3"/>
  <c r="E77" i="3"/>
  <c r="E76" i="3"/>
  <c r="E79" i="3" s="1"/>
  <c r="E73" i="3"/>
  <c r="E72" i="3"/>
  <c r="E71" i="3"/>
  <c r="E61" i="3"/>
  <c r="E60" i="3"/>
  <c r="E59" i="3"/>
  <c r="E62" i="3" s="1"/>
  <c r="E56" i="3"/>
  <c r="E55" i="3"/>
  <c r="E54" i="3"/>
  <c r="E57" i="3" s="1"/>
  <c r="E44" i="3"/>
  <c r="E43" i="3"/>
  <c r="E42" i="3"/>
  <c r="E39" i="3"/>
  <c r="E38" i="3"/>
  <c r="E37" i="3"/>
  <c r="E27" i="3"/>
  <c r="E26" i="3"/>
  <c r="E25" i="3"/>
  <c r="E23" i="3"/>
  <c r="E184" i="3" l="1"/>
  <c r="E185" i="3" s="1"/>
  <c r="E186" i="3" s="1"/>
  <c r="E165" i="3"/>
  <c r="E167" i="3" s="1"/>
  <c r="E168" i="3" s="1"/>
  <c r="E169" i="3" s="1"/>
  <c r="E148" i="3"/>
  <c r="E150" i="3" s="1"/>
  <c r="E151" i="3" s="1"/>
  <c r="E152" i="3" s="1"/>
  <c r="E131" i="3"/>
  <c r="E126" i="3"/>
  <c r="E133" i="3" s="1"/>
  <c r="E134" i="3" s="1"/>
  <c r="E135" i="3" s="1"/>
  <c r="E108" i="3"/>
  <c r="E115" i="3" s="1"/>
  <c r="E116" i="3" s="1"/>
  <c r="E117" i="3" s="1"/>
  <c r="E91" i="3"/>
  <c r="E98" i="3" s="1"/>
  <c r="E99" i="3" s="1"/>
  <c r="E100" i="3" s="1"/>
  <c r="E74" i="3"/>
  <c r="E81" i="3" s="1"/>
  <c r="E82" i="3" s="1"/>
  <c r="E83" i="3" s="1"/>
  <c r="E64" i="3"/>
  <c r="E65" i="3" s="1"/>
  <c r="E66" i="3" s="1"/>
  <c r="E45" i="3"/>
  <c r="E40" i="3"/>
  <c r="E47" i="3" s="1"/>
  <c r="E48" i="3" s="1"/>
  <c r="E49" i="3" s="1"/>
  <c r="E28" i="3"/>
  <c r="E30" i="3"/>
  <c r="E31" i="3" s="1"/>
  <c r="E32" i="3" s="1"/>
  <c r="R7" i="2" l="1"/>
  <c r="Q7" i="2"/>
  <c r="R6" i="2"/>
  <c r="N7" i="2"/>
  <c r="N8" i="2" s="1"/>
  <c r="Q6" i="2"/>
  <c r="P6" i="2"/>
  <c r="E6" i="3" l="1"/>
  <c r="E13" i="3" s="1"/>
  <c r="E14" i="3" l="1"/>
  <c r="E15" i="3" s="1"/>
</calcChain>
</file>

<file path=xl/sharedStrings.xml><?xml version="1.0" encoding="utf-8"?>
<sst xmlns="http://schemas.openxmlformats.org/spreadsheetml/2006/main" count="620" uniqueCount="71">
  <si>
    <t>Werking (uur per dag)</t>
  </si>
  <si>
    <t>Aantal dagen kouder dan 5°C</t>
  </si>
  <si>
    <t>Watt</t>
  </si>
  <si>
    <t>u/d</t>
  </si>
  <si>
    <t>d</t>
  </si>
  <si>
    <t>nacht</t>
  </si>
  <si>
    <t>totaal (warm)</t>
  </si>
  <si>
    <t>totaal (koud)</t>
  </si>
  <si>
    <t>jaartotaal</t>
  </si>
  <si>
    <t>Wh</t>
  </si>
  <si>
    <t>kWh</t>
  </si>
  <si>
    <t>geschat jaarverbruik</t>
  </si>
  <si>
    <t>basisgegevens</t>
  </si>
  <si>
    <t>resultaten</t>
  </si>
  <si>
    <t>Maximaal verbruik</t>
  </si>
  <si>
    <t>Verbruik sluimerstand</t>
  </si>
  <si>
    <t>Verbruik sluimerstand (Bij T lager dan 5°C)</t>
  </si>
  <si>
    <t>maand</t>
  </si>
  <si>
    <t>jan</t>
  </si>
  <si>
    <t>feb</t>
  </si>
  <si>
    <t>mar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</si>
  <si>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</si>
  <si>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</si>
  <si>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</si>
  <si>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</si>
  <si>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</si>
  <si>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</si>
  <si>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</si>
  <si>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</si>
  <si>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</si>
  <si>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jaar</t>
  </si>
  <si>
    <t>gemiddeld hoogste temp. (°C)</t>
  </si>
  <si>
    <t>gemiddeld laagste temp. (°C)</t>
  </si>
  <si>
    <t>gemiddelde temp. (°C)</t>
  </si>
  <si>
    <t>gemiddelde neerslag (mm)</t>
  </si>
  <si>
    <t>gemiddeld aantal uren zon</t>
  </si>
  <si>
    <t>weging x 30 dagen</t>
  </si>
  <si>
    <t>geschat verbruik per maand</t>
  </si>
  <si>
    <t>Werking met 80% brightness</t>
  </si>
  <si>
    <t>Werking met 50% brightness</t>
  </si>
  <si>
    <t>Gemiddeld verbruik tijdens dienst (80% brightness)</t>
  </si>
  <si>
    <t>Gemiddeld verbruik tijdens dienst (50% brightness)</t>
  </si>
  <si>
    <t>Gemiddeld verbruik tijdens dienst (80% brightness, bij T lager dan 5°C)</t>
  </si>
  <si>
    <t>Gemiddeld verbruik tijdens dienst (50% Brightness, bij T lager dan 5°C)</t>
  </si>
  <si>
    <t>warme dag (80% brightness)</t>
  </si>
  <si>
    <t>warme dag (50% brightness)</t>
  </si>
  <si>
    <t>koude dag (80% brightness)</t>
  </si>
  <si>
    <t>Haltesysteem C: 16 regels dubbelzijdig</t>
  </si>
  <si>
    <t>Haltesysteem C: 12 regels dubbelzijdig</t>
  </si>
  <si>
    <t>Haltesysteem A/D: 3 regels dubbelzijdig</t>
  </si>
  <si>
    <t>Haltesysteem A/D: 6 regels dubbelzijdig</t>
  </si>
  <si>
    <t>Haltesysteem A/D: 8 regels dubbelzijdig</t>
  </si>
  <si>
    <t>Haltesysteem D: 4 regels dubbelzijdig</t>
  </si>
  <si>
    <t>Haltesysteem E: TFT scherm</t>
  </si>
  <si>
    <t>Amersfoort Haltesysteem D: 6 regels dubbelzijdig</t>
  </si>
  <si>
    <t xml:space="preserve">Amersfoort Haltesysteem C: 25 regels </t>
  </si>
  <si>
    <t>Haltesysteem C: 12 regels enkelzijdig</t>
  </si>
  <si>
    <t>Jaarbeurspein Haltesysteem C: 8 regels dubbelzijdig</t>
  </si>
  <si>
    <t>Jaarbeurspein Haltesysteem C: 8 regels enkelzijdig</t>
  </si>
  <si>
    <t>Weer te geven: afbeelding 4 op Haltesysteem met 3 regels informatie</t>
  </si>
  <si>
    <t>Weer te geven: afbeelding 4 op Haltesysteem met 4 regels informatie</t>
  </si>
  <si>
    <t>Weer te geven: afbeelding 4 op Haltesysteem met 6 regels informatie</t>
  </si>
  <si>
    <t>Weer te geven: afbeelding 4 op Haltesysteem met 8 regels informatie</t>
  </si>
  <si>
    <t>Weer te geven: afbeelding 6 op Haltesysteem met 12 regels informatie</t>
  </si>
  <si>
    <t>Weer te geven: afbeelding 6 op Haltesysteem met 16 regels informatie</t>
  </si>
  <si>
    <t>Weer te geven: afbeelding 5 op Haltesysteem met 8 regels informatie</t>
  </si>
  <si>
    <t>Weer te geven: afbeelding 6 op Haltesysteem met 25 regels informatie</t>
  </si>
  <si>
    <t>Weer te geven: afbeelding 6 op Haltesysteem met 8 regels informatie</t>
  </si>
  <si>
    <t>Gele velden door inschrijver in te vullen</t>
  </si>
  <si>
    <t>koude dag (50% brightness)</t>
  </si>
  <si>
    <t>Geschat gemiddeld verbruik per maand in kWh op te nemen in Prijslijst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</si>
</sst>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 applyBorder="1" applyProtection="1"/>
    <xf numFmtId="0" fontId="0" fillId="3" borderId="5" xfId="0" applyFill="1" applyBorder="1" applyProtection="1"/>
    <xf numFmtId="0" fontId="2" fillId="5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wrapText="1"/>
    </xf>
    <xf numFmtId="0" fontId="3" fillId="6" borderId="0" xfId="0" applyFont="1" applyFill="1" applyProtection="1">
      <protection locked="0"/>
    </xf>
    <xf numFmtId="9" fontId="0" fillId="0" borderId="0" xfId="1" applyFont="1"/>
    <xf numFmtId="9" fontId="0" fillId="0" borderId="0" xfId="0" applyNumberFormat="1"/>
    <xf numFmtId="0" fontId="5" fillId="2" borderId="0" xfId="0" applyFont="1" applyFill="1" applyBorder="1" applyProtection="1"/>
    <xf numFmtId="0" fontId="0" fillId="7" borderId="0" xfId="0" applyFill="1" applyBorder="1" applyProtection="1"/>
    <xf numFmtId="0" fontId="5" fillId="7" borderId="0" xfId="0" applyFont="1" applyFill="1" applyBorder="1" applyProtection="1"/>
    <xf numFmtId="3" fontId="0" fillId="2" borderId="0" xfId="0" applyNumberFormat="1" applyFill="1" applyBorder="1" applyProtection="1"/>
    <xf numFmtId="3" fontId="0" fillId="6" borderId="9" xfId="0" applyNumberFormat="1" applyFill="1" applyBorder="1" applyProtection="1">
      <protection locked="0"/>
    </xf>
    <xf numFmtId="0" fontId="0" fillId="8" borderId="5" xfId="0" applyFill="1" applyBorder="1" applyProtection="1"/>
    <xf numFmtId="164" fontId="0" fillId="8" borderId="5" xfId="0" applyNumberFormat="1" applyFill="1" applyBorder="1" applyProtection="1"/>
    <xf numFmtId="0" fontId="1" fillId="3" borderId="6" xfId="0" applyFont="1" applyFill="1" applyBorder="1" applyAlignment="1" applyProtection="1">
      <alignment horizontal="center"/>
    </xf>
    <xf numFmtId="0" fontId="1" fillId="3" borderId="5" xfId="0" applyFont="1" applyFill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0" fillId="0" borderId="0" xfId="0" applyProtection="1"/>
    <xf numFmtId="0" fontId="5" fillId="0" borderId="0" xfId="0" applyFont="1" applyProtection="1"/>
    <xf numFmtId="0" fontId="0" fillId="3" borderId="6" xfId="0" applyFill="1" applyBorder="1" applyAlignment="1" applyProtection="1">
      <alignment horizontal="center"/>
    </xf>
    <xf numFmtId="0" fontId="0" fillId="3" borderId="10" xfId="0" applyFill="1" applyBorder="1" applyProtection="1"/>
    <xf numFmtId="0" fontId="0" fillId="3" borderId="5" xfId="0" applyFill="1" applyBorder="1" applyProtection="1"/>
    <xf numFmtId="0" fontId="0" fillId="3" borderId="5" xfId="0" applyFill="1" applyBorder="1" applyAlignment="1" applyProtection="1">
      <alignment horizontal="center"/>
    </xf>
    <xf numFmtId="0" fontId="0" fillId="3" borderId="7" xfId="0" applyFill="1" applyBorder="1" applyAlignment="1" applyProtection="1">
      <alignment horizontal="center"/>
    </xf>
    <xf numFmtId="0" fontId="0" fillId="7" borderId="1" xfId="0" applyFill="1" applyBorder="1" applyProtection="1"/>
    <xf numFmtId="0" fontId="0" fillId="7" borderId="0" xfId="0" applyFill="1" applyBorder="1" applyAlignment="1" applyProtection="1">
      <alignment horizontal="left"/>
    </xf>
    <xf numFmtId="0" fontId="0" fillId="7" borderId="2" xfId="0" applyFill="1" applyBorder="1" applyProtection="1"/>
    <xf numFmtId="0" fontId="0" fillId="2" borderId="1" xfId="0" applyFill="1" applyBorder="1" applyProtection="1"/>
    <xf numFmtId="0" fontId="0" fillId="2" borderId="0" xfId="0" applyFill="1" applyBorder="1" applyAlignment="1" applyProtection="1">
      <alignment horizontal="left"/>
    </xf>
    <xf numFmtId="0" fontId="0" fillId="2" borderId="2" xfId="0" applyFill="1" applyBorder="1" applyProtection="1"/>
    <xf numFmtId="0" fontId="5" fillId="2" borderId="1" xfId="0" applyFont="1" applyFill="1" applyBorder="1" applyProtection="1"/>
    <xf numFmtId="0" fontId="5" fillId="2" borderId="2" xfId="0" applyFont="1" applyFill="1" applyBorder="1" applyProtection="1"/>
    <xf numFmtId="3" fontId="0" fillId="7" borderId="0" xfId="0" applyNumberFormat="1" applyFill="1" applyBorder="1" applyProtection="1"/>
    <xf numFmtId="0" fontId="5" fillId="7" borderId="1" xfId="0" applyFont="1" applyFill="1" applyBorder="1" applyProtection="1"/>
    <xf numFmtId="0" fontId="5" fillId="7" borderId="2" xfId="0" applyFont="1" applyFill="1" applyBorder="1" applyProtection="1"/>
    <xf numFmtId="0" fontId="0" fillId="7" borderId="3" xfId="0" applyFill="1" applyBorder="1" applyProtection="1"/>
    <xf numFmtId="3" fontId="0" fillId="7" borderId="4" xfId="0" applyNumberFormat="1" applyFill="1" applyBorder="1" applyProtection="1"/>
    <xf numFmtId="0" fontId="0" fillId="7" borderId="4" xfId="0" applyFill="1" applyBorder="1" applyAlignment="1" applyProtection="1">
      <alignment horizontal="left"/>
    </xf>
    <xf numFmtId="0" fontId="0" fillId="0" borderId="0" xfId="0" applyBorder="1" applyAlignment="1" applyProtection="1"/>
    <xf numFmtId="0" fontId="0" fillId="3" borderId="6" xfId="0" applyFill="1" applyBorder="1" applyProtection="1"/>
    <xf numFmtId="0" fontId="0" fillId="3" borderId="7" xfId="0" applyFill="1" applyBorder="1" applyProtection="1"/>
    <xf numFmtId="0" fontId="0" fillId="6" borderId="9" xfId="0" applyFill="1" applyBorder="1" applyProtection="1"/>
    <xf numFmtId="0" fontId="0" fillId="8" borderId="9" xfId="0" applyFill="1" applyBorder="1" applyProtection="1"/>
    <xf numFmtId="0" fontId="6" fillId="0" borderId="0" xfId="0" applyFont="1" applyProtection="1"/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50800</xdr:colOff>
      <xdr:row>1</xdr:row>
      <xdr:rowOff>101600</xdr:rowOff>
    </xdr:from>
    <xdr:to>
      <xdr:col>12</xdr:col>
      <xdr:colOff>457200</xdr:colOff>
      <xdr:row>12</xdr:row>
      <xdr:rowOff>153608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D15B002-BDB8-434D-A2DD-88B4A906A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5300" y="355600"/>
          <a:ext cx="3771900" cy="21602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12</xdr:col>
      <xdr:colOff>415925</xdr:colOff>
      <xdr:row>30</xdr:row>
      <xdr:rowOff>42483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2D6D8E1-01C5-F84C-B279-887218E2A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0" y="3822700"/>
          <a:ext cx="3771900" cy="21602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12</xdr:col>
      <xdr:colOff>415925</xdr:colOff>
      <xdr:row>47</xdr:row>
      <xdr:rowOff>42483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C7772D7-CCC1-2C41-A44B-6BACF33B6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0" y="7188200"/>
          <a:ext cx="3771900" cy="21602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12</xdr:col>
      <xdr:colOff>415925</xdr:colOff>
      <xdr:row>64</xdr:row>
      <xdr:rowOff>42483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863E310-3548-944D-8802-75CF79AE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0" y="10553700"/>
          <a:ext cx="3771900" cy="21602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15</xdr:col>
      <xdr:colOff>3275</xdr:colOff>
      <xdr:row>82</xdr:row>
      <xdr:rowOff>3177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EFAA8D5-EB80-2449-A3A2-C6494DA18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34500" y="13919200"/>
          <a:ext cx="5321300" cy="232029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86</xdr:row>
      <xdr:rowOff>190500</xdr:rowOff>
    </xdr:from>
    <xdr:to>
      <xdr:col>15</xdr:col>
      <xdr:colOff>3275</xdr:colOff>
      <xdr:row>98</xdr:row>
      <xdr:rowOff>193677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377E106-1683-0645-98A1-CA1A18CF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34500" y="17272000"/>
          <a:ext cx="5321300" cy="232029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15</xdr:col>
      <xdr:colOff>3275</xdr:colOff>
      <xdr:row>116</xdr:row>
      <xdr:rowOff>3177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E79BF5B-CDC1-CB4E-885A-F1ADF46A1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34500" y="20650200"/>
          <a:ext cx="5321300" cy="232029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122</xdr:row>
      <xdr:rowOff>0</xdr:rowOff>
    </xdr:from>
    <xdr:to>
      <xdr:col>12</xdr:col>
      <xdr:colOff>381000</xdr:colOff>
      <xdr:row>133</xdr:row>
      <xdr:rowOff>35555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34EFEDE9-3D79-8D46-9F39-F78BF45D0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34500" y="24206200"/>
          <a:ext cx="3746500" cy="214375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139</xdr:row>
      <xdr:rowOff>0</xdr:rowOff>
    </xdr:from>
    <xdr:to>
      <xdr:col>12</xdr:col>
      <xdr:colOff>415925</xdr:colOff>
      <xdr:row>150</xdr:row>
      <xdr:rowOff>42483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B2A6A5AC-2800-9542-B808-D752C9AAC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0" y="27571700"/>
          <a:ext cx="3771900" cy="21602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156</xdr:row>
      <xdr:rowOff>0</xdr:rowOff>
    </xdr:from>
    <xdr:to>
      <xdr:col>15</xdr:col>
      <xdr:colOff>3275</xdr:colOff>
      <xdr:row>168</xdr:row>
      <xdr:rowOff>3177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2ED82192-E706-9749-9855-4C0F9FF95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34500" y="30937200"/>
          <a:ext cx="5321300" cy="232029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173</xdr:row>
      <xdr:rowOff>0</xdr:rowOff>
    </xdr:from>
    <xdr:to>
      <xdr:col>15</xdr:col>
      <xdr:colOff>3275</xdr:colOff>
      <xdr:row>185</xdr:row>
      <xdr:rowOff>3177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73140833-ECCF-1B41-AB4C-798603EAC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34500" y="34302700"/>
          <a:ext cx="5321300" cy="232029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190</xdr:row>
      <xdr:rowOff>0</xdr:rowOff>
    </xdr:from>
    <xdr:to>
      <xdr:col>15</xdr:col>
      <xdr:colOff>3275</xdr:colOff>
      <xdr:row>202</xdr:row>
      <xdr:rowOff>3177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4C098260-3C45-554B-A949-8DE82B1B7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34500" y="37668200"/>
          <a:ext cx="5321300" cy="232029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"/>
  <sheetViews>
    <sheetView tabSelected="1" zoomScale="114" workbookViewId="0">
      <selection activeCell="A6" sqref="A6"/>
    </sheetView>
  </sheetViews>
  <sheetFormatPr defaultColWidth="8.85546875" defaultRowHeight="15" x14ac:dyDescent="0.25"/>
  <cols>
    <col min="1" max="1" width="62.42578125" style="18" customWidth="1"/>
    <col min="2" max="3" width="8.85546875" style="18"/>
    <col min="4" max="4" width="23.42578125" style="18" customWidth="1"/>
    <col min="5" max="16384" width="8.85546875" style="18"/>
  </cols>
  <sheetData>
    <row r="1" spans="1:8" ht="19.5" thickBot="1" x14ac:dyDescent="0.35">
      <c r="A1" s="15" t="s">
        <v>49</v>
      </c>
      <c r="B1" s="16"/>
      <c r="C1" s="16"/>
      <c r="D1" s="16"/>
      <c r="E1" s="16"/>
      <c r="F1" s="17"/>
      <c r="H1" s="19" t="s">
        <v>59</v>
      </c>
    </row>
    <row r="2" spans="1:8" ht="15.75" thickBot="1" x14ac:dyDescent="0.3">
      <c r="A2" s="20" t="s">
        <v>12</v>
      </c>
      <c r="B2" s="21"/>
      <c r="C2" s="22"/>
      <c r="D2" s="20" t="s">
        <v>13</v>
      </c>
      <c r="E2" s="23"/>
      <c r="F2" s="24"/>
    </row>
    <row r="3" spans="1:8" x14ac:dyDescent="0.25">
      <c r="A3" s="25" t="s">
        <v>14</v>
      </c>
      <c r="B3" s="12"/>
      <c r="C3" s="26" t="s">
        <v>2</v>
      </c>
      <c r="D3" s="25" t="s">
        <v>44</v>
      </c>
      <c r="E3" s="9">
        <f>B11*B4</f>
        <v>0</v>
      </c>
      <c r="F3" s="27" t="s">
        <v>9</v>
      </c>
    </row>
    <row r="4" spans="1:8" x14ac:dyDescent="0.25">
      <c r="A4" s="28" t="s">
        <v>40</v>
      </c>
      <c r="B4" s="12"/>
      <c r="C4" s="29" t="s">
        <v>2</v>
      </c>
      <c r="D4" s="28" t="s">
        <v>45</v>
      </c>
      <c r="E4" s="11">
        <f>B12*B5</f>
        <v>0</v>
      </c>
      <c r="F4" s="30" t="s">
        <v>9</v>
      </c>
    </row>
    <row r="5" spans="1:8" x14ac:dyDescent="0.25">
      <c r="A5" s="25" t="s">
        <v>41</v>
      </c>
      <c r="B5" s="12"/>
      <c r="C5" s="26" t="s">
        <v>2</v>
      </c>
      <c r="D5" s="25" t="s">
        <v>5</v>
      </c>
      <c r="E5" s="9">
        <f>(24-B10)*B8</f>
        <v>0</v>
      </c>
      <c r="F5" s="27" t="s">
        <v>9</v>
      </c>
    </row>
    <row r="6" spans="1:8" x14ac:dyDescent="0.25">
      <c r="A6" s="28" t="s">
        <v>42</v>
      </c>
      <c r="B6" s="12"/>
      <c r="C6" s="29" t="s">
        <v>2</v>
      </c>
      <c r="D6" s="31" t="s">
        <v>6</v>
      </c>
      <c r="E6" s="8">
        <f>SUM(E3:E5)</f>
        <v>0</v>
      </c>
      <c r="F6" s="32" t="s">
        <v>9</v>
      </c>
    </row>
    <row r="7" spans="1:8" x14ac:dyDescent="0.25">
      <c r="A7" s="25" t="s">
        <v>43</v>
      </c>
      <c r="B7" s="12"/>
      <c r="C7" s="26" t="s">
        <v>2</v>
      </c>
      <c r="D7" s="25"/>
      <c r="E7" s="9"/>
      <c r="F7" s="27"/>
    </row>
    <row r="8" spans="1:8" x14ac:dyDescent="0.25">
      <c r="A8" s="28" t="s">
        <v>15</v>
      </c>
      <c r="B8" s="12"/>
      <c r="C8" s="29" t="s">
        <v>2</v>
      </c>
      <c r="D8" s="28" t="s">
        <v>46</v>
      </c>
      <c r="E8" s="1">
        <f>B11*B6</f>
        <v>0</v>
      </c>
      <c r="F8" s="30" t="s">
        <v>9</v>
      </c>
    </row>
    <row r="9" spans="1:8" x14ac:dyDescent="0.25">
      <c r="A9" s="25" t="s">
        <v>16</v>
      </c>
      <c r="B9" s="12"/>
      <c r="C9" s="26" t="s">
        <v>2</v>
      </c>
      <c r="D9" s="25" t="s">
        <v>69</v>
      </c>
      <c r="E9" s="9">
        <f>B12*B7</f>
        <v>0</v>
      </c>
      <c r="F9" s="27" t="s">
        <v>9</v>
      </c>
    </row>
    <row r="10" spans="1:8" x14ac:dyDescent="0.25">
      <c r="A10" s="28" t="s">
        <v>0</v>
      </c>
      <c r="B10" s="11">
        <v>19</v>
      </c>
      <c r="C10" s="29" t="s">
        <v>3</v>
      </c>
      <c r="D10" s="28" t="s">
        <v>5</v>
      </c>
      <c r="E10" s="1">
        <f>(24-B10)*B9</f>
        <v>0</v>
      </c>
      <c r="F10" s="30" t="s">
        <v>9</v>
      </c>
    </row>
    <row r="11" spans="1:8" x14ac:dyDescent="0.25">
      <c r="A11" s="25" t="s">
        <v>38</v>
      </c>
      <c r="B11" s="33">
        <v>4</v>
      </c>
      <c r="C11" s="26" t="s">
        <v>3</v>
      </c>
      <c r="D11" s="34" t="s">
        <v>7</v>
      </c>
      <c r="E11" s="10">
        <f>SUM(E8:E10)</f>
        <v>0</v>
      </c>
      <c r="F11" s="35" t="s">
        <v>9</v>
      </c>
    </row>
    <row r="12" spans="1:8" x14ac:dyDescent="0.25">
      <c r="A12" s="28" t="s">
        <v>39</v>
      </c>
      <c r="B12" s="11">
        <v>15</v>
      </c>
      <c r="C12" s="29" t="s">
        <v>3</v>
      </c>
      <c r="D12" s="28"/>
      <c r="E12" s="1"/>
      <c r="F12" s="30"/>
    </row>
    <row r="13" spans="1:8" ht="15.75" thickBot="1" x14ac:dyDescent="0.3">
      <c r="A13" s="36" t="s">
        <v>1</v>
      </c>
      <c r="B13" s="37">
        <v>78</v>
      </c>
      <c r="C13" s="38" t="s">
        <v>4</v>
      </c>
      <c r="D13" s="25" t="s">
        <v>8</v>
      </c>
      <c r="E13" s="9">
        <f>((365-B13)*E6)+B13*E11</f>
        <v>0</v>
      </c>
      <c r="F13" s="27" t="s">
        <v>9</v>
      </c>
    </row>
    <row r="14" spans="1:8" ht="15.75" thickBot="1" x14ac:dyDescent="0.3">
      <c r="A14" s="39"/>
      <c r="B14" s="39"/>
      <c r="C14" s="39"/>
      <c r="D14" s="40" t="s">
        <v>11</v>
      </c>
      <c r="E14" s="2">
        <f>E13/1000</f>
        <v>0</v>
      </c>
      <c r="F14" s="41" t="s">
        <v>10</v>
      </c>
    </row>
    <row r="15" spans="1:8" ht="15.75" thickBot="1" x14ac:dyDescent="0.3">
      <c r="A15" s="42" t="s">
        <v>68</v>
      </c>
      <c r="D15" s="40" t="s">
        <v>37</v>
      </c>
      <c r="E15" s="13">
        <f>E14/12</f>
        <v>0</v>
      </c>
      <c r="F15" s="41" t="s">
        <v>10</v>
      </c>
    </row>
    <row r="16" spans="1:8" x14ac:dyDescent="0.25">
      <c r="A16" s="43" t="s">
        <v>70</v>
      </c>
    </row>
    <row r="17" spans="1:8" ht="15.75" thickBot="1" x14ac:dyDescent="0.3"/>
    <row r="18" spans="1:8" ht="19.5" thickBot="1" x14ac:dyDescent="0.35">
      <c r="A18" s="15" t="s">
        <v>52</v>
      </c>
      <c r="B18" s="16"/>
      <c r="C18" s="16"/>
      <c r="D18" s="16"/>
      <c r="E18" s="16"/>
      <c r="F18" s="17"/>
      <c r="H18" s="19" t="s">
        <v>60</v>
      </c>
    </row>
    <row r="19" spans="1:8" ht="15.75" thickBot="1" x14ac:dyDescent="0.3">
      <c r="A19" s="20" t="s">
        <v>12</v>
      </c>
      <c r="B19" s="21"/>
      <c r="C19" s="22"/>
      <c r="D19" s="20" t="s">
        <v>13</v>
      </c>
      <c r="E19" s="23"/>
      <c r="F19" s="24"/>
    </row>
    <row r="20" spans="1:8" x14ac:dyDescent="0.25">
      <c r="A20" s="25" t="s">
        <v>14</v>
      </c>
      <c r="B20" s="12"/>
      <c r="C20" s="26" t="s">
        <v>2</v>
      </c>
      <c r="D20" s="25" t="s">
        <v>44</v>
      </c>
      <c r="E20" s="9">
        <f>B28*B21</f>
        <v>0</v>
      </c>
      <c r="F20" s="27" t="s">
        <v>9</v>
      </c>
    </row>
    <row r="21" spans="1:8" x14ac:dyDescent="0.25">
      <c r="A21" s="28" t="s">
        <v>40</v>
      </c>
      <c r="B21" s="12"/>
      <c r="C21" s="29" t="s">
        <v>2</v>
      </c>
      <c r="D21" s="28" t="s">
        <v>45</v>
      </c>
      <c r="E21" s="11">
        <f>B29*B22</f>
        <v>0</v>
      </c>
      <c r="F21" s="30" t="s">
        <v>9</v>
      </c>
    </row>
    <row r="22" spans="1:8" x14ac:dyDescent="0.25">
      <c r="A22" s="25" t="s">
        <v>41</v>
      </c>
      <c r="B22" s="12"/>
      <c r="C22" s="26" t="s">
        <v>2</v>
      </c>
      <c r="D22" s="25" t="s">
        <v>5</v>
      </c>
      <c r="E22" s="9">
        <f>(24-B27)*B25</f>
        <v>0</v>
      </c>
      <c r="F22" s="27" t="s">
        <v>9</v>
      </c>
    </row>
    <row r="23" spans="1:8" x14ac:dyDescent="0.25">
      <c r="A23" s="28" t="s">
        <v>42</v>
      </c>
      <c r="B23" s="12"/>
      <c r="C23" s="29" t="s">
        <v>2</v>
      </c>
      <c r="D23" s="31" t="s">
        <v>6</v>
      </c>
      <c r="E23" s="8">
        <f>SUM(E20:E22)</f>
        <v>0</v>
      </c>
      <c r="F23" s="32" t="s">
        <v>9</v>
      </c>
    </row>
    <row r="24" spans="1:8" x14ac:dyDescent="0.25">
      <c r="A24" s="25" t="s">
        <v>43</v>
      </c>
      <c r="B24" s="12"/>
      <c r="C24" s="26" t="s">
        <v>2</v>
      </c>
      <c r="D24" s="25"/>
      <c r="E24" s="9"/>
      <c r="F24" s="27"/>
    </row>
    <row r="25" spans="1:8" x14ac:dyDescent="0.25">
      <c r="A25" s="28" t="s">
        <v>15</v>
      </c>
      <c r="B25" s="12"/>
      <c r="C25" s="29" t="s">
        <v>2</v>
      </c>
      <c r="D25" s="28" t="s">
        <v>46</v>
      </c>
      <c r="E25" s="1">
        <f>B28*B23</f>
        <v>0</v>
      </c>
      <c r="F25" s="30" t="s">
        <v>9</v>
      </c>
    </row>
    <row r="26" spans="1:8" x14ac:dyDescent="0.25">
      <c r="A26" s="25" t="s">
        <v>16</v>
      </c>
      <c r="B26" s="12"/>
      <c r="C26" s="26" t="s">
        <v>2</v>
      </c>
      <c r="D26" s="25" t="s">
        <v>69</v>
      </c>
      <c r="E26" s="9">
        <f>B29*B24</f>
        <v>0</v>
      </c>
      <c r="F26" s="27" t="s">
        <v>9</v>
      </c>
    </row>
    <row r="27" spans="1:8" x14ac:dyDescent="0.25">
      <c r="A27" s="28" t="s">
        <v>0</v>
      </c>
      <c r="B27" s="11">
        <v>19</v>
      </c>
      <c r="C27" s="29" t="s">
        <v>3</v>
      </c>
      <c r="D27" s="28" t="s">
        <v>5</v>
      </c>
      <c r="E27" s="1">
        <f>(24-B27)*B26</f>
        <v>0</v>
      </c>
      <c r="F27" s="30" t="s">
        <v>9</v>
      </c>
    </row>
    <row r="28" spans="1:8" x14ac:dyDescent="0.25">
      <c r="A28" s="25" t="s">
        <v>38</v>
      </c>
      <c r="B28" s="33">
        <v>4</v>
      </c>
      <c r="C28" s="26" t="s">
        <v>3</v>
      </c>
      <c r="D28" s="34" t="s">
        <v>7</v>
      </c>
      <c r="E28" s="10">
        <f>SUM(E25:E27)</f>
        <v>0</v>
      </c>
      <c r="F28" s="35" t="s">
        <v>9</v>
      </c>
    </row>
    <row r="29" spans="1:8" x14ac:dyDescent="0.25">
      <c r="A29" s="28" t="s">
        <v>39</v>
      </c>
      <c r="B29" s="11">
        <v>15</v>
      </c>
      <c r="C29" s="29" t="s">
        <v>3</v>
      </c>
      <c r="D29" s="28"/>
      <c r="E29" s="1"/>
      <c r="F29" s="30"/>
    </row>
    <row r="30" spans="1:8" ht="15.75" thickBot="1" x14ac:dyDescent="0.3">
      <c r="A30" s="36" t="s">
        <v>1</v>
      </c>
      <c r="B30" s="37">
        <v>78</v>
      </c>
      <c r="C30" s="38" t="s">
        <v>4</v>
      </c>
      <c r="D30" s="25" t="s">
        <v>8</v>
      </c>
      <c r="E30" s="9">
        <f>((365-B30)*E23)+B30*E28</f>
        <v>0</v>
      </c>
      <c r="F30" s="27" t="s">
        <v>9</v>
      </c>
    </row>
    <row r="31" spans="1:8" ht="15.75" thickBot="1" x14ac:dyDescent="0.3">
      <c r="A31" s="39"/>
      <c r="B31" s="39"/>
      <c r="C31" s="39"/>
      <c r="D31" s="40" t="s">
        <v>11</v>
      </c>
      <c r="E31" s="2">
        <f>E30/1000</f>
        <v>0</v>
      </c>
      <c r="F31" s="41" t="s">
        <v>10</v>
      </c>
    </row>
    <row r="32" spans="1:8" ht="15.75" thickBot="1" x14ac:dyDescent="0.3">
      <c r="A32" s="42" t="s">
        <v>68</v>
      </c>
      <c r="D32" s="40" t="s">
        <v>37</v>
      </c>
      <c r="E32" s="13">
        <f>E31/12</f>
        <v>0</v>
      </c>
      <c r="F32" s="41" t="s">
        <v>10</v>
      </c>
    </row>
    <row r="33" spans="1:8" x14ac:dyDescent="0.25">
      <c r="A33" s="43" t="s">
        <v>70</v>
      </c>
    </row>
    <row r="34" spans="1:8" ht="15.75" thickBot="1" x14ac:dyDescent="0.3"/>
    <row r="35" spans="1:8" ht="19.5" thickBot="1" x14ac:dyDescent="0.35">
      <c r="A35" s="15" t="s">
        <v>50</v>
      </c>
      <c r="B35" s="16"/>
      <c r="C35" s="16"/>
      <c r="D35" s="16"/>
      <c r="E35" s="16"/>
      <c r="F35" s="17"/>
      <c r="H35" s="44" t="s">
        <v>61</v>
      </c>
    </row>
    <row r="36" spans="1:8" ht="15.75" thickBot="1" x14ac:dyDescent="0.3">
      <c r="A36" s="20" t="s">
        <v>12</v>
      </c>
      <c r="B36" s="21"/>
      <c r="C36" s="22"/>
      <c r="D36" s="20" t="s">
        <v>13</v>
      </c>
      <c r="E36" s="23"/>
      <c r="F36" s="24"/>
    </row>
    <row r="37" spans="1:8" x14ac:dyDescent="0.25">
      <c r="A37" s="25" t="s">
        <v>14</v>
      </c>
      <c r="B37" s="12"/>
      <c r="C37" s="26" t="s">
        <v>2</v>
      </c>
      <c r="D37" s="25" t="s">
        <v>44</v>
      </c>
      <c r="E37" s="9">
        <f>B45*B38</f>
        <v>0</v>
      </c>
      <c r="F37" s="27" t="s">
        <v>9</v>
      </c>
    </row>
    <row r="38" spans="1:8" x14ac:dyDescent="0.25">
      <c r="A38" s="28" t="s">
        <v>40</v>
      </c>
      <c r="B38" s="12"/>
      <c r="C38" s="29" t="s">
        <v>2</v>
      </c>
      <c r="D38" s="28" t="s">
        <v>45</v>
      </c>
      <c r="E38" s="11">
        <f>B46*B39</f>
        <v>0</v>
      </c>
      <c r="F38" s="30" t="s">
        <v>9</v>
      </c>
    </row>
    <row r="39" spans="1:8" x14ac:dyDescent="0.25">
      <c r="A39" s="25" t="s">
        <v>41</v>
      </c>
      <c r="B39" s="12"/>
      <c r="C39" s="26" t="s">
        <v>2</v>
      </c>
      <c r="D39" s="25" t="s">
        <v>5</v>
      </c>
      <c r="E39" s="9">
        <f>(24-B44)*B42</f>
        <v>0</v>
      </c>
      <c r="F39" s="27" t="s">
        <v>9</v>
      </c>
    </row>
    <row r="40" spans="1:8" x14ac:dyDescent="0.25">
      <c r="A40" s="28" t="s">
        <v>42</v>
      </c>
      <c r="B40" s="12"/>
      <c r="C40" s="29" t="s">
        <v>2</v>
      </c>
      <c r="D40" s="31" t="s">
        <v>6</v>
      </c>
      <c r="E40" s="8">
        <f>SUM(E37:E39)</f>
        <v>0</v>
      </c>
      <c r="F40" s="32" t="s">
        <v>9</v>
      </c>
    </row>
    <row r="41" spans="1:8" x14ac:dyDescent="0.25">
      <c r="A41" s="25" t="s">
        <v>43</v>
      </c>
      <c r="B41" s="12"/>
      <c r="C41" s="26" t="s">
        <v>2</v>
      </c>
      <c r="D41" s="25"/>
      <c r="E41" s="9"/>
      <c r="F41" s="27"/>
    </row>
    <row r="42" spans="1:8" x14ac:dyDescent="0.25">
      <c r="A42" s="28" t="s">
        <v>15</v>
      </c>
      <c r="B42" s="12"/>
      <c r="C42" s="29" t="s">
        <v>2</v>
      </c>
      <c r="D42" s="28" t="s">
        <v>46</v>
      </c>
      <c r="E42" s="1">
        <f>B45*B40</f>
        <v>0</v>
      </c>
      <c r="F42" s="30" t="s">
        <v>9</v>
      </c>
    </row>
    <row r="43" spans="1:8" x14ac:dyDescent="0.25">
      <c r="A43" s="25" t="s">
        <v>16</v>
      </c>
      <c r="B43" s="12"/>
      <c r="C43" s="26" t="s">
        <v>2</v>
      </c>
      <c r="D43" s="25" t="s">
        <v>69</v>
      </c>
      <c r="E43" s="9">
        <f>B46*B41</f>
        <v>0</v>
      </c>
      <c r="F43" s="27" t="s">
        <v>9</v>
      </c>
    </row>
    <row r="44" spans="1:8" x14ac:dyDescent="0.25">
      <c r="A44" s="28" t="s">
        <v>0</v>
      </c>
      <c r="B44" s="11">
        <v>19</v>
      </c>
      <c r="C44" s="29" t="s">
        <v>3</v>
      </c>
      <c r="D44" s="28" t="s">
        <v>5</v>
      </c>
      <c r="E44" s="1">
        <f>(24-B44)*B43</f>
        <v>0</v>
      </c>
      <c r="F44" s="30" t="s">
        <v>9</v>
      </c>
    </row>
    <row r="45" spans="1:8" x14ac:dyDescent="0.25">
      <c r="A45" s="25" t="s">
        <v>38</v>
      </c>
      <c r="B45" s="33">
        <v>4</v>
      </c>
      <c r="C45" s="26" t="s">
        <v>3</v>
      </c>
      <c r="D45" s="34" t="s">
        <v>7</v>
      </c>
      <c r="E45" s="10">
        <f>SUM(E42:E44)</f>
        <v>0</v>
      </c>
      <c r="F45" s="35" t="s">
        <v>9</v>
      </c>
    </row>
    <row r="46" spans="1:8" x14ac:dyDescent="0.25">
      <c r="A46" s="28" t="s">
        <v>39</v>
      </c>
      <c r="B46" s="11">
        <v>15</v>
      </c>
      <c r="C46" s="29" t="s">
        <v>3</v>
      </c>
      <c r="D46" s="28"/>
      <c r="E46" s="1"/>
      <c r="F46" s="30"/>
    </row>
    <row r="47" spans="1:8" ht="15.75" thickBot="1" x14ac:dyDescent="0.3">
      <c r="A47" s="36" t="s">
        <v>1</v>
      </c>
      <c r="B47" s="37">
        <v>78</v>
      </c>
      <c r="C47" s="38" t="s">
        <v>4</v>
      </c>
      <c r="D47" s="25" t="s">
        <v>8</v>
      </c>
      <c r="E47" s="9">
        <f>((365-B47)*E40)+B47*E45</f>
        <v>0</v>
      </c>
      <c r="F47" s="27" t="s">
        <v>9</v>
      </c>
    </row>
    <row r="48" spans="1:8" ht="15.75" thickBot="1" x14ac:dyDescent="0.3">
      <c r="A48" s="39"/>
      <c r="B48" s="39"/>
      <c r="C48" s="39"/>
      <c r="D48" s="40" t="s">
        <v>11</v>
      </c>
      <c r="E48" s="2">
        <f>E47/1000</f>
        <v>0</v>
      </c>
      <c r="F48" s="41" t="s">
        <v>10</v>
      </c>
    </row>
    <row r="49" spans="1:8" ht="15.75" thickBot="1" x14ac:dyDescent="0.3">
      <c r="A49" s="42" t="s">
        <v>68</v>
      </c>
      <c r="D49" s="40" t="s">
        <v>37</v>
      </c>
      <c r="E49" s="13">
        <f>E48/12</f>
        <v>0</v>
      </c>
      <c r="F49" s="41" t="s">
        <v>10</v>
      </c>
    </row>
    <row r="50" spans="1:8" x14ac:dyDescent="0.25">
      <c r="A50" s="43" t="s">
        <v>70</v>
      </c>
    </row>
    <row r="51" spans="1:8" ht="15.75" thickBot="1" x14ac:dyDescent="0.3"/>
    <row r="52" spans="1:8" ht="19.5" thickBot="1" x14ac:dyDescent="0.35">
      <c r="A52" s="15" t="s">
        <v>51</v>
      </c>
      <c r="B52" s="16"/>
      <c r="C52" s="16"/>
      <c r="D52" s="16"/>
      <c r="E52" s="16"/>
      <c r="F52" s="17"/>
      <c r="H52" s="44" t="s">
        <v>62</v>
      </c>
    </row>
    <row r="53" spans="1:8" ht="15.75" thickBot="1" x14ac:dyDescent="0.3">
      <c r="A53" s="20" t="s">
        <v>12</v>
      </c>
      <c r="B53" s="21"/>
      <c r="C53" s="22"/>
      <c r="D53" s="20" t="s">
        <v>13</v>
      </c>
      <c r="E53" s="23"/>
      <c r="F53" s="24"/>
    </row>
    <row r="54" spans="1:8" x14ac:dyDescent="0.25">
      <c r="A54" s="25" t="s">
        <v>14</v>
      </c>
      <c r="B54" s="12"/>
      <c r="C54" s="26" t="s">
        <v>2</v>
      </c>
      <c r="D54" s="25" t="s">
        <v>44</v>
      </c>
      <c r="E54" s="9">
        <f>B62*B55</f>
        <v>0</v>
      </c>
      <c r="F54" s="27" t="s">
        <v>9</v>
      </c>
    </row>
    <row r="55" spans="1:8" x14ac:dyDescent="0.25">
      <c r="A55" s="28" t="s">
        <v>40</v>
      </c>
      <c r="B55" s="12"/>
      <c r="C55" s="29" t="s">
        <v>2</v>
      </c>
      <c r="D55" s="28" t="s">
        <v>45</v>
      </c>
      <c r="E55" s="11">
        <f>B63*B56</f>
        <v>0</v>
      </c>
      <c r="F55" s="30" t="s">
        <v>9</v>
      </c>
    </row>
    <row r="56" spans="1:8" x14ac:dyDescent="0.25">
      <c r="A56" s="25" t="s">
        <v>41</v>
      </c>
      <c r="B56" s="12"/>
      <c r="C56" s="26" t="s">
        <v>2</v>
      </c>
      <c r="D56" s="25" t="s">
        <v>5</v>
      </c>
      <c r="E56" s="9">
        <f>(24-B61)*B59</f>
        <v>0</v>
      </c>
      <c r="F56" s="27" t="s">
        <v>9</v>
      </c>
    </row>
    <row r="57" spans="1:8" x14ac:dyDescent="0.25">
      <c r="A57" s="28" t="s">
        <v>42</v>
      </c>
      <c r="B57" s="12"/>
      <c r="C57" s="29" t="s">
        <v>2</v>
      </c>
      <c r="D57" s="31" t="s">
        <v>6</v>
      </c>
      <c r="E57" s="8">
        <f>SUM(E54:E56)</f>
        <v>0</v>
      </c>
      <c r="F57" s="32" t="s">
        <v>9</v>
      </c>
    </row>
    <row r="58" spans="1:8" x14ac:dyDescent="0.25">
      <c r="A58" s="25" t="s">
        <v>43</v>
      </c>
      <c r="B58" s="12"/>
      <c r="C58" s="26" t="s">
        <v>2</v>
      </c>
      <c r="D58" s="25"/>
      <c r="E58" s="9"/>
      <c r="F58" s="27"/>
    </row>
    <row r="59" spans="1:8" x14ac:dyDescent="0.25">
      <c r="A59" s="28" t="s">
        <v>15</v>
      </c>
      <c r="B59" s="12"/>
      <c r="C59" s="29" t="s">
        <v>2</v>
      </c>
      <c r="D59" s="28" t="s">
        <v>46</v>
      </c>
      <c r="E59" s="1">
        <f>B62*B57</f>
        <v>0</v>
      </c>
      <c r="F59" s="30" t="s">
        <v>9</v>
      </c>
    </row>
    <row r="60" spans="1:8" x14ac:dyDescent="0.25">
      <c r="A60" s="25" t="s">
        <v>16</v>
      </c>
      <c r="B60" s="12"/>
      <c r="C60" s="26" t="s">
        <v>2</v>
      </c>
      <c r="D60" s="25" t="s">
        <v>69</v>
      </c>
      <c r="E60" s="9">
        <f>B63*B58</f>
        <v>0</v>
      </c>
      <c r="F60" s="27" t="s">
        <v>9</v>
      </c>
    </row>
    <row r="61" spans="1:8" x14ac:dyDescent="0.25">
      <c r="A61" s="28" t="s">
        <v>0</v>
      </c>
      <c r="B61" s="11">
        <v>19</v>
      </c>
      <c r="C61" s="29" t="s">
        <v>3</v>
      </c>
      <c r="D61" s="28" t="s">
        <v>5</v>
      </c>
      <c r="E61" s="1">
        <f>(24-B61)*B60</f>
        <v>0</v>
      </c>
      <c r="F61" s="30" t="s">
        <v>9</v>
      </c>
    </row>
    <row r="62" spans="1:8" x14ac:dyDescent="0.25">
      <c r="A62" s="25" t="s">
        <v>38</v>
      </c>
      <c r="B62" s="33">
        <v>4</v>
      </c>
      <c r="C62" s="26" t="s">
        <v>3</v>
      </c>
      <c r="D62" s="34" t="s">
        <v>7</v>
      </c>
      <c r="E62" s="10">
        <f>SUM(E59:E61)</f>
        <v>0</v>
      </c>
      <c r="F62" s="35" t="s">
        <v>9</v>
      </c>
    </row>
    <row r="63" spans="1:8" x14ac:dyDescent="0.25">
      <c r="A63" s="28" t="s">
        <v>39</v>
      </c>
      <c r="B63" s="11">
        <v>15</v>
      </c>
      <c r="C63" s="29" t="s">
        <v>3</v>
      </c>
      <c r="D63" s="28"/>
      <c r="E63" s="1"/>
      <c r="F63" s="30"/>
    </row>
    <row r="64" spans="1:8" ht="15.75" thickBot="1" x14ac:dyDescent="0.3">
      <c r="A64" s="36" t="s">
        <v>1</v>
      </c>
      <c r="B64" s="37">
        <v>78</v>
      </c>
      <c r="C64" s="38" t="s">
        <v>4</v>
      </c>
      <c r="D64" s="25" t="s">
        <v>8</v>
      </c>
      <c r="E64" s="9">
        <f>((365-B64)*E57)+B64*E62</f>
        <v>0</v>
      </c>
      <c r="F64" s="27" t="s">
        <v>9</v>
      </c>
    </row>
    <row r="65" spans="1:8" ht="15.75" thickBot="1" x14ac:dyDescent="0.3">
      <c r="A65" s="39"/>
      <c r="B65" s="39"/>
      <c r="C65" s="39"/>
      <c r="D65" s="40" t="s">
        <v>11</v>
      </c>
      <c r="E65" s="2">
        <f>E64/1000</f>
        <v>0</v>
      </c>
      <c r="F65" s="41" t="s">
        <v>10</v>
      </c>
    </row>
    <row r="66" spans="1:8" ht="15.75" thickBot="1" x14ac:dyDescent="0.3">
      <c r="A66" s="42" t="s">
        <v>68</v>
      </c>
      <c r="D66" s="40" t="s">
        <v>37</v>
      </c>
      <c r="E66" s="13">
        <f>E65/12</f>
        <v>0</v>
      </c>
      <c r="F66" s="41" t="s">
        <v>10</v>
      </c>
    </row>
    <row r="67" spans="1:8" x14ac:dyDescent="0.25">
      <c r="A67" s="43" t="s">
        <v>70</v>
      </c>
    </row>
    <row r="68" spans="1:8" ht="15.75" thickBot="1" x14ac:dyDescent="0.3"/>
    <row r="69" spans="1:8" ht="19.5" thickBot="1" x14ac:dyDescent="0.35">
      <c r="A69" s="15" t="s">
        <v>48</v>
      </c>
      <c r="B69" s="16"/>
      <c r="C69" s="16"/>
      <c r="D69" s="16"/>
      <c r="E69" s="16"/>
      <c r="F69" s="17"/>
      <c r="H69" s="44" t="s">
        <v>63</v>
      </c>
    </row>
    <row r="70" spans="1:8" ht="15.75" thickBot="1" x14ac:dyDescent="0.3">
      <c r="A70" s="20" t="s">
        <v>12</v>
      </c>
      <c r="B70" s="21"/>
      <c r="C70" s="22"/>
      <c r="D70" s="20" t="s">
        <v>13</v>
      </c>
      <c r="E70" s="23"/>
      <c r="F70" s="24"/>
    </row>
    <row r="71" spans="1:8" x14ac:dyDescent="0.25">
      <c r="A71" s="25" t="s">
        <v>14</v>
      </c>
      <c r="B71" s="12"/>
      <c r="C71" s="26" t="s">
        <v>2</v>
      </c>
      <c r="D71" s="25" t="s">
        <v>44</v>
      </c>
      <c r="E71" s="9">
        <f>B79*B72</f>
        <v>0</v>
      </c>
      <c r="F71" s="27" t="s">
        <v>9</v>
      </c>
    </row>
    <row r="72" spans="1:8" x14ac:dyDescent="0.25">
      <c r="A72" s="28" t="s">
        <v>40</v>
      </c>
      <c r="B72" s="12"/>
      <c r="C72" s="29" t="s">
        <v>2</v>
      </c>
      <c r="D72" s="28" t="s">
        <v>45</v>
      </c>
      <c r="E72" s="11">
        <f>B80*B73</f>
        <v>0</v>
      </c>
      <c r="F72" s="30" t="s">
        <v>9</v>
      </c>
    </row>
    <row r="73" spans="1:8" x14ac:dyDescent="0.25">
      <c r="A73" s="25" t="s">
        <v>41</v>
      </c>
      <c r="B73" s="12"/>
      <c r="C73" s="26" t="s">
        <v>2</v>
      </c>
      <c r="D73" s="25" t="s">
        <v>5</v>
      </c>
      <c r="E73" s="9">
        <f>(24-B78)*B76</f>
        <v>0</v>
      </c>
      <c r="F73" s="27" t="s">
        <v>9</v>
      </c>
    </row>
    <row r="74" spans="1:8" x14ac:dyDescent="0.25">
      <c r="A74" s="28" t="s">
        <v>42</v>
      </c>
      <c r="B74" s="12"/>
      <c r="C74" s="29" t="s">
        <v>2</v>
      </c>
      <c r="D74" s="31" t="s">
        <v>6</v>
      </c>
      <c r="E74" s="8">
        <f>SUM(E71:E73)</f>
        <v>0</v>
      </c>
      <c r="F74" s="32" t="s">
        <v>9</v>
      </c>
    </row>
    <row r="75" spans="1:8" x14ac:dyDescent="0.25">
      <c r="A75" s="25" t="s">
        <v>43</v>
      </c>
      <c r="B75" s="12"/>
      <c r="C75" s="26" t="s">
        <v>2</v>
      </c>
      <c r="D75" s="25"/>
      <c r="E75" s="9"/>
      <c r="F75" s="27"/>
    </row>
    <row r="76" spans="1:8" x14ac:dyDescent="0.25">
      <c r="A76" s="28" t="s">
        <v>15</v>
      </c>
      <c r="B76" s="12"/>
      <c r="C76" s="29" t="s">
        <v>2</v>
      </c>
      <c r="D76" s="28" t="s">
        <v>46</v>
      </c>
      <c r="E76" s="1">
        <f>B79*B74</f>
        <v>0</v>
      </c>
      <c r="F76" s="30" t="s">
        <v>9</v>
      </c>
    </row>
    <row r="77" spans="1:8" x14ac:dyDescent="0.25">
      <c r="A77" s="25" t="s">
        <v>16</v>
      </c>
      <c r="B77" s="12"/>
      <c r="C77" s="26" t="s">
        <v>2</v>
      </c>
      <c r="D77" s="25" t="s">
        <v>69</v>
      </c>
      <c r="E77" s="9">
        <f>B80*B75</f>
        <v>0</v>
      </c>
      <c r="F77" s="27" t="s">
        <v>9</v>
      </c>
    </row>
    <row r="78" spans="1:8" x14ac:dyDescent="0.25">
      <c r="A78" s="28" t="s">
        <v>0</v>
      </c>
      <c r="B78" s="11">
        <v>19</v>
      </c>
      <c r="C78" s="29" t="s">
        <v>3</v>
      </c>
      <c r="D78" s="28" t="s">
        <v>5</v>
      </c>
      <c r="E78" s="1">
        <f>(24-B78)*B77</f>
        <v>0</v>
      </c>
      <c r="F78" s="30" t="s">
        <v>9</v>
      </c>
    </row>
    <row r="79" spans="1:8" x14ac:dyDescent="0.25">
      <c r="A79" s="25" t="s">
        <v>38</v>
      </c>
      <c r="B79" s="33">
        <v>4</v>
      </c>
      <c r="C79" s="26" t="s">
        <v>3</v>
      </c>
      <c r="D79" s="34" t="s">
        <v>7</v>
      </c>
      <c r="E79" s="10">
        <f>SUM(E76:E78)</f>
        <v>0</v>
      </c>
      <c r="F79" s="35" t="s">
        <v>9</v>
      </c>
    </row>
    <row r="80" spans="1:8" x14ac:dyDescent="0.25">
      <c r="A80" s="28" t="s">
        <v>39</v>
      </c>
      <c r="B80" s="11">
        <v>15</v>
      </c>
      <c r="C80" s="29" t="s">
        <v>3</v>
      </c>
      <c r="D80" s="28"/>
      <c r="E80" s="1"/>
      <c r="F80" s="30"/>
    </row>
    <row r="81" spans="1:8" ht="15.75" thickBot="1" x14ac:dyDescent="0.3">
      <c r="A81" s="36" t="s">
        <v>1</v>
      </c>
      <c r="B81" s="37">
        <v>78</v>
      </c>
      <c r="C81" s="38" t="s">
        <v>4</v>
      </c>
      <c r="D81" s="25" t="s">
        <v>8</v>
      </c>
      <c r="E81" s="9">
        <f>((365-B81)*E74)+B81*E79</f>
        <v>0</v>
      </c>
      <c r="F81" s="27" t="s">
        <v>9</v>
      </c>
    </row>
    <row r="82" spans="1:8" ht="15.75" thickBot="1" x14ac:dyDescent="0.3">
      <c r="A82" s="39"/>
      <c r="B82" s="39"/>
      <c r="C82" s="39"/>
      <c r="D82" s="40" t="s">
        <v>11</v>
      </c>
      <c r="E82" s="2">
        <f>E81/1000</f>
        <v>0</v>
      </c>
      <c r="F82" s="41" t="s">
        <v>10</v>
      </c>
    </row>
    <row r="83" spans="1:8" ht="15.75" thickBot="1" x14ac:dyDescent="0.3">
      <c r="A83" s="42" t="s">
        <v>68</v>
      </c>
      <c r="D83" s="40" t="s">
        <v>37</v>
      </c>
      <c r="E83" s="13">
        <f>E82/12</f>
        <v>0</v>
      </c>
      <c r="F83" s="41" t="s">
        <v>10</v>
      </c>
    </row>
    <row r="84" spans="1:8" x14ac:dyDescent="0.25">
      <c r="A84" s="43" t="s">
        <v>70</v>
      </c>
    </row>
    <row r="85" spans="1:8" ht="15.75" thickBot="1" x14ac:dyDescent="0.3"/>
    <row r="86" spans="1:8" ht="19.5" thickBot="1" x14ac:dyDescent="0.35">
      <c r="A86" s="15" t="s">
        <v>56</v>
      </c>
      <c r="B86" s="16"/>
      <c r="C86" s="16"/>
      <c r="D86" s="16"/>
      <c r="E86" s="16"/>
      <c r="F86" s="17"/>
      <c r="H86" s="44" t="s">
        <v>63</v>
      </c>
    </row>
    <row r="87" spans="1:8" ht="15.75" thickBot="1" x14ac:dyDescent="0.3">
      <c r="A87" s="20" t="s">
        <v>12</v>
      </c>
      <c r="B87" s="21"/>
      <c r="C87" s="22"/>
      <c r="D87" s="20" t="s">
        <v>13</v>
      </c>
      <c r="E87" s="23"/>
      <c r="F87" s="24"/>
    </row>
    <row r="88" spans="1:8" x14ac:dyDescent="0.25">
      <c r="A88" s="25" t="s">
        <v>14</v>
      </c>
      <c r="B88" s="12"/>
      <c r="C88" s="26" t="s">
        <v>2</v>
      </c>
      <c r="D88" s="25" t="s">
        <v>44</v>
      </c>
      <c r="E88" s="9">
        <f>B96*B89</f>
        <v>0</v>
      </c>
      <c r="F88" s="27" t="s">
        <v>9</v>
      </c>
    </row>
    <row r="89" spans="1:8" x14ac:dyDescent="0.25">
      <c r="A89" s="28" t="s">
        <v>40</v>
      </c>
      <c r="B89" s="12"/>
      <c r="C89" s="29" t="s">
        <v>2</v>
      </c>
      <c r="D89" s="28" t="s">
        <v>45</v>
      </c>
      <c r="E89" s="11">
        <f>B97*B90</f>
        <v>0</v>
      </c>
      <c r="F89" s="30" t="s">
        <v>9</v>
      </c>
    </row>
    <row r="90" spans="1:8" x14ac:dyDescent="0.25">
      <c r="A90" s="25" t="s">
        <v>41</v>
      </c>
      <c r="B90" s="12"/>
      <c r="C90" s="26" t="s">
        <v>2</v>
      </c>
      <c r="D90" s="25" t="s">
        <v>5</v>
      </c>
      <c r="E90" s="9">
        <f>(24-B95)*B93</f>
        <v>0</v>
      </c>
      <c r="F90" s="27" t="s">
        <v>9</v>
      </c>
    </row>
    <row r="91" spans="1:8" x14ac:dyDescent="0.25">
      <c r="A91" s="28" t="s">
        <v>42</v>
      </c>
      <c r="B91" s="12"/>
      <c r="C91" s="29" t="s">
        <v>2</v>
      </c>
      <c r="D91" s="31" t="s">
        <v>6</v>
      </c>
      <c r="E91" s="8">
        <f>SUM(E88:E90)</f>
        <v>0</v>
      </c>
      <c r="F91" s="32" t="s">
        <v>9</v>
      </c>
    </row>
    <row r="92" spans="1:8" x14ac:dyDescent="0.25">
      <c r="A92" s="25" t="s">
        <v>43</v>
      </c>
      <c r="B92" s="12"/>
      <c r="C92" s="26" t="s">
        <v>2</v>
      </c>
      <c r="D92" s="25"/>
      <c r="E92" s="9"/>
      <c r="F92" s="27"/>
    </row>
    <row r="93" spans="1:8" x14ac:dyDescent="0.25">
      <c r="A93" s="28" t="s">
        <v>15</v>
      </c>
      <c r="B93" s="12"/>
      <c r="C93" s="29" t="s">
        <v>2</v>
      </c>
      <c r="D93" s="28" t="s">
        <v>46</v>
      </c>
      <c r="E93" s="1">
        <f>B96*B91</f>
        <v>0</v>
      </c>
      <c r="F93" s="30" t="s">
        <v>9</v>
      </c>
    </row>
    <row r="94" spans="1:8" x14ac:dyDescent="0.25">
      <c r="A94" s="25" t="s">
        <v>16</v>
      </c>
      <c r="B94" s="12"/>
      <c r="C94" s="26" t="s">
        <v>2</v>
      </c>
      <c r="D94" s="25" t="s">
        <v>69</v>
      </c>
      <c r="E94" s="9">
        <f>B97*B92</f>
        <v>0</v>
      </c>
      <c r="F94" s="27" t="s">
        <v>9</v>
      </c>
    </row>
    <row r="95" spans="1:8" x14ac:dyDescent="0.25">
      <c r="A95" s="28" t="s">
        <v>0</v>
      </c>
      <c r="B95" s="11">
        <v>19</v>
      </c>
      <c r="C95" s="29" t="s">
        <v>3</v>
      </c>
      <c r="D95" s="28" t="s">
        <v>5</v>
      </c>
      <c r="E95" s="1">
        <f>(24-B95)*B94</f>
        <v>0</v>
      </c>
      <c r="F95" s="30" t="s">
        <v>9</v>
      </c>
    </row>
    <row r="96" spans="1:8" x14ac:dyDescent="0.25">
      <c r="A96" s="25" t="s">
        <v>38</v>
      </c>
      <c r="B96" s="33">
        <v>4</v>
      </c>
      <c r="C96" s="26" t="s">
        <v>3</v>
      </c>
      <c r="D96" s="34" t="s">
        <v>7</v>
      </c>
      <c r="E96" s="10">
        <f>SUM(E93:E95)</f>
        <v>0</v>
      </c>
      <c r="F96" s="35" t="s">
        <v>9</v>
      </c>
    </row>
    <row r="97" spans="1:8" x14ac:dyDescent="0.25">
      <c r="A97" s="28" t="s">
        <v>39</v>
      </c>
      <c r="B97" s="11">
        <v>15</v>
      </c>
      <c r="C97" s="29" t="s">
        <v>3</v>
      </c>
      <c r="D97" s="28"/>
      <c r="E97" s="1"/>
      <c r="F97" s="30"/>
    </row>
    <row r="98" spans="1:8" ht="15.75" thickBot="1" x14ac:dyDescent="0.3">
      <c r="A98" s="36" t="s">
        <v>1</v>
      </c>
      <c r="B98" s="37">
        <v>78</v>
      </c>
      <c r="C98" s="38" t="s">
        <v>4</v>
      </c>
      <c r="D98" s="25" t="s">
        <v>8</v>
      </c>
      <c r="E98" s="9">
        <f>((365-B98)*E91)+B98*E96</f>
        <v>0</v>
      </c>
      <c r="F98" s="27" t="s">
        <v>9</v>
      </c>
    </row>
    <row r="99" spans="1:8" ht="15.75" thickBot="1" x14ac:dyDescent="0.3">
      <c r="A99" s="39"/>
      <c r="B99" s="39"/>
      <c r="C99" s="39"/>
      <c r="D99" s="40" t="s">
        <v>11</v>
      </c>
      <c r="E99" s="2">
        <f>E98/1000</f>
        <v>0</v>
      </c>
      <c r="F99" s="41" t="s">
        <v>10</v>
      </c>
    </row>
    <row r="100" spans="1:8" ht="15.75" thickBot="1" x14ac:dyDescent="0.3">
      <c r="A100" s="42" t="s">
        <v>68</v>
      </c>
      <c r="D100" s="40" t="s">
        <v>37</v>
      </c>
      <c r="E100" s="13">
        <f>E99/12</f>
        <v>0</v>
      </c>
      <c r="F100" s="41" t="s">
        <v>10</v>
      </c>
    </row>
    <row r="101" spans="1:8" x14ac:dyDescent="0.25">
      <c r="A101" s="43" t="s">
        <v>70</v>
      </c>
    </row>
    <row r="102" spans="1:8" ht="15.75" thickBot="1" x14ac:dyDescent="0.3"/>
    <row r="103" spans="1:8" ht="19.5" thickBot="1" x14ac:dyDescent="0.35">
      <c r="A103" s="15" t="s">
        <v>47</v>
      </c>
      <c r="B103" s="16"/>
      <c r="C103" s="16"/>
      <c r="D103" s="16"/>
      <c r="E103" s="16"/>
      <c r="F103" s="17"/>
      <c r="H103" s="44" t="s">
        <v>64</v>
      </c>
    </row>
    <row r="104" spans="1:8" ht="15.75" thickBot="1" x14ac:dyDescent="0.3">
      <c r="A104" s="20" t="s">
        <v>12</v>
      </c>
      <c r="B104" s="21"/>
      <c r="C104" s="22"/>
      <c r="D104" s="20" t="s">
        <v>13</v>
      </c>
      <c r="E104" s="23"/>
      <c r="F104" s="24"/>
    </row>
    <row r="105" spans="1:8" x14ac:dyDescent="0.25">
      <c r="A105" s="25" t="s">
        <v>14</v>
      </c>
      <c r="B105" s="12"/>
      <c r="C105" s="26" t="s">
        <v>2</v>
      </c>
      <c r="D105" s="25" t="s">
        <v>44</v>
      </c>
      <c r="E105" s="9">
        <f>B113*B106</f>
        <v>0</v>
      </c>
      <c r="F105" s="27" t="s">
        <v>9</v>
      </c>
    </row>
    <row r="106" spans="1:8" x14ac:dyDescent="0.25">
      <c r="A106" s="28" t="s">
        <v>40</v>
      </c>
      <c r="B106" s="12"/>
      <c r="C106" s="29" t="s">
        <v>2</v>
      </c>
      <c r="D106" s="28" t="s">
        <v>45</v>
      </c>
      <c r="E106" s="11">
        <f>B114*B107</f>
        <v>0</v>
      </c>
      <c r="F106" s="30" t="s">
        <v>9</v>
      </c>
    </row>
    <row r="107" spans="1:8" x14ac:dyDescent="0.25">
      <c r="A107" s="25" t="s">
        <v>41</v>
      </c>
      <c r="B107" s="12"/>
      <c r="C107" s="26" t="s">
        <v>2</v>
      </c>
      <c r="D107" s="25" t="s">
        <v>5</v>
      </c>
      <c r="E107" s="9">
        <f>(24-B112)*B110</f>
        <v>0</v>
      </c>
      <c r="F107" s="27" t="s">
        <v>9</v>
      </c>
    </row>
    <row r="108" spans="1:8" x14ac:dyDescent="0.25">
      <c r="A108" s="28" t="s">
        <v>42</v>
      </c>
      <c r="B108" s="12"/>
      <c r="C108" s="29" t="s">
        <v>2</v>
      </c>
      <c r="D108" s="31" t="s">
        <v>6</v>
      </c>
      <c r="E108" s="8">
        <f>SUM(E105:E107)</f>
        <v>0</v>
      </c>
      <c r="F108" s="32" t="s">
        <v>9</v>
      </c>
    </row>
    <row r="109" spans="1:8" x14ac:dyDescent="0.25">
      <c r="A109" s="25" t="s">
        <v>43</v>
      </c>
      <c r="B109" s="12"/>
      <c r="C109" s="26" t="s">
        <v>2</v>
      </c>
      <c r="D109" s="25"/>
      <c r="E109" s="9"/>
      <c r="F109" s="27"/>
    </row>
    <row r="110" spans="1:8" x14ac:dyDescent="0.25">
      <c r="A110" s="28" t="s">
        <v>15</v>
      </c>
      <c r="B110" s="12"/>
      <c r="C110" s="29" t="s">
        <v>2</v>
      </c>
      <c r="D110" s="28" t="s">
        <v>46</v>
      </c>
      <c r="E110" s="1">
        <f>B113*B108</f>
        <v>0</v>
      </c>
      <c r="F110" s="30" t="s">
        <v>9</v>
      </c>
    </row>
    <row r="111" spans="1:8" x14ac:dyDescent="0.25">
      <c r="A111" s="25" t="s">
        <v>16</v>
      </c>
      <c r="B111" s="12"/>
      <c r="C111" s="26" t="s">
        <v>2</v>
      </c>
      <c r="D111" s="25" t="s">
        <v>69</v>
      </c>
      <c r="E111" s="9">
        <f>B114*B109</f>
        <v>0</v>
      </c>
      <c r="F111" s="27" t="s">
        <v>9</v>
      </c>
    </row>
    <row r="112" spans="1:8" x14ac:dyDescent="0.25">
      <c r="A112" s="28" t="s">
        <v>0</v>
      </c>
      <c r="B112" s="11">
        <v>19</v>
      </c>
      <c r="C112" s="29" t="s">
        <v>3</v>
      </c>
      <c r="D112" s="28" t="s">
        <v>5</v>
      </c>
      <c r="E112" s="1">
        <f>(24-B112)*B111</f>
        <v>0</v>
      </c>
      <c r="F112" s="30" t="s">
        <v>9</v>
      </c>
    </row>
    <row r="113" spans="1:8" x14ac:dyDescent="0.25">
      <c r="A113" s="25" t="s">
        <v>38</v>
      </c>
      <c r="B113" s="33">
        <v>4</v>
      </c>
      <c r="C113" s="26" t="s">
        <v>3</v>
      </c>
      <c r="D113" s="34" t="s">
        <v>7</v>
      </c>
      <c r="E113" s="10">
        <f>SUM(E110:E112)</f>
        <v>0</v>
      </c>
      <c r="F113" s="35" t="s">
        <v>9</v>
      </c>
    </row>
    <row r="114" spans="1:8" x14ac:dyDescent="0.25">
      <c r="A114" s="28" t="s">
        <v>39</v>
      </c>
      <c r="B114" s="11">
        <v>15</v>
      </c>
      <c r="C114" s="29" t="s">
        <v>3</v>
      </c>
      <c r="D114" s="28"/>
      <c r="E114" s="1"/>
      <c r="F114" s="30"/>
    </row>
    <row r="115" spans="1:8" ht="15.75" thickBot="1" x14ac:dyDescent="0.3">
      <c r="A115" s="36" t="s">
        <v>1</v>
      </c>
      <c r="B115" s="37">
        <v>78</v>
      </c>
      <c r="C115" s="38" t="s">
        <v>4</v>
      </c>
      <c r="D115" s="25" t="s">
        <v>8</v>
      </c>
      <c r="E115" s="9">
        <f>((365-B115)*E108)+B115*E113</f>
        <v>0</v>
      </c>
      <c r="F115" s="27" t="s">
        <v>9</v>
      </c>
    </row>
    <row r="116" spans="1:8" ht="15.75" thickBot="1" x14ac:dyDescent="0.3">
      <c r="A116" s="39"/>
      <c r="B116" s="39"/>
      <c r="C116" s="39"/>
      <c r="D116" s="40" t="s">
        <v>11</v>
      </c>
      <c r="E116" s="2">
        <f>E115/1000</f>
        <v>0</v>
      </c>
      <c r="F116" s="41" t="s">
        <v>10</v>
      </c>
    </row>
    <row r="117" spans="1:8" ht="15.75" thickBot="1" x14ac:dyDescent="0.3">
      <c r="A117" s="42" t="s">
        <v>68</v>
      </c>
      <c r="D117" s="40" t="s">
        <v>37</v>
      </c>
      <c r="E117" s="13">
        <f>E116/12</f>
        <v>0</v>
      </c>
      <c r="F117" s="41" t="s">
        <v>10</v>
      </c>
    </row>
    <row r="118" spans="1:8" x14ac:dyDescent="0.25">
      <c r="A118" s="43" t="s">
        <v>70</v>
      </c>
    </row>
    <row r="120" spans="1:8" ht="15.75" thickBot="1" x14ac:dyDescent="0.3"/>
    <row r="121" spans="1:8" ht="19.5" thickBot="1" x14ac:dyDescent="0.35">
      <c r="A121" s="15" t="s">
        <v>53</v>
      </c>
      <c r="B121" s="16"/>
      <c r="C121" s="16"/>
      <c r="D121" s="16"/>
      <c r="E121" s="16"/>
      <c r="F121" s="17"/>
      <c r="H121" s="44" t="s">
        <v>65</v>
      </c>
    </row>
    <row r="122" spans="1:8" ht="15.75" thickBot="1" x14ac:dyDescent="0.3">
      <c r="A122" s="20" t="s">
        <v>12</v>
      </c>
      <c r="B122" s="21"/>
      <c r="C122" s="22"/>
      <c r="D122" s="20" t="s">
        <v>13</v>
      </c>
      <c r="E122" s="23"/>
      <c r="F122" s="24"/>
    </row>
    <row r="123" spans="1:8" x14ac:dyDescent="0.25">
      <c r="A123" s="25" t="s">
        <v>14</v>
      </c>
      <c r="B123" s="12"/>
      <c r="C123" s="26" t="s">
        <v>2</v>
      </c>
      <c r="D123" s="25" t="s">
        <v>44</v>
      </c>
      <c r="E123" s="9">
        <f>B131*B124</f>
        <v>0</v>
      </c>
      <c r="F123" s="27" t="s">
        <v>9</v>
      </c>
    </row>
    <row r="124" spans="1:8" x14ac:dyDescent="0.25">
      <c r="A124" s="28" t="s">
        <v>40</v>
      </c>
      <c r="B124" s="12"/>
      <c r="C124" s="29" t="s">
        <v>2</v>
      </c>
      <c r="D124" s="28" t="s">
        <v>45</v>
      </c>
      <c r="E124" s="11">
        <f>B132*B125</f>
        <v>0</v>
      </c>
      <c r="F124" s="30" t="s">
        <v>9</v>
      </c>
    </row>
    <row r="125" spans="1:8" x14ac:dyDescent="0.25">
      <c r="A125" s="25" t="s">
        <v>41</v>
      </c>
      <c r="B125" s="12"/>
      <c r="C125" s="26" t="s">
        <v>2</v>
      </c>
      <c r="D125" s="25" t="s">
        <v>5</v>
      </c>
      <c r="E125" s="9">
        <f>(24-B130)*B128</f>
        <v>0</v>
      </c>
      <c r="F125" s="27" t="s">
        <v>9</v>
      </c>
    </row>
    <row r="126" spans="1:8" x14ac:dyDescent="0.25">
      <c r="A126" s="28" t="s">
        <v>42</v>
      </c>
      <c r="B126" s="12"/>
      <c r="C126" s="29" t="s">
        <v>2</v>
      </c>
      <c r="D126" s="31" t="s">
        <v>6</v>
      </c>
      <c r="E126" s="8">
        <f>SUM(E123:E125)</f>
        <v>0</v>
      </c>
      <c r="F126" s="32" t="s">
        <v>9</v>
      </c>
    </row>
    <row r="127" spans="1:8" x14ac:dyDescent="0.25">
      <c r="A127" s="25" t="s">
        <v>43</v>
      </c>
      <c r="B127" s="12"/>
      <c r="C127" s="26" t="s">
        <v>2</v>
      </c>
      <c r="D127" s="25"/>
      <c r="E127" s="9"/>
      <c r="F127" s="27"/>
    </row>
    <row r="128" spans="1:8" x14ac:dyDescent="0.25">
      <c r="A128" s="28" t="s">
        <v>15</v>
      </c>
      <c r="B128" s="12"/>
      <c r="C128" s="29" t="s">
        <v>2</v>
      </c>
      <c r="D128" s="28" t="s">
        <v>46</v>
      </c>
      <c r="E128" s="1">
        <f>B131*B126</f>
        <v>0</v>
      </c>
      <c r="F128" s="30" t="s">
        <v>9</v>
      </c>
    </row>
    <row r="129" spans="1:8" x14ac:dyDescent="0.25">
      <c r="A129" s="25" t="s">
        <v>16</v>
      </c>
      <c r="B129" s="12"/>
      <c r="C129" s="26" t="s">
        <v>2</v>
      </c>
      <c r="D129" s="25" t="s">
        <v>69</v>
      </c>
      <c r="E129" s="9">
        <f>B132*B127</f>
        <v>0</v>
      </c>
      <c r="F129" s="27" t="s">
        <v>9</v>
      </c>
    </row>
    <row r="130" spans="1:8" x14ac:dyDescent="0.25">
      <c r="A130" s="28" t="s">
        <v>0</v>
      </c>
      <c r="B130" s="11">
        <v>19</v>
      </c>
      <c r="C130" s="29" t="s">
        <v>3</v>
      </c>
      <c r="D130" s="28" t="s">
        <v>5</v>
      </c>
      <c r="E130" s="1">
        <f>(24-B130)*B129</f>
        <v>0</v>
      </c>
      <c r="F130" s="30" t="s">
        <v>9</v>
      </c>
    </row>
    <row r="131" spans="1:8" x14ac:dyDescent="0.25">
      <c r="A131" s="25" t="s">
        <v>38</v>
      </c>
      <c r="B131" s="33">
        <v>4</v>
      </c>
      <c r="C131" s="26" t="s">
        <v>3</v>
      </c>
      <c r="D131" s="34" t="s">
        <v>7</v>
      </c>
      <c r="E131" s="10">
        <f>SUM(E128:E130)</f>
        <v>0</v>
      </c>
      <c r="F131" s="35" t="s">
        <v>9</v>
      </c>
    </row>
    <row r="132" spans="1:8" x14ac:dyDescent="0.25">
      <c r="A132" s="28" t="s">
        <v>39</v>
      </c>
      <c r="B132" s="11">
        <v>15</v>
      </c>
      <c r="C132" s="29" t="s">
        <v>3</v>
      </c>
      <c r="D132" s="28"/>
      <c r="E132" s="1"/>
      <c r="F132" s="30"/>
    </row>
    <row r="133" spans="1:8" ht="15.75" thickBot="1" x14ac:dyDescent="0.3">
      <c r="A133" s="36" t="s">
        <v>1</v>
      </c>
      <c r="B133" s="37">
        <v>78</v>
      </c>
      <c r="C133" s="38" t="s">
        <v>4</v>
      </c>
      <c r="D133" s="25" t="s">
        <v>8</v>
      </c>
      <c r="E133" s="9">
        <f>((365-B133)*E126)+B133*E131</f>
        <v>0</v>
      </c>
      <c r="F133" s="27" t="s">
        <v>9</v>
      </c>
    </row>
    <row r="134" spans="1:8" ht="15.75" thickBot="1" x14ac:dyDescent="0.3">
      <c r="A134" s="39"/>
      <c r="B134" s="39"/>
      <c r="C134" s="39"/>
      <c r="D134" s="40" t="s">
        <v>11</v>
      </c>
      <c r="E134" s="2">
        <f>E133/1000</f>
        <v>0</v>
      </c>
      <c r="F134" s="41" t="s">
        <v>10</v>
      </c>
    </row>
    <row r="135" spans="1:8" ht="15.75" thickBot="1" x14ac:dyDescent="0.3">
      <c r="A135" s="42" t="s">
        <v>68</v>
      </c>
      <c r="D135" s="40" t="s">
        <v>37</v>
      </c>
      <c r="E135" s="14">
        <f>E134/12</f>
        <v>0</v>
      </c>
      <c r="F135" s="41" t="s">
        <v>10</v>
      </c>
    </row>
    <row r="136" spans="1:8" x14ac:dyDescent="0.25">
      <c r="A136" s="43" t="s">
        <v>70</v>
      </c>
    </row>
    <row r="137" spans="1:8" ht="15.75" thickBot="1" x14ac:dyDescent="0.3"/>
    <row r="138" spans="1:8" ht="19.5" thickBot="1" x14ac:dyDescent="0.35">
      <c r="A138" s="15" t="s">
        <v>54</v>
      </c>
      <c r="B138" s="16"/>
      <c r="C138" s="16"/>
      <c r="D138" s="16"/>
      <c r="E138" s="16"/>
      <c r="F138" s="17"/>
      <c r="H138" s="44" t="s">
        <v>61</v>
      </c>
    </row>
    <row r="139" spans="1:8" ht="15.75" thickBot="1" x14ac:dyDescent="0.3">
      <c r="A139" s="20" t="s">
        <v>12</v>
      </c>
      <c r="B139" s="21"/>
      <c r="C139" s="22"/>
      <c r="D139" s="20" t="s">
        <v>13</v>
      </c>
      <c r="E139" s="23"/>
      <c r="F139" s="24"/>
    </row>
    <row r="140" spans="1:8" x14ac:dyDescent="0.25">
      <c r="A140" s="25" t="s">
        <v>14</v>
      </c>
      <c r="B140" s="12"/>
      <c r="C140" s="26" t="s">
        <v>2</v>
      </c>
      <c r="D140" s="25" t="s">
        <v>44</v>
      </c>
      <c r="E140" s="9">
        <f>B148*B141</f>
        <v>0</v>
      </c>
      <c r="F140" s="27" t="s">
        <v>9</v>
      </c>
    </row>
    <row r="141" spans="1:8" x14ac:dyDescent="0.25">
      <c r="A141" s="28" t="s">
        <v>40</v>
      </c>
      <c r="B141" s="12"/>
      <c r="C141" s="29" t="s">
        <v>2</v>
      </c>
      <c r="D141" s="28" t="s">
        <v>45</v>
      </c>
      <c r="E141" s="11">
        <f>B149*B142</f>
        <v>0</v>
      </c>
      <c r="F141" s="30" t="s">
        <v>9</v>
      </c>
    </row>
    <row r="142" spans="1:8" x14ac:dyDescent="0.25">
      <c r="A142" s="25" t="s">
        <v>41</v>
      </c>
      <c r="B142" s="12"/>
      <c r="C142" s="26" t="s">
        <v>2</v>
      </c>
      <c r="D142" s="25" t="s">
        <v>5</v>
      </c>
      <c r="E142" s="9">
        <f>(24-B147)*B145</f>
        <v>0</v>
      </c>
      <c r="F142" s="27" t="s">
        <v>9</v>
      </c>
    </row>
    <row r="143" spans="1:8" x14ac:dyDescent="0.25">
      <c r="A143" s="28" t="s">
        <v>42</v>
      </c>
      <c r="B143" s="12"/>
      <c r="C143" s="29" t="s">
        <v>2</v>
      </c>
      <c r="D143" s="31" t="s">
        <v>6</v>
      </c>
      <c r="E143" s="8">
        <f>SUM(E140:E142)</f>
        <v>0</v>
      </c>
      <c r="F143" s="32" t="s">
        <v>9</v>
      </c>
    </row>
    <row r="144" spans="1:8" x14ac:dyDescent="0.25">
      <c r="A144" s="25" t="s">
        <v>43</v>
      </c>
      <c r="B144" s="12"/>
      <c r="C144" s="26" t="s">
        <v>2</v>
      </c>
      <c r="D144" s="25"/>
      <c r="E144" s="9"/>
      <c r="F144" s="27"/>
    </row>
    <row r="145" spans="1:8" x14ac:dyDescent="0.25">
      <c r="A145" s="28" t="s">
        <v>15</v>
      </c>
      <c r="B145" s="12"/>
      <c r="C145" s="29" t="s">
        <v>2</v>
      </c>
      <c r="D145" s="28" t="s">
        <v>46</v>
      </c>
      <c r="E145" s="1">
        <f>B148*B143</f>
        <v>0</v>
      </c>
      <c r="F145" s="30" t="s">
        <v>9</v>
      </c>
    </row>
    <row r="146" spans="1:8" x14ac:dyDescent="0.25">
      <c r="A146" s="25" t="s">
        <v>16</v>
      </c>
      <c r="B146" s="12"/>
      <c r="C146" s="26" t="s">
        <v>2</v>
      </c>
      <c r="D146" s="25" t="s">
        <v>69</v>
      </c>
      <c r="E146" s="9">
        <f>B149*B144</f>
        <v>0</v>
      </c>
      <c r="F146" s="27" t="s">
        <v>9</v>
      </c>
    </row>
    <row r="147" spans="1:8" x14ac:dyDescent="0.25">
      <c r="A147" s="28" t="s">
        <v>0</v>
      </c>
      <c r="B147" s="11">
        <v>19</v>
      </c>
      <c r="C147" s="29" t="s">
        <v>3</v>
      </c>
      <c r="D147" s="28" t="s">
        <v>5</v>
      </c>
      <c r="E147" s="1">
        <f>(24-B147)*B146</f>
        <v>0</v>
      </c>
      <c r="F147" s="30" t="s">
        <v>9</v>
      </c>
    </row>
    <row r="148" spans="1:8" x14ac:dyDescent="0.25">
      <c r="A148" s="25" t="s">
        <v>38</v>
      </c>
      <c r="B148" s="33">
        <v>4</v>
      </c>
      <c r="C148" s="26" t="s">
        <v>3</v>
      </c>
      <c r="D148" s="34" t="s">
        <v>7</v>
      </c>
      <c r="E148" s="10">
        <f>SUM(E145:E147)</f>
        <v>0</v>
      </c>
      <c r="F148" s="35" t="s">
        <v>9</v>
      </c>
    </row>
    <row r="149" spans="1:8" x14ac:dyDescent="0.25">
      <c r="A149" s="28" t="s">
        <v>39</v>
      </c>
      <c r="B149" s="11">
        <v>15</v>
      </c>
      <c r="C149" s="29" t="s">
        <v>3</v>
      </c>
      <c r="D149" s="28"/>
      <c r="E149" s="1"/>
      <c r="F149" s="30"/>
    </row>
    <row r="150" spans="1:8" ht="15.75" thickBot="1" x14ac:dyDescent="0.3">
      <c r="A150" s="36" t="s">
        <v>1</v>
      </c>
      <c r="B150" s="37">
        <v>78</v>
      </c>
      <c r="C150" s="38" t="s">
        <v>4</v>
      </c>
      <c r="D150" s="25" t="s">
        <v>8</v>
      </c>
      <c r="E150" s="9">
        <f>((365-B150)*E143)+B150*E148</f>
        <v>0</v>
      </c>
      <c r="F150" s="27" t="s">
        <v>9</v>
      </c>
    </row>
    <row r="151" spans="1:8" ht="15.75" thickBot="1" x14ac:dyDescent="0.3">
      <c r="A151" s="39"/>
      <c r="B151" s="39"/>
      <c r="C151" s="39"/>
      <c r="D151" s="40" t="s">
        <v>11</v>
      </c>
      <c r="E151" s="2">
        <f>E150/1000</f>
        <v>0</v>
      </c>
      <c r="F151" s="41" t="s">
        <v>10</v>
      </c>
    </row>
    <row r="152" spans="1:8" ht="15.75" thickBot="1" x14ac:dyDescent="0.3">
      <c r="A152" s="42" t="s">
        <v>68</v>
      </c>
      <c r="D152" s="40" t="s">
        <v>37</v>
      </c>
      <c r="E152" s="13">
        <f>E151/12</f>
        <v>0</v>
      </c>
      <c r="F152" s="41" t="s">
        <v>10</v>
      </c>
    </row>
    <row r="153" spans="1:8" x14ac:dyDescent="0.25">
      <c r="A153" s="43" t="s">
        <v>70</v>
      </c>
    </row>
    <row r="154" spans="1:8" ht="15.75" thickBot="1" x14ac:dyDescent="0.3"/>
    <row r="155" spans="1:8" ht="19.5" thickBot="1" x14ac:dyDescent="0.35">
      <c r="A155" s="15" t="s">
        <v>55</v>
      </c>
      <c r="B155" s="16"/>
      <c r="C155" s="16"/>
      <c r="D155" s="16"/>
      <c r="E155" s="16"/>
      <c r="F155" s="17"/>
      <c r="H155" s="44" t="s">
        <v>66</v>
      </c>
    </row>
    <row r="156" spans="1:8" ht="15.75" thickBot="1" x14ac:dyDescent="0.3">
      <c r="A156" s="20" t="s">
        <v>12</v>
      </c>
      <c r="B156" s="21"/>
      <c r="C156" s="22"/>
      <c r="D156" s="20" t="s">
        <v>13</v>
      </c>
      <c r="E156" s="23"/>
      <c r="F156" s="24"/>
    </row>
    <row r="157" spans="1:8" x14ac:dyDescent="0.25">
      <c r="A157" s="25" t="s">
        <v>14</v>
      </c>
      <c r="B157" s="12"/>
      <c r="C157" s="26" t="s">
        <v>2</v>
      </c>
      <c r="D157" s="25" t="s">
        <v>44</v>
      </c>
      <c r="E157" s="9">
        <f>B165*B158</f>
        <v>0</v>
      </c>
      <c r="F157" s="27" t="s">
        <v>9</v>
      </c>
    </row>
    <row r="158" spans="1:8" x14ac:dyDescent="0.25">
      <c r="A158" s="28" t="s">
        <v>40</v>
      </c>
      <c r="B158" s="12"/>
      <c r="C158" s="29" t="s">
        <v>2</v>
      </c>
      <c r="D158" s="28" t="s">
        <v>45</v>
      </c>
      <c r="E158" s="11">
        <f>B166*B159</f>
        <v>0</v>
      </c>
      <c r="F158" s="30" t="s">
        <v>9</v>
      </c>
    </row>
    <row r="159" spans="1:8" x14ac:dyDescent="0.25">
      <c r="A159" s="25" t="s">
        <v>41</v>
      </c>
      <c r="B159" s="12"/>
      <c r="C159" s="26" t="s">
        <v>2</v>
      </c>
      <c r="D159" s="25" t="s">
        <v>5</v>
      </c>
      <c r="E159" s="9">
        <f>(24-B164)*B162</f>
        <v>0</v>
      </c>
      <c r="F159" s="27" t="s">
        <v>9</v>
      </c>
    </row>
    <row r="160" spans="1:8" x14ac:dyDescent="0.25">
      <c r="A160" s="28" t="s">
        <v>42</v>
      </c>
      <c r="B160" s="12"/>
      <c r="C160" s="29" t="s">
        <v>2</v>
      </c>
      <c r="D160" s="31" t="s">
        <v>6</v>
      </c>
      <c r="E160" s="8">
        <f>SUM(E157:E159)</f>
        <v>0</v>
      </c>
      <c r="F160" s="32" t="s">
        <v>9</v>
      </c>
    </row>
    <row r="161" spans="1:8" x14ac:dyDescent="0.25">
      <c r="A161" s="25" t="s">
        <v>43</v>
      </c>
      <c r="B161" s="12"/>
      <c r="C161" s="26" t="s">
        <v>2</v>
      </c>
      <c r="D161" s="25"/>
      <c r="E161" s="9"/>
      <c r="F161" s="27"/>
    </row>
    <row r="162" spans="1:8" x14ac:dyDescent="0.25">
      <c r="A162" s="28" t="s">
        <v>15</v>
      </c>
      <c r="B162" s="12"/>
      <c r="C162" s="29" t="s">
        <v>2</v>
      </c>
      <c r="D162" s="28" t="s">
        <v>46</v>
      </c>
      <c r="E162" s="1">
        <f>B165*B160</f>
        <v>0</v>
      </c>
      <c r="F162" s="30" t="s">
        <v>9</v>
      </c>
    </row>
    <row r="163" spans="1:8" x14ac:dyDescent="0.25">
      <c r="A163" s="25" t="s">
        <v>16</v>
      </c>
      <c r="B163" s="12"/>
      <c r="C163" s="26" t="s">
        <v>2</v>
      </c>
      <c r="D163" s="25" t="s">
        <v>69</v>
      </c>
      <c r="E163" s="9">
        <f>B166*B161</f>
        <v>0</v>
      </c>
      <c r="F163" s="27" t="s">
        <v>9</v>
      </c>
    </row>
    <row r="164" spans="1:8" x14ac:dyDescent="0.25">
      <c r="A164" s="28" t="s">
        <v>0</v>
      </c>
      <c r="B164" s="11">
        <v>19</v>
      </c>
      <c r="C164" s="29" t="s">
        <v>3</v>
      </c>
      <c r="D164" s="28" t="s">
        <v>5</v>
      </c>
      <c r="E164" s="1">
        <f>(24-B164)*B163</f>
        <v>0</v>
      </c>
      <c r="F164" s="30" t="s">
        <v>9</v>
      </c>
    </row>
    <row r="165" spans="1:8" x14ac:dyDescent="0.25">
      <c r="A165" s="25" t="s">
        <v>38</v>
      </c>
      <c r="B165" s="33">
        <v>4</v>
      </c>
      <c r="C165" s="26" t="s">
        <v>3</v>
      </c>
      <c r="D165" s="34" t="s">
        <v>7</v>
      </c>
      <c r="E165" s="10">
        <f>SUM(E162:E164)</f>
        <v>0</v>
      </c>
      <c r="F165" s="35" t="s">
        <v>9</v>
      </c>
    </row>
    <row r="166" spans="1:8" x14ac:dyDescent="0.25">
      <c r="A166" s="28" t="s">
        <v>39</v>
      </c>
      <c r="B166" s="11">
        <v>15</v>
      </c>
      <c r="C166" s="29" t="s">
        <v>3</v>
      </c>
      <c r="D166" s="28"/>
      <c r="E166" s="1"/>
      <c r="F166" s="30"/>
    </row>
    <row r="167" spans="1:8" ht="15.75" thickBot="1" x14ac:dyDescent="0.3">
      <c r="A167" s="36" t="s">
        <v>1</v>
      </c>
      <c r="B167" s="37">
        <v>78</v>
      </c>
      <c r="C167" s="38" t="s">
        <v>4</v>
      </c>
      <c r="D167" s="25" t="s">
        <v>8</v>
      </c>
      <c r="E167" s="9">
        <f>((365-B167)*E160)+B167*E165</f>
        <v>0</v>
      </c>
      <c r="F167" s="27" t="s">
        <v>9</v>
      </c>
    </row>
    <row r="168" spans="1:8" ht="15.75" thickBot="1" x14ac:dyDescent="0.3">
      <c r="A168" s="39"/>
      <c r="B168" s="39"/>
      <c r="C168" s="39"/>
      <c r="D168" s="40" t="s">
        <v>11</v>
      </c>
      <c r="E168" s="2">
        <f>E167/1000</f>
        <v>0</v>
      </c>
      <c r="F168" s="41" t="s">
        <v>10</v>
      </c>
    </row>
    <row r="169" spans="1:8" ht="15.75" thickBot="1" x14ac:dyDescent="0.3">
      <c r="A169" s="42" t="s">
        <v>68</v>
      </c>
      <c r="D169" s="40" t="s">
        <v>37</v>
      </c>
      <c r="E169" s="13">
        <f>E168/12</f>
        <v>0</v>
      </c>
      <c r="F169" s="41" t="s">
        <v>10</v>
      </c>
    </row>
    <row r="170" spans="1:8" x14ac:dyDescent="0.25">
      <c r="A170" s="43" t="s">
        <v>70</v>
      </c>
    </row>
    <row r="171" spans="1:8" ht="15.75" thickBot="1" x14ac:dyDescent="0.3"/>
    <row r="172" spans="1:8" ht="19.5" thickBot="1" x14ac:dyDescent="0.35">
      <c r="A172" s="15" t="s">
        <v>57</v>
      </c>
      <c r="B172" s="16"/>
      <c r="C172" s="16"/>
      <c r="D172" s="16"/>
      <c r="E172" s="16"/>
      <c r="F172" s="17"/>
      <c r="H172" s="44" t="s">
        <v>67</v>
      </c>
    </row>
    <row r="173" spans="1:8" ht="15.75" thickBot="1" x14ac:dyDescent="0.3">
      <c r="A173" s="20" t="s">
        <v>12</v>
      </c>
      <c r="B173" s="21"/>
      <c r="C173" s="22"/>
      <c r="D173" s="20" t="s">
        <v>13</v>
      </c>
      <c r="E173" s="23"/>
      <c r="F173" s="24"/>
    </row>
    <row r="174" spans="1:8" x14ac:dyDescent="0.25">
      <c r="A174" s="25" t="s">
        <v>14</v>
      </c>
      <c r="B174" s="12"/>
      <c r="C174" s="26" t="s">
        <v>2</v>
      </c>
      <c r="D174" s="25" t="s">
        <v>44</v>
      </c>
      <c r="E174" s="9">
        <f>B182*B175</f>
        <v>0</v>
      </c>
      <c r="F174" s="27" t="s">
        <v>9</v>
      </c>
    </row>
    <row r="175" spans="1:8" x14ac:dyDescent="0.25">
      <c r="A175" s="28" t="s">
        <v>40</v>
      </c>
      <c r="B175" s="12"/>
      <c r="C175" s="29" t="s">
        <v>2</v>
      </c>
      <c r="D175" s="28" t="s">
        <v>45</v>
      </c>
      <c r="E175" s="11">
        <f>B183*B176</f>
        <v>0</v>
      </c>
      <c r="F175" s="30" t="s">
        <v>9</v>
      </c>
    </row>
    <row r="176" spans="1:8" x14ac:dyDescent="0.25">
      <c r="A176" s="25" t="s">
        <v>41</v>
      </c>
      <c r="B176" s="12"/>
      <c r="C176" s="26" t="s">
        <v>2</v>
      </c>
      <c r="D176" s="25" t="s">
        <v>5</v>
      </c>
      <c r="E176" s="9">
        <f>(24-B181)*B179</f>
        <v>0</v>
      </c>
      <c r="F176" s="27" t="s">
        <v>9</v>
      </c>
    </row>
    <row r="177" spans="1:8" x14ac:dyDescent="0.25">
      <c r="A177" s="28" t="s">
        <v>42</v>
      </c>
      <c r="B177" s="12"/>
      <c r="C177" s="29" t="s">
        <v>2</v>
      </c>
      <c r="D177" s="31" t="s">
        <v>6</v>
      </c>
      <c r="E177" s="8">
        <f>SUM(E174:E176)</f>
        <v>0</v>
      </c>
      <c r="F177" s="32" t="s">
        <v>9</v>
      </c>
    </row>
    <row r="178" spans="1:8" x14ac:dyDescent="0.25">
      <c r="A178" s="25" t="s">
        <v>43</v>
      </c>
      <c r="B178" s="12"/>
      <c r="C178" s="26" t="s">
        <v>2</v>
      </c>
      <c r="D178" s="25"/>
      <c r="E178" s="9"/>
      <c r="F178" s="27"/>
    </row>
    <row r="179" spans="1:8" x14ac:dyDescent="0.25">
      <c r="A179" s="28" t="s">
        <v>15</v>
      </c>
      <c r="B179" s="12"/>
      <c r="C179" s="29" t="s">
        <v>2</v>
      </c>
      <c r="D179" s="28" t="s">
        <v>46</v>
      </c>
      <c r="E179" s="1">
        <f>B182*B177</f>
        <v>0</v>
      </c>
      <c r="F179" s="30" t="s">
        <v>9</v>
      </c>
    </row>
    <row r="180" spans="1:8" x14ac:dyDescent="0.25">
      <c r="A180" s="25" t="s">
        <v>16</v>
      </c>
      <c r="B180" s="12"/>
      <c r="C180" s="26" t="s">
        <v>2</v>
      </c>
      <c r="D180" s="25" t="s">
        <v>69</v>
      </c>
      <c r="E180" s="9">
        <f>B183*B178</f>
        <v>0</v>
      </c>
      <c r="F180" s="27" t="s">
        <v>9</v>
      </c>
    </row>
    <row r="181" spans="1:8" x14ac:dyDescent="0.25">
      <c r="A181" s="28" t="s">
        <v>0</v>
      </c>
      <c r="B181" s="11">
        <v>19</v>
      </c>
      <c r="C181" s="29" t="s">
        <v>3</v>
      </c>
      <c r="D181" s="28" t="s">
        <v>5</v>
      </c>
      <c r="E181" s="1">
        <f>(24-B181)*B180</f>
        <v>0</v>
      </c>
      <c r="F181" s="30" t="s">
        <v>9</v>
      </c>
    </row>
    <row r="182" spans="1:8" x14ac:dyDescent="0.25">
      <c r="A182" s="25" t="s">
        <v>38</v>
      </c>
      <c r="B182" s="33">
        <v>4</v>
      </c>
      <c r="C182" s="26" t="s">
        <v>3</v>
      </c>
      <c r="D182" s="34" t="s">
        <v>7</v>
      </c>
      <c r="E182" s="10">
        <f>SUM(E179:E181)</f>
        <v>0</v>
      </c>
      <c r="F182" s="35" t="s">
        <v>9</v>
      </c>
    </row>
    <row r="183" spans="1:8" x14ac:dyDescent="0.25">
      <c r="A183" s="28" t="s">
        <v>39</v>
      </c>
      <c r="B183" s="11">
        <v>15</v>
      </c>
      <c r="C183" s="29" t="s">
        <v>3</v>
      </c>
      <c r="D183" s="28"/>
      <c r="E183" s="1"/>
      <c r="F183" s="30"/>
    </row>
    <row r="184" spans="1:8" ht="15.75" thickBot="1" x14ac:dyDescent="0.3">
      <c r="A184" s="36" t="s">
        <v>1</v>
      </c>
      <c r="B184" s="37">
        <v>78</v>
      </c>
      <c r="C184" s="38" t="s">
        <v>4</v>
      </c>
      <c r="D184" s="25" t="s">
        <v>8</v>
      </c>
      <c r="E184" s="9">
        <f>((365-B184)*E177)+B184*E182</f>
        <v>0</v>
      </c>
      <c r="F184" s="27" t="s">
        <v>9</v>
      </c>
    </row>
    <row r="185" spans="1:8" ht="15.75" thickBot="1" x14ac:dyDescent="0.3">
      <c r="A185" s="39"/>
      <c r="B185" s="39"/>
      <c r="C185" s="39"/>
      <c r="D185" s="40" t="s">
        <v>11</v>
      </c>
      <c r="E185" s="2">
        <f>E184/1000</f>
        <v>0</v>
      </c>
      <c r="F185" s="41" t="s">
        <v>10</v>
      </c>
    </row>
    <row r="186" spans="1:8" ht="15.75" thickBot="1" x14ac:dyDescent="0.3">
      <c r="A186" s="42" t="s">
        <v>68</v>
      </c>
      <c r="D186" s="40" t="s">
        <v>37</v>
      </c>
      <c r="E186" s="13">
        <f>E185/12</f>
        <v>0</v>
      </c>
      <c r="F186" s="41" t="s">
        <v>10</v>
      </c>
    </row>
    <row r="187" spans="1:8" x14ac:dyDescent="0.25">
      <c r="A187" s="43" t="s">
        <v>70</v>
      </c>
    </row>
    <row r="188" spans="1:8" ht="15.75" thickBot="1" x14ac:dyDescent="0.3"/>
    <row r="189" spans="1:8" ht="19.5" thickBot="1" x14ac:dyDescent="0.35">
      <c r="A189" s="15" t="s">
        <v>58</v>
      </c>
      <c r="B189" s="16"/>
      <c r="C189" s="16"/>
      <c r="D189" s="16"/>
      <c r="E189" s="16"/>
      <c r="F189" s="17"/>
      <c r="H189" s="44" t="s">
        <v>67</v>
      </c>
    </row>
    <row r="190" spans="1:8" ht="15.75" thickBot="1" x14ac:dyDescent="0.3">
      <c r="A190" s="20" t="s">
        <v>12</v>
      </c>
      <c r="B190" s="21"/>
      <c r="C190" s="22"/>
      <c r="D190" s="20" t="s">
        <v>13</v>
      </c>
      <c r="E190" s="23"/>
      <c r="F190" s="24"/>
    </row>
    <row r="191" spans="1:8" x14ac:dyDescent="0.25">
      <c r="A191" s="25" t="s">
        <v>14</v>
      </c>
      <c r="B191" s="12"/>
      <c r="C191" s="26" t="s">
        <v>2</v>
      </c>
      <c r="D191" s="25" t="s">
        <v>44</v>
      </c>
      <c r="E191" s="9">
        <f>B199*B192</f>
        <v>0</v>
      </c>
      <c r="F191" s="27" t="s">
        <v>9</v>
      </c>
    </row>
    <row r="192" spans="1:8" x14ac:dyDescent="0.25">
      <c r="A192" s="28" t="s">
        <v>40</v>
      </c>
      <c r="B192" s="12"/>
      <c r="C192" s="29" t="s">
        <v>2</v>
      </c>
      <c r="D192" s="28" t="s">
        <v>45</v>
      </c>
      <c r="E192" s="11">
        <f>B200*B193</f>
        <v>0</v>
      </c>
      <c r="F192" s="30" t="s">
        <v>9</v>
      </c>
    </row>
    <row r="193" spans="1:6" x14ac:dyDescent="0.25">
      <c r="A193" s="25" t="s">
        <v>41</v>
      </c>
      <c r="B193" s="12"/>
      <c r="C193" s="26" t="s">
        <v>2</v>
      </c>
      <c r="D193" s="25" t="s">
        <v>5</v>
      </c>
      <c r="E193" s="9">
        <f>(24-B198)*B196</f>
        <v>0</v>
      </c>
      <c r="F193" s="27" t="s">
        <v>9</v>
      </c>
    </row>
    <row r="194" spans="1:6" x14ac:dyDescent="0.25">
      <c r="A194" s="28" t="s">
        <v>42</v>
      </c>
      <c r="B194" s="12"/>
      <c r="C194" s="29" t="s">
        <v>2</v>
      </c>
      <c r="D194" s="31" t="s">
        <v>6</v>
      </c>
      <c r="E194" s="8">
        <f>SUM(E191:E193)</f>
        <v>0</v>
      </c>
      <c r="F194" s="32" t="s">
        <v>9</v>
      </c>
    </row>
    <row r="195" spans="1:6" x14ac:dyDescent="0.25">
      <c r="A195" s="25" t="s">
        <v>43</v>
      </c>
      <c r="B195" s="12"/>
      <c r="C195" s="26" t="s">
        <v>2</v>
      </c>
      <c r="D195" s="25"/>
      <c r="E195" s="9"/>
      <c r="F195" s="27"/>
    </row>
    <row r="196" spans="1:6" x14ac:dyDescent="0.25">
      <c r="A196" s="28" t="s">
        <v>15</v>
      </c>
      <c r="B196" s="12"/>
      <c r="C196" s="29" t="s">
        <v>2</v>
      </c>
      <c r="D196" s="28" t="s">
        <v>46</v>
      </c>
      <c r="E196" s="1">
        <f>B199*B194</f>
        <v>0</v>
      </c>
      <c r="F196" s="30" t="s">
        <v>9</v>
      </c>
    </row>
    <row r="197" spans="1:6" x14ac:dyDescent="0.25">
      <c r="A197" s="25" t="s">
        <v>16</v>
      </c>
      <c r="B197" s="12"/>
      <c r="C197" s="26" t="s">
        <v>2</v>
      </c>
      <c r="D197" s="25" t="s">
        <v>69</v>
      </c>
      <c r="E197" s="9">
        <f>B200*B195</f>
        <v>0</v>
      </c>
      <c r="F197" s="27" t="s">
        <v>9</v>
      </c>
    </row>
    <row r="198" spans="1:6" x14ac:dyDescent="0.25">
      <c r="A198" s="28" t="s">
        <v>0</v>
      </c>
      <c r="B198" s="11">
        <v>19</v>
      </c>
      <c r="C198" s="29" t="s">
        <v>3</v>
      </c>
      <c r="D198" s="28" t="s">
        <v>5</v>
      </c>
      <c r="E198" s="1">
        <f>(24-B198)*B197</f>
        <v>0</v>
      </c>
      <c r="F198" s="30" t="s">
        <v>9</v>
      </c>
    </row>
    <row r="199" spans="1:6" x14ac:dyDescent="0.25">
      <c r="A199" s="25" t="s">
        <v>38</v>
      </c>
      <c r="B199" s="33">
        <v>4</v>
      </c>
      <c r="C199" s="26" t="s">
        <v>3</v>
      </c>
      <c r="D199" s="34" t="s">
        <v>7</v>
      </c>
      <c r="E199" s="10">
        <f>SUM(E196:E198)</f>
        <v>0</v>
      </c>
      <c r="F199" s="35" t="s">
        <v>9</v>
      </c>
    </row>
    <row r="200" spans="1:6" x14ac:dyDescent="0.25">
      <c r="A200" s="28" t="s">
        <v>39</v>
      </c>
      <c r="B200" s="11">
        <v>15</v>
      </c>
      <c r="C200" s="29" t="s">
        <v>3</v>
      </c>
      <c r="D200" s="28"/>
      <c r="E200" s="1"/>
      <c r="F200" s="30"/>
    </row>
    <row r="201" spans="1:6" ht="15.75" thickBot="1" x14ac:dyDescent="0.3">
      <c r="A201" s="36" t="s">
        <v>1</v>
      </c>
      <c r="B201" s="37">
        <v>78</v>
      </c>
      <c r="C201" s="38" t="s">
        <v>4</v>
      </c>
      <c r="D201" s="25" t="s">
        <v>8</v>
      </c>
      <c r="E201" s="9">
        <f>((365-B201)*E194)+B201*E199</f>
        <v>0</v>
      </c>
      <c r="F201" s="27" t="s">
        <v>9</v>
      </c>
    </row>
    <row r="202" spans="1:6" ht="15.75" thickBot="1" x14ac:dyDescent="0.3">
      <c r="A202" s="39"/>
      <c r="B202" s="39"/>
      <c r="C202" s="39"/>
      <c r="D202" s="40" t="s">
        <v>11</v>
      </c>
      <c r="E202" s="2">
        <f>E201/1000</f>
        <v>0</v>
      </c>
      <c r="F202" s="41" t="s">
        <v>10</v>
      </c>
    </row>
    <row r="203" spans="1:6" ht="15.75" thickBot="1" x14ac:dyDescent="0.3">
      <c r="A203" s="42" t="s">
        <v>68</v>
      </c>
      <c r="D203" s="40" t="s">
        <v>37</v>
      </c>
      <c r="E203" s="13">
        <f>E202/12</f>
        <v>0</v>
      </c>
      <c r="F203" s="41" t="s">
        <v>10</v>
      </c>
    </row>
    <row r="204" spans="1:6" x14ac:dyDescent="0.25">
      <c r="A204" s="43" t="s">
        <v>70</v>
      </c>
    </row>
  </sheetData>
  <sheetProtection algorithmName="SHA-512" hashValue="woNta1rWt7NTsfk0hlVFBO22ytyW8tZ0iD2Fexb6fzY6Z5tCeIHP2R/WTgCO0b5kYyQxA7V9Z0Pttvb5RELWLQ==" saltValue="z4zEgMC/QR+HXTg31O12Og==" spinCount="100000" sheet="1" objects="1" scenarios="1"/>
  <mergeCells count="36">
    <mergeCell ref="A172:F172"/>
    <mergeCell ref="A173:C173"/>
    <mergeCell ref="D173:F173"/>
    <mergeCell ref="A189:F189"/>
    <mergeCell ref="A190:C190"/>
    <mergeCell ref="D190:F190"/>
    <mergeCell ref="A138:F138"/>
    <mergeCell ref="A139:C139"/>
    <mergeCell ref="D139:F139"/>
    <mergeCell ref="A155:F155"/>
    <mergeCell ref="A156:C156"/>
    <mergeCell ref="D156:F156"/>
    <mergeCell ref="A121:F121"/>
    <mergeCell ref="A122:C122"/>
    <mergeCell ref="D122:F122"/>
    <mergeCell ref="A86:F86"/>
    <mergeCell ref="A87:C87"/>
    <mergeCell ref="D87:F87"/>
    <mergeCell ref="A103:F103"/>
    <mergeCell ref="A104:C104"/>
    <mergeCell ref="D104:F104"/>
    <mergeCell ref="A52:F52"/>
    <mergeCell ref="A53:C53"/>
    <mergeCell ref="D53:F53"/>
    <mergeCell ref="A69:F69"/>
    <mergeCell ref="A70:C70"/>
    <mergeCell ref="D70:F70"/>
    <mergeCell ref="A1:F1"/>
    <mergeCell ref="A35:F35"/>
    <mergeCell ref="A36:C36"/>
    <mergeCell ref="D36:F36"/>
    <mergeCell ref="A2:C2"/>
    <mergeCell ref="D2:F2"/>
    <mergeCell ref="A18:F18"/>
    <mergeCell ref="A19:C19"/>
    <mergeCell ref="D19:F1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"/>
  <sheetViews>
    <sheetView zoomScale="132" workbookViewId="0">
      <selection activeCell="C24" sqref="C24"/>
    </sheetView>
  </sheetViews>
  <sheetFormatPr defaultColWidth="8.85546875" defaultRowHeight="15" x14ac:dyDescent="0.25"/>
  <cols>
    <col min="1" max="1" width="26.28515625" customWidth="1"/>
  </cols>
  <sheetData>
    <row r="1" spans="1:18" ht="15.75" thickBot="1" x14ac:dyDescent="0.3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3" t="s">
        <v>27</v>
      </c>
      <c r="L1" s="3" t="s">
        <v>28</v>
      </c>
      <c r="M1" s="3" t="s">
        <v>29</v>
      </c>
      <c r="N1" s="3" t="s">
        <v>30</v>
      </c>
    </row>
    <row r="2" spans="1:18" ht="15.75" thickBot="1" x14ac:dyDescent="0.3">
      <c r="A2" s="3" t="s">
        <v>31</v>
      </c>
      <c r="B2" s="4">
        <v>5.2</v>
      </c>
      <c r="C2" s="4">
        <v>6.1</v>
      </c>
      <c r="D2" s="4">
        <v>9.6</v>
      </c>
      <c r="E2" s="4">
        <v>12.9</v>
      </c>
      <c r="F2" s="4">
        <v>17.600000000000001</v>
      </c>
      <c r="G2" s="4">
        <v>19.8</v>
      </c>
      <c r="H2" s="4">
        <v>22.1</v>
      </c>
      <c r="I2" s="4">
        <v>22.3</v>
      </c>
      <c r="J2" s="4">
        <v>18.7</v>
      </c>
      <c r="K2" s="4">
        <v>14.2</v>
      </c>
      <c r="L2" s="4">
        <v>9.1</v>
      </c>
      <c r="M2" s="4">
        <v>6.4</v>
      </c>
      <c r="N2" s="4">
        <v>13.7</v>
      </c>
    </row>
    <row r="3" spans="1:18" ht="15.75" thickBot="1" x14ac:dyDescent="0.3">
      <c r="A3" s="3" t="s">
        <v>32</v>
      </c>
      <c r="B3" s="4">
        <v>0</v>
      </c>
      <c r="C3" s="4">
        <v>-0.1</v>
      </c>
      <c r="D3" s="4">
        <v>2</v>
      </c>
      <c r="E3" s="4">
        <v>3.5</v>
      </c>
      <c r="F3" s="4">
        <v>7.5</v>
      </c>
      <c r="G3" s="4">
        <v>10.199999999999999</v>
      </c>
      <c r="H3" s="4">
        <v>12.5</v>
      </c>
      <c r="I3" s="4">
        <v>12</v>
      </c>
      <c r="J3" s="4">
        <v>9.6</v>
      </c>
      <c r="K3" s="4">
        <v>6.5</v>
      </c>
      <c r="L3" s="4">
        <v>3.2</v>
      </c>
      <c r="M3" s="4">
        <v>1.3</v>
      </c>
      <c r="N3" s="4">
        <v>5.7</v>
      </c>
    </row>
    <row r="4" spans="1:18" ht="15.75" thickBot="1" x14ac:dyDescent="0.3">
      <c r="A4" s="3" t="s">
        <v>33</v>
      </c>
      <c r="B4" s="4">
        <v>2.8</v>
      </c>
      <c r="C4" s="4">
        <v>3</v>
      </c>
      <c r="D4" s="4">
        <v>5.8</v>
      </c>
      <c r="E4" s="4">
        <v>8.3000000000000007</v>
      </c>
      <c r="F4" s="4">
        <v>12.7</v>
      </c>
      <c r="G4" s="4">
        <v>15.2</v>
      </c>
      <c r="H4" s="4">
        <v>17.399999999999999</v>
      </c>
      <c r="I4" s="4">
        <v>17.2</v>
      </c>
      <c r="J4" s="4">
        <v>14.2</v>
      </c>
      <c r="K4" s="4">
        <v>10.3</v>
      </c>
      <c r="L4" s="4">
        <v>6.2</v>
      </c>
      <c r="M4" s="4">
        <v>4</v>
      </c>
      <c r="N4" s="4">
        <v>9.8000000000000007</v>
      </c>
    </row>
    <row r="5" spans="1:18" ht="15.75" thickBot="1" x14ac:dyDescent="0.3">
      <c r="A5" s="3" t="s">
        <v>34</v>
      </c>
      <c r="B5" s="4">
        <v>67</v>
      </c>
      <c r="C5" s="4">
        <v>48</v>
      </c>
      <c r="D5" s="4">
        <v>65</v>
      </c>
      <c r="E5" s="4">
        <v>45</v>
      </c>
      <c r="F5" s="4">
        <v>62</v>
      </c>
      <c r="G5" s="4">
        <v>72</v>
      </c>
      <c r="H5" s="4">
        <v>70</v>
      </c>
      <c r="I5" s="4">
        <v>58</v>
      </c>
      <c r="J5" s="4">
        <v>72</v>
      </c>
      <c r="K5" s="4">
        <v>77</v>
      </c>
      <c r="L5" s="4">
        <v>81</v>
      </c>
      <c r="M5" s="4">
        <v>77</v>
      </c>
      <c r="N5" s="4">
        <v>793</v>
      </c>
    </row>
    <row r="6" spans="1:18" ht="15.75" thickBot="1" x14ac:dyDescent="0.3">
      <c r="A6" s="3" t="s">
        <v>35</v>
      </c>
      <c r="B6" s="4">
        <v>52</v>
      </c>
      <c r="C6" s="4">
        <v>79</v>
      </c>
      <c r="D6" s="4">
        <v>114</v>
      </c>
      <c r="E6" s="4">
        <v>158</v>
      </c>
      <c r="F6" s="4">
        <v>204</v>
      </c>
      <c r="G6" s="4">
        <v>187</v>
      </c>
      <c r="H6" s="4">
        <v>196</v>
      </c>
      <c r="I6" s="4">
        <v>192</v>
      </c>
      <c r="J6" s="4">
        <v>133</v>
      </c>
      <c r="K6" s="4">
        <v>106</v>
      </c>
      <c r="L6" s="4">
        <v>60</v>
      </c>
      <c r="M6" s="4">
        <v>44</v>
      </c>
      <c r="N6" s="4">
        <v>1524</v>
      </c>
      <c r="P6">
        <f>365*24</f>
        <v>8760</v>
      </c>
      <c r="Q6" s="6">
        <f>N6/P6</f>
        <v>0.17397260273972603</v>
      </c>
      <c r="R6">
        <f>365*Q6</f>
        <v>63.5</v>
      </c>
    </row>
    <row r="7" spans="1:18" ht="15.75" thickBot="1" x14ac:dyDescent="0.3">
      <c r="A7" s="3" t="s">
        <v>36</v>
      </c>
      <c r="B7" s="4">
        <v>1</v>
      </c>
      <c r="C7" s="4">
        <v>0.9</v>
      </c>
      <c r="D7" s="4">
        <v>0.2</v>
      </c>
      <c r="E7" s="4">
        <v>0.1</v>
      </c>
      <c r="F7" s="4"/>
      <c r="G7" s="4"/>
      <c r="H7" s="4"/>
      <c r="I7" s="4"/>
      <c r="J7" s="4"/>
      <c r="K7" s="4"/>
      <c r="L7" s="4">
        <v>0.1</v>
      </c>
      <c r="M7" s="4">
        <v>0.3</v>
      </c>
      <c r="N7" s="5">
        <f>SUM(B7:M7)</f>
        <v>2.6</v>
      </c>
      <c r="Q7" s="7">
        <f>100%-Q6</f>
        <v>0.82602739726027397</v>
      </c>
      <c r="R7">
        <f>365*Q7</f>
        <v>301.5</v>
      </c>
    </row>
    <row r="8" spans="1:18" x14ac:dyDescent="0.25">
      <c r="N8">
        <f>N7*30</f>
        <v>78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Verbruik regulier</vt:lpstr>
      <vt:lpstr>meteo</vt:lpstr>
    </vt:vector>
  </TitlesOfParts>
  <Company>Ferranti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ndeproft</dc:creator>
  <cp:lastModifiedBy>Windows User</cp:lastModifiedBy>
  <cp:lastPrinted>2009-01-27T16:19:18Z</cp:lastPrinted>
  <dcterms:created xsi:type="dcterms:W3CDTF">2009-01-26T09:35:54Z</dcterms:created>
  <dcterms:modified xsi:type="dcterms:W3CDTF">2020-12-04T15:53:53Z</dcterms:modified>
</cp:coreProperties>
</file>