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codeName="ThisWorkbook"/>
  <mc:AlternateContent xmlns:mc="http://schemas.openxmlformats.org/markup-compatibility/2006">
    <mc:Choice Requires="x15">
      <x15ac:absPath xmlns:x15ac="http://schemas.microsoft.com/office/spreadsheetml/2010/11/ac" url="\\VDHAABFPS01\CompendaArchief$\CRMAlphaAdviesBureauDB\Archief\00021500\"/>
    </mc:Choice>
  </mc:AlternateContent>
  <xr:revisionPtr revIDLastSave="0" documentId="13_ncr:1_{F3FD4080-2FFB-4A9E-994A-278B1F7D81DE}" xr6:coauthVersionLast="46" xr6:coauthVersionMax="46" xr10:uidLastSave="{00000000-0000-0000-0000-000000000000}"/>
  <bookViews>
    <workbookView xWindow="-120" yWindow="-120" windowWidth="29040" windowHeight="15840" tabRatio="876" activeTab="2" xr2:uid="{00000000-000D-0000-FFFF-FFFF00000000}"/>
  </bookViews>
  <sheets>
    <sheet name="Basisgegevens" sheetId="2" r:id="rId1"/>
    <sheet name="Totaalblad " sheetId="3" r:id="rId2"/>
    <sheet name="Prijzenblad Multifunctionals" sheetId="5" r:id="rId3"/>
    <sheet name="Prijzenblad verbruiksgoederen" sheetId="6" r:id="rId4"/>
  </sheets>
  <externalReferences>
    <externalReference r:id="rId5"/>
  </externalReferences>
  <definedNames>
    <definedName name="bestekcontract" localSheetId="0">[1]verzamelblad!$A$2</definedName>
    <definedName name="bestekcontract">#REF!</definedName>
    <definedName name="besteknr" localSheetId="0">[1]verzamelblad!$A$3</definedName>
    <definedName name="besteknr">#REF!</definedName>
    <definedName name="directtoezicht">[1]uurtariefopbouw!$D$26</definedName>
    <definedName name="offertetarief">[1]uurtariefopbouw!$E$37</definedName>
    <definedName name="opdrachtgever">Basisgegevens!$B$4</definedName>
    <definedName name="opdrachtnemer">Basisgegevens!$B$15</definedName>
    <definedName name="opdrachtnemerplaats">Basisgegevens!$B$16</definedName>
    <definedName name="plaatsopdrnmr">Basisgegevens!$B$16</definedName>
    <definedName name="Print_Area" localSheetId="0">Basisgegevens!$A$1:$B$28</definedName>
    <definedName name="regietarief">[1]uurtariefopbouw!$G$37</definedName>
    <definedName name="spectarief">[1]uurtariefopbouw!$I$37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5" i="3" l="1"/>
  <c r="D15" i="3" s="1"/>
  <c r="C14" i="3"/>
  <c r="D14" i="3" s="1"/>
  <c r="C28" i="3"/>
  <c r="C47" i="6"/>
  <c r="D30" i="3" l="1"/>
  <c r="B24" i="5"/>
  <c r="E24" i="5"/>
  <c r="E14" i="5"/>
  <c r="B14" i="5"/>
  <c r="B47" i="6"/>
  <c r="D34" i="6"/>
  <c r="D18" i="6"/>
  <c r="D19" i="6"/>
  <c r="D44" i="6"/>
  <c r="D28" i="3" l="1"/>
  <c r="D35" i="6" l="1"/>
  <c r="D21" i="6"/>
  <c r="D13" i="6"/>
  <c r="D22" i="6"/>
  <c r="D45" i="6"/>
  <c r="D23" i="6"/>
  <c r="D40" i="6"/>
  <c r="D24" i="6"/>
  <c r="D41" i="6"/>
  <c r="D14" i="6"/>
  <c r="D46" i="6"/>
  <c r="D42" i="6"/>
  <c r="D15" i="6"/>
  <c r="D36" i="6"/>
  <c r="D37" i="6"/>
  <c r="D28" i="6"/>
  <c r="D16" i="6"/>
  <c r="D29" i="6"/>
  <c r="D30" i="6"/>
  <c r="D31" i="6"/>
  <c r="D32" i="6"/>
  <c r="D43" i="6"/>
  <c r="D38" i="6"/>
  <c r="D17" i="6"/>
  <c r="D33" i="6"/>
  <c r="D25" i="6"/>
  <c r="D39" i="6"/>
  <c r="D20" i="6"/>
  <c r="D26" i="6"/>
  <c r="D27" i="6"/>
  <c r="D47" i="6" l="1"/>
  <c r="C24" i="3"/>
  <c r="D24" i="3" s="1"/>
  <c r="C20" i="3"/>
  <c r="D20" i="3" s="1"/>
  <c r="C19" i="3"/>
  <c r="D19" i="3" s="1"/>
  <c r="C10" i="3"/>
  <c r="D10" i="3" s="1"/>
  <c r="C9" i="3" l="1"/>
  <c r="D9" i="3" s="1"/>
</calcChain>
</file>

<file path=xl/sharedStrings.xml><?xml version="1.0" encoding="utf-8"?>
<sst xmlns="http://schemas.openxmlformats.org/spreadsheetml/2006/main" count="154" uniqueCount="105">
  <si>
    <t>Naam opdrachtgever</t>
  </si>
  <si>
    <t>Vestigingsplaats opdrachtgever</t>
  </si>
  <si>
    <t>Kvk-nummer</t>
  </si>
  <si>
    <t>Naam tekenbevoegde opdrachtgever voor contract</t>
  </si>
  <si>
    <t>Functie</t>
  </si>
  <si>
    <t>Naam adviesbureau</t>
  </si>
  <si>
    <t>Alpha Adviesbureau</t>
  </si>
  <si>
    <t>Contactpersonen</t>
  </si>
  <si>
    <t>Telefoonummer contactpersonen</t>
  </si>
  <si>
    <t>085-2003991</t>
  </si>
  <si>
    <t>E-mail adres contactpersoon</t>
  </si>
  <si>
    <t>Communicatie via TenderNed</t>
  </si>
  <si>
    <t>Volledige naam leverancier (Handelsnaam Kvk)</t>
  </si>
  <si>
    <t>Vestigingsplaats leverancier (Kvk)</t>
  </si>
  <si>
    <t>Tekenbevoegde contract</t>
  </si>
  <si>
    <t>Tekenbevoegde supplementen</t>
  </si>
  <si>
    <t>Contactpersoon offerte</t>
  </si>
  <si>
    <t>Telefoonnummer kantoor</t>
  </si>
  <si>
    <t>Postadres kantoor</t>
  </si>
  <si>
    <t>PC + woonplaats kantoor</t>
  </si>
  <si>
    <t>Mobiel nummer contactpersoon offerte</t>
  </si>
  <si>
    <t>E-mail adres contactpersoon offerte</t>
  </si>
  <si>
    <t>Basisgegevens</t>
  </si>
  <si>
    <t>Apparaat 1</t>
  </si>
  <si>
    <t>Apparaat 2</t>
  </si>
  <si>
    <t xml:space="preserve">Minimaal aantal afdrukken per minuut </t>
  </si>
  <si>
    <t xml:space="preserve">Maximaal aantal afdrukken per maand </t>
  </si>
  <si>
    <t>Aangeboden machine</t>
  </si>
  <si>
    <t>Huurprijs per maand, op basis van 60 maanden</t>
  </si>
  <si>
    <t>Service en onderhoud, op basis van 60 maanden</t>
  </si>
  <si>
    <t>Software licentie, op basis van 60 maanden</t>
  </si>
  <si>
    <t>Totaal prijs per maand</t>
  </si>
  <si>
    <t xml:space="preserve">Prijzen vaste jaren </t>
  </si>
  <si>
    <t xml:space="preserve">Prijzen optie jaren </t>
  </si>
  <si>
    <t>Service en onderhoud, op basis van 12 maanden</t>
  </si>
  <si>
    <t>Software licentie, op basis van 12 maanden</t>
  </si>
  <si>
    <t>Huurprijs per maand, op basis van 12 maanden</t>
  </si>
  <si>
    <t xml:space="preserve">prijs per maand </t>
  </si>
  <si>
    <t xml:space="preserve">Locatie </t>
  </si>
  <si>
    <t xml:space="preserve">Prijs per tellertik Zwart Wit </t>
  </si>
  <si>
    <t xml:space="preserve">Prijs per tellertik Kleur </t>
  </si>
  <si>
    <t xml:space="preserve">Afdrukken </t>
  </si>
  <si>
    <t xml:space="preserve">Totaal (inschrijfprijs) </t>
  </si>
  <si>
    <t>Nietjes (prijs per 1000 stuks)</t>
  </si>
  <si>
    <t xml:space="preserve">Overige prijzen </t>
  </si>
  <si>
    <t xml:space="preserve">Totaal </t>
  </si>
  <si>
    <t xml:space="preserve">Multifunctionals </t>
  </si>
  <si>
    <t xml:space="preserve">Aantal </t>
  </si>
  <si>
    <t>Prijs op basis van 60 maanden</t>
  </si>
  <si>
    <t xml:space="preserve">Totaal inschrijfprijs </t>
  </si>
  <si>
    <t>Prijs op basis van 12 maanden</t>
  </si>
  <si>
    <t>Prijzen Optiejaren</t>
  </si>
  <si>
    <t xml:space="preserve">Prijs per jaar </t>
  </si>
  <si>
    <t>Afdrukken zwart/wit en kleur</t>
  </si>
  <si>
    <t xml:space="preserve">Nietjes </t>
  </si>
  <si>
    <t>Aantal</t>
  </si>
  <si>
    <t>Prijs per eenheid</t>
  </si>
  <si>
    <t xml:space="preserve">Totaalblad </t>
  </si>
  <si>
    <t>Totaal inschrijfprijs</t>
  </si>
  <si>
    <t>Prijzenblad Multifunctional</t>
  </si>
  <si>
    <t>Prijzenblad verbruiksgoederen</t>
  </si>
  <si>
    <t>Totaal inschrijfprijs (60 maanden)</t>
  </si>
  <si>
    <t>Totaal inschrijfprijs (24 maanden)</t>
  </si>
  <si>
    <t>Totaal inschrijfprijs (84 maanden)</t>
  </si>
  <si>
    <t>Anne Frank</t>
  </si>
  <si>
    <t>Baken</t>
  </si>
  <si>
    <t>Bareel</t>
  </si>
  <si>
    <t>Binnenmeer</t>
  </si>
  <si>
    <t>Bosschool</t>
  </si>
  <si>
    <t>Branding</t>
  </si>
  <si>
    <t>Cunera</t>
  </si>
  <si>
    <t>Duif</t>
  </si>
  <si>
    <t>DURV! Amstelstraat</t>
  </si>
  <si>
    <t>DURV! Elgerweg</t>
  </si>
  <si>
    <t>DURV! Tochtwaard</t>
  </si>
  <si>
    <t>Helmgras</t>
  </si>
  <si>
    <t>IKC het Mozaïek</t>
  </si>
  <si>
    <t>Kornak</t>
  </si>
  <si>
    <t>Leonardus</t>
  </si>
  <si>
    <t>Molenhoek</t>
  </si>
  <si>
    <t>Otterkolken</t>
  </si>
  <si>
    <t>Paulus</t>
  </si>
  <si>
    <t>Rinket</t>
  </si>
  <si>
    <t>Tabijnbureau</t>
  </si>
  <si>
    <t>Visser 't Hooft</t>
  </si>
  <si>
    <t>Vlinder</t>
  </si>
  <si>
    <t>Vrijburg</t>
  </si>
  <si>
    <t>Willem-Alexander</t>
  </si>
  <si>
    <t>Windhoek</t>
  </si>
  <si>
    <t xml:space="preserve">Baken </t>
  </si>
  <si>
    <t xml:space="preserve">Type Apparaat </t>
  </si>
  <si>
    <t xml:space="preserve"> 25 pagina's </t>
  </si>
  <si>
    <t xml:space="preserve">31 pagina's </t>
  </si>
  <si>
    <t>Optioneel: Boekletmaker (inclusief nieten,vouwen en perforeren)</t>
  </si>
  <si>
    <t>Optioneel: extra papierlade 500 vel</t>
  </si>
  <si>
    <t xml:space="preserve">Afdrukken Zwart wit  </t>
  </si>
  <si>
    <t xml:space="preserve">Afdrukken Kleur  </t>
  </si>
  <si>
    <t xml:space="preserve"> 0 - 15.000</t>
  </si>
  <si>
    <t>15.000 - 25.000</t>
  </si>
  <si>
    <t>Stichting Tabijn</t>
  </si>
  <si>
    <t>Heemskerk</t>
  </si>
  <si>
    <t>Mitchel Vos</t>
  </si>
  <si>
    <t>Eenmalige installatie/projectkosten</t>
  </si>
  <si>
    <t xml:space="preserve">Apparaat 1 </t>
  </si>
  <si>
    <t>Totaal eenmalige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</si>
</sst>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_ &quot;€&quot;\ * #,##0.000000_ ;_ &quot;€&quot;\ * \-#,##0.000000_ ;_ &quot;€&quot;\ * &quot;-&quot;??_ ;_ @_ "/>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u/>
      <sz val="11"/>
      <color theme="0"/>
      <name val="Calibri"/>
      <family val="2"/>
      <scheme val="minor"/>
    </font>
    <font>
      <sz val="18"/>
      <color theme="0"/>
      <name val="Calibri"/>
      <family val="2"/>
      <scheme val="minor"/>
    </font>
    <font>
      <b/>
      <sz val="14"/>
      <color theme="0"/>
      <name val="Calibri"/>
      <family val="2"/>
      <scheme val="minor"/>
    </font>
    <font>
      <sz val="11"/>
      <name val="Calibri"/>
      <family val="2"/>
      <scheme val="minor"/>
    </font>
    <font>
      <sz val="10"/>
      <name val="Arial"/>
      <family val="2"/>
    </font>
    <font>
      <b/>
      <sz val="16"/>
      <color theme="0"/>
      <name val="Calibri"/>
      <family val="2"/>
      <scheme val="minor"/>
    </font>
    <font>
      <b/>
      <sz val="12"/>
      <color theme="0"/>
      <name val="Calibri"/>
      <family val="2"/>
      <scheme val="minor"/>
    </font>
    <font>
      <sz val="20"/>
      <color theme="0"/>
      <name val="Calibri"/>
      <family val="2"/>
      <scheme val="minor"/>
    </font>
    <font>
      <b/>
      <sz val="20"/>
      <color theme="0"/>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lightUp">
        <bgColor theme="0"/>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xf numFmtId="44" fontId="1" fillId="0" borderId="0" applyFont="0" applyFill="0" applyBorder="0" applyAlignment="0" applyProtection="0"/>
  </cellStyleXfs>
  <cellXfs count="87">
    <xf numFmtId="0" fontId="0" fillId="0" borderId="0" xfId="0"/>
    <xf numFmtId="0" fontId="0" fillId="0" borderId="0" xfId="0" applyProtection="1">
      <protection hidden="1"/>
    </xf>
    <xf numFmtId="0" fontId="0" fillId="0" borderId="5" xfId="0" applyBorder="1"/>
    <xf numFmtId="0" fontId="0" fillId="2" borderId="0" xfId="0" applyFill="1"/>
    <xf numFmtId="0" fontId="0" fillId="0" borderId="8" xfId="0" applyBorder="1"/>
    <xf numFmtId="0" fontId="0" fillId="0" borderId="9" xfId="0" applyBorder="1" applyAlignment="1">
      <alignment horizontal="right"/>
    </xf>
    <xf numFmtId="3" fontId="0" fillId="0" borderId="9" xfId="0" applyNumberFormat="1" applyBorder="1" applyAlignment="1">
      <alignment horizontal="right"/>
    </xf>
    <xf numFmtId="0" fontId="0" fillId="2" borderId="10" xfId="0" applyFill="1" applyBorder="1"/>
    <xf numFmtId="0" fontId="0" fillId="2" borderId="11" xfId="0" applyFill="1" applyBorder="1"/>
    <xf numFmtId="0" fontId="0" fillId="0" borderId="12" xfId="0" applyBorder="1"/>
    <xf numFmtId="0" fontId="0" fillId="2" borderId="5" xfId="0" applyFill="1" applyBorder="1"/>
    <xf numFmtId="0" fontId="0" fillId="2" borderId="0" xfId="0" applyFill="1" applyBorder="1"/>
    <xf numFmtId="44" fontId="0" fillId="0" borderId="5" xfId="0" applyNumberFormat="1" applyBorder="1"/>
    <xf numFmtId="0" fontId="3" fillId="2" borderId="0" xfId="0" applyFont="1" applyFill="1"/>
    <xf numFmtId="44" fontId="0" fillId="2" borderId="5" xfId="0" applyNumberFormat="1" applyFill="1" applyBorder="1"/>
    <xf numFmtId="0" fontId="12" fillId="2" borderId="19" xfId="0" applyFont="1" applyFill="1" applyBorder="1" applyAlignment="1">
      <alignment horizontal="center"/>
    </xf>
    <xf numFmtId="0" fontId="12" fillId="2" borderId="0" xfId="0" applyFont="1" applyFill="1" applyBorder="1" applyAlignment="1">
      <alignment horizontal="center"/>
    </xf>
    <xf numFmtId="0" fontId="12" fillId="2" borderId="20" xfId="0" applyFont="1" applyFill="1" applyBorder="1" applyAlignment="1">
      <alignment horizontal="center"/>
    </xf>
    <xf numFmtId="0" fontId="0" fillId="2" borderId="19" xfId="0" applyFill="1" applyBorder="1"/>
    <xf numFmtId="0" fontId="0" fillId="2" borderId="20" xfId="0" applyFill="1" applyBorder="1"/>
    <xf numFmtId="0" fontId="0" fillId="0" borderId="5" xfId="0" applyBorder="1" applyProtection="1">
      <protection hidden="1"/>
    </xf>
    <xf numFmtId="0" fontId="2" fillId="3" borderId="5" xfId="0" applyFont="1" applyFill="1" applyBorder="1"/>
    <xf numFmtId="44" fontId="2" fillId="3" borderId="5" xfId="1" applyFont="1" applyFill="1" applyBorder="1"/>
    <xf numFmtId="0" fontId="2" fillId="3" borderId="1" xfId="0" applyFont="1" applyFill="1" applyBorder="1"/>
    <xf numFmtId="0" fontId="2" fillId="3" borderId="15" xfId="0" applyFont="1" applyFill="1" applyBorder="1"/>
    <xf numFmtId="0" fontId="2" fillId="3" borderId="2" xfId="0" applyFont="1" applyFill="1" applyBorder="1"/>
    <xf numFmtId="0" fontId="2" fillId="3" borderId="17" xfId="0" applyFont="1" applyFill="1" applyBorder="1" applyAlignment="1">
      <alignment horizontal="center"/>
    </xf>
    <xf numFmtId="0" fontId="2" fillId="3" borderId="14" xfId="0" applyFont="1" applyFill="1" applyBorder="1" applyAlignment="1">
      <alignment horizontal="left"/>
    </xf>
    <xf numFmtId="0" fontId="2" fillId="3" borderId="18" xfId="0" applyFont="1" applyFill="1" applyBorder="1" applyAlignment="1">
      <alignment horizontal="left"/>
    </xf>
    <xf numFmtId="44" fontId="10" fillId="3" borderId="0" xfId="0" applyNumberFormat="1" applyFont="1" applyFill="1"/>
    <xf numFmtId="0" fontId="6" fillId="3" borderId="1" xfId="0" applyFont="1" applyFill="1" applyBorder="1" applyProtection="1">
      <protection hidden="1"/>
    </xf>
    <xf numFmtId="0" fontId="3" fillId="3" borderId="2" xfId="0" applyFont="1" applyFill="1" applyBorder="1" applyProtection="1">
      <protection hidden="1"/>
    </xf>
    <xf numFmtId="164" fontId="3" fillId="3" borderId="5" xfId="0" applyNumberFormat="1" applyFont="1" applyFill="1" applyBorder="1" applyAlignment="1">
      <alignment horizontal="left"/>
    </xf>
    <xf numFmtId="0" fontId="5" fillId="3" borderId="5" xfId="2" applyFont="1" applyFill="1" applyBorder="1"/>
    <xf numFmtId="0" fontId="0" fillId="4" borderId="5" xfId="0" applyFill="1" applyBorder="1" applyAlignment="1" applyProtection="1">
      <alignment horizontal="left"/>
      <protection locked="0"/>
    </xf>
    <xf numFmtId="0" fontId="0" fillId="3" borderId="0" xfId="0" applyFill="1"/>
    <xf numFmtId="0" fontId="0" fillId="3" borderId="0" xfId="0" applyFill="1" applyProtection="1">
      <protection hidden="1"/>
    </xf>
    <xf numFmtId="0" fontId="2" fillId="3" borderId="10" xfId="0" applyFont="1" applyFill="1" applyBorder="1"/>
    <xf numFmtId="0" fontId="2" fillId="3" borderId="11" xfId="0" applyFont="1" applyFill="1" applyBorder="1"/>
    <xf numFmtId="44" fontId="2" fillId="3" borderId="13" xfId="1" applyFont="1" applyFill="1" applyBorder="1"/>
    <xf numFmtId="44" fontId="2" fillId="3" borderId="9" xfId="1" applyFont="1" applyFill="1" applyBorder="1"/>
    <xf numFmtId="0" fontId="0" fillId="4" borderId="0" xfId="0" applyFill="1" applyBorder="1"/>
    <xf numFmtId="0" fontId="0" fillId="4" borderId="0" xfId="0" applyFill="1" applyProtection="1">
      <protection hidden="1"/>
    </xf>
    <xf numFmtId="0" fontId="8" fillId="4" borderId="5" xfId="0" applyFont="1" applyFill="1" applyBorder="1" applyAlignment="1" applyProtection="1">
      <alignment horizontal="left"/>
      <protection locked="0"/>
    </xf>
    <xf numFmtId="164" fontId="8" fillId="4" borderId="5" xfId="0" applyNumberFormat="1" applyFont="1" applyFill="1" applyBorder="1" applyAlignment="1" applyProtection="1">
      <alignment horizontal="left"/>
      <protection locked="0"/>
    </xf>
    <xf numFmtId="0" fontId="0" fillId="0" borderId="5" xfId="0" applyFill="1" applyBorder="1" applyProtection="1">
      <protection hidden="1"/>
    </xf>
    <xf numFmtId="0" fontId="8" fillId="3" borderId="5" xfId="0" applyFont="1" applyFill="1" applyBorder="1"/>
    <xf numFmtId="0" fontId="0" fillId="0" borderId="0" xfId="0" applyFill="1" applyBorder="1"/>
    <xf numFmtId="0" fontId="0" fillId="0" borderId="0" xfId="0" applyFill="1"/>
    <xf numFmtId="0" fontId="2" fillId="3" borderId="22" xfId="0" applyFont="1" applyFill="1" applyBorder="1"/>
    <xf numFmtId="0" fontId="2" fillId="3" borderId="24" xfId="0" applyFont="1" applyFill="1" applyBorder="1"/>
    <xf numFmtId="0" fontId="2" fillId="3" borderId="25" xfId="0" applyFont="1" applyFill="1" applyBorder="1"/>
    <xf numFmtId="0" fontId="11" fillId="3" borderId="24" xfId="0" applyFont="1" applyFill="1" applyBorder="1"/>
    <xf numFmtId="3" fontId="11" fillId="3" borderId="25" xfId="0" applyNumberFormat="1" applyFont="1" applyFill="1" applyBorder="1"/>
    <xf numFmtId="44" fontId="11" fillId="3" borderId="5" xfId="1" applyFont="1" applyFill="1" applyBorder="1"/>
    <xf numFmtId="3" fontId="0" fillId="0" borderId="5" xfId="0" applyNumberFormat="1" applyFont="1" applyBorder="1"/>
    <xf numFmtId="3" fontId="0" fillId="0" borderId="5" xfId="0" applyNumberFormat="1" applyFont="1" applyFill="1" applyBorder="1"/>
    <xf numFmtId="0" fontId="8" fillId="0" borderId="5" xfId="0" applyFont="1" applyBorder="1"/>
    <xf numFmtId="0" fontId="0" fillId="5" borderId="5" xfId="0" applyFill="1" applyBorder="1"/>
    <xf numFmtId="0" fontId="2" fillId="3" borderId="22" xfId="1" applyNumberFormat="1" applyFont="1" applyFill="1" applyBorder="1"/>
    <xf numFmtId="0" fontId="11" fillId="3" borderId="23" xfId="1" applyNumberFormat="1" applyFont="1" applyFill="1" applyBorder="1"/>
    <xf numFmtId="1" fontId="0" fillId="2" borderId="0" xfId="0" applyNumberFormat="1" applyFill="1"/>
    <xf numFmtId="0" fontId="8" fillId="0" borderId="26" xfId="0" applyFont="1" applyBorder="1"/>
    <xf numFmtId="44" fontId="14" fillId="4" borderId="9" xfId="1" applyFont="1" applyFill="1" applyBorder="1" applyProtection="1">
      <protection locked="0"/>
    </xf>
    <xf numFmtId="0" fontId="8" fillId="4" borderId="9" xfId="0" applyFont="1" applyFill="1" applyBorder="1" applyProtection="1">
      <protection locked="0"/>
    </xf>
    <xf numFmtId="44" fontId="14" fillId="4" borderId="21" xfId="1" applyFont="1" applyFill="1" applyBorder="1" applyProtection="1">
      <protection locked="0"/>
    </xf>
    <xf numFmtId="165" fontId="14" fillId="4" borderId="5" xfId="1" applyNumberFormat="1" applyFont="1" applyFill="1" applyBorder="1" applyProtection="1">
      <protection locked="0"/>
    </xf>
    <xf numFmtId="0" fontId="8" fillId="0" borderId="5" xfId="0" applyFont="1" applyFill="1" applyBorder="1"/>
    <xf numFmtId="0" fontId="8" fillId="0" borderId="5" xfId="0" applyFont="1" applyFill="1" applyBorder="1" applyAlignment="1">
      <alignment horizontal="left"/>
    </xf>
    <xf numFmtId="164" fontId="8" fillId="0" borderId="5" xfId="0" applyNumberFormat="1" applyFont="1" applyFill="1" applyBorder="1" applyAlignment="1">
      <alignment horizontal="left"/>
    </xf>
    <xf numFmtId="0" fontId="12" fillId="3" borderId="3" xfId="0" applyFont="1" applyFill="1" applyBorder="1" applyAlignment="1">
      <alignment horizontal="center"/>
    </xf>
    <xf numFmtId="0" fontId="12" fillId="3" borderId="4" xfId="0" applyFont="1" applyFill="1" applyBorder="1" applyAlignment="1">
      <alignment horizontal="center"/>
    </xf>
    <xf numFmtId="0" fontId="12" fillId="3" borderId="16" xfId="0" applyFont="1" applyFill="1" applyBorder="1" applyAlignment="1">
      <alignment horizontal="center"/>
    </xf>
    <xf numFmtId="0" fontId="10" fillId="3" borderId="0" xfId="0" applyFont="1" applyFill="1" applyAlignment="1">
      <alignment horizontal="right"/>
    </xf>
    <xf numFmtId="0" fontId="7" fillId="3" borderId="17" xfId="0" applyFont="1" applyFill="1" applyBorder="1" applyAlignment="1">
      <alignment horizontal="center"/>
    </xf>
    <xf numFmtId="0" fontId="7" fillId="3" borderId="14" xfId="0" applyFont="1" applyFill="1" applyBorder="1" applyAlignment="1">
      <alignment horizontal="center"/>
    </xf>
    <xf numFmtId="0" fontId="7" fillId="3" borderId="18" xfId="0" applyFont="1" applyFill="1" applyBorder="1" applyAlignment="1">
      <alignment horizontal="center"/>
    </xf>
    <xf numFmtId="0" fontId="7" fillId="3" borderId="1" xfId="0" applyFont="1" applyFill="1" applyBorder="1" applyAlignment="1">
      <alignment horizontal="center"/>
    </xf>
    <xf numFmtId="0" fontId="7" fillId="3" borderId="15"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16" xfId="0" applyFont="1" applyFill="1" applyBorder="1" applyAlignment="1">
      <alignment horizontal="center"/>
    </xf>
    <xf numFmtId="0" fontId="7" fillId="3" borderId="6" xfId="0" applyFont="1" applyFill="1" applyBorder="1" applyAlignment="1">
      <alignment horizontal="center"/>
    </xf>
    <xf numFmtId="0" fontId="7" fillId="3" borderId="7" xfId="0" applyFont="1" applyFill="1" applyBorder="1" applyAlignment="1">
      <alignment horizontal="center"/>
    </xf>
    <xf numFmtId="0" fontId="13" fillId="3" borderId="0" xfId="0" applyFont="1" applyFill="1" applyAlignment="1">
      <alignment horizontal="center"/>
    </xf>
    <xf numFmtId="44" fontId="2" fillId="3" borderId="5" xfId="1" applyFont="1" applyFill="1" applyBorder="1" applyProtection="1">
      <protection locked="0"/>
    </xf>
  </cellXfs>
  <cellStyles count="5">
    <cellStyle name="Hyperlink" xfId="2" builtinId="8"/>
    <cellStyle name="Standaard" xfId="0" builtinId="0"/>
    <cellStyle name="Standaard 2" xfId="3" xr:uid="{00000000-0005-0000-0000-000002000000}"/>
    <cellStyle name="Valuta" xfId="1" builtinId="4"/>
    <cellStyle name="Valuta 2" xfId="4" xr:uid="{40F9F27C-8CDA-4A68-A2D4-046EDE3F993A}"/>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66675</xdr:rowOff>
    </xdr:from>
    <xdr:to>
      <xdr:col>3</xdr:col>
      <xdr:colOff>1323975</xdr:colOff>
      <xdr:row>5</xdr:row>
      <xdr:rowOff>76200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57150" y="400050"/>
          <a:ext cx="54483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a:t>De aantallen is een verwachte afname.</a:t>
          </a:r>
          <a:r>
            <a:rPr lang="nl-NL" sz="1100" baseline="0"/>
            <a:t> In de werkelijkheid kan dit afwijken. Aan de aantallen kunt u geen rechten ontlenen. Na de gunning worden de aantallen definitief vastgesteld met de opdrachtnemer. </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5</xdr:row>
      <xdr:rowOff>142875</xdr:rowOff>
    </xdr:from>
    <xdr:to>
      <xdr:col>3</xdr:col>
      <xdr:colOff>1343025</xdr:colOff>
      <xdr:row>10</xdr:row>
      <xdr:rowOff>57150</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9050" y="1495425"/>
          <a:ext cx="62865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mn-cs"/>
            </a:rPr>
            <a:t>Let op:</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Het betreft hier een indicatie van het</a:t>
          </a:r>
          <a:r>
            <a:rPr lang="nl-NL" sz="1100" baseline="0">
              <a:solidFill>
                <a:schemeClr val="dk1"/>
              </a:solidFill>
              <a:effectLst/>
              <a:latin typeface="+mn-lt"/>
              <a:ea typeface="+mn-ea"/>
              <a:cs typeface="+mn-cs"/>
            </a:rPr>
            <a:t> aantal afdrukken op basis van historie. De afdrukken zijn een gemiddelde van het jaar 2019 en 2020. Verwacht wordt dat het aantal afdrukken de komende jaren afneemt. Aan deze aantallen kunt u geen rechten ontlenen.   </a:t>
          </a:r>
          <a:endParaRPr lang="nl-NL">
            <a:effectLst/>
          </a:endParaRPr>
        </a:p>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JABLONEN\Inschrijfbiljetten%20120615%20met%20periode%20factur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s>
    <sheetDataSet>
      <sheetData sheetId="0" refreshError="1">
        <row r="2">
          <cell r="A2" t="str">
            <v>bestek</v>
          </cell>
        </row>
        <row r="3">
          <cell r="A3" t="str">
            <v>2013-700</v>
          </cell>
        </row>
      </sheetData>
      <sheetData sheetId="1" refreshError="1"/>
      <sheetData sheetId="2" refreshError="1">
        <row r="26">
          <cell r="D26">
            <v>0</v>
          </cell>
        </row>
        <row r="37">
          <cell r="E37">
            <v>28</v>
          </cell>
          <cell r="G37">
            <v>0</v>
          </cell>
          <cell r="I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C2E76B"/>
  </sheetPr>
  <dimension ref="A1:K32"/>
  <sheetViews>
    <sheetView showGridLines="0" showZeros="0" zoomScaleNormal="100" workbookViewId="0">
      <selection activeCell="B30" sqref="B30"/>
    </sheetView>
  </sheetViews>
  <sheetFormatPr defaultColWidth="0" defaultRowHeight="15" customHeight="1" zeroHeight="1" x14ac:dyDescent="0.25"/>
  <cols>
    <col min="1" max="1" width="59" style="1" customWidth="1"/>
    <col min="2" max="2" width="49" style="1" customWidth="1"/>
    <col min="3" max="6" width="9.140625" style="1" hidden="1" customWidth="1"/>
    <col min="7" max="11" width="0" style="1" hidden="1" customWidth="1"/>
    <col min="12" max="16384" width="9.140625" style="1" hidden="1"/>
  </cols>
  <sheetData>
    <row r="1" spans="1:8" x14ac:dyDescent="0.25">
      <c r="A1" s="36"/>
      <c r="B1" s="36"/>
      <c r="C1" s="36"/>
      <c r="D1" s="36"/>
      <c r="E1" s="36"/>
      <c r="F1" s="36"/>
      <c r="G1" s="36"/>
      <c r="H1" s="36"/>
    </row>
    <row r="2" spans="1:8" ht="23.25" x14ac:dyDescent="0.35">
      <c r="A2" s="30" t="s">
        <v>22</v>
      </c>
      <c r="B2" s="31"/>
    </row>
    <row r="3" spans="1:8" x14ac:dyDescent="0.25">
      <c r="A3" s="36"/>
      <c r="B3" s="36"/>
      <c r="D3" s="36"/>
      <c r="E3" s="36"/>
      <c r="G3" s="36"/>
      <c r="H3" s="36"/>
    </row>
    <row r="4" spans="1:8" x14ac:dyDescent="0.25">
      <c r="A4" s="20" t="s">
        <v>0</v>
      </c>
      <c r="B4" s="67" t="s">
        <v>99</v>
      </c>
    </row>
    <row r="5" spans="1:8" x14ac:dyDescent="0.25">
      <c r="A5" s="20" t="s">
        <v>1</v>
      </c>
      <c r="B5" s="67" t="s">
        <v>100</v>
      </c>
    </row>
    <row r="6" spans="1:8" x14ac:dyDescent="0.25">
      <c r="A6" s="20" t="s">
        <v>2</v>
      </c>
      <c r="B6" s="68">
        <v>41226831</v>
      </c>
      <c r="E6" s="42"/>
      <c r="H6" s="42"/>
    </row>
    <row r="7" spans="1:8" x14ac:dyDescent="0.25">
      <c r="A7" s="45" t="s">
        <v>3</v>
      </c>
      <c r="B7" s="67"/>
    </row>
    <row r="8" spans="1:8" x14ac:dyDescent="0.25">
      <c r="A8" s="20" t="s">
        <v>4</v>
      </c>
      <c r="B8" s="67"/>
      <c r="D8" s="36"/>
      <c r="E8" s="36"/>
      <c r="G8" s="36"/>
      <c r="H8" s="36"/>
    </row>
    <row r="9" spans="1:8" x14ac:dyDescent="0.25">
      <c r="A9" s="36"/>
      <c r="B9" s="46"/>
      <c r="E9" s="42"/>
      <c r="H9" s="42"/>
    </row>
    <row r="10" spans="1:8" x14ac:dyDescent="0.25">
      <c r="A10" s="20" t="s">
        <v>5</v>
      </c>
      <c r="B10" s="67" t="s">
        <v>6</v>
      </c>
      <c r="E10" s="42"/>
      <c r="H10" s="42"/>
    </row>
    <row r="11" spans="1:8" x14ac:dyDescent="0.25">
      <c r="A11" s="20" t="s">
        <v>7</v>
      </c>
      <c r="B11" s="69" t="s">
        <v>101</v>
      </c>
      <c r="E11" s="42"/>
      <c r="H11" s="42"/>
    </row>
    <row r="12" spans="1:8" x14ac:dyDescent="0.25">
      <c r="A12" s="20" t="s">
        <v>8</v>
      </c>
      <c r="B12" s="32" t="s">
        <v>9</v>
      </c>
      <c r="E12" s="36"/>
      <c r="H12" s="36"/>
    </row>
    <row r="13" spans="1:8" x14ac:dyDescent="0.25">
      <c r="A13" s="20" t="s">
        <v>10</v>
      </c>
      <c r="B13" s="33" t="s">
        <v>11</v>
      </c>
    </row>
    <row r="14" spans="1:8" x14ac:dyDescent="0.25">
      <c r="A14" s="36"/>
      <c r="B14" s="36"/>
      <c r="D14" s="36"/>
      <c r="E14" s="36"/>
      <c r="G14" s="36"/>
      <c r="H14" s="36"/>
    </row>
    <row r="15" spans="1:8" x14ac:dyDescent="0.25">
      <c r="A15" s="20" t="s">
        <v>12</v>
      </c>
      <c r="B15" s="43"/>
      <c r="E15" s="42"/>
      <c r="H15" s="42"/>
    </row>
    <row r="16" spans="1:8" x14ac:dyDescent="0.25">
      <c r="A16" s="20" t="s">
        <v>13</v>
      </c>
      <c r="B16" s="43"/>
      <c r="E16" s="42"/>
      <c r="H16" s="42"/>
    </row>
    <row r="17" spans="1:8" x14ac:dyDescent="0.25">
      <c r="A17" s="20" t="s">
        <v>2</v>
      </c>
      <c r="B17" s="43"/>
      <c r="E17" s="42"/>
      <c r="H17" s="42"/>
    </row>
    <row r="18" spans="1:8" x14ac:dyDescent="0.25">
      <c r="A18" s="20" t="s">
        <v>14</v>
      </c>
      <c r="B18" s="43"/>
      <c r="E18" s="42"/>
      <c r="H18" s="42"/>
    </row>
    <row r="19" spans="1:8" x14ac:dyDescent="0.25">
      <c r="A19" s="20" t="s">
        <v>4</v>
      </c>
      <c r="B19" s="43"/>
      <c r="E19" s="36"/>
      <c r="H19" s="36"/>
    </row>
    <row r="20" spans="1:8" x14ac:dyDescent="0.25">
      <c r="A20" s="20" t="s">
        <v>15</v>
      </c>
      <c r="B20" s="34"/>
    </row>
    <row r="21" spans="1:8" x14ac:dyDescent="0.25">
      <c r="A21" s="20" t="s">
        <v>4</v>
      </c>
      <c r="B21" s="34"/>
    </row>
    <row r="22" spans="1:8" x14ac:dyDescent="0.25">
      <c r="A22" s="36"/>
      <c r="B22" s="36"/>
    </row>
    <row r="23" spans="1:8" x14ac:dyDescent="0.25">
      <c r="A23" s="20" t="s">
        <v>16</v>
      </c>
      <c r="B23" s="43"/>
    </row>
    <row r="24" spans="1:8" x14ac:dyDescent="0.25">
      <c r="A24" s="20" t="s">
        <v>17</v>
      </c>
      <c r="B24" s="44"/>
    </row>
    <row r="25" spans="1:8" x14ac:dyDescent="0.25">
      <c r="A25" s="20" t="s">
        <v>18</v>
      </c>
      <c r="B25" s="43"/>
    </row>
    <row r="26" spans="1:8" x14ac:dyDescent="0.25">
      <c r="A26" s="20" t="s">
        <v>19</v>
      </c>
      <c r="B26" s="43"/>
    </row>
    <row r="27" spans="1:8" x14ac:dyDescent="0.25">
      <c r="A27" s="20" t="s">
        <v>20</v>
      </c>
      <c r="B27" s="44"/>
    </row>
    <row r="28" spans="1:8" x14ac:dyDescent="0.25">
      <c r="A28" s="20" t="s">
        <v>21</v>
      </c>
      <c r="B28" s="43"/>
    </row>
    <row r="29" spans="1:8" x14ac:dyDescent="0.25"/>
    <row r="30" spans="1:8" x14ac:dyDescent="0.25"/>
    <row r="31" spans="1:8" ht="15" customHeight="1" x14ac:dyDescent="0.25"/>
    <row r="32" spans="1:8" ht="15" customHeight="1" x14ac:dyDescent="0.25"/>
  </sheetData>
  <sheetProtection algorithmName="SHA-512" hashValue="tba+bQfmrUikwnyp09oGmybd82qUw0k4ZDrOC/erj46cT0W3gh6epGCUsrx1oqeguqfRnwc6Gy5uAYbpr4XRog==" saltValue="e9WEpp7AMMRaWKEGEPf4LQ==" spinCount="100000" sheet="1" objects="1" scenarios="1"/>
  <pageMargins left="0.70866141732283472" right="0.70866141732283472" top="0.94488188976377963" bottom="0.74803149606299213" header="0.31496062992125984" footer="0.31496062992125984"/>
  <pageSetup paperSize="9" scale="83"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sheetPr>
  <dimension ref="A1:AO68"/>
  <sheetViews>
    <sheetView workbookViewId="0">
      <selection activeCell="G15" sqref="G15"/>
    </sheetView>
  </sheetViews>
  <sheetFormatPr defaultRowHeight="15" x14ac:dyDescent="0.25"/>
  <cols>
    <col min="1" max="1" width="27.5703125" bestFit="1" customWidth="1"/>
    <col min="2" max="2" width="7.140625" bestFit="1" customWidth="1"/>
    <col min="3" max="3" width="34.28515625" customWidth="1"/>
    <col min="4" max="4" width="37.85546875" customWidth="1"/>
    <col min="5" max="5" width="28" customWidth="1"/>
  </cols>
  <sheetData>
    <row r="1" spans="1:41" ht="26.25" x14ac:dyDescent="0.4">
      <c r="A1" s="70" t="s">
        <v>57</v>
      </c>
      <c r="B1" s="71"/>
      <c r="C1" s="71"/>
      <c r="D1" s="72"/>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41" ht="26.25" x14ac:dyDescent="0.4">
      <c r="A2" s="15"/>
      <c r="B2" s="16"/>
      <c r="C2" s="16"/>
      <c r="D2" s="17"/>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41" x14ac:dyDescent="0.25">
      <c r="A3" s="18"/>
      <c r="B3" s="11"/>
      <c r="C3" s="11"/>
      <c r="D3" s="19"/>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41" x14ac:dyDescent="0.25">
      <c r="A4" s="18"/>
      <c r="B4" s="11"/>
      <c r="C4" s="11"/>
      <c r="D4" s="19"/>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1" x14ac:dyDescent="0.25">
      <c r="A5" s="18"/>
      <c r="B5" s="11"/>
      <c r="C5" s="11"/>
      <c r="D5" s="19"/>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1" x14ac:dyDescent="0.25">
      <c r="A6" s="18"/>
      <c r="B6" s="11"/>
      <c r="C6" s="11"/>
      <c r="D6" s="19"/>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1" ht="18.75" x14ac:dyDescent="0.3">
      <c r="A7" s="74" t="s">
        <v>32</v>
      </c>
      <c r="B7" s="75"/>
      <c r="C7" s="75"/>
      <c r="D7" s="76"/>
      <c r="E7" s="3"/>
      <c r="F7" s="3"/>
      <c r="G7" s="3"/>
      <c r="H7" s="3"/>
      <c r="I7" s="3"/>
      <c r="J7" s="3"/>
      <c r="K7" s="3"/>
      <c r="L7" s="3"/>
      <c r="M7" s="3"/>
      <c r="N7" s="3"/>
      <c r="O7" s="3"/>
      <c r="P7" s="3"/>
      <c r="Q7" s="3"/>
      <c r="R7" s="3"/>
      <c r="S7" s="3"/>
      <c r="T7" s="3"/>
      <c r="U7" s="3"/>
      <c r="V7" s="3"/>
      <c r="W7" s="3"/>
      <c r="X7" s="3"/>
      <c r="Y7" s="3"/>
      <c r="Z7" s="3"/>
      <c r="AA7" s="3"/>
      <c r="AB7" s="3"/>
      <c r="AC7" s="3"/>
      <c r="AD7" s="3"/>
      <c r="AE7" s="3"/>
      <c r="AF7" s="3"/>
      <c r="AG7" s="3"/>
      <c r="AH7" s="3"/>
    </row>
    <row r="8" spans="1:41" x14ac:dyDescent="0.25">
      <c r="A8" s="21" t="s">
        <v>46</v>
      </c>
      <c r="B8" s="21" t="s">
        <v>47</v>
      </c>
      <c r="C8" s="21" t="s">
        <v>48</v>
      </c>
      <c r="D8" s="21" t="s">
        <v>61</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row>
    <row r="9" spans="1:41" x14ac:dyDescent="0.25">
      <c r="A9" s="2" t="s">
        <v>23</v>
      </c>
      <c r="B9" s="2">
        <v>22</v>
      </c>
      <c r="C9" s="12">
        <f>'Prijzenblad Multifunctionals'!B14</f>
        <v>0</v>
      </c>
      <c r="D9" s="22">
        <f>B9*C9*60</f>
        <v>0</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row>
    <row r="10" spans="1:41" x14ac:dyDescent="0.25">
      <c r="A10" s="2" t="s">
        <v>24</v>
      </c>
      <c r="B10" s="2">
        <v>12</v>
      </c>
      <c r="C10" s="12">
        <f>'Prijzenblad Multifunctionals'!E14</f>
        <v>0</v>
      </c>
      <c r="D10" s="22">
        <f t="shared" ref="D10" si="0">B10*C10*60</f>
        <v>0</v>
      </c>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row>
    <row r="11" spans="1:41" x14ac:dyDescent="0.25">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row>
    <row r="12" spans="1:41" ht="18.75" x14ac:dyDescent="0.3">
      <c r="A12" s="74" t="s">
        <v>102</v>
      </c>
      <c r="B12" s="75"/>
      <c r="C12" s="75"/>
      <c r="D12" s="76"/>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row>
    <row r="13" spans="1:41" x14ac:dyDescent="0.25">
      <c r="A13" s="21" t="s">
        <v>46</v>
      </c>
      <c r="B13" s="21" t="s">
        <v>47</v>
      </c>
      <c r="C13" s="21" t="s">
        <v>102</v>
      </c>
      <c r="D13" s="21" t="s">
        <v>104</v>
      </c>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row>
    <row r="14" spans="1:41" x14ac:dyDescent="0.25">
      <c r="A14" s="2" t="s">
        <v>103</v>
      </c>
      <c r="B14" s="2">
        <v>22</v>
      </c>
      <c r="C14" s="12">
        <f>'Prijzenblad Multifunctionals'!B16</f>
        <v>0</v>
      </c>
      <c r="D14" s="22">
        <f>B14*C14</f>
        <v>0</v>
      </c>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row>
    <row r="15" spans="1:41" x14ac:dyDescent="0.25">
      <c r="A15" s="2" t="s">
        <v>24</v>
      </c>
      <c r="B15" s="2">
        <v>12</v>
      </c>
      <c r="C15" s="12">
        <f>'Prijzenblad Multifunctionals'!E16</f>
        <v>0</v>
      </c>
      <c r="D15" s="22">
        <f>B15*C15</f>
        <v>0</v>
      </c>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row>
    <row r="16" spans="1:41"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row>
    <row r="17" spans="1:34" ht="18.75" x14ac:dyDescent="0.3">
      <c r="A17" s="77" t="s">
        <v>51</v>
      </c>
      <c r="B17" s="78"/>
      <c r="C17" s="78"/>
      <c r="D17" s="79"/>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row>
    <row r="18" spans="1:34" x14ac:dyDescent="0.25">
      <c r="A18" s="21" t="s">
        <v>46</v>
      </c>
      <c r="B18" s="21" t="s">
        <v>47</v>
      </c>
      <c r="C18" s="21" t="s">
        <v>50</v>
      </c>
      <c r="D18" s="21" t="s">
        <v>62</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19" spans="1:34" x14ac:dyDescent="0.25">
      <c r="A19" s="2" t="s">
        <v>23</v>
      </c>
      <c r="B19" s="2">
        <v>22</v>
      </c>
      <c r="C19" s="12">
        <f>'Prijzenblad Multifunctionals'!B24</f>
        <v>0</v>
      </c>
      <c r="D19" s="22">
        <f>B19*C19*24</f>
        <v>0</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row>
    <row r="20" spans="1:34" x14ac:dyDescent="0.25">
      <c r="A20" s="2" t="s">
        <v>24</v>
      </c>
      <c r="B20" s="2">
        <v>12</v>
      </c>
      <c r="C20" s="12">
        <f>'Prijzenblad Multifunctionals'!E24</f>
        <v>0</v>
      </c>
      <c r="D20" s="22">
        <f t="shared" ref="D20" si="1">B20*C20*24</f>
        <v>0</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ht="18.75" x14ac:dyDescent="0.3">
      <c r="A22" s="77" t="s">
        <v>41</v>
      </c>
      <c r="B22" s="78"/>
      <c r="C22" s="78"/>
      <c r="D22" s="79"/>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x14ac:dyDescent="0.25">
      <c r="A23" s="23" t="s">
        <v>41</v>
      </c>
      <c r="B23" s="24" t="s">
        <v>47</v>
      </c>
      <c r="C23" s="24" t="s">
        <v>52</v>
      </c>
      <c r="D23" s="25" t="s">
        <v>63</v>
      </c>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x14ac:dyDescent="0.25">
      <c r="A24" s="10" t="s">
        <v>53</v>
      </c>
      <c r="B24" s="58"/>
      <c r="C24" s="14">
        <f>'Prijzenblad verbruiksgoederen'!D47</f>
        <v>0</v>
      </c>
      <c r="D24" s="22">
        <f>C24*7</f>
        <v>0</v>
      </c>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8.75" x14ac:dyDescent="0.3">
      <c r="A26" s="80" t="s">
        <v>44</v>
      </c>
      <c r="B26" s="81"/>
      <c r="C26" s="81"/>
      <c r="D26" s="82"/>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x14ac:dyDescent="0.25">
      <c r="A27" s="26"/>
      <c r="B27" s="27" t="s">
        <v>55</v>
      </c>
      <c r="C27" s="27" t="s">
        <v>56</v>
      </c>
      <c r="D27" s="28" t="s">
        <v>49</v>
      </c>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x14ac:dyDescent="0.25">
      <c r="A28" s="10" t="s">
        <v>54</v>
      </c>
      <c r="B28" s="10">
        <v>2000</v>
      </c>
      <c r="C28" s="14">
        <f>'Prijzenblad verbruiksgoederen'!B5</f>
        <v>0</v>
      </c>
      <c r="D28" s="22">
        <f>B28*C28</f>
        <v>0</v>
      </c>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21" x14ac:dyDescent="0.35">
      <c r="A30" s="73" t="s">
        <v>58</v>
      </c>
      <c r="B30" s="73"/>
      <c r="C30" s="73"/>
      <c r="D30" s="29">
        <f>D9+D10+D14+D15+D19+D20+D24+D28</f>
        <v>0</v>
      </c>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sheetData>
  <sheetProtection algorithmName="SHA-512" hashValue="lLLaO10oc11K4zPZe3zGQQwtJ1KREktYeIN3fIFBDbMnLlcuvhPEnvJYFlxiff27phDUZkQ89xXQwRafi6sWXA==" saltValue="fFtPK/xScWwE7gvfQNYU1g==" spinCount="100000" sheet="1" objects="1" scenarios="1"/>
  <mergeCells count="7">
    <mergeCell ref="A1:D1"/>
    <mergeCell ref="A30:C30"/>
    <mergeCell ref="A7:D7"/>
    <mergeCell ref="A17:D17"/>
    <mergeCell ref="A22:D22"/>
    <mergeCell ref="A26:D26"/>
    <mergeCell ref="A12:D1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CS385"/>
  <sheetViews>
    <sheetView tabSelected="1" zoomScale="70" zoomScaleNormal="70" workbookViewId="0">
      <selection activeCell="I39" sqref="I39:J39"/>
    </sheetView>
  </sheetViews>
  <sheetFormatPr defaultRowHeight="15" x14ac:dyDescent="0.25"/>
  <cols>
    <col min="1" max="1" width="61.42578125" bestFit="1" customWidth="1"/>
    <col min="2" max="2" width="45.7109375" customWidth="1"/>
    <col min="3" max="3" width="3.5703125" customWidth="1"/>
    <col min="4" max="4" width="61.42578125" bestFit="1" customWidth="1"/>
    <col min="5" max="5" width="45.7109375" customWidth="1"/>
  </cols>
  <sheetData>
    <row r="1" spans="1:97" ht="26.25" x14ac:dyDescent="0.4">
      <c r="A1" s="85" t="s">
        <v>59</v>
      </c>
      <c r="B1" s="85"/>
      <c r="C1" s="85"/>
      <c r="D1" s="85"/>
      <c r="E1" s="8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row>
    <row r="2" spans="1:97" ht="15.75" thickBot="1"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row>
    <row r="3" spans="1:97" ht="18.75" x14ac:dyDescent="0.3">
      <c r="A3" s="83" t="s">
        <v>23</v>
      </c>
      <c r="B3" s="84"/>
      <c r="C3" s="3"/>
      <c r="D3" s="83" t="s">
        <v>24</v>
      </c>
      <c r="E3" s="84"/>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row>
    <row r="4" spans="1:97" x14ac:dyDescent="0.25">
      <c r="A4" s="4" t="s">
        <v>25</v>
      </c>
      <c r="B4" s="5" t="s">
        <v>91</v>
      </c>
      <c r="C4" s="3"/>
      <c r="D4" s="4" t="s">
        <v>25</v>
      </c>
      <c r="E4" s="5" t="s">
        <v>92</v>
      </c>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row>
    <row r="5" spans="1:97" x14ac:dyDescent="0.25">
      <c r="A5" s="4" t="s">
        <v>26</v>
      </c>
      <c r="B5" s="6" t="s">
        <v>97</v>
      </c>
      <c r="C5" s="3"/>
      <c r="D5" s="4" t="s">
        <v>26</v>
      </c>
      <c r="E5" s="6" t="s">
        <v>98</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row>
    <row r="6" spans="1:97" x14ac:dyDescent="0.25">
      <c r="A6" s="4" t="s">
        <v>27</v>
      </c>
      <c r="B6" s="64"/>
      <c r="C6" s="3"/>
      <c r="D6" s="4" t="s">
        <v>27</v>
      </c>
      <c r="E6" s="64"/>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row>
    <row r="7" spans="1:97" x14ac:dyDescent="0.25">
      <c r="A7" s="7"/>
      <c r="B7" s="8"/>
      <c r="C7" s="3"/>
      <c r="D7" s="7"/>
      <c r="E7" s="8"/>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row>
    <row r="8" spans="1:97" x14ac:dyDescent="0.25">
      <c r="A8" s="37" t="s">
        <v>32</v>
      </c>
      <c r="B8" s="38" t="s">
        <v>37</v>
      </c>
      <c r="C8" s="3"/>
      <c r="D8" s="37" t="s">
        <v>32</v>
      </c>
      <c r="E8" s="38" t="s">
        <v>37</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row>
    <row r="9" spans="1:97" x14ac:dyDescent="0.25">
      <c r="A9" s="4" t="s">
        <v>28</v>
      </c>
      <c r="B9" s="63"/>
      <c r="C9" s="3"/>
      <c r="D9" s="4" t="s">
        <v>28</v>
      </c>
      <c r="E9" s="6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row>
    <row r="10" spans="1:97" x14ac:dyDescent="0.25">
      <c r="A10" s="4" t="s">
        <v>29</v>
      </c>
      <c r="B10" s="63"/>
      <c r="C10" s="3"/>
      <c r="D10" s="4" t="s">
        <v>29</v>
      </c>
      <c r="E10" s="6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row>
    <row r="11" spans="1:97" x14ac:dyDescent="0.25">
      <c r="A11" s="4" t="s">
        <v>30</v>
      </c>
      <c r="B11" s="63"/>
      <c r="C11" s="3"/>
      <c r="D11" s="4" t="s">
        <v>30</v>
      </c>
      <c r="E11" s="6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row>
    <row r="12" spans="1:97" x14ac:dyDescent="0.25">
      <c r="A12" s="4" t="s">
        <v>93</v>
      </c>
      <c r="B12" s="63"/>
      <c r="C12" s="3"/>
      <c r="D12" s="4" t="s">
        <v>93</v>
      </c>
      <c r="E12" s="6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row>
    <row r="13" spans="1:97" x14ac:dyDescent="0.25">
      <c r="A13" s="4" t="s">
        <v>94</v>
      </c>
      <c r="B13" s="63"/>
      <c r="C13" s="3"/>
      <c r="D13" s="4" t="s">
        <v>94</v>
      </c>
      <c r="E13" s="6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row>
    <row r="14" spans="1:97" x14ac:dyDescent="0.25">
      <c r="A14" s="4" t="s">
        <v>31</v>
      </c>
      <c r="B14" s="40">
        <f>SUM(B9:B13)</f>
        <v>0</v>
      </c>
      <c r="C14" s="3"/>
      <c r="D14" s="4" t="s">
        <v>31</v>
      </c>
      <c r="E14" s="40">
        <f>SUM(E9:E13)</f>
        <v>0</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row>
    <row r="15" spans="1:97" x14ac:dyDescent="0.25">
      <c r="A15" s="7"/>
      <c r="B15" s="8"/>
      <c r="C15" s="3"/>
      <c r="D15" s="7"/>
      <c r="E15" s="8"/>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row>
    <row r="16" spans="1:97" x14ac:dyDescent="0.25">
      <c r="A16" s="10" t="s">
        <v>102</v>
      </c>
      <c r="B16" s="86"/>
      <c r="C16" s="3"/>
      <c r="D16" s="10" t="s">
        <v>102</v>
      </c>
      <c r="E16" s="86"/>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row>
    <row r="17" spans="1:97" x14ac:dyDescent="0.25">
      <c r="A17" s="7"/>
      <c r="B17" s="8"/>
      <c r="C17" s="3"/>
      <c r="D17" s="7"/>
      <c r="E17" s="8"/>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row>
    <row r="18" spans="1:97" x14ac:dyDescent="0.25">
      <c r="A18" s="37" t="s">
        <v>33</v>
      </c>
      <c r="B18" s="38" t="s">
        <v>37</v>
      </c>
      <c r="C18" s="3"/>
      <c r="D18" s="37" t="s">
        <v>33</v>
      </c>
      <c r="E18" s="38" t="s">
        <v>37</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row>
    <row r="19" spans="1:97" x14ac:dyDescent="0.25">
      <c r="A19" s="4" t="s">
        <v>36</v>
      </c>
      <c r="B19" s="63"/>
      <c r="C19" s="3"/>
      <c r="D19" s="4" t="s">
        <v>36</v>
      </c>
      <c r="E19" s="6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row>
    <row r="20" spans="1:97" x14ac:dyDescent="0.25">
      <c r="A20" s="4" t="s">
        <v>34</v>
      </c>
      <c r="B20" s="63"/>
      <c r="C20" s="3"/>
      <c r="D20" s="4" t="s">
        <v>34</v>
      </c>
      <c r="E20" s="6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row>
    <row r="21" spans="1:97" x14ac:dyDescent="0.25">
      <c r="A21" s="4" t="s">
        <v>35</v>
      </c>
      <c r="B21" s="63"/>
      <c r="C21" s="3"/>
      <c r="D21" s="4" t="s">
        <v>35</v>
      </c>
      <c r="E21" s="6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row>
    <row r="22" spans="1:97" x14ac:dyDescent="0.25">
      <c r="A22" s="4" t="s">
        <v>93</v>
      </c>
      <c r="B22" s="63"/>
      <c r="C22" s="3"/>
      <c r="D22" s="4" t="s">
        <v>93</v>
      </c>
      <c r="E22" s="6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row>
    <row r="23" spans="1:97" x14ac:dyDescent="0.25">
      <c r="A23" s="4" t="s">
        <v>94</v>
      </c>
      <c r="B23" s="65"/>
      <c r="C23" s="3"/>
      <c r="D23" s="4" t="s">
        <v>94</v>
      </c>
      <c r="E23" s="65"/>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row>
    <row r="24" spans="1:97" ht="15.75" thickBot="1" x14ac:dyDescent="0.3">
      <c r="A24" s="9" t="s">
        <v>31</v>
      </c>
      <c r="B24" s="39">
        <f>SUM(B19:B23)</f>
        <v>0</v>
      </c>
      <c r="C24" s="3"/>
      <c r="D24" s="9" t="s">
        <v>31</v>
      </c>
      <c r="E24" s="39">
        <f>SUM(E19:E23)</f>
        <v>0</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row>
    <row r="25" spans="1:97"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row>
    <row r="26" spans="1:97"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row>
    <row r="27" spans="1:97"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row>
    <row r="28" spans="1:97"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row>
    <row r="29" spans="1:97"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row>
    <row r="30" spans="1:97"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row>
    <row r="31" spans="1:97"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row>
    <row r="32" spans="1:97"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row>
    <row r="33" spans="1:97"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row>
    <row r="34" spans="1:97"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row>
    <row r="35" spans="1:97"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row>
    <row r="36" spans="1:97"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row>
    <row r="37" spans="1:97"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row>
    <row r="38" spans="1:97"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row>
    <row r="39" spans="1:97"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row>
    <row r="40" spans="1:97"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row>
    <row r="41" spans="1:97"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row>
    <row r="42" spans="1:97"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row>
    <row r="43" spans="1:97"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row>
    <row r="44" spans="1:97"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row>
    <row r="45" spans="1:97"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row>
    <row r="46" spans="1:97"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row>
    <row r="47" spans="1:97"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row>
    <row r="48" spans="1:97"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row>
    <row r="49" spans="1:97"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row>
    <row r="50" spans="1:97"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row>
    <row r="51" spans="1:97"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row>
    <row r="52" spans="1:97"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row>
    <row r="53" spans="1:97"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row>
    <row r="54" spans="1:97"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row>
    <row r="55" spans="1:97"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row>
    <row r="56" spans="1:97"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row>
    <row r="57" spans="1:97"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row>
    <row r="58" spans="1:97"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row>
    <row r="59" spans="1:97"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row>
    <row r="60" spans="1:97"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row>
    <row r="61" spans="1:97"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row>
    <row r="62" spans="1:97"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row>
    <row r="63" spans="1:97"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row>
    <row r="64" spans="1:97"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row>
    <row r="65" spans="1:97"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row>
    <row r="66" spans="1:97"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row>
    <row r="67" spans="1:97"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row>
    <row r="68" spans="1:97"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row>
    <row r="69" spans="1:97" x14ac:dyDescent="0.25">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row>
    <row r="70" spans="1:97" x14ac:dyDescent="0.25">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row>
    <row r="71" spans="1:97" x14ac:dyDescent="0.25">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row>
    <row r="72" spans="1:97" x14ac:dyDescent="0.25">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row>
    <row r="73" spans="1:97" x14ac:dyDescent="0.25">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row>
    <row r="74" spans="1:97" x14ac:dyDescent="0.25">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row>
    <row r="75" spans="1:97" x14ac:dyDescent="0.25">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row>
    <row r="76" spans="1:97" x14ac:dyDescent="0.25">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row>
    <row r="77" spans="1:97" x14ac:dyDescent="0.25">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row>
    <row r="78" spans="1:97" x14ac:dyDescent="0.25">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row>
    <row r="79" spans="1:97" x14ac:dyDescent="0.25">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row>
    <row r="80" spans="1:97" x14ac:dyDescent="0.25">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row>
    <row r="81" spans="6:97" x14ac:dyDescent="0.25">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row>
    <row r="82" spans="6:97" x14ac:dyDescent="0.25">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row>
    <row r="83" spans="6:97" x14ac:dyDescent="0.25">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row>
    <row r="84" spans="6:97" x14ac:dyDescent="0.25">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row>
    <row r="85" spans="6:97" x14ac:dyDescent="0.25">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row>
    <row r="86" spans="6:97" x14ac:dyDescent="0.25">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row>
    <row r="87" spans="6:97" x14ac:dyDescent="0.25">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row>
    <row r="88" spans="6:97" x14ac:dyDescent="0.25">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row>
    <row r="89" spans="6:97" x14ac:dyDescent="0.25">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row>
    <row r="90" spans="6:97" x14ac:dyDescent="0.25">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row>
    <row r="91" spans="6:97" x14ac:dyDescent="0.25">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row>
    <row r="92" spans="6:97" x14ac:dyDescent="0.25">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row>
    <row r="93" spans="6:97" x14ac:dyDescent="0.25">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row>
    <row r="94" spans="6:97" x14ac:dyDescent="0.25">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row>
    <row r="95" spans="6:97" x14ac:dyDescent="0.25">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row>
    <row r="96" spans="6:97" x14ac:dyDescent="0.25">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row>
    <row r="97" spans="6:97" x14ac:dyDescent="0.25">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row>
    <row r="98" spans="6:97" x14ac:dyDescent="0.25">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row>
    <row r="99" spans="6:97" x14ac:dyDescent="0.25">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row>
    <row r="100" spans="6:97" x14ac:dyDescent="0.25">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row>
    <row r="101" spans="6:97" x14ac:dyDescent="0.25">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row>
    <row r="102" spans="6:97" x14ac:dyDescent="0.25">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row>
    <row r="103" spans="6:97" x14ac:dyDescent="0.25">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row>
    <row r="104" spans="6:97" x14ac:dyDescent="0.25">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row>
    <row r="105" spans="6:97" x14ac:dyDescent="0.25">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row>
    <row r="106" spans="6:97" x14ac:dyDescent="0.25">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row>
    <row r="107" spans="6:97" x14ac:dyDescent="0.25">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row>
    <row r="108" spans="6:97" x14ac:dyDescent="0.25">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row>
    <row r="109" spans="6:97" x14ac:dyDescent="0.25">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row>
    <row r="110" spans="6:97" x14ac:dyDescent="0.25">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row>
    <row r="111" spans="6:97" x14ac:dyDescent="0.25">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row>
    <row r="112" spans="6:97" x14ac:dyDescent="0.25">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row>
    <row r="113" spans="6:97" x14ac:dyDescent="0.25">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row>
    <row r="114" spans="6:97" x14ac:dyDescent="0.25">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row>
    <row r="115" spans="6:97" x14ac:dyDescent="0.25">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row>
    <row r="116" spans="6:97" x14ac:dyDescent="0.25">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row>
    <row r="117" spans="6:97" x14ac:dyDescent="0.25">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row>
    <row r="118" spans="6:97" x14ac:dyDescent="0.25">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row>
    <row r="119" spans="6:97" x14ac:dyDescent="0.25">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row>
    <row r="120" spans="6:97" x14ac:dyDescent="0.25">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row>
    <row r="121" spans="6:97" x14ac:dyDescent="0.25">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row>
    <row r="122" spans="6:97" x14ac:dyDescent="0.25">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row>
    <row r="123" spans="6:97" x14ac:dyDescent="0.25">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row>
    <row r="124" spans="6:97" x14ac:dyDescent="0.25">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row>
    <row r="125" spans="6:97" x14ac:dyDescent="0.25">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row>
    <row r="126" spans="6:97" x14ac:dyDescent="0.25">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row>
    <row r="127" spans="6:97" x14ac:dyDescent="0.25">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row>
    <row r="128" spans="6:97" x14ac:dyDescent="0.25">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row>
    <row r="129" spans="6:97" x14ac:dyDescent="0.25">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row>
    <row r="130" spans="6:97" x14ac:dyDescent="0.25">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row>
    <row r="131" spans="6:97" x14ac:dyDescent="0.25">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row>
    <row r="132" spans="6:97" x14ac:dyDescent="0.25">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row>
    <row r="133" spans="6:97" x14ac:dyDescent="0.25">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row>
    <row r="134" spans="6:97" x14ac:dyDescent="0.25">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row>
    <row r="135" spans="6:97" x14ac:dyDescent="0.25">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row>
    <row r="136" spans="6:97" x14ac:dyDescent="0.25">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row>
    <row r="137" spans="6:97" x14ac:dyDescent="0.25">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row>
    <row r="138" spans="6:97" x14ac:dyDescent="0.25">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row>
    <row r="139" spans="6:97" x14ac:dyDescent="0.25">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row>
    <row r="140" spans="6:97" x14ac:dyDescent="0.25">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row>
    <row r="141" spans="6:97" x14ac:dyDescent="0.25">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row>
    <row r="142" spans="6:97" x14ac:dyDescent="0.25">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row>
    <row r="143" spans="6:97" x14ac:dyDescent="0.25">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row>
    <row r="144" spans="6:97" x14ac:dyDescent="0.25">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row>
    <row r="145" spans="6:97" x14ac:dyDescent="0.25">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row>
    <row r="146" spans="6:97" x14ac:dyDescent="0.25">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row>
    <row r="147" spans="6:97" x14ac:dyDescent="0.25">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row>
    <row r="148" spans="6:97" x14ac:dyDescent="0.25">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row>
    <row r="149" spans="6:97" x14ac:dyDescent="0.25">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row>
    <row r="150" spans="6:97" x14ac:dyDescent="0.25">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row>
    <row r="151" spans="6:97" x14ac:dyDescent="0.25">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row>
    <row r="152" spans="6:97" x14ac:dyDescent="0.25">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row>
    <row r="153" spans="6:97" x14ac:dyDescent="0.25">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row>
    <row r="154" spans="6:97" x14ac:dyDescent="0.25">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row>
    <row r="155" spans="6:97" x14ac:dyDescent="0.25">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row>
    <row r="156" spans="6:97" x14ac:dyDescent="0.25">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row>
    <row r="157" spans="6:97" x14ac:dyDescent="0.25">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row>
    <row r="158" spans="6:97" x14ac:dyDescent="0.25">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row>
    <row r="159" spans="6:97" x14ac:dyDescent="0.25">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row>
    <row r="160" spans="6:97" x14ac:dyDescent="0.25">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row>
    <row r="161" spans="6:97" x14ac:dyDescent="0.25">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row>
    <row r="162" spans="6:97" x14ac:dyDescent="0.25">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row>
    <row r="163" spans="6:97" x14ac:dyDescent="0.25">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row>
    <row r="164" spans="6:97" x14ac:dyDescent="0.25">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row>
    <row r="165" spans="6:97" x14ac:dyDescent="0.25">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row>
    <row r="166" spans="6:97" x14ac:dyDescent="0.25">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row>
    <row r="167" spans="6:97" x14ac:dyDescent="0.25">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row>
    <row r="168" spans="6:97" x14ac:dyDescent="0.25">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row>
    <row r="169" spans="6:97" x14ac:dyDescent="0.25">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row>
    <row r="170" spans="6:97" x14ac:dyDescent="0.25">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row>
    <row r="171" spans="6:97" x14ac:dyDescent="0.25">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row>
    <row r="172" spans="6:97" x14ac:dyDescent="0.25">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row>
    <row r="173" spans="6:97" x14ac:dyDescent="0.25">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row>
    <row r="174" spans="6:97" x14ac:dyDescent="0.25">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row>
    <row r="175" spans="6:97" x14ac:dyDescent="0.25">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row>
    <row r="176" spans="6:97" x14ac:dyDescent="0.25">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row>
    <row r="177" spans="6:97" x14ac:dyDescent="0.25">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row>
    <row r="178" spans="6:97" x14ac:dyDescent="0.25">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row>
    <row r="179" spans="6:97" x14ac:dyDescent="0.25">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row>
    <row r="180" spans="6:97" x14ac:dyDescent="0.25">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row>
    <row r="181" spans="6:97" x14ac:dyDescent="0.25">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row>
    <row r="182" spans="6:97" x14ac:dyDescent="0.25">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row>
    <row r="183" spans="6:97" x14ac:dyDescent="0.25">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row>
    <row r="184" spans="6:97" x14ac:dyDescent="0.25">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row>
    <row r="185" spans="6:97" x14ac:dyDescent="0.25">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row>
    <row r="186" spans="6:97" x14ac:dyDescent="0.25">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row>
    <row r="187" spans="6:97" x14ac:dyDescent="0.25">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row>
    <row r="188" spans="6:97" x14ac:dyDescent="0.25">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row>
    <row r="189" spans="6:97" x14ac:dyDescent="0.25">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row>
    <row r="190" spans="6:97" x14ac:dyDescent="0.25">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row>
    <row r="191" spans="6:97" x14ac:dyDescent="0.25">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row>
    <row r="192" spans="6:97" x14ac:dyDescent="0.25">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row>
    <row r="193" spans="6:97" x14ac:dyDescent="0.25">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row>
    <row r="194" spans="6:97" x14ac:dyDescent="0.25">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row>
    <row r="195" spans="6:97" x14ac:dyDescent="0.25">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row>
    <row r="196" spans="6:97" x14ac:dyDescent="0.25">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row>
    <row r="197" spans="6:97" x14ac:dyDescent="0.25">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row>
    <row r="198" spans="6:97" x14ac:dyDescent="0.25">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row>
    <row r="199" spans="6:97" x14ac:dyDescent="0.25">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row>
    <row r="200" spans="6:97" x14ac:dyDescent="0.25">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row>
    <row r="201" spans="6:97" x14ac:dyDescent="0.25">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row>
    <row r="202" spans="6:97" x14ac:dyDescent="0.25">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row>
    <row r="203" spans="6:97" x14ac:dyDescent="0.25">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row>
    <row r="204" spans="6:97" x14ac:dyDescent="0.25">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row>
    <row r="205" spans="6:97" x14ac:dyDescent="0.25">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row>
    <row r="206" spans="6:97" x14ac:dyDescent="0.25">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row>
    <row r="207" spans="6:97" x14ac:dyDescent="0.25">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row>
    <row r="208" spans="6:97" x14ac:dyDescent="0.25">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row>
    <row r="209" spans="6:97" x14ac:dyDescent="0.25">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row>
    <row r="210" spans="6:97" x14ac:dyDescent="0.25">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row>
    <row r="211" spans="6:97" x14ac:dyDescent="0.25">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row>
    <row r="212" spans="6:97" x14ac:dyDescent="0.25">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row>
    <row r="213" spans="6:97" x14ac:dyDescent="0.25">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row>
    <row r="214" spans="6:97" x14ac:dyDescent="0.25">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row>
    <row r="215" spans="6:97" x14ac:dyDescent="0.25">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row>
    <row r="216" spans="6:97" x14ac:dyDescent="0.25">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row>
    <row r="217" spans="6:97" x14ac:dyDescent="0.25">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row>
    <row r="218" spans="6:97" x14ac:dyDescent="0.25">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row>
    <row r="219" spans="6:97" x14ac:dyDescent="0.25">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row>
    <row r="220" spans="6:97" x14ac:dyDescent="0.25">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row>
    <row r="221" spans="6:97" x14ac:dyDescent="0.25">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row>
    <row r="222" spans="6:97" x14ac:dyDescent="0.25">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row>
    <row r="223" spans="6:97" x14ac:dyDescent="0.25">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row>
    <row r="224" spans="6:97" x14ac:dyDescent="0.25">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row>
    <row r="225" spans="6:97" x14ac:dyDescent="0.25">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row>
    <row r="226" spans="6:97" x14ac:dyDescent="0.25">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row>
    <row r="227" spans="6:97" x14ac:dyDescent="0.25">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row>
    <row r="228" spans="6:97" x14ac:dyDescent="0.25">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row>
    <row r="229" spans="6:97" x14ac:dyDescent="0.25">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row>
    <row r="230" spans="6:97" x14ac:dyDescent="0.25">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row>
    <row r="231" spans="6:97" x14ac:dyDescent="0.25">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row>
    <row r="232" spans="6:97" x14ac:dyDescent="0.25">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row>
    <row r="233" spans="6:97" x14ac:dyDescent="0.25">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row>
    <row r="234" spans="6:97" x14ac:dyDescent="0.25">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row>
    <row r="235" spans="6:97" x14ac:dyDescent="0.25">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row>
    <row r="236" spans="6:97" x14ac:dyDescent="0.25">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row>
    <row r="237" spans="6:97" x14ac:dyDescent="0.25">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row>
    <row r="238" spans="6:97" x14ac:dyDescent="0.25">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row>
    <row r="239" spans="6:97" x14ac:dyDescent="0.25">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row>
    <row r="240" spans="6:97" x14ac:dyDescent="0.25">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row>
    <row r="241" spans="6:97" x14ac:dyDescent="0.25">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row>
    <row r="242" spans="6:97" x14ac:dyDescent="0.25">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row>
    <row r="243" spans="6:97" x14ac:dyDescent="0.25">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row>
    <row r="244" spans="6:97" x14ac:dyDescent="0.25">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row>
    <row r="245" spans="6:97" x14ac:dyDescent="0.25">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row>
    <row r="246" spans="6:97" x14ac:dyDescent="0.25">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row>
    <row r="247" spans="6:97" x14ac:dyDescent="0.25">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row>
    <row r="248" spans="6:97" x14ac:dyDescent="0.25">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row>
    <row r="249" spans="6:97" x14ac:dyDescent="0.25">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row>
    <row r="250" spans="6:97" x14ac:dyDescent="0.25">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row>
    <row r="251" spans="6:97" x14ac:dyDescent="0.25">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row>
    <row r="252" spans="6:97" x14ac:dyDescent="0.25">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row>
    <row r="253" spans="6:97" x14ac:dyDescent="0.25">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row>
    <row r="254" spans="6:97" x14ac:dyDescent="0.25">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row>
    <row r="255" spans="6:97" x14ac:dyDescent="0.25">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row>
    <row r="256" spans="6:97" x14ac:dyDescent="0.25">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row>
    <row r="257" spans="6:97" x14ac:dyDescent="0.25">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row>
    <row r="258" spans="6:97" x14ac:dyDescent="0.25">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row>
    <row r="259" spans="6:97" x14ac:dyDescent="0.25">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row>
    <row r="260" spans="6:97" x14ac:dyDescent="0.25">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row>
    <row r="261" spans="6:97" x14ac:dyDescent="0.25">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row>
    <row r="262" spans="6:97" x14ac:dyDescent="0.25">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row>
    <row r="263" spans="6:97" x14ac:dyDescent="0.25">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row>
    <row r="264" spans="6:97" x14ac:dyDescent="0.25">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row>
    <row r="265" spans="6:97" x14ac:dyDescent="0.25">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row>
    <row r="266" spans="6:97" x14ac:dyDescent="0.25">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row>
    <row r="267" spans="6:97" x14ac:dyDescent="0.25">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row>
    <row r="268" spans="6:97" x14ac:dyDescent="0.25">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row>
    <row r="269" spans="6:97" x14ac:dyDescent="0.25">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row>
    <row r="270" spans="6:97" x14ac:dyDescent="0.25">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row>
    <row r="271" spans="6:97" x14ac:dyDescent="0.25">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row>
    <row r="272" spans="6:97" x14ac:dyDescent="0.25">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row>
    <row r="273" spans="6:97" x14ac:dyDescent="0.25">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row>
    <row r="274" spans="6:97" x14ac:dyDescent="0.25">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row>
    <row r="275" spans="6:97" x14ac:dyDescent="0.25">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row>
    <row r="276" spans="6:97" x14ac:dyDescent="0.25">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row>
    <row r="277" spans="6:97" x14ac:dyDescent="0.25">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row>
    <row r="278" spans="6:97" x14ac:dyDescent="0.25">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row>
    <row r="279" spans="6:97" x14ac:dyDescent="0.25">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row>
    <row r="280" spans="6:97" x14ac:dyDescent="0.25">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row>
    <row r="281" spans="6:97" x14ac:dyDescent="0.25">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row>
    <row r="282" spans="6:97" x14ac:dyDescent="0.25">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row>
    <row r="283" spans="6:97" x14ac:dyDescent="0.25">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row>
    <row r="284" spans="6:97" x14ac:dyDescent="0.25">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row>
    <row r="285" spans="6:97" x14ac:dyDescent="0.25">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row>
    <row r="286" spans="6:97" x14ac:dyDescent="0.25">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row>
    <row r="287" spans="6:97" x14ac:dyDescent="0.25">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row>
    <row r="288" spans="6:97" x14ac:dyDescent="0.25">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row>
    <row r="289" spans="6:97" x14ac:dyDescent="0.25">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row>
    <row r="290" spans="6:97" x14ac:dyDescent="0.25">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row>
    <row r="291" spans="6:97" x14ac:dyDescent="0.25">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row>
    <row r="292" spans="6:97" x14ac:dyDescent="0.25">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row>
    <row r="293" spans="6:97" x14ac:dyDescent="0.25">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row>
    <row r="294" spans="6:97" x14ac:dyDescent="0.25">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row>
    <row r="295" spans="6:97" x14ac:dyDescent="0.25">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row>
    <row r="296" spans="6:97" x14ac:dyDescent="0.25">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row>
    <row r="297" spans="6:97" x14ac:dyDescent="0.25">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row>
    <row r="298" spans="6:97" x14ac:dyDescent="0.25">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row>
    <row r="299" spans="6:97" x14ac:dyDescent="0.25">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row>
    <row r="300" spans="6:97" x14ac:dyDescent="0.25">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row>
    <row r="301" spans="6:97" x14ac:dyDescent="0.25">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row>
    <row r="302" spans="6:97" x14ac:dyDescent="0.25">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row>
    <row r="303" spans="6:97" x14ac:dyDescent="0.25">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row>
    <row r="304" spans="6:97" x14ac:dyDescent="0.25">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row>
    <row r="305" spans="6:97" x14ac:dyDescent="0.25">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row>
    <row r="306" spans="6:97" x14ac:dyDescent="0.25">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row>
    <row r="307" spans="6:97" x14ac:dyDescent="0.25">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row>
    <row r="308" spans="6:97" x14ac:dyDescent="0.25">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row>
    <row r="309" spans="6:97" x14ac:dyDescent="0.25">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row>
    <row r="310" spans="6:97" x14ac:dyDescent="0.25">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row>
    <row r="311" spans="6:97" x14ac:dyDescent="0.25">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row>
    <row r="312" spans="6:97" x14ac:dyDescent="0.25">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row>
    <row r="313" spans="6:97" x14ac:dyDescent="0.25">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row>
    <row r="314" spans="6:97" x14ac:dyDescent="0.25">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row>
    <row r="315" spans="6:97" x14ac:dyDescent="0.25">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row>
    <row r="316" spans="6:97" x14ac:dyDescent="0.25">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row>
    <row r="317" spans="6:97" x14ac:dyDescent="0.25">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row>
    <row r="318" spans="6:97" x14ac:dyDescent="0.25">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row>
    <row r="319" spans="6:97" x14ac:dyDescent="0.25">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row>
    <row r="320" spans="6:97" x14ac:dyDescent="0.25">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row>
    <row r="321" spans="6:97" x14ac:dyDescent="0.25">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row>
    <row r="322" spans="6:97" x14ac:dyDescent="0.25">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row>
    <row r="323" spans="6:97" x14ac:dyDescent="0.25">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row>
    <row r="324" spans="6:97" x14ac:dyDescent="0.25">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row>
    <row r="325" spans="6:97" x14ac:dyDescent="0.25">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row>
    <row r="326" spans="6:97" x14ac:dyDescent="0.25">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row>
    <row r="327" spans="6:97" x14ac:dyDescent="0.25">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row>
    <row r="328" spans="6:97" x14ac:dyDescent="0.25">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row>
    <row r="329" spans="6:97" x14ac:dyDescent="0.25">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row>
    <row r="330" spans="6:97" x14ac:dyDescent="0.25">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row>
    <row r="331" spans="6:97" x14ac:dyDescent="0.25">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row>
    <row r="332" spans="6:97" x14ac:dyDescent="0.25">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row>
    <row r="333" spans="6:97" x14ac:dyDescent="0.25">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row>
    <row r="334" spans="6:97" x14ac:dyDescent="0.25">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row>
    <row r="335" spans="6:97" x14ac:dyDescent="0.25">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row>
    <row r="336" spans="6:97" x14ac:dyDescent="0.25">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row>
    <row r="337" spans="6:97" x14ac:dyDescent="0.25">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row>
    <row r="338" spans="6:97" x14ac:dyDescent="0.25">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row>
    <row r="339" spans="6:97" x14ac:dyDescent="0.25">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row>
    <row r="340" spans="6:97" x14ac:dyDescent="0.25">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row>
    <row r="341" spans="6:97" x14ac:dyDescent="0.25">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row>
    <row r="342" spans="6:97" x14ac:dyDescent="0.25">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row>
    <row r="343" spans="6:97" x14ac:dyDescent="0.25">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row>
    <row r="344" spans="6:97" x14ac:dyDescent="0.25">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row>
    <row r="345" spans="6:97" x14ac:dyDescent="0.25">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row>
    <row r="346" spans="6:97" x14ac:dyDescent="0.25">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row>
    <row r="347" spans="6:97" x14ac:dyDescent="0.25">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row>
    <row r="348" spans="6:97" x14ac:dyDescent="0.25">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row>
    <row r="349" spans="6:97" x14ac:dyDescent="0.25">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row>
    <row r="350" spans="6:97" x14ac:dyDescent="0.25">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row>
    <row r="351" spans="6:97" x14ac:dyDescent="0.25">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row>
    <row r="352" spans="6:97" x14ac:dyDescent="0.25">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row>
    <row r="353" spans="6:97" x14ac:dyDescent="0.25">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row>
    <row r="354" spans="6:97" x14ac:dyDescent="0.25">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row>
    <row r="355" spans="6:97" x14ac:dyDescent="0.25">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row>
    <row r="356" spans="6:97" x14ac:dyDescent="0.25">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row>
    <row r="357" spans="6:97" x14ac:dyDescent="0.25">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row>
    <row r="358" spans="6:97" x14ac:dyDescent="0.25">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row>
    <row r="359" spans="6:97" x14ac:dyDescent="0.25">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row>
    <row r="360" spans="6:97" x14ac:dyDescent="0.25">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row>
    <row r="361" spans="6:97" x14ac:dyDescent="0.25">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row>
    <row r="362" spans="6:97" x14ac:dyDescent="0.25">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row>
    <row r="363" spans="6:97" x14ac:dyDescent="0.25">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row>
    <row r="364" spans="6:97" x14ac:dyDescent="0.25">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row>
    <row r="365" spans="6:97" x14ac:dyDescent="0.25">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row>
    <row r="366" spans="6:97" x14ac:dyDescent="0.25">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row>
    <row r="367" spans="6:97" x14ac:dyDescent="0.25">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row>
    <row r="368" spans="6:97" x14ac:dyDescent="0.25">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row>
    <row r="369" spans="6:97" x14ac:dyDescent="0.25">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row>
    <row r="370" spans="6:97" x14ac:dyDescent="0.25">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row>
    <row r="371" spans="6:97" x14ac:dyDescent="0.25">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row>
    <row r="372" spans="6:97" x14ac:dyDescent="0.25">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row>
    <row r="373" spans="6:97" x14ac:dyDescent="0.25">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row>
    <row r="374" spans="6:97" x14ac:dyDescent="0.25">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row>
    <row r="375" spans="6:97" x14ac:dyDescent="0.25">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row>
    <row r="376" spans="6:97" x14ac:dyDescent="0.25">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row>
    <row r="377" spans="6:97" x14ac:dyDescent="0.25">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row>
    <row r="378" spans="6:97" x14ac:dyDescent="0.25">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row>
    <row r="379" spans="6:97" x14ac:dyDescent="0.25">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row>
    <row r="380" spans="6:97" x14ac:dyDescent="0.25">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row>
    <row r="381" spans="6:97" x14ac:dyDescent="0.25">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row>
    <row r="382" spans="6:97" x14ac:dyDescent="0.25">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row>
    <row r="383" spans="6:97" x14ac:dyDescent="0.25">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row>
    <row r="384" spans="6:97" x14ac:dyDescent="0.25">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row>
    <row r="385" spans="6:97" x14ac:dyDescent="0.25">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row>
  </sheetData>
  <sheetProtection algorithmName="SHA-512" hashValue="WwhM5Z8BuTXynEcPWMfJWz99Fpx+7E3c2FOnNy6cnGeJmHA4BDHCdt0RNac34MEBdE3S3zAnySKJpaqLhMeaMQ==" saltValue="XC2wdDOlniQgOnwqpmMB7Q==" spinCount="100000" sheet="1" objects="1" scenarios="1"/>
  <mergeCells count="3">
    <mergeCell ref="A3:B3"/>
    <mergeCell ref="D3:E3"/>
    <mergeCell ref="A1:E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GM516"/>
  <sheetViews>
    <sheetView workbookViewId="0">
      <selection activeCell="L18" sqref="L18"/>
    </sheetView>
  </sheetViews>
  <sheetFormatPr defaultRowHeight="15" x14ac:dyDescent="0.25"/>
  <cols>
    <col min="1" max="1" width="26.42578125" customWidth="1"/>
    <col min="2" max="2" width="25.85546875" bestFit="1" customWidth="1"/>
    <col min="3" max="3" width="22.140625" bestFit="1" customWidth="1"/>
    <col min="4" max="4" width="24.5703125" customWidth="1"/>
    <col min="5" max="5" width="25.42578125" customWidth="1"/>
    <col min="7" max="7" width="10.85546875" bestFit="1" customWidth="1"/>
  </cols>
  <sheetData>
    <row r="1" spans="1:180" ht="26.25" x14ac:dyDescent="0.4">
      <c r="A1" s="85" t="s">
        <v>60</v>
      </c>
      <c r="B1" s="85"/>
      <c r="C1" s="85"/>
      <c r="D1" s="85"/>
      <c r="E1" s="85"/>
      <c r="F1" s="35"/>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row>
    <row r="2" spans="1:180"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row>
    <row r="3" spans="1:180" x14ac:dyDescent="0.25">
      <c r="A3" s="2" t="s">
        <v>39</v>
      </c>
      <c r="B3" s="66"/>
      <c r="C3" s="11"/>
      <c r="D3" s="11"/>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row>
    <row r="4" spans="1:180" x14ac:dyDescent="0.25">
      <c r="A4" s="2" t="s">
        <v>40</v>
      </c>
      <c r="B4" s="66"/>
      <c r="C4" s="11"/>
      <c r="D4" s="11"/>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row>
    <row r="5" spans="1:180" x14ac:dyDescent="0.25">
      <c r="A5" s="10" t="s">
        <v>43</v>
      </c>
      <c r="B5" s="66"/>
      <c r="C5" s="11"/>
      <c r="D5" s="11"/>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row>
    <row r="6" spans="1:180" x14ac:dyDescent="0.25">
      <c r="A6" s="7"/>
      <c r="B6" s="11"/>
      <c r="C6" s="11"/>
      <c r="D6" s="11"/>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row>
    <row r="7" spans="1:180" s="3" customFormat="1" x14ac:dyDescent="0.25">
      <c r="A7" s="7"/>
      <c r="B7" s="11"/>
      <c r="C7" s="11"/>
      <c r="D7" s="11"/>
    </row>
    <row r="8" spans="1:180" x14ac:dyDescent="0.25">
      <c r="A8" s="7"/>
      <c r="B8" s="41"/>
      <c r="C8" s="11"/>
      <c r="D8" s="11"/>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row>
    <row r="9" spans="1:180" x14ac:dyDescent="0.25">
      <c r="A9" s="7"/>
      <c r="B9" s="41"/>
      <c r="C9" s="11"/>
      <c r="D9" s="11"/>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row>
    <row r="10" spans="1:180" x14ac:dyDescent="0.25">
      <c r="A10" s="7"/>
      <c r="B10" s="41"/>
      <c r="C10" s="11"/>
      <c r="D10" s="11"/>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row>
    <row r="11" spans="1:180" x14ac:dyDescent="0.25">
      <c r="A11" s="7"/>
      <c r="B11" s="47"/>
      <c r="C11" s="11"/>
      <c r="D11" s="11"/>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row>
    <row r="12" spans="1:180" x14ac:dyDescent="0.25">
      <c r="A12" s="50" t="s">
        <v>38</v>
      </c>
      <c r="B12" s="51" t="s">
        <v>95</v>
      </c>
      <c r="C12" s="51" t="s">
        <v>96</v>
      </c>
      <c r="D12" s="21" t="s">
        <v>42</v>
      </c>
      <c r="E12" s="49" t="s">
        <v>90</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row>
    <row r="13" spans="1:180" x14ac:dyDescent="0.25">
      <c r="A13" s="62" t="s">
        <v>64</v>
      </c>
      <c r="B13" s="56">
        <v>56987.5</v>
      </c>
      <c r="C13" s="55">
        <v>23446</v>
      </c>
      <c r="D13" s="22">
        <f t="shared" ref="D13:D46" si="0">SUM(B13*$B$3)+(C13*$B$4)</f>
        <v>0</v>
      </c>
      <c r="E13" s="59">
        <v>1</v>
      </c>
      <c r="F13" s="3"/>
      <c r="G13" s="61"/>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row>
    <row r="14" spans="1:180" x14ac:dyDescent="0.25">
      <c r="A14" s="57" t="s">
        <v>65</v>
      </c>
      <c r="B14" s="55">
        <v>93476.5</v>
      </c>
      <c r="C14" s="55">
        <v>38844.5</v>
      </c>
      <c r="D14" s="22">
        <f t="shared" si="0"/>
        <v>0</v>
      </c>
      <c r="E14" s="59">
        <v>1</v>
      </c>
      <c r="F14" s="3"/>
      <c r="G14" s="61"/>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row>
    <row r="15" spans="1:180" x14ac:dyDescent="0.25">
      <c r="A15" s="57" t="s">
        <v>89</v>
      </c>
      <c r="B15" s="55">
        <v>10490.5</v>
      </c>
      <c r="C15" s="55">
        <v>6641</v>
      </c>
      <c r="D15" s="22">
        <f t="shared" si="0"/>
        <v>0</v>
      </c>
      <c r="E15" s="59">
        <v>1</v>
      </c>
      <c r="F15" s="3"/>
      <c r="G15" s="61"/>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row>
    <row r="16" spans="1:180" x14ac:dyDescent="0.25">
      <c r="A16" s="57" t="s">
        <v>66</v>
      </c>
      <c r="B16" s="55">
        <v>82698.5</v>
      </c>
      <c r="C16" s="55">
        <v>36325.5</v>
      </c>
      <c r="D16" s="22">
        <f t="shared" si="0"/>
        <v>0</v>
      </c>
      <c r="E16" s="59">
        <v>1</v>
      </c>
      <c r="F16" s="3"/>
      <c r="G16" s="61"/>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row>
    <row r="17" spans="1:180" x14ac:dyDescent="0.25">
      <c r="A17" s="57" t="s">
        <v>68</v>
      </c>
      <c r="B17" s="55">
        <v>101639</v>
      </c>
      <c r="C17" s="55">
        <v>49405.5</v>
      </c>
      <c r="D17" s="22">
        <f t="shared" si="0"/>
        <v>0</v>
      </c>
      <c r="E17" s="59">
        <v>1</v>
      </c>
      <c r="F17" s="3"/>
      <c r="G17" s="61"/>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row>
    <row r="18" spans="1:180" x14ac:dyDescent="0.25">
      <c r="A18" s="57" t="s">
        <v>69</v>
      </c>
      <c r="B18" s="55">
        <v>67115.5</v>
      </c>
      <c r="C18" s="55">
        <v>58280.5</v>
      </c>
      <c r="D18" s="22">
        <f t="shared" si="0"/>
        <v>0</v>
      </c>
      <c r="E18" s="59">
        <v>1</v>
      </c>
      <c r="F18" s="3"/>
      <c r="G18" s="61"/>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row>
    <row r="19" spans="1:180" x14ac:dyDescent="0.25">
      <c r="A19" s="57" t="s">
        <v>70</v>
      </c>
      <c r="B19" s="55">
        <v>25142</v>
      </c>
      <c r="C19" s="55">
        <v>29293.5</v>
      </c>
      <c r="D19" s="22">
        <f t="shared" si="0"/>
        <v>0</v>
      </c>
      <c r="E19" s="59">
        <v>1</v>
      </c>
      <c r="F19" s="3"/>
      <c r="G19" s="61"/>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row>
    <row r="20" spans="1:180" x14ac:dyDescent="0.25">
      <c r="A20" s="57" t="s">
        <v>71</v>
      </c>
      <c r="B20" s="55">
        <v>73979</v>
      </c>
      <c r="C20" s="55">
        <v>57104.5</v>
      </c>
      <c r="D20" s="22">
        <f t="shared" si="0"/>
        <v>0</v>
      </c>
      <c r="E20" s="59">
        <v>1</v>
      </c>
      <c r="F20" s="3"/>
      <c r="G20" s="61"/>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row>
    <row r="21" spans="1:180" x14ac:dyDescent="0.25">
      <c r="A21" s="57" t="s">
        <v>72</v>
      </c>
      <c r="B21" s="56">
        <v>37128</v>
      </c>
      <c r="C21" s="55">
        <v>30738</v>
      </c>
      <c r="D21" s="22">
        <f t="shared" si="0"/>
        <v>0</v>
      </c>
      <c r="E21" s="59">
        <v>1</v>
      </c>
      <c r="F21" s="48"/>
      <c r="G21" s="61"/>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row>
    <row r="22" spans="1:180" x14ac:dyDescent="0.25">
      <c r="A22" s="57" t="s">
        <v>73</v>
      </c>
      <c r="B22" s="56">
        <v>59112.5</v>
      </c>
      <c r="C22" s="55">
        <v>49232</v>
      </c>
      <c r="D22" s="22">
        <f t="shared" si="0"/>
        <v>0</v>
      </c>
      <c r="E22" s="59">
        <v>1</v>
      </c>
      <c r="F22" s="3"/>
      <c r="G22" s="61"/>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row>
    <row r="23" spans="1:180" x14ac:dyDescent="0.25">
      <c r="A23" s="57" t="s">
        <v>74</v>
      </c>
      <c r="B23" s="56">
        <v>54437.5</v>
      </c>
      <c r="C23" s="55">
        <v>44435</v>
      </c>
      <c r="D23" s="22">
        <f t="shared" si="0"/>
        <v>0</v>
      </c>
      <c r="E23" s="59">
        <v>1</v>
      </c>
      <c r="F23" s="3"/>
      <c r="G23" s="61"/>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row>
    <row r="24" spans="1:180" x14ac:dyDescent="0.25">
      <c r="A24" s="57" t="s">
        <v>75</v>
      </c>
      <c r="B24" s="55">
        <v>35087.5</v>
      </c>
      <c r="C24" s="55">
        <v>30437.5</v>
      </c>
      <c r="D24" s="22">
        <f t="shared" si="0"/>
        <v>0</v>
      </c>
      <c r="E24" s="59">
        <v>1</v>
      </c>
      <c r="F24" s="3"/>
      <c r="G24" s="61"/>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row>
    <row r="25" spans="1:180" x14ac:dyDescent="0.25">
      <c r="A25" s="57" t="s">
        <v>79</v>
      </c>
      <c r="B25" s="55">
        <v>100069</v>
      </c>
      <c r="C25" s="55">
        <v>48141</v>
      </c>
      <c r="D25" s="22">
        <f t="shared" si="0"/>
        <v>0</v>
      </c>
      <c r="E25" s="59">
        <v>1</v>
      </c>
      <c r="F25" s="3"/>
      <c r="G25" s="61"/>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row>
    <row r="26" spans="1:180" x14ac:dyDescent="0.25">
      <c r="A26" s="57" t="s">
        <v>80</v>
      </c>
      <c r="B26" s="55">
        <v>59215.5</v>
      </c>
      <c r="C26" s="55">
        <v>49677.5</v>
      </c>
      <c r="D26" s="22">
        <f t="shared" si="0"/>
        <v>0</v>
      </c>
      <c r="E26" s="59">
        <v>1</v>
      </c>
      <c r="F26" s="3"/>
      <c r="G26" s="61"/>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row>
    <row r="27" spans="1:180" x14ac:dyDescent="0.25">
      <c r="A27" s="57" t="s">
        <v>80</v>
      </c>
      <c r="B27" s="55">
        <v>57732.5</v>
      </c>
      <c r="C27" s="55">
        <v>57117.5</v>
      </c>
      <c r="D27" s="22">
        <f t="shared" si="0"/>
        <v>0</v>
      </c>
      <c r="E27" s="59">
        <v>1</v>
      </c>
      <c r="F27" s="3"/>
      <c r="G27" s="61"/>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row>
    <row r="28" spans="1:180" x14ac:dyDescent="0.25">
      <c r="A28" s="57" t="s">
        <v>83</v>
      </c>
      <c r="B28" s="55">
        <v>61227</v>
      </c>
      <c r="C28" s="55">
        <v>24188</v>
      </c>
      <c r="D28" s="22">
        <f t="shared" si="0"/>
        <v>0</v>
      </c>
      <c r="E28" s="59">
        <v>1</v>
      </c>
      <c r="F28" s="3"/>
      <c r="G28" s="61"/>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row>
    <row r="29" spans="1:180" x14ac:dyDescent="0.25">
      <c r="A29" s="57" t="s">
        <v>83</v>
      </c>
      <c r="B29" s="55">
        <v>52516</v>
      </c>
      <c r="C29" s="55">
        <v>43475</v>
      </c>
      <c r="D29" s="22">
        <f t="shared" si="0"/>
        <v>0</v>
      </c>
      <c r="E29" s="59">
        <v>1</v>
      </c>
      <c r="F29" s="3"/>
      <c r="G29" s="61"/>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row>
    <row r="30" spans="1:180" x14ac:dyDescent="0.25">
      <c r="A30" s="57" t="s">
        <v>84</v>
      </c>
      <c r="B30" s="55">
        <v>72556.5</v>
      </c>
      <c r="C30" s="55">
        <v>54835.5</v>
      </c>
      <c r="D30" s="22">
        <f t="shared" si="0"/>
        <v>0</v>
      </c>
      <c r="E30" s="59">
        <v>1</v>
      </c>
      <c r="F30" s="3"/>
      <c r="G30" s="61"/>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row>
    <row r="31" spans="1:180" x14ac:dyDescent="0.25">
      <c r="A31" s="57" t="s">
        <v>85</v>
      </c>
      <c r="B31" s="55">
        <v>88365</v>
      </c>
      <c r="C31" s="55">
        <v>75875.5</v>
      </c>
      <c r="D31" s="22">
        <f t="shared" si="0"/>
        <v>0</v>
      </c>
      <c r="E31" s="59">
        <v>1</v>
      </c>
      <c r="F31" s="3"/>
      <c r="G31" s="61"/>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row>
    <row r="32" spans="1:180" x14ac:dyDescent="0.25">
      <c r="A32" s="57" t="s">
        <v>86</v>
      </c>
      <c r="B32" s="55">
        <v>72336.5</v>
      </c>
      <c r="C32" s="55">
        <v>38600.5</v>
      </c>
      <c r="D32" s="22">
        <f t="shared" si="0"/>
        <v>0</v>
      </c>
      <c r="E32" s="59">
        <v>1</v>
      </c>
      <c r="F32" s="3"/>
      <c r="G32" s="61"/>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row>
    <row r="33" spans="1:195" x14ac:dyDescent="0.25">
      <c r="A33" s="57" t="s">
        <v>87</v>
      </c>
      <c r="B33" s="55">
        <v>77722.5</v>
      </c>
      <c r="C33" s="55">
        <v>50456</v>
      </c>
      <c r="D33" s="22">
        <f t="shared" si="0"/>
        <v>0</v>
      </c>
      <c r="E33" s="59">
        <v>1</v>
      </c>
      <c r="F33" s="3"/>
      <c r="G33" s="61"/>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row>
    <row r="34" spans="1:195" x14ac:dyDescent="0.25">
      <c r="A34" s="57" t="s">
        <v>88</v>
      </c>
      <c r="B34" s="55">
        <v>107329.5</v>
      </c>
      <c r="C34" s="55">
        <v>53327.5</v>
      </c>
      <c r="D34" s="22">
        <f t="shared" si="0"/>
        <v>0</v>
      </c>
      <c r="E34" s="59">
        <v>1</v>
      </c>
      <c r="F34" s="3"/>
      <c r="G34" s="61"/>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row>
    <row r="35" spans="1:195" x14ac:dyDescent="0.25">
      <c r="A35" s="57" t="s">
        <v>64</v>
      </c>
      <c r="B35" s="55">
        <v>177022.5</v>
      </c>
      <c r="C35" s="55">
        <v>55852.5</v>
      </c>
      <c r="D35" s="22">
        <f t="shared" si="0"/>
        <v>0</v>
      </c>
      <c r="E35" s="59">
        <v>2</v>
      </c>
      <c r="F35" s="3"/>
      <c r="G35" s="61"/>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row>
    <row r="36" spans="1:195" x14ac:dyDescent="0.25">
      <c r="A36" s="57" t="s">
        <v>66</v>
      </c>
      <c r="B36" s="55">
        <v>113927.5</v>
      </c>
      <c r="C36" s="55">
        <v>69262.5</v>
      </c>
      <c r="D36" s="22">
        <f t="shared" si="0"/>
        <v>0</v>
      </c>
      <c r="E36" s="59">
        <v>2</v>
      </c>
      <c r="F36" s="3"/>
      <c r="G36" s="61"/>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row>
    <row r="37" spans="1:195" x14ac:dyDescent="0.25">
      <c r="A37" s="57" t="s">
        <v>66</v>
      </c>
      <c r="B37" s="55">
        <v>152587.5</v>
      </c>
      <c r="C37" s="55">
        <v>71255</v>
      </c>
      <c r="D37" s="22">
        <f t="shared" si="0"/>
        <v>0</v>
      </c>
      <c r="E37" s="59">
        <v>2</v>
      </c>
      <c r="F37" s="3"/>
      <c r="G37" s="61"/>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row>
    <row r="38" spans="1:195" x14ac:dyDescent="0.25">
      <c r="A38" s="57" t="s">
        <v>67</v>
      </c>
      <c r="B38" s="55">
        <v>120948</v>
      </c>
      <c r="C38" s="55">
        <v>69595.5</v>
      </c>
      <c r="D38" s="22">
        <f t="shared" si="0"/>
        <v>0</v>
      </c>
      <c r="E38" s="59">
        <v>2</v>
      </c>
      <c r="F38" s="3"/>
      <c r="G38" s="61"/>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row>
    <row r="39" spans="1:195" x14ac:dyDescent="0.25">
      <c r="A39" s="57" t="s">
        <v>70</v>
      </c>
      <c r="B39" s="55">
        <v>154680</v>
      </c>
      <c r="C39" s="55">
        <v>77183</v>
      </c>
      <c r="D39" s="22">
        <f t="shared" si="0"/>
        <v>0</v>
      </c>
      <c r="E39" s="59">
        <v>2</v>
      </c>
      <c r="F39" s="3"/>
      <c r="G39" s="61"/>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row>
    <row r="40" spans="1:195" x14ac:dyDescent="0.25">
      <c r="A40" s="57" t="s">
        <v>75</v>
      </c>
      <c r="B40" s="56">
        <v>121646</v>
      </c>
      <c r="C40" s="55">
        <v>95486.5</v>
      </c>
      <c r="D40" s="22">
        <f t="shared" si="0"/>
        <v>0</v>
      </c>
      <c r="E40" s="59">
        <v>2</v>
      </c>
      <c r="F40" s="3"/>
      <c r="G40" s="61"/>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row>
    <row r="41" spans="1:195" x14ac:dyDescent="0.25">
      <c r="A41" s="57" t="s">
        <v>76</v>
      </c>
      <c r="B41" s="55">
        <v>136635</v>
      </c>
      <c r="C41" s="55">
        <v>108085.5</v>
      </c>
      <c r="D41" s="22">
        <f t="shared" si="0"/>
        <v>0</v>
      </c>
      <c r="E41" s="59">
        <v>2</v>
      </c>
      <c r="F41" s="3"/>
      <c r="G41" s="61"/>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row>
    <row r="42" spans="1:195" x14ac:dyDescent="0.25">
      <c r="A42" s="57" t="s">
        <v>77</v>
      </c>
      <c r="B42" s="55">
        <v>140508</v>
      </c>
      <c r="C42" s="55">
        <v>78438.5</v>
      </c>
      <c r="D42" s="22">
        <f t="shared" si="0"/>
        <v>0</v>
      </c>
      <c r="E42" s="59">
        <v>2</v>
      </c>
      <c r="F42" s="3"/>
      <c r="G42" s="61"/>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row>
    <row r="43" spans="1:195" x14ac:dyDescent="0.25">
      <c r="A43" s="57" t="s">
        <v>77</v>
      </c>
      <c r="B43" s="55">
        <v>159702.5</v>
      </c>
      <c r="C43" s="55">
        <v>81393.5</v>
      </c>
      <c r="D43" s="22">
        <f t="shared" si="0"/>
        <v>0</v>
      </c>
      <c r="E43" s="59">
        <v>2</v>
      </c>
      <c r="F43" s="3"/>
      <c r="G43" s="61"/>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row>
    <row r="44" spans="1:195" x14ac:dyDescent="0.25">
      <c r="A44" s="57" t="s">
        <v>78</v>
      </c>
      <c r="B44" s="55">
        <v>157171.5</v>
      </c>
      <c r="C44" s="55">
        <v>68267</v>
      </c>
      <c r="D44" s="22">
        <f t="shared" si="0"/>
        <v>0</v>
      </c>
      <c r="E44" s="59">
        <v>2</v>
      </c>
      <c r="F44" s="3"/>
      <c r="G44" s="61"/>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row>
    <row r="45" spans="1:195" x14ac:dyDescent="0.25">
      <c r="A45" s="57" t="s">
        <v>81</v>
      </c>
      <c r="B45" s="56">
        <v>141143.5</v>
      </c>
      <c r="C45" s="55">
        <v>85988</v>
      </c>
      <c r="D45" s="22">
        <f t="shared" si="0"/>
        <v>0</v>
      </c>
      <c r="E45" s="59">
        <v>2</v>
      </c>
      <c r="F45" s="3"/>
      <c r="G45" s="61"/>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row>
    <row r="46" spans="1:195" x14ac:dyDescent="0.25">
      <c r="A46" s="57" t="s">
        <v>82</v>
      </c>
      <c r="B46" s="55">
        <v>120589.5</v>
      </c>
      <c r="C46" s="55">
        <v>105785</v>
      </c>
      <c r="D46" s="22">
        <f t="shared" si="0"/>
        <v>0</v>
      </c>
      <c r="E46" s="59">
        <v>2</v>
      </c>
      <c r="F46" s="3"/>
      <c r="G46" s="61"/>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row>
    <row r="47" spans="1:195" ht="16.5" thickBot="1" x14ac:dyDescent="0.3">
      <c r="A47" s="52" t="s">
        <v>45</v>
      </c>
      <c r="B47" s="53">
        <f>SUM(B13:B46)</f>
        <v>3142925.5</v>
      </c>
      <c r="C47" s="53">
        <f>SUM(C13:C46)</f>
        <v>1916470</v>
      </c>
      <c r="D47" s="54">
        <f>SUM(D13:D46)</f>
        <v>0</v>
      </c>
      <c r="E47" s="60"/>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row>
    <row r="48" spans="1:195"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row>
    <row r="49" spans="1:195"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row>
    <row r="50" spans="1:195"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row>
    <row r="51" spans="1:195"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row>
    <row r="52" spans="1:195"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row>
    <row r="53" spans="1:195"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row>
    <row r="54" spans="1:195"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row>
    <row r="55" spans="1:195"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row>
    <row r="56" spans="1:195"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row>
    <row r="57" spans="1:195"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row>
    <row r="58" spans="1:195"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row>
    <row r="59" spans="1:195"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row>
    <row r="60" spans="1:195"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row>
    <row r="61" spans="1:195"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row>
    <row r="62" spans="1:195"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row>
    <row r="63" spans="1:195"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row>
    <row r="64" spans="1:195"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row>
    <row r="65" spans="1:195"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row>
    <row r="66" spans="1:195"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row>
    <row r="67" spans="1:195"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row>
    <row r="68" spans="1:195"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row>
    <row r="69" spans="1:195"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row>
    <row r="70" spans="1:195"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row>
    <row r="71" spans="1:195"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row>
    <row r="72" spans="1:195"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row>
    <row r="73" spans="1:195"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row>
    <row r="74" spans="1:195"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row>
    <row r="75" spans="1:195"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row>
    <row r="76" spans="1:195"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row>
    <row r="77" spans="1:195"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row>
    <row r="78" spans="1:195"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row>
    <row r="79" spans="1:195"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row>
    <row r="80" spans="1:195"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row>
    <row r="81" spans="1:195"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row>
    <row r="82" spans="1:195"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row>
    <row r="83" spans="1:195"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row>
    <row r="84" spans="1:195"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row>
    <row r="85" spans="1:195"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row>
    <row r="86" spans="1:195"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row>
    <row r="87" spans="1:195"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row>
    <row r="88" spans="1:195"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row>
    <row r="89" spans="1:195"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row>
    <row r="90" spans="1:195"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row>
    <row r="91" spans="1:195"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row>
    <row r="92" spans="1:195"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row>
    <row r="93" spans="1:195"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row>
    <row r="94" spans="1:195"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row>
    <row r="95" spans="1:195"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row>
    <row r="96" spans="1:195"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row>
    <row r="97" spans="1:195"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row>
    <row r="98" spans="1:195"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row>
    <row r="99" spans="1:195"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row>
    <row r="100" spans="1:195"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row>
    <row r="101" spans="1:195"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row>
    <row r="102" spans="1:195"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row>
    <row r="103" spans="1:195"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row>
    <row r="104" spans="1:195"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row>
    <row r="105" spans="1:195"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row>
    <row r="106" spans="1:195"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row>
    <row r="107" spans="1:195"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row>
    <row r="108" spans="1:195"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row>
    <row r="109" spans="1:195"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row>
    <row r="110" spans="1:195"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row>
    <row r="111" spans="1:195"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row>
    <row r="112" spans="1:195"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row>
    <row r="113" spans="1:195"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row>
    <row r="114" spans="1:195"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row>
    <row r="115" spans="1:195"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row>
    <row r="116" spans="1:195"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row>
    <row r="117" spans="1:195"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row>
    <row r="118" spans="1:195"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row>
    <row r="119" spans="1:195"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row>
    <row r="120" spans="1:195"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row>
    <row r="121" spans="1:195"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row>
    <row r="122" spans="1:195"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row>
    <row r="123" spans="1:195"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row>
    <row r="124" spans="1:195"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row>
    <row r="125" spans="1:195"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row>
    <row r="126" spans="1:195"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row>
    <row r="127" spans="1:195"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row>
    <row r="128" spans="1:195"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row>
    <row r="129" spans="1:195"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row>
    <row r="130" spans="1:195"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row>
    <row r="131" spans="1:195"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row>
    <row r="132" spans="1:195"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row>
    <row r="133" spans="1:195"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row>
    <row r="134" spans="1:195"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row>
    <row r="135" spans="1:195"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row>
    <row r="136" spans="1:195"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row>
    <row r="137" spans="1:195"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row>
    <row r="138" spans="1:195"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row>
    <row r="139" spans="1:195"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row>
    <row r="140" spans="1:195"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row>
    <row r="141" spans="1:195"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row>
    <row r="142" spans="1:195"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row>
    <row r="143" spans="1:195"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row>
    <row r="144" spans="1:195"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row>
    <row r="145" spans="1:195"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row>
    <row r="146" spans="1:195"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row>
    <row r="147" spans="1:195"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row>
    <row r="148" spans="1:195"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row>
    <row r="149" spans="1:195"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row>
    <row r="150" spans="1:195"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row>
    <row r="151" spans="1:195"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row>
    <row r="152" spans="1:195"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row>
    <row r="153" spans="1:195"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row>
    <row r="154" spans="1:195"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row>
    <row r="155" spans="1:195"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row>
    <row r="156" spans="1:195"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row>
    <row r="157" spans="1:195"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row>
    <row r="158" spans="1:195"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row>
    <row r="159" spans="1:195"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row>
    <row r="160" spans="1:195"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row>
    <row r="161" spans="1:195"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row>
    <row r="162" spans="1:195"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row>
    <row r="163" spans="1:195"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row>
    <row r="164" spans="1:195"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row>
    <row r="165" spans="1:195"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row>
    <row r="166" spans="1:195"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row>
    <row r="167" spans="1:195"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row>
    <row r="168" spans="1:195"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row>
    <row r="169" spans="1:195"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row>
    <row r="170" spans="1:195"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row>
    <row r="171" spans="1:195"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row>
    <row r="172" spans="1:195"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row>
    <row r="173" spans="1:195"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row>
    <row r="174" spans="1:195"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row>
    <row r="175" spans="1:195"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row>
    <row r="176" spans="1:195"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row>
    <row r="177" spans="1:195"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row>
    <row r="178" spans="1:195"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row>
    <row r="179" spans="1:195"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row>
    <row r="180" spans="1:195"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row>
    <row r="181" spans="1:195"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row>
    <row r="182" spans="1:195"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row>
    <row r="183" spans="1:195"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row>
    <row r="184" spans="1:195"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row>
    <row r="185" spans="1:195"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row>
    <row r="186" spans="1:195"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row>
    <row r="187" spans="1:195"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row>
    <row r="188" spans="1:195"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row>
    <row r="189" spans="1:195"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row>
    <row r="190" spans="1:195"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row>
    <row r="191" spans="1:195"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row>
    <row r="192" spans="1:195"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row>
    <row r="193" spans="1:195"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row>
    <row r="194" spans="1:195"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row>
    <row r="195" spans="1:195"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row>
    <row r="196" spans="1:195"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row>
    <row r="197" spans="1:195"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row>
    <row r="198" spans="1:195"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row>
    <row r="199" spans="1:195"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row>
    <row r="200" spans="1:195"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row>
    <row r="201" spans="1:195"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row>
    <row r="202" spans="1:195"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row>
    <row r="203" spans="1:195"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row>
    <row r="204" spans="1:195"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row>
    <row r="205" spans="1:195"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row>
    <row r="206" spans="1:195"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row>
    <row r="207" spans="1:195"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row>
    <row r="208" spans="1:195"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row>
    <row r="209" spans="1:195"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row>
    <row r="210" spans="1:195"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row>
    <row r="211" spans="1:195"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row>
    <row r="212" spans="1:195"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row>
    <row r="213" spans="1:195"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row>
    <row r="214" spans="1:195"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row>
    <row r="215" spans="1:195"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row>
    <row r="216" spans="1:195"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row>
    <row r="217" spans="1:195"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row>
    <row r="218" spans="1:195"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row>
    <row r="219" spans="1:195"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row>
    <row r="220" spans="1:195"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row>
    <row r="221" spans="1:195"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row>
    <row r="222" spans="1:195"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row>
    <row r="223" spans="1:195"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row>
    <row r="224" spans="1:195"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row>
    <row r="225" spans="1:195"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row>
    <row r="226" spans="1:195"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row>
    <row r="227" spans="1:195"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row>
    <row r="228" spans="1:195"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row>
    <row r="229" spans="1:195"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row>
    <row r="230" spans="1:195"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row>
    <row r="231" spans="1:195"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row>
    <row r="232" spans="1:195"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row>
    <row r="233" spans="1:195"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row>
    <row r="234" spans="1:195"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row>
    <row r="235" spans="1:195"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row>
    <row r="236" spans="1:195"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row>
    <row r="237" spans="1:195"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row>
    <row r="238" spans="1:195"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row>
    <row r="239" spans="1:195"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row>
    <row r="240" spans="1:195"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row>
    <row r="241" spans="1:195"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row>
    <row r="242" spans="1:195"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row>
    <row r="243" spans="1:195"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row>
    <row r="244" spans="1:195"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row>
    <row r="245" spans="1:195"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row>
    <row r="246" spans="1:195"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row>
    <row r="247" spans="1:195"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row>
    <row r="248" spans="1:195"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row>
    <row r="249" spans="1:195"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row>
    <row r="250" spans="1:195"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row>
    <row r="251" spans="1:195"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row>
    <row r="252" spans="1:195"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row>
    <row r="253" spans="1:195"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row>
    <row r="254" spans="1:195"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row>
    <row r="255" spans="1:195"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row>
    <row r="256" spans="1:195"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row>
    <row r="257" spans="1:195"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row>
    <row r="258" spans="1:195"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row>
    <row r="259" spans="1:195"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row>
    <row r="260" spans="1:195"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row>
    <row r="261" spans="1:195"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row>
    <row r="262" spans="1:195"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row>
    <row r="263" spans="1:195"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row>
    <row r="264" spans="1:195"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row>
    <row r="265" spans="1:195"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row>
    <row r="266" spans="1:195"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row>
    <row r="267" spans="1:195"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row>
    <row r="268" spans="1:195"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row>
    <row r="269" spans="1:195"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row>
    <row r="270" spans="1:195"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row>
    <row r="271" spans="1:195"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row>
    <row r="272" spans="1:195"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row>
    <row r="273" spans="1:195"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row>
    <row r="274" spans="1:195"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row>
    <row r="275" spans="1:195"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row>
    <row r="276" spans="1:195"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row>
    <row r="277" spans="1:195"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row>
    <row r="278" spans="1:195"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row>
    <row r="279" spans="1:195"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row>
    <row r="280" spans="1:195"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row>
    <row r="281" spans="1:195"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row>
    <row r="282" spans="1:195"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row>
    <row r="283" spans="1:195"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row>
    <row r="284" spans="1:195"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row>
    <row r="285" spans="1:195"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row>
    <row r="286" spans="1:195"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row>
    <row r="287" spans="1:195"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row>
    <row r="288" spans="1:195"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row>
    <row r="289" spans="1:195"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row>
    <row r="290" spans="1:195"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row>
    <row r="291" spans="1:195"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row>
    <row r="292" spans="1:195"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row>
    <row r="293" spans="1:195"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row>
    <row r="294" spans="1:195"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row>
    <row r="295" spans="1:195"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row>
    <row r="296" spans="1:195"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row>
    <row r="297" spans="1:195"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row>
    <row r="298" spans="1:195"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row>
    <row r="299" spans="1:195"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row>
    <row r="300" spans="1:195"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row>
    <row r="301" spans="1:195"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row>
    <row r="302" spans="1:195"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row>
    <row r="303" spans="1:195"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row>
    <row r="304" spans="1:195"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row>
    <row r="305" spans="1:195"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row>
    <row r="306" spans="1:195"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row>
    <row r="307" spans="1:195"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row>
    <row r="308" spans="1:195"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row>
    <row r="309" spans="1:195"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row>
    <row r="310" spans="1:195"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row>
    <row r="311" spans="1:195"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row>
    <row r="312" spans="1:195"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row>
    <row r="313" spans="1:195"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row>
    <row r="314" spans="1:195"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row>
    <row r="315" spans="1:195"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row>
    <row r="316" spans="1:195"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row>
    <row r="317" spans="1:195"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row>
    <row r="318" spans="1:195"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row>
    <row r="319" spans="1:195"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row>
    <row r="320" spans="1:195"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row>
    <row r="321" spans="1:195"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row>
    <row r="322" spans="1:195"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row>
    <row r="323" spans="1:195"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row>
    <row r="324" spans="1:195"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row>
    <row r="325" spans="1:195"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row>
    <row r="326" spans="1:195"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row>
    <row r="327" spans="1:195"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row>
    <row r="328" spans="1:195"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row>
    <row r="329" spans="1:195"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row>
    <row r="330" spans="1:195"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row>
    <row r="331" spans="1:195"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row>
    <row r="332" spans="1:195"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row>
    <row r="333" spans="1:195"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row>
    <row r="334" spans="1:195"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row>
    <row r="335" spans="1:195"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row>
    <row r="336" spans="1:195"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row>
    <row r="337" spans="1:195"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row>
    <row r="338" spans="1:195"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row>
    <row r="339" spans="1:195"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row>
    <row r="340" spans="1:195"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row>
    <row r="341" spans="1:195"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row>
    <row r="342" spans="1:195"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row>
    <row r="343" spans="1:195"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row>
    <row r="344" spans="1:195"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row>
    <row r="345" spans="1:195"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row>
    <row r="346" spans="1:195"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row>
    <row r="347" spans="1:195"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row>
    <row r="348" spans="1:195"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row>
    <row r="349" spans="1:195"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row>
    <row r="350" spans="1:195"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row>
    <row r="351" spans="1:195"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row>
    <row r="352" spans="1:195"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row>
    <row r="353" spans="1:195"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row>
    <row r="354" spans="1:195"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row>
    <row r="355" spans="1:195"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row>
    <row r="356" spans="1:195"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row>
    <row r="357" spans="1:195"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row>
    <row r="358" spans="1:195"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row>
    <row r="359" spans="1:195"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row>
    <row r="360" spans="1:195"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row>
    <row r="361" spans="1:195"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row>
    <row r="362" spans="1:195"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row>
    <row r="363" spans="1:195"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row>
    <row r="364" spans="1:195"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row>
    <row r="365" spans="1:195"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row>
    <row r="366" spans="1:195"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row>
    <row r="367" spans="1:195"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row>
    <row r="368" spans="1:195"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row>
    <row r="369" spans="1:195"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row>
    <row r="370" spans="1:195"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row>
    <row r="371" spans="1:195"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row>
    <row r="372" spans="1:195"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row>
    <row r="373" spans="1:195"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row>
    <row r="374" spans="1:195"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row>
    <row r="375" spans="1:195"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row>
    <row r="376" spans="1:195"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row>
    <row r="377" spans="1:195"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row>
    <row r="378" spans="1:195"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row>
    <row r="379" spans="1:195"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row>
    <row r="380" spans="1:195"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row>
    <row r="381" spans="1:195"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row>
    <row r="382" spans="1:195"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row>
    <row r="383" spans="1:195"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row>
    <row r="384" spans="1:195"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row>
    <row r="385" spans="1:195"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row>
    <row r="386" spans="1:195"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row>
    <row r="387" spans="1:195"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row>
    <row r="388" spans="1:195"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row>
    <row r="389" spans="1:195"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row>
    <row r="390" spans="1:195"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row>
    <row r="391" spans="1:195"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row>
    <row r="392" spans="1:195"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row>
    <row r="393" spans="1:195"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row>
    <row r="394" spans="1:195"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row>
    <row r="395" spans="1:195"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row>
    <row r="396" spans="1:195"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row>
    <row r="397" spans="1:195"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row>
    <row r="398" spans="1:195"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row>
    <row r="399" spans="1:195"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row>
    <row r="400" spans="1:195"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row>
    <row r="401" spans="1:195"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row>
    <row r="402" spans="1:195"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row>
    <row r="403" spans="1:195"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row>
    <row r="404" spans="1:195"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row>
    <row r="405" spans="1:195"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row>
    <row r="406" spans="1:195"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row>
    <row r="407" spans="1:195"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row>
    <row r="408" spans="1:195"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row>
    <row r="409" spans="1:195"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row>
    <row r="410" spans="1:195"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row>
    <row r="411" spans="1:195"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row>
    <row r="412" spans="1:195"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row>
    <row r="413" spans="1:195"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row>
    <row r="414" spans="1:195"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row>
    <row r="415" spans="1:195"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row>
    <row r="416" spans="1:195"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row>
    <row r="417" spans="1:195"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row>
    <row r="418" spans="1:195"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row>
    <row r="419" spans="1:195"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row>
    <row r="420" spans="1:195"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row>
    <row r="421" spans="1:195"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row>
    <row r="422" spans="1:195"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row>
    <row r="423" spans="1:195"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row>
    <row r="424" spans="1:195"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row>
    <row r="425" spans="1:195"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row>
    <row r="426" spans="1:195"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row>
    <row r="427" spans="1:195"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row>
    <row r="428" spans="1:195"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row>
    <row r="429" spans="1:195"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row>
    <row r="430" spans="1:195"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row>
    <row r="431" spans="1:195"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row>
    <row r="432" spans="1:195"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row>
    <row r="433" spans="1:195"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row>
    <row r="434" spans="1:195"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row>
    <row r="435" spans="1:195"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row>
    <row r="436" spans="1:195"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row>
    <row r="437" spans="1:195"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row>
    <row r="438" spans="1:195"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row>
    <row r="439" spans="1:195"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row>
    <row r="440" spans="1:195"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row>
    <row r="441" spans="1:195"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row>
    <row r="442" spans="1:195"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row>
    <row r="443" spans="1:195"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row>
    <row r="444" spans="1:195"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row>
    <row r="445" spans="1:195"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row>
    <row r="446" spans="1:195"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row>
    <row r="447" spans="1:195"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row>
    <row r="448" spans="1:195"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row>
    <row r="449" spans="1:195"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row>
    <row r="450" spans="1:195"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row>
    <row r="451" spans="1:195"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row>
    <row r="452" spans="1:195"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row>
    <row r="453" spans="1:195"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row>
    <row r="454" spans="1:195"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row>
    <row r="455" spans="1:195"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row>
    <row r="456" spans="1:195"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row>
    <row r="457" spans="1:195"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row>
    <row r="458" spans="1:195"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row>
    <row r="459" spans="1:195"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row>
    <row r="460" spans="1:195"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row>
    <row r="461" spans="1:195"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row>
    <row r="462" spans="1:195"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row>
    <row r="463" spans="1:195"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row>
    <row r="464" spans="1:195"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row>
    <row r="465" spans="1:195"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row>
    <row r="466" spans="1:195"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row>
    <row r="467" spans="1:195"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row>
    <row r="468" spans="1:195"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row>
    <row r="469" spans="1:195"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row>
    <row r="470" spans="1:195"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row>
    <row r="471" spans="1:195"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row>
    <row r="472" spans="1:195"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row>
    <row r="473" spans="1:195"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row>
    <row r="474" spans="1:195"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row>
    <row r="475" spans="1:195"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row>
    <row r="476" spans="1:195"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row>
    <row r="477" spans="1:195"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row>
    <row r="478" spans="1:195"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row>
    <row r="479" spans="1:195"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row>
    <row r="480" spans="1:195"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row>
    <row r="481" spans="1:195"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row>
    <row r="482" spans="1:195"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row>
    <row r="483" spans="1:195"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row>
    <row r="484" spans="1:195"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row>
    <row r="485" spans="1:195"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row>
    <row r="486" spans="1:195"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row>
    <row r="487" spans="1:195"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row>
    <row r="488" spans="1:195"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row>
    <row r="489" spans="1:195"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row>
    <row r="490" spans="1:195"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row>
    <row r="491" spans="1:195"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row>
    <row r="492" spans="1:195"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row>
    <row r="493" spans="1:195"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row>
    <row r="494" spans="1:195"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row>
    <row r="495" spans="1:195"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row>
    <row r="496" spans="1:195"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row>
    <row r="497" spans="1:195"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row>
    <row r="498" spans="1:195"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row>
    <row r="499" spans="1:195"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row>
    <row r="500" spans="1:195"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row>
    <row r="501" spans="1:195"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row>
    <row r="502" spans="1:195"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row>
    <row r="503" spans="1:195"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row>
    <row r="504" spans="1:195"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row>
    <row r="505" spans="1:195"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row>
    <row r="506" spans="1:195"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row>
    <row r="507" spans="1:195"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row>
    <row r="508" spans="1:195"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row>
    <row r="509" spans="1:195"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row>
    <row r="510" spans="1:195"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row>
    <row r="511" spans="1:195"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row>
    <row r="512" spans="1:195"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row>
    <row r="513" spans="1:195"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row>
    <row r="514" spans="1:195"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row>
    <row r="515" spans="1:195"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row>
    <row r="516" spans="1:195"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row>
  </sheetData>
  <sheetProtection algorithmName="SHA-512" hashValue="2emeyV6On/y9grVWE6KM8kBAIJnxKkwVYb9GeUjXu5UoFMPzEM7x3dm+iNUsBNFHsoJQr8xOyib2Z1yka8ANhA==" saltValue="rL92IjfeKXlyZlYsgQLcww==" spinCount="100000" sheet="1" objects="1" scenarios="1"/>
  <sortState xmlns:xlrd2="http://schemas.microsoft.com/office/spreadsheetml/2017/richdata2" ref="A13:E47">
    <sortCondition ref="E13:E47"/>
  </sortState>
  <mergeCells count="1">
    <mergeCell ref="A1:E1"/>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Basisgegevens</vt:lpstr>
      <vt:lpstr>Totaalblad </vt:lpstr>
      <vt:lpstr>Prijzenblad Multifunctionals</vt:lpstr>
      <vt:lpstr>Prijzenblad verbruiksgoederen</vt:lpstr>
      <vt:lpstr>opdrachtgever</vt:lpstr>
      <vt:lpstr>opdrachtnemer</vt:lpstr>
      <vt:lpstr>opdrachtnemerplaats</vt:lpstr>
      <vt:lpstr>plaatsopdrnmr</vt:lpstr>
      <vt:lpstr>Basisgegevens!Print_Area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Mitchel Vos</cp:lastModifiedBy>
  <dcterms:created xsi:type="dcterms:W3CDTF">2020-03-11T15:04:20Z</dcterms:created>
  <dcterms:modified xsi:type="dcterms:W3CDTF">2021-05-27T08:46:51Z</dcterms:modified>
</cp:coreProperties>
</file>