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evesbv.sharepoint.com/teams/BUZuidNIC/Gedeelde documenten/General/04 Projecten/Projecten 2021 ZeBra en LiGe/Projecten LiGe en Zebra 2021/8236_EA_Brandstoftank incl. brandstof_gemeente Roermond_VL/04 Beschrijvend document/Publicatie/"/>
    </mc:Choice>
  </mc:AlternateContent>
  <xr:revisionPtr revIDLastSave="117" documentId="8_{915F725B-7949-447D-93C0-29A440011B07}" xr6:coauthVersionLast="46" xr6:coauthVersionMax="47" xr10:uidLastSave="{EEFEFD45-2BAE-4C4F-8B58-9324B5C1CFA6}"/>
  <bookViews>
    <workbookView xWindow="-108" yWindow="-108" windowWidth="23256" windowHeight="12576" xr2:uid="{6C837EA8-FE29-422B-93CB-9534BB2ABB14}"/>
  </bookViews>
  <sheets>
    <sheet name="Blad1" sheetId="1" r:id="rId1"/>
    <sheet name="Blad2" sheetId="2" state="hidden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4" i="1" l="1"/>
  <c r="F10" i="1"/>
  <c r="D8" i="1"/>
  <c r="F8" i="1" s="1"/>
  <c r="D25" i="1"/>
  <c r="D22" i="1"/>
  <c r="F15" i="1"/>
  <c r="F16" i="1"/>
  <c r="F17" i="1"/>
  <c r="F14" i="1"/>
  <c r="F7" i="1"/>
  <c r="F9" i="1" l="1"/>
  <c r="F19" i="1" s="1"/>
  <c r="F20" i="1" l="1"/>
  <c r="D23" i="1"/>
</calcChain>
</file>

<file path=xl/sharedStrings.xml><?xml version="1.0" encoding="utf-8"?>
<sst xmlns="http://schemas.openxmlformats.org/spreadsheetml/2006/main" count="38" uniqueCount="34">
  <si>
    <t>Bijlage 3 - Prijzenblad</t>
  </si>
  <si>
    <t>Let op: alleen de blauw gearceerde cellen dienen ingevuld te worden door de inschrijver</t>
  </si>
  <si>
    <t>Inschrijver dient de mengvorm te kiezen die gebruikt wordt om HVO50 te maken. Aanbiedingen dienen in percentages te worden afgegeven.</t>
  </si>
  <si>
    <t>Brandstoftanks op de werf</t>
  </si>
  <si>
    <t>Afname per jaar (in liters) - gebaseerd op het gemiddelde aantal liters over de afgelopen 4 jaar</t>
  </si>
  <si>
    <t>Liter adviesprijzen conform PVE op 4 juni 2021 (incl. btw)</t>
  </si>
  <si>
    <t>Kortingspercentage per liter</t>
  </si>
  <si>
    <t>Totaalprijs inschrijving in €</t>
  </si>
  <si>
    <t>HVO100</t>
  </si>
  <si>
    <t>Mengvorm</t>
  </si>
  <si>
    <t>Maak uw keuze</t>
  </si>
  <si>
    <t>Totaalprijs HVO50</t>
  </si>
  <si>
    <t>AD Blue</t>
  </si>
  <si>
    <t xml:space="preserve">Brandstof via tankpassen </t>
  </si>
  <si>
    <t xml:space="preserve">Afname per jaar (in liters) - gebaseerd op het gemiddelde aantal liters over de afgelopen 4 jaar </t>
  </si>
  <si>
    <t>Fictieve pompprijs op 4 juni 2021 per liter (incl. btw)</t>
  </si>
  <si>
    <t xml:space="preserve"> </t>
  </si>
  <si>
    <t xml:space="preserve">Benzine </t>
  </si>
  <si>
    <t xml:space="preserve">Diesel </t>
  </si>
  <si>
    <t>LPG</t>
  </si>
  <si>
    <t>Totale inschrijfprijs per jaar</t>
  </si>
  <si>
    <t>Totale inschrijfprijs voor overeenkomstduur (4 jaar)</t>
  </si>
  <si>
    <t>P1 - Gemiddeld kortingspercentage HVO50</t>
  </si>
  <si>
    <t>P2 - Totaalprijs HVO50</t>
  </si>
  <si>
    <t>P3 - Kortingspercentage AD Blue</t>
  </si>
  <si>
    <t>P4 - Gemiddeld kortingspercentage op de pompprijs</t>
  </si>
  <si>
    <t>Inschrijver verklaart middels ondertekening van dit prijzenblad de werkzaamheden voor het leveren van brandstoffen zoals beschreven in het aanbestedingsdocument voor bovengenoemde bedragen uit te voeren.</t>
  </si>
  <si>
    <t>Onderneming</t>
  </si>
  <si>
    <t>Naam</t>
  </si>
  <si>
    <t>Functie</t>
  </si>
  <si>
    <t>Handtekening</t>
  </si>
  <si>
    <t>Plaats en datum</t>
  </si>
  <si>
    <t>GTL</t>
  </si>
  <si>
    <t>Diesel B7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</si>
</sst>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666666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B2DBEA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5">
    <xf numFmtId="0" fontId="0" fillId="0" borderId="0" xfId="0"/>
    <xf numFmtId="0" fontId="0" fillId="0" borderId="0" xfId="0" applyProtection="1"/>
    <xf numFmtId="44" fontId="0" fillId="2" borderId="1" xfId="1" applyFont="1" applyFill="1" applyBorder="1" applyAlignment="1" applyProtection="1">
      <alignment wrapText="1"/>
    </xf>
    <xf numFmtId="0" fontId="0" fillId="0" borderId="1" xfId="0" applyBorder="1" applyAlignment="1" applyProtection="1">
      <alignment wrapText="1"/>
    </xf>
    <xf numFmtId="44" fontId="0" fillId="0" borderId="1" xfId="1" applyFont="1" applyBorder="1" applyAlignment="1" applyProtection="1">
      <alignment wrapText="1"/>
    </xf>
    <xf numFmtId="44" fontId="0" fillId="0" borderId="1" xfId="1" applyNumberFormat="1" applyFont="1" applyFill="1" applyBorder="1" applyAlignment="1" applyProtection="1">
      <alignment wrapText="1"/>
    </xf>
    <xf numFmtId="0" fontId="0" fillId="0" borderId="0" xfId="0" applyBorder="1" applyProtection="1"/>
    <xf numFmtId="44" fontId="0" fillId="0" borderId="0" xfId="1" applyFont="1" applyBorder="1" applyProtection="1"/>
    <xf numFmtId="0" fontId="0" fillId="0" borderId="0" xfId="0" applyBorder="1" applyAlignment="1" applyProtection="1">
      <alignment wrapText="1"/>
    </xf>
    <xf numFmtId="0" fontId="0" fillId="0" borderId="1" xfId="0" applyFill="1" applyBorder="1" applyAlignment="1" applyProtection="1">
      <alignment wrapText="1"/>
    </xf>
    <xf numFmtId="44" fontId="0" fillId="0" borderId="1" xfId="0" applyNumberFormat="1" applyBorder="1" applyProtection="1"/>
    <xf numFmtId="10" fontId="0" fillId="3" borderId="1" xfId="1" applyNumberFormat="1" applyFont="1" applyFill="1" applyBorder="1" applyAlignment="1" applyProtection="1">
      <alignment wrapText="1"/>
      <protection locked="0"/>
    </xf>
    <xf numFmtId="0" fontId="5" fillId="0" borderId="0" xfId="0" applyFont="1"/>
    <xf numFmtId="44" fontId="0" fillId="0" borderId="1" xfId="1" applyFont="1" applyBorder="1" applyProtection="1"/>
    <xf numFmtId="0" fontId="3" fillId="0" borderId="0" xfId="0" applyFont="1" applyFill="1" applyBorder="1" applyAlignment="1" applyProtection="1">
      <alignment horizontal="left"/>
    </xf>
    <xf numFmtId="44" fontId="0" fillId="0" borderId="0" xfId="0" applyNumberFormat="1" applyFill="1" applyBorder="1" applyProtection="1"/>
    <xf numFmtId="10" fontId="3" fillId="0" borderId="1" xfId="2" applyNumberFormat="1" applyFont="1" applyFill="1" applyBorder="1" applyAlignment="1" applyProtection="1">
      <alignment wrapText="1"/>
    </xf>
    <xf numFmtId="44" fontId="3" fillId="0" borderId="1" xfId="0" applyNumberFormat="1" applyFont="1" applyFill="1" applyBorder="1" applyAlignment="1" applyProtection="1">
      <alignment horizontal="left"/>
    </xf>
    <xf numFmtId="0" fontId="0" fillId="2" borderId="2" xfId="0" applyFill="1" applyBorder="1" applyAlignment="1" applyProtection="1">
      <alignment wrapText="1"/>
    </xf>
    <xf numFmtId="0" fontId="7" fillId="0" borderId="0" xfId="0" applyFont="1" applyProtection="1"/>
    <xf numFmtId="0" fontId="5" fillId="3" borderId="1" xfId="0" applyFont="1" applyFill="1" applyBorder="1" applyAlignment="1" applyProtection="1">
      <alignment wrapText="1"/>
      <protection locked="0"/>
    </xf>
    <xf numFmtId="44" fontId="6" fillId="2" borderId="1" xfId="1" applyFont="1" applyFill="1" applyBorder="1" applyAlignment="1" applyProtection="1">
      <alignment horizontal="left" wrapText="1"/>
    </xf>
    <xf numFmtId="0" fontId="0" fillId="2" borderId="1" xfId="0" applyFill="1" applyBorder="1" applyProtection="1"/>
    <xf numFmtId="0" fontId="0" fillId="0" borderId="1" xfId="0" applyFont="1" applyFill="1" applyBorder="1" applyAlignment="1" applyProtection="1">
      <alignment horizontal="right" wrapText="1"/>
    </xf>
    <xf numFmtId="44" fontId="0" fillId="0" borderId="1" xfId="0" applyNumberFormat="1" applyFont="1" applyFill="1" applyBorder="1" applyAlignment="1" applyProtection="1">
      <alignment horizontal="left"/>
    </xf>
    <xf numFmtId="44" fontId="1" fillId="0" borderId="1" xfId="1" applyNumberFormat="1" applyFont="1" applyBorder="1" applyProtection="1"/>
    <xf numFmtId="10" fontId="3" fillId="0" borderId="1" xfId="2" applyNumberFormat="1" applyFont="1" applyFill="1" applyBorder="1" applyAlignment="1" applyProtection="1">
      <alignment horizontal="right"/>
    </xf>
    <xf numFmtId="0" fontId="3" fillId="2" borderId="3" xfId="0" applyFont="1" applyFill="1" applyBorder="1" applyAlignment="1" applyProtection="1"/>
    <xf numFmtId="0" fontId="3" fillId="2" borderId="5" xfId="0" applyFont="1" applyFill="1" applyBorder="1" applyAlignment="1" applyProtection="1"/>
    <xf numFmtId="0" fontId="3" fillId="2" borderId="1" xfId="0" applyFont="1" applyFill="1" applyBorder="1" applyAlignment="1" applyProtection="1">
      <alignment horizontal="left"/>
    </xf>
    <xf numFmtId="0" fontId="0" fillId="2" borderId="1" xfId="0" applyFill="1" applyBorder="1" applyAlignment="1" applyProtection="1">
      <alignment wrapText="1"/>
    </xf>
    <xf numFmtId="10" fontId="1" fillId="3" borderId="1" xfId="2" applyNumberFormat="1" applyFont="1" applyFill="1" applyBorder="1" applyAlignment="1" applyProtection="1">
      <alignment horizontal="right"/>
      <protection locked="0"/>
    </xf>
    <xf numFmtId="0" fontId="3" fillId="2" borderId="3" xfId="0" applyFont="1" applyFill="1" applyBorder="1" applyAlignment="1" applyProtection="1">
      <alignment horizontal="left"/>
    </xf>
    <xf numFmtId="0" fontId="3" fillId="2" borderId="4" xfId="0" applyFont="1" applyFill="1" applyBorder="1" applyAlignment="1" applyProtection="1">
      <alignment horizontal="left"/>
    </xf>
    <xf numFmtId="0" fontId="3" fillId="2" borderId="5" xfId="0" applyFont="1" applyFill="1" applyBorder="1" applyAlignment="1" applyProtection="1">
      <alignment horizontal="left"/>
    </xf>
    <xf numFmtId="0" fontId="0" fillId="2" borderId="1" xfId="0" applyFill="1" applyBorder="1" applyAlignment="1" applyProtection="1"/>
    <xf numFmtId="0" fontId="0" fillId="2" borderId="1" xfId="0" applyFill="1" applyBorder="1" applyAlignment="1" applyProtection="1">
      <alignment vertical="top"/>
    </xf>
    <xf numFmtId="0" fontId="3" fillId="2" borderId="1" xfId="0" applyFont="1" applyFill="1" applyBorder="1" applyAlignment="1" applyProtection="1">
      <alignment horizontal="left"/>
    </xf>
    <xf numFmtId="0" fontId="5" fillId="2" borderId="1" xfId="0" applyFont="1" applyFill="1" applyBorder="1" applyAlignment="1" applyProtection="1">
      <alignment horizontal="left" vertical="top" wrapText="1"/>
    </xf>
    <xf numFmtId="0" fontId="0" fillId="2" borderId="1" xfId="0" applyFill="1" applyBorder="1" applyAlignment="1" applyProtection="1">
      <alignment wrapText="1"/>
    </xf>
    <xf numFmtId="10" fontId="0" fillId="3" borderId="1" xfId="1" applyNumberFormat="1" applyFont="1" applyFill="1" applyBorder="1" applyAlignment="1" applyProtection="1">
      <alignment horizontal="left" wrapText="1"/>
      <protection locked="0"/>
    </xf>
    <xf numFmtId="0" fontId="2" fillId="4" borderId="1" xfId="0" applyFont="1" applyFill="1" applyBorder="1" applyAlignment="1" applyProtection="1">
      <alignment horizontal="center"/>
    </xf>
    <xf numFmtId="0" fontId="4" fillId="4" borderId="1" xfId="0" applyFont="1" applyFill="1" applyBorder="1" applyAlignment="1" applyProtection="1">
      <alignment horizontal="left" vertical="top"/>
    </xf>
    <xf numFmtId="0" fontId="0" fillId="4" borderId="1" xfId="0" applyFill="1" applyBorder="1" applyAlignment="1" applyProtection="1">
      <alignment horizontal="left" vertical="top" wrapText="1"/>
    </xf>
    <xf numFmtId="0" fontId="0" fillId="2" borderId="1" xfId="0" applyFill="1" applyBorder="1" applyAlignment="1" applyProtection="1">
      <alignment horizontal="left"/>
    </xf>
  </cellXfs>
  <cellStyles count="3">
    <cellStyle name="Procent" xfId="2" builtinId="5"/>
    <cellStyle name="Standaard" xfId="0" builtinId="0"/>
    <cellStyle name="Valuta" xfId="1" builtinId="4"/>
  </cellStyles>
  <dxfs count="0"/>
  <tableStyles count="0" defaultTableStyle="TableStyleMedium2" defaultPivotStyle="PivotStyleLight16"/>
  <colors>
    <mruColors>
      <color rgb="FFB2DB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471074-DD42-4B4D-919A-E0754ABF4D6C}">
  <dimension ref="A1:O32"/>
  <sheetViews>
    <sheetView tabSelected="1" workbookViewId="0">
      <selection activeCell="D10" sqref="D10"/>
    </sheetView>
  </sheetViews>
  <sheetFormatPr defaultColWidth="8.88671875" defaultRowHeight="14.4" x14ac:dyDescent="0.3"/>
  <cols>
    <col min="1" max="1" width="10.5546875" style="1" bestFit="1" customWidth="1"/>
    <col min="2" max="2" width="25.33203125" style="1" customWidth="1"/>
    <col min="3" max="3" width="23.6640625" style="1" bestFit="1" customWidth="1"/>
    <col min="4" max="4" width="18.33203125" style="1" customWidth="1"/>
    <col min="5" max="6" width="19.33203125" style="1" customWidth="1"/>
    <col min="7" max="16384" width="8.88671875" style="1"/>
  </cols>
  <sheetData>
    <row r="1" spans="1:15" ht="45" customHeight="1" x14ac:dyDescent="0.5">
      <c r="A1" s="41" t="s">
        <v>0</v>
      </c>
      <c r="B1" s="41"/>
      <c r="C1" s="41"/>
      <c r="D1" s="41"/>
      <c r="E1" s="41"/>
      <c r="F1" s="41"/>
    </row>
    <row r="2" spans="1:15" ht="19.2" customHeight="1" x14ac:dyDescent="0.3">
      <c r="A2" s="42" t="s">
        <v>1</v>
      </c>
      <c r="B2" s="42"/>
      <c r="C2" s="42"/>
      <c r="D2" s="42"/>
      <c r="E2" s="42"/>
      <c r="F2" s="42"/>
    </row>
    <row r="3" spans="1:15" x14ac:dyDescent="0.3">
      <c r="A3" s="43" t="s">
        <v>2</v>
      </c>
      <c r="B3" s="43"/>
      <c r="C3" s="43"/>
      <c r="D3" s="43"/>
      <c r="E3" s="43"/>
      <c r="F3" s="43"/>
    </row>
    <row r="5" spans="1:15" x14ac:dyDescent="0.3">
      <c r="A5" s="37" t="s">
        <v>3</v>
      </c>
      <c r="B5" s="37"/>
      <c r="C5" s="37"/>
      <c r="D5" s="37"/>
      <c r="E5" s="37"/>
      <c r="F5" s="37"/>
    </row>
    <row r="6" spans="1:15" ht="72" customHeight="1" x14ac:dyDescent="0.3">
      <c r="A6" s="35"/>
      <c r="B6" s="35"/>
      <c r="C6" s="30" t="s">
        <v>4</v>
      </c>
      <c r="D6" s="30" t="s">
        <v>5</v>
      </c>
      <c r="E6" s="2" t="s">
        <v>6</v>
      </c>
      <c r="F6" s="30" t="s">
        <v>7</v>
      </c>
    </row>
    <row r="7" spans="1:15" x14ac:dyDescent="0.3">
      <c r="A7" s="22"/>
      <c r="B7" s="18" t="s">
        <v>8</v>
      </c>
      <c r="C7" s="3">
        <v>20500</v>
      </c>
      <c r="D7" s="4">
        <v>1.8089999999999999</v>
      </c>
      <c r="E7" s="11">
        <v>0</v>
      </c>
      <c r="F7" s="5">
        <f>C7*(D7*(1-E7))</f>
        <v>37084.5</v>
      </c>
    </row>
    <row r="8" spans="1:15" x14ac:dyDescent="0.3">
      <c r="A8" s="22" t="s">
        <v>9</v>
      </c>
      <c r="B8" s="20" t="s">
        <v>10</v>
      </c>
      <c r="C8" s="3">
        <v>20500</v>
      </c>
      <c r="D8" s="4">
        <f>IF(B8="GTL",Blad2!A5,IF(B8="Diesel B7",D15,0))</f>
        <v>0</v>
      </c>
      <c r="E8" s="11">
        <v>0</v>
      </c>
      <c r="F8" s="5">
        <f>C8*(D8*(1-E8))</f>
        <v>0</v>
      </c>
    </row>
    <row r="9" spans="1:15" x14ac:dyDescent="0.3">
      <c r="A9" s="22"/>
      <c r="B9" s="32" t="s">
        <v>11</v>
      </c>
      <c r="C9" s="33"/>
      <c r="D9" s="33"/>
      <c r="E9" s="34"/>
      <c r="F9" s="13">
        <f>F7+F8</f>
        <v>37084.5</v>
      </c>
      <c r="O9" s="8"/>
    </row>
    <row r="10" spans="1:15" x14ac:dyDescent="0.3">
      <c r="A10" s="44" t="s">
        <v>12</v>
      </c>
      <c r="B10" s="44"/>
      <c r="C10" s="23">
        <v>1500</v>
      </c>
      <c r="D10" s="24">
        <v>0.66500000000000004</v>
      </c>
      <c r="E10" s="31">
        <v>0</v>
      </c>
      <c r="F10" s="25">
        <f>C10*(D10*(1-E10))</f>
        <v>997.5</v>
      </c>
      <c r="O10" s="8"/>
    </row>
    <row r="11" spans="1:15" x14ac:dyDescent="0.3">
      <c r="B11" s="6"/>
      <c r="C11" s="6"/>
      <c r="D11" s="7"/>
      <c r="E11" s="7"/>
      <c r="F11" s="7"/>
      <c r="O11" s="8"/>
    </row>
    <row r="12" spans="1:15" x14ac:dyDescent="0.3">
      <c r="A12" s="37" t="s">
        <v>13</v>
      </c>
      <c r="B12" s="37"/>
      <c r="C12" s="37"/>
      <c r="D12" s="37"/>
      <c r="E12" s="37"/>
      <c r="F12" s="37"/>
    </row>
    <row r="13" spans="1:15" ht="60" customHeight="1" x14ac:dyDescent="0.3">
      <c r="A13" s="35"/>
      <c r="B13" s="35"/>
      <c r="C13" s="30" t="s">
        <v>14</v>
      </c>
      <c r="D13" s="21" t="s">
        <v>15</v>
      </c>
      <c r="E13" s="2" t="s">
        <v>6</v>
      </c>
      <c r="F13" s="30" t="s">
        <v>7</v>
      </c>
      <c r="G13" s="1" t="s">
        <v>16</v>
      </c>
      <c r="H13" s="19"/>
    </row>
    <row r="14" spans="1:15" x14ac:dyDescent="0.3">
      <c r="A14" s="39" t="s">
        <v>17</v>
      </c>
      <c r="B14" s="39"/>
      <c r="C14" s="3">
        <v>3000</v>
      </c>
      <c r="D14" s="4">
        <v>1.9019999999999999</v>
      </c>
      <c r="E14" s="11">
        <v>0</v>
      </c>
      <c r="F14" s="5">
        <f>C14*(D14*(1-E14))</f>
        <v>5706</v>
      </c>
    </row>
    <row r="15" spans="1:15" x14ac:dyDescent="0.3">
      <c r="A15" s="39" t="s">
        <v>18</v>
      </c>
      <c r="B15" s="39"/>
      <c r="C15" s="9">
        <v>1000</v>
      </c>
      <c r="D15" s="4">
        <v>1.5389999999999999</v>
      </c>
      <c r="E15" s="11">
        <v>0</v>
      </c>
      <c r="F15" s="5">
        <f>C15*(D15*(1-E15))</f>
        <v>1539</v>
      </c>
    </row>
    <row r="16" spans="1:15" x14ac:dyDescent="0.3">
      <c r="A16" s="39" t="s">
        <v>19</v>
      </c>
      <c r="B16" s="39"/>
      <c r="C16" s="9">
        <v>15000</v>
      </c>
      <c r="D16" s="4">
        <v>0.94899999999999995</v>
      </c>
      <c r="E16" s="11">
        <v>0</v>
      </c>
      <c r="F16" s="5">
        <f>C16*(D16*(1-E16))</f>
        <v>14235</v>
      </c>
    </row>
    <row r="17" spans="1:6" x14ac:dyDescent="0.3">
      <c r="A17" s="39" t="s">
        <v>12</v>
      </c>
      <c r="B17" s="39"/>
      <c r="C17" s="3">
        <v>500</v>
      </c>
      <c r="D17" s="4">
        <v>0.66500000000000004</v>
      </c>
      <c r="E17" s="11">
        <v>0</v>
      </c>
      <c r="F17" s="5">
        <f>C17*(D17*(1-E17))</f>
        <v>332.5</v>
      </c>
    </row>
    <row r="19" spans="1:6" x14ac:dyDescent="0.3">
      <c r="A19" s="32" t="s">
        <v>20</v>
      </c>
      <c r="B19" s="33"/>
      <c r="C19" s="33"/>
      <c r="D19" s="33"/>
      <c r="E19" s="34"/>
      <c r="F19" s="10">
        <f>F9+F10+F14+F15+F16+F17</f>
        <v>59894.5</v>
      </c>
    </row>
    <row r="20" spans="1:6" x14ac:dyDescent="0.3">
      <c r="A20" s="32" t="s">
        <v>21</v>
      </c>
      <c r="B20" s="33"/>
      <c r="C20" s="33"/>
      <c r="D20" s="33"/>
      <c r="E20" s="34"/>
      <c r="F20" s="10">
        <f>F19*4</f>
        <v>239578</v>
      </c>
    </row>
    <row r="21" spans="1:6" x14ac:dyDescent="0.3">
      <c r="B21" s="14"/>
      <c r="C21" s="14"/>
      <c r="D21" s="14"/>
      <c r="E21" s="14"/>
      <c r="F21" s="15"/>
    </row>
    <row r="22" spans="1:6" x14ac:dyDescent="0.3">
      <c r="A22" s="37" t="s">
        <v>22</v>
      </c>
      <c r="B22" s="37"/>
      <c r="C22" s="37"/>
      <c r="D22" s="16">
        <f>(E7+E8)/2</f>
        <v>0</v>
      </c>
      <c r="E22" s="14"/>
      <c r="F22" s="15"/>
    </row>
    <row r="23" spans="1:6" x14ac:dyDescent="0.3">
      <c r="A23" s="37" t="s">
        <v>23</v>
      </c>
      <c r="B23" s="37"/>
      <c r="C23" s="37"/>
      <c r="D23" s="17">
        <f>F9</f>
        <v>37084.5</v>
      </c>
      <c r="E23" s="14"/>
      <c r="F23" s="15"/>
    </row>
    <row r="24" spans="1:6" x14ac:dyDescent="0.3">
      <c r="A24" s="29" t="s">
        <v>24</v>
      </c>
      <c r="B24" s="27"/>
      <c r="C24" s="28"/>
      <c r="D24" s="26">
        <f>E10</f>
        <v>0</v>
      </c>
      <c r="E24" s="14"/>
      <c r="F24" s="15"/>
    </row>
    <row r="25" spans="1:6" x14ac:dyDescent="0.3">
      <c r="A25" s="37" t="s">
        <v>25</v>
      </c>
      <c r="B25" s="37"/>
      <c r="C25" s="37"/>
      <c r="D25" s="16">
        <f>(E14+E15+E16+E17)/4</f>
        <v>0</v>
      </c>
      <c r="E25" s="14"/>
      <c r="F25" s="15"/>
    </row>
    <row r="27" spans="1:6" ht="32.4" customHeight="1" x14ac:dyDescent="0.3">
      <c r="A27" s="38" t="s">
        <v>26</v>
      </c>
      <c r="B27" s="38"/>
      <c r="C27" s="38"/>
      <c r="D27" s="38"/>
      <c r="E27" s="38"/>
      <c r="F27" s="38"/>
    </row>
    <row r="28" spans="1:6" x14ac:dyDescent="0.3">
      <c r="A28" s="35" t="s">
        <v>27</v>
      </c>
      <c r="B28" s="35"/>
      <c r="C28" s="40"/>
      <c r="D28" s="40"/>
      <c r="E28" s="40"/>
      <c r="F28" s="40"/>
    </row>
    <row r="29" spans="1:6" x14ac:dyDescent="0.3">
      <c r="A29" s="35" t="s">
        <v>28</v>
      </c>
      <c r="B29" s="35"/>
      <c r="C29" s="40"/>
      <c r="D29" s="40"/>
      <c r="E29" s="40"/>
      <c r="F29" s="40"/>
    </row>
    <row r="30" spans="1:6" x14ac:dyDescent="0.3">
      <c r="A30" s="35" t="s">
        <v>29</v>
      </c>
      <c r="B30" s="35"/>
      <c r="C30" s="40"/>
      <c r="D30" s="40"/>
      <c r="E30" s="40"/>
      <c r="F30" s="40"/>
    </row>
    <row r="31" spans="1:6" ht="45" customHeight="1" x14ac:dyDescent="0.3">
      <c r="A31" s="36" t="s">
        <v>30</v>
      </c>
      <c r="B31" s="36"/>
      <c r="C31" s="40"/>
      <c r="D31" s="40"/>
      <c r="E31" s="40"/>
      <c r="F31" s="40"/>
    </row>
    <row r="32" spans="1:6" x14ac:dyDescent="0.3">
      <c r="A32" s="35" t="s">
        <v>31</v>
      </c>
      <c r="B32" s="35"/>
      <c r="C32" s="40"/>
      <c r="D32" s="40"/>
      <c r="E32" s="40"/>
      <c r="F32" s="40"/>
    </row>
  </sheetData>
  <sheetProtection algorithmName="SHA-512" hashValue="pvcI8qZx4sUhcGs6JY3m341fCueQhaQef6UZHhXutGcu8+mzY9dsNzmv/XDUAMz2Z1+/crToVAIlwXZ/ijqOtg==" saltValue="JBl0vrmZXtJ3/fWeSohysw==" spinCount="100000" sheet="1" objects="1" scenarios="1"/>
  <mergeCells count="29">
    <mergeCell ref="A10:B10"/>
    <mergeCell ref="A19:E19"/>
    <mergeCell ref="A20:E20"/>
    <mergeCell ref="C32:F32"/>
    <mergeCell ref="C28:F28"/>
    <mergeCell ref="C29:F29"/>
    <mergeCell ref="C30:F30"/>
    <mergeCell ref="A29:B29"/>
    <mergeCell ref="A1:F1"/>
    <mergeCell ref="A2:F2"/>
    <mergeCell ref="A3:F3"/>
    <mergeCell ref="A5:F5"/>
    <mergeCell ref="A6:B6"/>
    <mergeCell ref="B9:E9"/>
    <mergeCell ref="A30:B30"/>
    <mergeCell ref="A31:B31"/>
    <mergeCell ref="A32:B32"/>
    <mergeCell ref="A22:C22"/>
    <mergeCell ref="A23:C23"/>
    <mergeCell ref="A25:C25"/>
    <mergeCell ref="A28:B28"/>
    <mergeCell ref="A27:F27"/>
    <mergeCell ref="A12:F12"/>
    <mergeCell ref="A13:B13"/>
    <mergeCell ref="A14:B14"/>
    <mergeCell ref="A15:B15"/>
    <mergeCell ref="A16:B16"/>
    <mergeCell ref="A17:B17"/>
    <mergeCell ref="C31:F31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1043E19-D685-4938-92A0-B637260E2177}">
          <x14:formula1>
            <xm:f>Blad2!$A$1:$A$3</xm:f>
          </x14:formula1>
          <xm:sqref>B8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F0C929-E359-4E7F-AD3E-875B9013A329}">
  <dimension ref="A1:A5"/>
  <sheetViews>
    <sheetView workbookViewId="0">
      <selection activeCell="A5" sqref="A5"/>
    </sheetView>
  </sheetViews>
  <sheetFormatPr defaultRowHeight="14.4" x14ac:dyDescent="0.3"/>
  <sheetData>
    <row r="1" spans="1:1" x14ac:dyDescent="0.3">
      <c r="A1" s="12" t="s">
        <v>10</v>
      </c>
    </row>
    <row r="2" spans="1:1" x14ac:dyDescent="0.3">
      <c r="A2" t="s">
        <v>32</v>
      </c>
    </row>
    <row r="3" spans="1:1" x14ac:dyDescent="0.3">
      <c r="A3" t="s">
        <v>33</v>
      </c>
    </row>
    <row r="5" spans="1:1" x14ac:dyDescent="0.3">
      <c r="A5">
        <v>1.7370000000000001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2DD255881D5E446A776E017924A58F3" ma:contentTypeVersion="13" ma:contentTypeDescription="Een nieuw document maken." ma:contentTypeScope="" ma:versionID="235a5e448619482305a2b4a33c6df7b8">
  <xsd:schema xmlns:xsd="http://www.w3.org/2001/XMLSchema" xmlns:xs="http://www.w3.org/2001/XMLSchema" xmlns:p="http://schemas.microsoft.com/office/2006/metadata/properties" xmlns:ns2="df334da4-c630-45b1-95f0-858e998e8867" xmlns:ns3="118699ed-b0bb-4314-a950-7636bf7a902d" targetNamespace="http://schemas.microsoft.com/office/2006/metadata/properties" ma:root="true" ma:fieldsID="a723918d95c82dc1450ce94b2d082450" ns2:_="" ns3:_="">
    <xsd:import namespace="df334da4-c630-45b1-95f0-858e998e8867"/>
    <xsd:import namespace="118699ed-b0bb-4314-a950-7636bf7a902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334da4-c630-45b1-95f0-858e998e886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8699ed-b0bb-4314-a950-7636bf7a902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F4D7252-4F06-43D9-A3E6-60887E01A32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A5F9CBF-0C02-4BFA-B960-136B69FCF425}">
  <ds:schemaRefs>
    <ds:schemaRef ds:uri="http://www.w3.org/XML/1998/namespace"/>
    <ds:schemaRef ds:uri="http://purl.org/dc/dcmitype/"/>
    <ds:schemaRef ds:uri="df334da4-c630-45b1-95f0-858e998e8867"/>
    <ds:schemaRef ds:uri="http://schemas.microsoft.com/office/2006/documentManagement/types"/>
    <ds:schemaRef ds:uri="http://purl.org/dc/terms/"/>
    <ds:schemaRef ds:uri="118699ed-b0bb-4314-a950-7636bf7a902d"/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553FAC91-DEE1-436F-9867-90163FBCF04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f334da4-c630-45b1-95f0-858e998e8867"/>
    <ds:schemaRef ds:uri="118699ed-b0bb-4314-a950-7636bf7a902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Blad1</vt:lpstr>
      <vt:lpstr>Blad2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Lieke van Summeren</dc:creator>
  <cp:keywords/>
  <dc:description/>
  <cp:lastModifiedBy>Viviane Lambermont</cp:lastModifiedBy>
  <cp:revision/>
  <dcterms:created xsi:type="dcterms:W3CDTF">2021-04-08T10:03:15Z</dcterms:created>
  <dcterms:modified xsi:type="dcterms:W3CDTF">2021-06-09T08:58:47Z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0x010100C2DD255881D5E446A776E017924A58F3</vt:lpwstr>
  </property>
</Properties>
</file>