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Documents\Rob\Yunah\SVOK\Schoonmaak\Aanbesteding SVOK\Uiteindelijke documenten\"/>
    </mc:Choice>
  </mc:AlternateContent>
  <bookViews>
    <workbookView xWindow="0" yWindow="0" windowWidth="23040" windowHeight="8820"/>
  </bookViews>
  <sheets>
    <sheet name="Uurtariefopbouw contract" sheetId="1" r:id="rId1"/>
    <sheet name="Kengetallen" sheetId="6" r:id="rId2"/>
    <sheet name="Ruimtestaten en programmas" sheetId="7" r:id="rId3"/>
    <sheet name="Totalen" sheetId="8" r:id="rId4"/>
    <sheet name="Uurtarieven regiewerkzaamheden" sheetId="2" r:id="rId5"/>
    <sheet name="Prijzen afroep weekdagen" sheetId="3" r:id="rId6"/>
    <sheet name="Prijzen afroep weekenddagen" sheetId="4" r:id="rId7"/>
    <sheet name="prijzen afroep feestdagen" sheetId="5" r:id="rId8"/>
  </sheets>
  <externalReferences>
    <externalReference r:id="rId9"/>
    <externalReference r:id="rId10"/>
  </externalReferences>
  <definedNames>
    <definedName name="_xlnm._FilterDatabase" localSheetId="1" hidden="1">Kengetallen!$A$1:$B$1</definedName>
    <definedName name="_xlnm._FilterDatabase" localSheetId="2" hidden="1">'Ruimtestaten en programmas'!$A$1:$BE$1020</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P1001" i="7" l="1"/>
  <c r="P1000" i="7"/>
  <c r="P999" i="7"/>
  <c r="P998" i="7"/>
  <c r="P997" i="7"/>
  <c r="P996" i="7"/>
  <c r="P995" i="7"/>
  <c r="P994" i="7"/>
  <c r="P993" i="7"/>
  <c r="P992" i="7"/>
  <c r="P991" i="7"/>
  <c r="P990" i="7"/>
  <c r="P988" i="7"/>
  <c r="P987" i="7"/>
  <c r="P985" i="7"/>
  <c r="P984" i="7"/>
  <c r="P981" i="7"/>
  <c r="P980" i="7"/>
  <c r="P979" i="7"/>
  <c r="P978" i="7"/>
  <c r="P977" i="7"/>
  <c r="P976" i="7"/>
  <c r="P975" i="7"/>
  <c r="P974" i="7"/>
  <c r="P973" i="7"/>
  <c r="P972" i="7"/>
  <c r="P971" i="7"/>
  <c r="P970" i="7"/>
  <c r="P969" i="7"/>
  <c r="P968" i="7"/>
  <c r="P967" i="7"/>
  <c r="P966" i="7"/>
  <c r="P965" i="7"/>
  <c r="P964" i="7"/>
  <c r="P963" i="7"/>
  <c r="P962" i="7"/>
  <c r="P961" i="7"/>
  <c r="P960" i="7"/>
  <c r="P959" i="7"/>
  <c r="P958" i="7"/>
  <c r="P957" i="7"/>
  <c r="P956" i="7"/>
  <c r="P955" i="7"/>
  <c r="P954" i="7"/>
  <c r="P953" i="7"/>
  <c r="P952" i="7"/>
  <c r="P951" i="7"/>
  <c r="P950" i="7"/>
  <c r="P949" i="7"/>
  <c r="P948" i="7"/>
  <c r="P947" i="7"/>
  <c r="P946" i="7"/>
  <c r="P945" i="7"/>
  <c r="P944" i="7"/>
  <c r="P943" i="7"/>
  <c r="P942" i="7"/>
  <c r="P941" i="7"/>
  <c r="P940" i="7"/>
  <c r="P939" i="7"/>
  <c r="P938" i="7"/>
  <c r="P937" i="7"/>
  <c r="P936" i="7"/>
  <c r="P935" i="7"/>
  <c r="P934" i="7"/>
  <c r="P933" i="7"/>
  <c r="P932" i="7"/>
  <c r="P931" i="7"/>
  <c r="P930" i="7"/>
  <c r="P929" i="7"/>
  <c r="P928" i="7"/>
  <c r="P927" i="7"/>
  <c r="P926" i="7"/>
  <c r="P925" i="7"/>
  <c r="P924" i="7"/>
  <c r="P923" i="7"/>
  <c r="P922" i="7"/>
  <c r="P921" i="7"/>
  <c r="P920" i="7"/>
  <c r="P919" i="7"/>
  <c r="P918" i="7"/>
  <c r="P917" i="7"/>
  <c r="P916" i="7"/>
  <c r="P915" i="7"/>
  <c r="P914" i="7"/>
  <c r="P913" i="7"/>
  <c r="P912" i="7"/>
  <c r="P911" i="7"/>
  <c r="P910" i="7"/>
  <c r="P909" i="7"/>
  <c r="P908" i="7"/>
  <c r="P907" i="7"/>
  <c r="P906" i="7"/>
  <c r="P905" i="7"/>
  <c r="P904" i="7"/>
  <c r="P903" i="7"/>
  <c r="P902" i="7"/>
  <c r="P901" i="7"/>
  <c r="P900" i="7"/>
  <c r="P899" i="7"/>
  <c r="P898" i="7"/>
  <c r="P897" i="7"/>
  <c r="P896" i="7"/>
  <c r="P895" i="7"/>
  <c r="P894" i="7"/>
  <c r="P893" i="7"/>
  <c r="P892" i="7"/>
  <c r="P891" i="7"/>
  <c r="P890" i="7"/>
  <c r="P889" i="7"/>
  <c r="P888" i="7"/>
  <c r="P887" i="7"/>
  <c r="P886" i="7"/>
  <c r="P885" i="7"/>
  <c r="P884" i="7"/>
  <c r="P883" i="7"/>
  <c r="P882" i="7"/>
  <c r="P881" i="7"/>
  <c r="P880" i="7"/>
  <c r="P879" i="7"/>
  <c r="P878" i="7"/>
  <c r="P877" i="7"/>
  <c r="P876" i="7"/>
  <c r="P875" i="7"/>
  <c r="P874" i="7"/>
  <c r="P873" i="7"/>
  <c r="P872" i="7"/>
  <c r="P871" i="7"/>
  <c r="P870" i="7"/>
  <c r="P869" i="7"/>
  <c r="P868" i="7"/>
  <c r="P867" i="7"/>
  <c r="P866" i="7"/>
  <c r="P865" i="7"/>
  <c r="P864" i="7"/>
  <c r="P863" i="7"/>
  <c r="P862" i="7"/>
  <c r="P861" i="7"/>
  <c r="P860" i="7"/>
  <c r="P859" i="7"/>
  <c r="P858" i="7"/>
  <c r="P857" i="7"/>
  <c r="P856" i="7"/>
  <c r="P855" i="7"/>
  <c r="P854" i="7"/>
  <c r="P853" i="7"/>
  <c r="P852" i="7"/>
  <c r="P851" i="7"/>
  <c r="P850" i="7"/>
  <c r="P849" i="7"/>
  <c r="P848" i="7"/>
  <c r="P847" i="7"/>
  <c r="P846" i="7"/>
  <c r="P845" i="7"/>
  <c r="P844" i="7"/>
  <c r="P843" i="7"/>
  <c r="P842" i="7"/>
  <c r="P841" i="7"/>
  <c r="P840" i="7"/>
  <c r="P839" i="7"/>
  <c r="P838" i="7"/>
  <c r="P837" i="7"/>
  <c r="P836" i="7"/>
  <c r="P835" i="7"/>
  <c r="P834" i="7"/>
  <c r="P833" i="7"/>
  <c r="P832" i="7"/>
  <c r="P831" i="7"/>
  <c r="P829" i="7"/>
  <c r="P828" i="7"/>
  <c r="P827" i="7"/>
  <c r="P826" i="7"/>
  <c r="P825" i="7"/>
  <c r="P824" i="7"/>
  <c r="P823" i="7"/>
  <c r="P822" i="7"/>
  <c r="P821" i="7"/>
  <c r="P820" i="7"/>
  <c r="P819" i="7"/>
  <c r="P818" i="7"/>
  <c r="P817" i="7"/>
  <c r="P810" i="7"/>
  <c r="P809" i="7"/>
  <c r="P808" i="7"/>
  <c r="P807" i="7"/>
  <c r="P806" i="7"/>
  <c r="P805" i="7"/>
  <c r="P804" i="7"/>
  <c r="P803" i="7"/>
  <c r="P802" i="7"/>
  <c r="P801" i="7"/>
  <c r="P800" i="7"/>
  <c r="P799" i="7"/>
  <c r="P798" i="7"/>
  <c r="P797" i="7"/>
  <c r="P796" i="7"/>
  <c r="P795" i="7"/>
  <c r="P794" i="7"/>
  <c r="P793" i="7"/>
  <c r="P792" i="7"/>
  <c r="P791" i="7"/>
  <c r="P790" i="7"/>
  <c r="P789" i="7"/>
  <c r="P788" i="7"/>
  <c r="P787" i="7"/>
  <c r="P786" i="7"/>
  <c r="P785" i="7"/>
  <c r="P784" i="7"/>
  <c r="P783" i="7"/>
  <c r="P780" i="7"/>
  <c r="P759" i="7"/>
  <c r="P758" i="7"/>
  <c r="P757" i="7"/>
  <c r="P756" i="7"/>
  <c r="P755" i="7"/>
  <c r="P754" i="7"/>
  <c r="P753" i="7"/>
  <c r="P752" i="7"/>
  <c r="P751" i="7"/>
  <c r="P750" i="7"/>
  <c r="P749" i="7"/>
  <c r="P748" i="7"/>
  <c r="P747" i="7"/>
  <c r="P746" i="7"/>
  <c r="P745" i="7"/>
  <c r="P744" i="7"/>
  <c r="P743" i="7"/>
  <c r="P742" i="7"/>
  <c r="P741" i="7"/>
  <c r="P740" i="7"/>
  <c r="P739" i="7"/>
  <c r="P738" i="7"/>
  <c r="P737" i="7"/>
  <c r="P736" i="7"/>
  <c r="P735" i="7"/>
  <c r="P734" i="7"/>
  <c r="P733" i="7"/>
  <c r="P732" i="7"/>
  <c r="P731" i="7"/>
  <c r="P730" i="7"/>
  <c r="P729" i="7"/>
  <c r="P728" i="7"/>
  <c r="P727" i="7"/>
  <c r="P726" i="7"/>
  <c r="P725" i="7"/>
  <c r="P724" i="7"/>
  <c r="P723" i="7"/>
  <c r="P722" i="7"/>
  <c r="P721" i="7"/>
  <c r="P720" i="7"/>
  <c r="P719" i="7"/>
  <c r="P718" i="7"/>
  <c r="P717" i="7"/>
  <c r="P716" i="7"/>
  <c r="P715" i="7"/>
  <c r="P714" i="7"/>
  <c r="P713" i="7"/>
  <c r="P712" i="7"/>
  <c r="P711" i="7"/>
  <c r="P710" i="7"/>
  <c r="P709" i="7"/>
  <c r="P708" i="7"/>
  <c r="P707" i="7"/>
  <c r="P706" i="7"/>
  <c r="P705" i="7"/>
  <c r="P704" i="7"/>
  <c r="P703" i="7"/>
  <c r="P702" i="7"/>
  <c r="P701" i="7"/>
  <c r="P700" i="7"/>
  <c r="P699" i="7"/>
  <c r="P698" i="7"/>
  <c r="P697" i="7"/>
  <c r="P696" i="7"/>
  <c r="P695" i="7"/>
  <c r="P694" i="7"/>
  <c r="P693" i="7"/>
  <c r="P692" i="7"/>
  <c r="P691" i="7"/>
  <c r="P690" i="7"/>
  <c r="P689" i="7"/>
  <c r="P688" i="7"/>
  <c r="P687" i="7"/>
  <c r="P686" i="7"/>
  <c r="P685" i="7"/>
  <c r="P684" i="7"/>
  <c r="P683" i="7"/>
  <c r="P682" i="7"/>
  <c r="P681" i="7"/>
  <c r="P680" i="7"/>
  <c r="P679" i="7"/>
  <c r="P678" i="7"/>
  <c r="P677" i="7"/>
  <c r="P676" i="7"/>
  <c r="P675" i="7"/>
  <c r="P674" i="7"/>
  <c r="P673" i="7"/>
  <c r="P672" i="7"/>
  <c r="P671" i="7"/>
  <c r="P670" i="7"/>
  <c r="P669" i="7"/>
  <c r="P668" i="7"/>
  <c r="P667" i="7"/>
  <c r="P666" i="7"/>
  <c r="P665" i="7"/>
  <c r="P664" i="7"/>
  <c r="P663" i="7"/>
  <c r="P662" i="7"/>
  <c r="P661" i="7"/>
  <c r="P660" i="7"/>
  <c r="P659" i="7"/>
  <c r="P658" i="7"/>
  <c r="P657" i="7"/>
  <c r="P656" i="7"/>
  <c r="P655" i="7"/>
  <c r="P654" i="7"/>
  <c r="P653" i="7"/>
  <c r="P652" i="7"/>
  <c r="P651" i="7"/>
  <c r="P650" i="7"/>
  <c r="P649" i="7"/>
  <c r="P648" i="7"/>
  <c r="P647" i="7"/>
  <c r="P646" i="7"/>
  <c r="P645" i="7"/>
  <c r="P644" i="7"/>
  <c r="P643" i="7"/>
  <c r="P642" i="7"/>
  <c r="P641" i="7"/>
  <c r="P640" i="7"/>
  <c r="P639" i="7"/>
  <c r="P638" i="7"/>
  <c r="P637" i="7"/>
  <c r="P636" i="7"/>
  <c r="P635" i="7"/>
  <c r="P634" i="7"/>
  <c r="P633" i="7"/>
  <c r="P632" i="7"/>
  <c r="P631" i="7"/>
  <c r="P628" i="7"/>
  <c r="P627" i="7"/>
  <c r="P622" i="7"/>
  <c r="P621" i="7"/>
  <c r="P620" i="7"/>
  <c r="P619" i="7"/>
  <c r="P618" i="7"/>
  <c r="P617" i="7"/>
  <c r="P616" i="7"/>
  <c r="P615" i="7"/>
  <c r="P614" i="7"/>
  <c r="P613" i="7"/>
  <c r="P612" i="7"/>
  <c r="P611" i="7"/>
  <c r="P610" i="7"/>
  <c r="P609" i="7"/>
  <c r="P608" i="7"/>
  <c r="P607" i="7"/>
  <c r="P606" i="7"/>
  <c r="P604" i="7"/>
  <c r="P603" i="7"/>
  <c r="P602" i="7"/>
  <c r="P601" i="7"/>
  <c r="P600" i="7"/>
  <c r="P599" i="7"/>
  <c r="P598" i="7"/>
  <c r="P597" i="7"/>
  <c r="P596" i="7"/>
  <c r="P595" i="7"/>
  <c r="P594" i="7"/>
  <c r="P593" i="7"/>
  <c r="P592" i="7"/>
  <c r="P591" i="7"/>
  <c r="P590" i="7"/>
  <c r="P589" i="7"/>
  <c r="P588" i="7"/>
  <c r="P587" i="7"/>
  <c r="P586" i="7"/>
  <c r="P585" i="7"/>
  <c r="P584" i="7"/>
  <c r="P583" i="7"/>
  <c r="P582" i="7"/>
  <c r="P581" i="7"/>
  <c r="P580" i="7"/>
  <c r="P579" i="7"/>
  <c r="P578" i="7"/>
  <c r="P577" i="7"/>
  <c r="P576" i="7"/>
  <c r="P575" i="7"/>
  <c r="P574" i="7"/>
  <c r="P573" i="7"/>
  <c r="P572" i="7"/>
  <c r="P571" i="7"/>
  <c r="P570" i="7"/>
  <c r="P569" i="7"/>
  <c r="P568" i="7"/>
  <c r="P566" i="7"/>
  <c r="P565" i="7"/>
  <c r="P564" i="7"/>
  <c r="P563" i="7"/>
  <c r="P562" i="7"/>
  <c r="P561" i="7"/>
  <c r="P560" i="7"/>
  <c r="P559" i="7"/>
  <c r="P558" i="7"/>
  <c r="P557" i="7"/>
  <c r="P556" i="7"/>
  <c r="P555" i="7"/>
  <c r="P554" i="7"/>
  <c r="P551" i="7"/>
  <c r="P550" i="7"/>
  <c r="P549" i="7"/>
  <c r="P548" i="7"/>
  <c r="P547" i="7"/>
  <c r="P546" i="7"/>
  <c r="P545" i="7"/>
  <c r="P544" i="7"/>
  <c r="P543" i="7"/>
  <c r="P542" i="7"/>
  <c r="P541" i="7"/>
  <c r="P540" i="7"/>
  <c r="P539" i="7"/>
  <c r="P538" i="7"/>
  <c r="P537" i="7"/>
  <c r="P536" i="7"/>
  <c r="P535" i="7"/>
  <c r="P533" i="7"/>
  <c r="P532" i="7"/>
  <c r="P531" i="7"/>
  <c r="P530" i="7"/>
  <c r="P529" i="7"/>
  <c r="P528" i="7"/>
  <c r="P527" i="7"/>
  <c r="P526" i="7"/>
  <c r="P525" i="7"/>
  <c r="P522" i="7"/>
  <c r="P521" i="7"/>
  <c r="P520" i="7"/>
  <c r="P519" i="7"/>
  <c r="P518" i="7"/>
  <c r="P516" i="7"/>
  <c r="P514" i="7"/>
  <c r="P513" i="7"/>
  <c r="P511" i="7"/>
  <c r="P509" i="7"/>
  <c r="P508" i="7"/>
  <c r="P507" i="7"/>
  <c r="P506" i="7"/>
  <c r="P505" i="7"/>
  <c r="P504" i="7"/>
  <c r="P503" i="7"/>
  <c r="P502" i="7"/>
  <c r="P501" i="7"/>
  <c r="P500" i="7"/>
  <c r="P499" i="7"/>
  <c r="P498" i="7"/>
  <c r="P497" i="7"/>
  <c r="P496" i="7"/>
  <c r="P495" i="7"/>
  <c r="P494" i="7"/>
  <c r="P493" i="7"/>
  <c r="P482" i="7"/>
  <c r="P481" i="7"/>
  <c r="P479" i="7"/>
  <c r="P478" i="7"/>
  <c r="P477" i="7"/>
  <c r="P476" i="7"/>
  <c r="P475" i="7"/>
  <c r="P474" i="7"/>
  <c r="P473" i="7"/>
  <c r="P472" i="7"/>
  <c r="P470" i="7"/>
  <c r="P469" i="7"/>
  <c r="P468" i="7"/>
  <c r="P467" i="7"/>
  <c r="P466" i="7"/>
  <c r="P465" i="7"/>
  <c r="P464" i="7"/>
  <c r="P462" i="7"/>
  <c r="P460" i="7"/>
  <c r="P459" i="7"/>
  <c r="P458" i="7"/>
  <c r="P457" i="7"/>
  <c r="P456" i="7"/>
  <c r="P455" i="7"/>
  <c r="P454" i="7"/>
  <c r="P452" i="7"/>
  <c r="P451" i="7"/>
  <c r="P450" i="7"/>
  <c r="P449" i="7"/>
  <c r="P448" i="7"/>
  <c r="P447" i="7"/>
  <c r="P446" i="7"/>
  <c r="P445" i="7"/>
  <c r="P444" i="7"/>
  <c r="P442" i="7"/>
  <c r="P441" i="7"/>
  <c r="P440" i="7"/>
  <c r="P439" i="7"/>
  <c r="P438" i="7"/>
  <c r="P437" i="7"/>
  <c r="P435" i="7"/>
  <c r="P434" i="7"/>
  <c r="P432" i="7"/>
  <c r="P431" i="7"/>
  <c r="P430" i="7"/>
  <c r="P429" i="7"/>
  <c r="P428" i="7"/>
  <c r="P427" i="7"/>
  <c r="P426" i="7"/>
  <c r="P425" i="7"/>
  <c r="P424" i="7"/>
  <c r="P423" i="7"/>
  <c r="P419" i="7"/>
  <c r="P418" i="7"/>
  <c r="P417" i="7"/>
  <c r="P416" i="7"/>
  <c r="P415" i="7"/>
  <c r="P414" i="7"/>
  <c r="P413" i="7"/>
  <c r="P412" i="7"/>
  <c r="P411" i="7"/>
  <c r="P410" i="7"/>
  <c r="P409" i="7"/>
  <c r="P408" i="7"/>
  <c r="P407" i="7"/>
  <c r="P406" i="7"/>
  <c r="P405" i="7"/>
  <c r="P404" i="7"/>
  <c r="P403" i="7"/>
  <c r="P402" i="7"/>
  <c r="P401" i="7"/>
  <c r="P400" i="7"/>
  <c r="P399" i="7"/>
  <c r="P398" i="7"/>
  <c r="P397" i="7"/>
  <c r="P396" i="7"/>
  <c r="P395" i="7"/>
  <c r="P394" i="7"/>
  <c r="P392" i="7"/>
  <c r="P391" i="7"/>
  <c r="P390" i="7"/>
  <c r="P389" i="7"/>
  <c r="P388" i="7"/>
  <c r="P387" i="7"/>
  <c r="P386" i="7"/>
  <c r="P385" i="7"/>
  <c r="P384" i="7"/>
  <c r="P383" i="7"/>
  <c r="P382" i="7"/>
  <c r="P381" i="7"/>
  <c r="P380" i="7"/>
  <c r="P379" i="7"/>
  <c r="P378" i="7"/>
  <c r="P377" i="7"/>
  <c r="P376" i="7"/>
  <c r="P375" i="7"/>
  <c r="P374" i="7"/>
  <c r="P373" i="7"/>
  <c r="P372" i="7"/>
  <c r="P371" i="7"/>
  <c r="P370" i="7"/>
  <c r="P369" i="7"/>
  <c r="P368" i="7"/>
  <c r="P367" i="7"/>
  <c r="P366" i="7"/>
  <c r="P365" i="7"/>
  <c r="P364" i="7"/>
  <c r="P363" i="7"/>
  <c r="P362" i="7"/>
  <c r="P361" i="7"/>
  <c r="P360" i="7"/>
  <c r="P359" i="7"/>
  <c r="P358" i="7"/>
  <c r="P357" i="7"/>
  <c r="P356" i="7"/>
  <c r="P355" i="7"/>
  <c r="P354" i="7"/>
  <c r="P353" i="7"/>
  <c r="P352" i="7"/>
  <c r="P351" i="7"/>
  <c r="P350" i="7"/>
  <c r="P349" i="7"/>
  <c r="P348" i="7"/>
  <c r="P347" i="7"/>
  <c r="P346" i="7"/>
  <c r="P345" i="7"/>
  <c r="P344" i="7"/>
  <c r="P343" i="7"/>
  <c r="P342" i="7"/>
  <c r="P341" i="7"/>
  <c r="P340" i="7"/>
  <c r="P339" i="7"/>
  <c r="P338" i="7"/>
  <c r="P337" i="7"/>
  <c r="P335" i="7"/>
  <c r="P334" i="7"/>
  <c r="P333" i="7"/>
  <c r="P332" i="7"/>
  <c r="P331" i="7"/>
  <c r="P330" i="7"/>
  <c r="P329" i="7"/>
  <c r="P328" i="7"/>
  <c r="P327" i="7"/>
  <c r="P326" i="7"/>
  <c r="P325" i="7"/>
  <c r="P324" i="7"/>
  <c r="P323" i="7"/>
  <c r="P321" i="7"/>
  <c r="P320" i="7"/>
  <c r="P318" i="7"/>
  <c r="P316" i="7"/>
  <c r="P315" i="7"/>
  <c r="P314" i="7"/>
  <c r="P313" i="7"/>
  <c r="P312" i="7"/>
  <c r="P311" i="7"/>
  <c r="P310" i="7"/>
  <c r="P308" i="7"/>
  <c r="P307" i="7"/>
  <c r="P306" i="7"/>
  <c r="P305" i="7"/>
  <c r="P304" i="7"/>
  <c r="P303" i="7"/>
  <c r="P302" i="7"/>
  <c r="P301" i="7"/>
  <c r="P300" i="7"/>
  <c r="P299" i="7"/>
  <c r="P298" i="7"/>
  <c r="P288" i="7"/>
  <c r="P286" i="7"/>
  <c r="P285" i="7"/>
  <c r="P284" i="7"/>
  <c r="P283" i="7"/>
  <c r="P282" i="7"/>
  <c r="P281" i="7"/>
  <c r="P280" i="7"/>
  <c r="P279" i="7"/>
  <c r="P278" i="7"/>
  <c r="P277" i="7"/>
  <c r="P276" i="7"/>
  <c r="P275" i="7"/>
  <c r="P274" i="7"/>
  <c r="P273" i="7"/>
  <c r="P272" i="7"/>
  <c r="P271" i="7"/>
  <c r="P270" i="7"/>
  <c r="P269" i="7"/>
  <c r="P268" i="7"/>
  <c r="P267" i="7"/>
  <c r="P265" i="7"/>
  <c r="P264" i="7"/>
  <c r="P263" i="7"/>
  <c r="P262" i="7"/>
  <c r="P261" i="7"/>
  <c r="P260" i="7"/>
  <c r="P259" i="7"/>
  <c r="P258" i="7"/>
  <c r="P257" i="7"/>
  <c r="P256" i="7"/>
  <c r="P255" i="7"/>
  <c r="P254" i="7"/>
  <c r="P253" i="7"/>
  <c r="P252" i="7"/>
  <c r="P251" i="7"/>
  <c r="P250" i="7"/>
  <c r="P249" i="7"/>
  <c r="P248" i="7"/>
  <c r="P245" i="7"/>
  <c r="P243" i="7"/>
  <c r="P242" i="7"/>
  <c r="P241" i="7"/>
  <c r="P240" i="7"/>
  <c r="P239" i="7"/>
  <c r="P238" i="7"/>
  <c r="P237" i="7"/>
  <c r="P236" i="7"/>
  <c r="P235" i="7"/>
  <c r="P234" i="7"/>
  <c r="P233" i="7"/>
  <c r="P232" i="7"/>
  <c r="P231" i="7"/>
  <c r="P230" i="7"/>
  <c r="P229" i="7"/>
  <c r="P228" i="7"/>
  <c r="P227" i="7"/>
  <c r="P225" i="7"/>
  <c r="P224" i="7"/>
  <c r="P223" i="7"/>
  <c r="P222" i="7"/>
  <c r="P221" i="7"/>
  <c r="P220" i="7"/>
  <c r="P219" i="7"/>
  <c r="P218" i="7"/>
  <c r="P217" i="7"/>
  <c r="P216" i="7"/>
  <c r="P215" i="7"/>
  <c r="P214" i="7"/>
  <c r="P213" i="7"/>
  <c r="P212" i="7"/>
  <c r="P211" i="7"/>
  <c r="P210" i="7"/>
  <c r="P208" i="7"/>
  <c r="P207" i="7"/>
  <c r="P206" i="7"/>
  <c r="P205" i="7"/>
  <c r="P204" i="7"/>
  <c r="P203" i="7"/>
  <c r="P201" i="7"/>
  <c r="P199" i="7"/>
  <c r="P198" i="7"/>
  <c r="P197" i="7"/>
  <c r="P196" i="7"/>
  <c r="P194" i="7"/>
  <c r="P193" i="7"/>
  <c r="P192" i="7"/>
  <c r="P191" i="7"/>
  <c r="P190" i="7"/>
  <c r="P189" i="7"/>
  <c r="P187" i="7"/>
  <c r="P185" i="7"/>
  <c r="P184" i="7"/>
  <c r="P183" i="7"/>
  <c r="P182" i="7"/>
  <c r="P181" i="7"/>
  <c r="P180" i="7"/>
  <c r="P179" i="7"/>
  <c r="P177" i="7"/>
  <c r="P176" i="7"/>
  <c r="P175" i="7"/>
  <c r="P174" i="7"/>
  <c r="P173" i="7"/>
  <c r="P172" i="7"/>
  <c r="P171" i="7"/>
  <c r="P167" i="7"/>
  <c r="P166" i="7"/>
  <c r="P165" i="7"/>
  <c r="P164" i="7"/>
  <c r="P160" i="7"/>
  <c r="P159" i="7"/>
  <c r="P158" i="7"/>
  <c r="P157" i="7"/>
  <c r="P155" i="7"/>
  <c r="P154" i="7"/>
  <c r="P153" i="7"/>
  <c r="P150" i="7"/>
  <c r="P149" i="7"/>
  <c r="P148" i="7"/>
  <c r="P147" i="7"/>
  <c r="P146" i="7"/>
  <c r="P145" i="7"/>
  <c r="P144" i="7"/>
  <c r="P143" i="7"/>
  <c r="P142" i="7"/>
  <c r="P141" i="7"/>
  <c r="P138" i="7"/>
  <c r="P136" i="7"/>
  <c r="P135" i="7"/>
  <c r="P134" i="7"/>
  <c r="P133" i="7"/>
  <c r="P132" i="7"/>
  <c r="P131" i="7"/>
  <c r="P130" i="7"/>
  <c r="P129" i="7"/>
  <c r="P128" i="7"/>
  <c r="P127" i="7"/>
  <c r="P126" i="7"/>
  <c r="P125" i="7"/>
  <c r="P124" i="7"/>
  <c r="P123" i="7"/>
  <c r="P122" i="7"/>
  <c r="P121" i="7"/>
  <c r="P120" i="7"/>
  <c r="P119" i="7"/>
  <c r="P118" i="7"/>
  <c r="P117" i="7"/>
  <c r="P116" i="7"/>
  <c r="P115" i="7"/>
  <c r="P114" i="7"/>
  <c r="P113" i="7"/>
  <c r="P112" i="7"/>
  <c r="P111" i="7"/>
  <c r="P110" i="7"/>
  <c r="P109" i="7"/>
  <c r="P108" i="7"/>
  <c r="P107" i="7"/>
  <c r="P106" i="7"/>
  <c r="P105" i="7"/>
  <c r="P104" i="7"/>
  <c r="P103" i="7"/>
  <c r="P101" i="7"/>
  <c r="P100" i="7"/>
  <c r="P99" i="7"/>
  <c r="P98" i="7"/>
  <c r="P97" i="7"/>
  <c r="P96" i="7"/>
  <c r="P94" i="7"/>
  <c r="P92" i="7"/>
  <c r="P90" i="7"/>
  <c r="P87" i="7"/>
  <c r="P86" i="7"/>
  <c r="P85" i="7"/>
  <c r="P84" i="7"/>
  <c r="P82" i="7"/>
  <c r="P81" i="7"/>
  <c r="P77" i="7"/>
  <c r="P76" i="7"/>
  <c r="P75" i="7"/>
  <c r="P74" i="7"/>
  <c r="P73" i="7"/>
  <c r="P71" i="7"/>
  <c r="P70" i="7"/>
  <c r="P69" i="7"/>
  <c r="P68" i="7"/>
  <c r="P67" i="7"/>
  <c r="P66" i="7"/>
  <c r="P65" i="7"/>
  <c r="P64" i="7"/>
  <c r="P63" i="7"/>
  <c r="P61" i="7"/>
  <c r="P60" i="7"/>
  <c r="P59" i="7"/>
  <c r="P58" i="7"/>
  <c r="P57" i="7"/>
  <c r="P56" i="7"/>
  <c r="P55" i="7"/>
  <c r="P54" i="7"/>
  <c r="P53" i="7"/>
  <c r="P50" i="7"/>
  <c r="P49" i="7"/>
  <c r="P48" i="7"/>
  <c r="P47" i="7"/>
  <c r="P46" i="7"/>
  <c r="P45" i="7"/>
  <c r="P44" i="7"/>
  <c r="P43" i="7"/>
  <c r="P42" i="7"/>
  <c r="P41" i="7"/>
  <c r="P39" i="7"/>
  <c r="P38" i="7"/>
  <c r="P37" i="7"/>
  <c r="P36" i="7"/>
  <c r="P35" i="7"/>
  <c r="P34" i="7"/>
  <c r="P33" i="7"/>
  <c r="P31" i="7"/>
  <c r="P30" i="7"/>
  <c r="P29" i="7"/>
  <c r="P28" i="7"/>
  <c r="P27" i="7"/>
  <c r="P26" i="7"/>
  <c r="P25" i="7"/>
  <c r="P24" i="7"/>
  <c r="P23" i="7"/>
  <c r="P22" i="7"/>
  <c r="P20" i="7"/>
  <c r="P19" i="7"/>
  <c r="P18" i="7"/>
  <c r="P16" i="7"/>
  <c r="P15" i="7"/>
  <c r="P14" i="7"/>
  <c r="P13" i="7"/>
  <c r="P11" i="7"/>
  <c r="P3" i="7"/>
  <c r="P5" i="7"/>
  <c r="P6" i="7"/>
  <c r="P7" i="7"/>
  <c r="P8" i="7"/>
  <c r="O4" i="8" l="1"/>
  <c r="J4" i="8"/>
  <c r="G4" i="8"/>
  <c r="K4" i="8" s="1"/>
  <c r="E4" i="8"/>
  <c r="Q4" i="8" s="1"/>
  <c r="D4" i="8"/>
  <c r="L1019" i="7"/>
  <c r="K1019" i="7"/>
  <c r="J1019" i="7"/>
  <c r="L1002" i="7"/>
  <c r="J1002" i="7"/>
  <c r="R1001" i="7"/>
  <c r="S1001" i="7" s="1"/>
  <c r="N1001" i="7"/>
  <c r="K1001" i="7"/>
  <c r="U1001" i="7" s="1"/>
  <c r="R1000" i="7"/>
  <c r="O1000" i="7"/>
  <c r="N1000" i="7"/>
  <c r="K1000" i="7"/>
  <c r="U1000" i="7" s="1"/>
  <c r="R999" i="7"/>
  <c r="O999" i="7"/>
  <c r="N999" i="7"/>
  <c r="K999" i="7"/>
  <c r="U999" i="7" s="1"/>
  <c r="O998" i="7"/>
  <c r="N998" i="7"/>
  <c r="K998" i="7"/>
  <c r="U998" i="7" s="1"/>
  <c r="R997" i="7"/>
  <c r="O997" i="7"/>
  <c r="N997" i="7"/>
  <c r="K997" i="7"/>
  <c r="U997" i="7" s="1"/>
  <c r="R996" i="7"/>
  <c r="O996" i="7"/>
  <c r="N996" i="7"/>
  <c r="K996" i="7"/>
  <c r="U996" i="7" s="1"/>
  <c r="R995" i="7"/>
  <c r="O995" i="7"/>
  <c r="N995" i="7"/>
  <c r="K995" i="7"/>
  <c r="U995" i="7" s="1"/>
  <c r="O994" i="7"/>
  <c r="N994" i="7"/>
  <c r="K994" i="7"/>
  <c r="U994" i="7" s="1"/>
  <c r="R993" i="7"/>
  <c r="O993" i="7"/>
  <c r="N993" i="7"/>
  <c r="K993" i="7"/>
  <c r="U993" i="7" s="1"/>
  <c r="R992" i="7"/>
  <c r="O992" i="7"/>
  <c r="N992" i="7"/>
  <c r="K992" i="7"/>
  <c r="U992" i="7" s="1"/>
  <c r="R991" i="7"/>
  <c r="O991" i="7"/>
  <c r="N991" i="7"/>
  <c r="K991" i="7"/>
  <c r="U991" i="7" s="1"/>
  <c r="N990" i="7"/>
  <c r="K990" i="7"/>
  <c r="U990" i="7" s="1"/>
  <c r="N989" i="7"/>
  <c r="K989" i="7"/>
  <c r="U988" i="7"/>
  <c r="R988" i="7"/>
  <c r="S988" i="7" s="1"/>
  <c r="O988" i="7"/>
  <c r="N988" i="7"/>
  <c r="U987" i="7"/>
  <c r="R987" i="7"/>
  <c r="S987" i="7" s="1"/>
  <c r="O987" i="7"/>
  <c r="N987" i="7"/>
  <c r="N986" i="7"/>
  <c r="K986" i="7"/>
  <c r="R985" i="7"/>
  <c r="O985" i="7"/>
  <c r="N985" i="7"/>
  <c r="K985" i="7"/>
  <c r="U985" i="7" s="1"/>
  <c r="R984" i="7"/>
  <c r="O984" i="7"/>
  <c r="N984" i="7"/>
  <c r="K984" i="7"/>
  <c r="U984" i="7" s="1"/>
  <c r="L982" i="7"/>
  <c r="J982" i="7"/>
  <c r="B982" i="7"/>
  <c r="R981" i="7"/>
  <c r="O981" i="7"/>
  <c r="N981" i="7"/>
  <c r="K981" i="7"/>
  <c r="U981" i="7" s="1"/>
  <c r="O980" i="7"/>
  <c r="N980" i="7"/>
  <c r="K980" i="7"/>
  <c r="U980" i="7" s="1"/>
  <c r="R979" i="7"/>
  <c r="O979" i="7"/>
  <c r="N979" i="7"/>
  <c r="K979" i="7"/>
  <c r="U979" i="7" s="1"/>
  <c r="R978" i="7"/>
  <c r="O978" i="7"/>
  <c r="N978" i="7"/>
  <c r="K978" i="7"/>
  <c r="U978" i="7" s="1"/>
  <c r="R977" i="7"/>
  <c r="O977" i="7"/>
  <c r="N977" i="7"/>
  <c r="K977" i="7"/>
  <c r="U977" i="7" s="1"/>
  <c r="N976" i="7"/>
  <c r="K976" i="7"/>
  <c r="U976" i="7" s="1"/>
  <c r="N975" i="7"/>
  <c r="K975" i="7"/>
  <c r="U975" i="7" s="1"/>
  <c r="R974" i="7"/>
  <c r="O974" i="7"/>
  <c r="N974" i="7"/>
  <c r="K974" i="7"/>
  <c r="U974" i="7" s="1"/>
  <c r="R973" i="7"/>
  <c r="O973" i="7"/>
  <c r="N973" i="7"/>
  <c r="K973" i="7"/>
  <c r="U973" i="7" s="1"/>
  <c r="R972" i="7"/>
  <c r="O972" i="7"/>
  <c r="N972" i="7"/>
  <c r="K972" i="7"/>
  <c r="U972" i="7" s="1"/>
  <c r="R971" i="7"/>
  <c r="N971" i="7"/>
  <c r="K971" i="7"/>
  <c r="U971" i="7" s="1"/>
  <c r="R970" i="7"/>
  <c r="O970" i="7"/>
  <c r="N970" i="7"/>
  <c r="K970" i="7"/>
  <c r="U970" i="7" s="1"/>
  <c r="R969" i="7"/>
  <c r="O969" i="7"/>
  <c r="N969" i="7"/>
  <c r="K969" i="7"/>
  <c r="U969" i="7" s="1"/>
  <c r="R968" i="7"/>
  <c r="O968" i="7"/>
  <c r="N968" i="7"/>
  <c r="K968" i="7"/>
  <c r="U968" i="7" s="1"/>
  <c r="R967" i="7"/>
  <c r="N967" i="7"/>
  <c r="K967" i="7"/>
  <c r="U967" i="7" s="1"/>
  <c r="R966" i="7"/>
  <c r="O966" i="7"/>
  <c r="N966" i="7"/>
  <c r="K966" i="7"/>
  <c r="U966" i="7" s="1"/>
  <c r="R965" i="7"/>
  <c r="O965" i="7"/>
  <c r="N965" i="7"/>
  <c r="K965" i="7"/>
  <c r="U965" i="7" s="1"/>
  <c r="R964" i="7"/>
  <c r="O964" i="7"/>
  <c r="N964" i="7"/>
  <c r="K964" i="7"/>
  <c r="U964" i="7" s="1"/>
  <c r="R963" i="7"/>
  <c r="N963" i="7"/>
  <c r="K963" i="7"/>
  <c r="U963" i="7" s="1"/>
  <c r="R962" i="7"/>
  <c r="O962" i="7"/>
  <c r="N962" i="7"/>
  <c r="K962" i="7"/>
  <c r="U962" i="7" s="1"/>
  <c r="R961" i="7"/>
  <c r="O961" i="7"/>
  <c r="N961" i="7"/>
  <c r="K961" i="7"/>
  <c r="U961" i="7" s="1"/>
  <c r="R960" i="7"/>
  <c r="O960" i="7"/>
  <c r="N960" i="7"/>
  <c r="K960" i="7"/>
  <c r="U960" i="7" s="1"/>
  <c r="R959" i="7"/>
  <c r="N959" i="7"/>
  <c r="K959" i="7"/>
  <c r="U959" i="7" s="1"/>
  <c r="R958" i="7"/>
  <c r="O958" i="7"/>
  <c r="N958" i="7"/>
  <c r="K958" i="7"/>
  <c r="U958" i="7" s="1"/>
  <c r="R957" i="7"/>
  <c r="O957" i="7"/>
  <c r="N957" i="7"/>
  <c r="K957" i="7"/>
  <c r="U957" i="7" s="1"/>
  <c r="R956" i="7"/>
  <c r="O956" i="7"/>
  <c r="N956" i="7"/>
  <c r="K956" i="7"/>
  <c r="U956" i="7" s="1"/>
  <c r="R955" i="7"/>
  <c r="N955" i="7"/>
  <c r="K955" i="7"/>
  <c r="U955" i="7" s="1"/>
  <c r="R954" i="7"/>
  <c r="O954" i="7"/>
  <c r="N954" i="7"/>
  <c r="K954" i="7"/>
  <c r="U954" i="7" s="1"/>
  <c r="R953" i="7"/>
  <c r="O953" i="7"/>
  <c r="N953" i="7"/>
  <c r="K953" i="7"/>
  <c r="U953" i="7" s="1"/>
  <c r="R952" i="7"/>
  <c r="O952" i="7"/>
  <c r="N952" i="7"/>
  <c r="K952" i="7"/>
  <c r="U952" i="7" s="1"/>
  <c r="R951" i="7"/>
  <c r="N951" i="7"/>
  <c r="K951" i="7"/>
  <c r="U951" i="7" s="1"/>
  <c r="R950" i="7"/>
  <c r="O950" i="7"/>
  <c r="N950" i="7"/>
  <c r="K950" i="7"/>
  <c r="U950" i="7" s="1"/>
  <c r="R949" i="7"/>
  <c r="O949" i="7"/>
  <c r="N949" i="7"/>
  <c r="K949" i="7"/>
  <c r="U949" i="7" s="1"/>
  <c r="R948" i="7"/>
  <c r="O948" i="7"/>
  <c r="N948" i="7"/>
  <c r="K948" i="7"/>
  <c r="U948" i="7" s="1"/>
  <c r="R947" i="7"/>
  <c r="N947" i="7"/>
  <c r="K947" i="7"/>
  <c r="U947" i="7" s="1"/>
  <c r="R946" i="7"/>
  <c r="O946" i="7"/>
  <c r="N946" i="7"/>
  <c r="K946" i="7"/>
  <c r="U946" i="7" s="1"/>
  <c r="R945" i="7"/>
  <c r="O945" i="7"/>
  <c r="N945" i="7"/>
  <c r="K945" i="7"/>
  <c r="U945" i="7" s="1"/>
  <c r="R944" i="7"/>
  <c r="O944" i="7"/>
  <c r="N944" i="7"/>
  <c r="K944" i="7"/>
  <c r="U944" i="7" s="1"/>
  <c r="R943" i="7"/>
  <c r="N943" i="7"/>
  <c r="K943" i="7"/>
  <c r="U943" i="7" s="1"/>
  <c r="R942" i="7"/>
  <c r="O942" i="7"/>
  <c r="N942" i="7"/>
  <c r="K942" i="7"/>
  <c r="U942" i="7" s="1"/>
  <c r="R941" i="7"/>
  <c r="O941" i="7"/>
  <c r="N941" i="7"/>
  <c r="K941" i="7"/>
  <c r="U941" i="7" s="1"/>
  <c r="R940" i="7"/>
  <c r="O940" i="7"/>
  <c r="N940" i="7"/>
  <c r="K940" i="7"/>
  <c r="U940" i="7" s="1"/>
  <c r="R939" i="7"/>
  <c r="N939" i="7"/>
  <c r="K939" i="7"/>
  <c r="U939" i="7" s="1"/>
  <c r="R938" i="7"/>
  <c r="O938" i="7"/>
  <c r="N938" i="7"/>
  <c r="K938" i="7"/>
  <c r="U938" i="7" s="1"/>
  <c r="R937" i="7"/>
  <c r="O937" i="7"/>
  <c r="N937" i="7"/>
  <c r="K937" i="7"/>
  <c r="U937" i="7" s="1"/>
  <c r="R936" i="7"/>
  <c r="O936" i="7"/>
  <c r="N936" i="7"/>
  <c r="K936" i="7"/>
  <c r="U936" i="7" s="1"/>
  <c r="R935" i="7"/>
  <c r="N935" i="7"/>
  <c r="K935" i="7"/>
  <c r="U935" i="7" s="1"/>
  <c r="R934" i="7"/>
  <c r="O934" i="7"/>
  <c r="N934" i="7"/>
  <c r="K934" i="7"/>
  <c r="U934" i="7" s="1"/>
  <c r="R933" i="7"/>
  <c r="O933" i="7"/>
  <c r="N933" i="7"/>
  <c r="K933" i="7"/>
  <c r="U933" i="7" s="1"/>
  <c r="R932" i="7"/>
  <c r="O932" i="7"/>
  <c r="N932" i="7"/>
  <c r="K932" i="7"/>
  <c r="U932" i="7" s="1"/>
  <c r="R931" i="7"/>
  <c r="N931" i="7"/>
  <c r="K931" i="7"/>
  <c r="U931" i="7" s="1"/>
  <c r="R930" i="7"/>
  <c r="O930" i="7"/>
  <c r="N930" i="7"/>
  <c r="K930" i="7"/>
  <c r="U930" i="7" s="1"/>
  <c r="R929" i="7"/>
  <c r="O929" i="7"/>
  <c r="N929" i="7"/>
  <c r="K929" i="7"/>
  <c r="U929" i="7" s="1"/>
  <c r="R928" i="7"/>
  <c r="O928" i="7"/>
  <c r="N928" i="7"/>
  <c r="K928" i="7"/>
  <c r="U928" i="7" s="1"/>
  <c r="R927" i="7"/>
  <c r="N927" i="7"/>
  <c r="K927" i="7"/>
  <c r="U927" i="7" s="1"/>
  <c r="R926" i="7"/>
  <c r="O926" i="7"/>
  <c r="N926" i="7"/>
  <c r="K926" i="7"/>
  <c r="U926" i="7" s="1"/>
  <c r="R925" i="7"/>
  <c r="O925" i="7"/>
  <c r="N925" i="7"/>
  <c r="K925" i="7"/>
  <c r="U925" i="7" s="1"/>
  <c r="R924" i="7"/>
  <c r="O924" i="7"/>
  <c r="N924" i="7"/>
  <c r="K924" i="7"/>
  <c r="U924" i="7" s="1"/>
  <c r="R923" i="7"/>
  <c r="N923" i="7"/>
  <c r="K923" i="7"/>
  <c r="U923" i="7" s="1"/>
  <c r="R922" i="7"/>
  <c r="O922" i="7"/>
  <c r="N922" i="7"/>
  <c r="K922" i="7"/>
  <c r="U922" i="7" s="1"/>
  <c r="R921" i="7"/>
  <c r="O921" i="7"/>
  <c r="N921" i="7"/>
  <c r="K921" i="7"/>
  <c r="U921" i="7" s="1"/>
  <c r="N920" i="7"/>
  <c r="K920" i="7"/>
  <c r="U920" i="7" s="1"/>
  <c r="R919" i="7"/>
  <c r="N919" i="7"/>
  <c r="K919" i="7"/>
  <c r="U919" i="7" s="1"/>
  <c r="R918" i="7"/>
  <c r="O918" i="7"/>
  <c r="N918" i="7"/>
  <c r="K918" i="7"/>
  <c r="U918" i="7" s="1"/>
  <c r="R917" i="7"/>
  <c r="O917" i="7"/>
  <c r="N917" i="7"/>
  <c r="K917" i="7"/>
  <c r="U917" i="7" s="1"/>
  <c r="N916" i="7"/>
  <c r="K916" i="7"/>
  <c r="U916" i="7" s="1"/>
  <c r="R915" i="7"/>
  <c r="N915" i="7"/>
  <c r="K915" i="7"/>
  <c r="U915" i="7" s="1"/>
  <c r="R914" i="7"/>
  <c r="O914" i="7"/>
  <c r="N914" i="7"/>
  <c r="K914" i="7"/>
  <c r="U914" i="7" s="1"/>
  <c r="R913" i="7"/>
  <c r="O913" i="7"/>
  <c r="N913" i="7"/>
  <c r="K913" i="7"/>
  <c r="U913" i="7" s="1"/>
  <c r="N912" i="7"/>
  <c r="K912" i="7"/>
  <c r="U912" i="7" s="1"/>
  <c r="R911" i="7"/>
  <c r="N911" i="7"/>
  <c r="K911" i="7"/>
  <c r="U911" i="7" s="1"/>
  <c r="R910" i="7"/>
  <c r="O910" i="7"/>
  <c r="N910" i="7"/>
  <c r="K910" i="7"/>
  <c r="U910" i="7" s="1"/>
  <c r="R909" i="7"/>
  <c r="O909" i="7"/>
  <c r="N909" i="7"/>
  <c r="K909" i="7"/>
  <c r="U909" i="7" s="1"/>
  <c r="N908" i="7"/>
  <c r="K908" i="7"/>
  <c r="U908" i="7" s="1"/>
  <c r="N907" i="7"/>
  <c r="K907" i="7"/>
  <c r="U907" i="7" s="1"/>
  <c r="R906" i="7"/>
  <c r="O906" i="7"/>
  <c r="N906" i="7"/>
  <c r="K906" i="7"/>
  <c r="U906" i="7" s="1"/>
  <c r="R905" i="7"/>
  <c r="O905" i="7"/>
  <c r="N905" i="7"/>
  <c r="K905" i="7"/>
  <c r="U905" i="7" s="1"/>
  <c r="R904" i="7"/>
  <c r="O904" i="7"/>
  <c r="N904" i="7"/>
  <c r="K904" i="7"/>
  <c r="U904" i="7" s="1"/>
  <c r="R903" i="7"/>
  <c r="N903" i="7"/>
  <c r="K903" i="7"/>
  <c r="U903" i="7" s="1"/>
  <c r="R902" i="7"/>
  <c r="O902" i="7"/>
  <c r="N902" i="7"/>
  <c r="K902" i="7"/>
  <c r="U902" i="7" s="1"/>
  <c r="R901" i="7"/>
  <c r="O901" i="7"/>
  <c r="N901" i="7"/>
  <c r="K901" i="7"/>
  <c r="U901" i="7" s="1"/>
  <c r="R900" i="7"/>
  <c r="O900" i="7"/>
  <c r="N900" i="7"/>
  <c r="K900" i="7"/>
  <c r="U900" i="7" s="1"/>
  <c r="R899" i="7"/>
  <c r="O899" i="7"/>
  <c r="N899" i="7"/>
  <c r="K899" i="7"/>
  <c r="U899" i="7" s="1"/>
  <c r="R898" i="7"/>
  <c r="O898" i="7"/>
  <c r="N898" i="7"/>
  <c r="K898" i="7"/>
  <c r="U898" i="7" s="1"/>
  <c r="R897" i="7"/>
  <c r="O897" i="7"/>
  <c r="N897" i="7"/>
  <c r="K897" i="7"/>
  <c r="U897" i="7" s="1"/>
  <c r="O896" i="7"/>
  <c r="N896" i="7"/>
  <c r="K896" i="7"/>
  <c r="U896" i="7" s="1"/>
  <c r="R895" i="7"/>
  <c r="O895" i="7"/>
  <c r="N895" i="7"/>
  <c r="K895" i="7"/>
  <c r="U895" i="7" s="1"/>
  <c r="R894" i="7"/>
  <c r="O894" i="7"/>
  <c r="N894" i="7"/>
  <c r="K894" i="7"/>
  <c r="U894" i="7" s="1"/>
  <c r="R893" i="7"/>
  <c r="O893" i="7"/>
  <c r="N893" i="7"/>
  <c r="K893" i="7"/>
  <c r="U893" i="7" s="1"/>
  <c r="N892" i="7"/>
  <c r="K892" i="7"/>
  <c r="U892" i="7" s="1"/>
  <c r="N891" i="7"/>
  <c r="K891" i="7"/>
  <c r="U891" i="7" s="1"/>
  <c r="R890" i="7"/>
  <c r="O890" i="7"/>
  <c r="N890" i="7"/>
  <c r="K890" i="7"/>
  <c r="U890" i="7" s="1"/>
  <c r="R889" i="7"/>
  <c r="O889" i="7"/>
  <c r="N889" i="7"/>
  <c r="K889" i="7"/>
  <c r="U889" i="7" s="1"/>
  <c r="R888" i="7"/>
  <c r="O888" i="7"/>
  <c r="N888" i="7"/>
  <c r="K888" i="7"/>
  <c r="U888" i="7" s="1"/>
  <c r="R887" i="7"/>
  <c r="N887" i="7"/>
  <c r="K887" i="7"/>
  <c r="U887" i="7" s="1"/>
  <c r="R886" i="7"/>
  <c r="O886" i="7"/>
  <c r="N886" i="7"/>
  <c r="K886" i="7"/>
  <c r="U886" i="7" s="1"/>
  <c r="R885" i="7"/>
  <c r="O885" i="7"/>
  <c r="N885" i="7"/>
  <c r="K885" i="7"/>
  <c r="U885" i="7" s="1"/>
  <c r="R884" i="7"/>
  <c r="O884" i="7"/>
  <c r="N884" i="7"/>
  <c r="K884" i="7"/>
  <c r="U884" i="7" s="1"/>
  <c r="R883" i="7"/>
  <c r="O883" i="7"/>
  <c r="N883" i="7"/>
  <c r="K883" i="7"/>
  <c r="U883" i="7" s="1"/>
  <c r="R882" i="7"/>
  <c r="O882" i="7"/>
  <c r="N882" i="7"/>
  <c r="K882" i="7"/>
  <c r="U882" i="7" s="1"/>
  <c r="R881" i="7"/>
  <c r="O881" i="7"/>
  <c r="N881" i="7"/>
  <c r="K881" i="7"/>
  <c r="U881" i="7" s="1"/>
  <c r="O880" i="7"/>
  <c r="N880" i="7"/>
  <c r="K880" i="7"/>
  <c r="U880" i="7" s="1"/>
  <c r="R879" i="7"/>
  <c r="O879" i="7"/>
  <c r="N879" i="7"/>
  <c r="K879" i="7"/>
  <c r="U879" i="7" s="1"/>
  <c r="R878" i="7"/>
  <c r="O878" i="7"/>
  <c r="N878" i="7"/>
  <c r="K878" i="7"/>
  <c r="U878" i="7" s="1"/>
  <c r="R877" i="7"/>
  <c r="O877" i="7"/>
  <c r="N877" i="7"/>
  <c r="K877" i="7"/>
  <c r="U877" i="7" s="1"/>
  <c r="N876" i="7"/>
  <c r="K876" i="7"/>
  <c r="U876" i="7" s="1"/>
  <c r="N875" i="7"/>
  <c r="K875" i="7"/>
  <c r="U875" i="7" s="1"/>
  <c r="R874" i="7"/>
  <c r="O874" i="7"/>
  <c r="N874" i="7"/>
  <c r="K874" i="7"/>
  <c r="U874" i="7" s="1"/>
  <c r="R873" i="7"/>
  <c r="O873" i="7"/>
  <c r="N873" i="7"/>
  <c r="K873" i="7"/>
  <c r="U873" i="7" s="1"/>
  <c r="R872" i="7"/>
  <c r="O872" i="7"/>
  <c r="N872" i="7"/>
  <c r="K872" i="7"/>
  <c r="U872" i="7" s="1"/>
  <c r="R871" i="7"/>
  <c r="N871" i="7"/>
  <c r="K871" i="7"/>
  <c r="U871" i="7" s="1"/>
  <c r="R870" i="7"/>
  <c r="O870" i="7"/>
  <c r="N870" i="7"/>
  <c r="K870" i="7"/>
  <c r="U870" i="7" s="1"/>
  <c r="R869" i="7"/>
  <c r="O869" i="7"/>
  <c r="N869" i="7"/>
  <c r="K869" i="7"/>
  <c r="U869" i="7" s="1"/>
  <c r="R868" i="7"/>
  <c r="O868" i="7"/>
  <c r="N868" i="7"/>
  <c r="K868" i="7"/>
  <c r="U868" i="7" s="1"/>
  <c r="R867" i="7"/>
  <c r="O867" i="7"/>
  <c r="N867" i="7"/>
  <c r="K867" i="7"/>
  <c r="U867" i="7" s="1"/>
  <c r="R866" i="7"/>
  <c r="O866" i="7"/>
  <c r="N866" i="7"/>
  <c r="K866" i="7"/>
  <c r="U866" i="7" s="1"/>
  <c r="R865" i="7"/>
  <c r="O865" i="7"/>
  <c r="N865" i="7"/>
  <c r="K865" i="7"/>
  <c r="U865" i="7" s="1"/>
  <c r="O864" i="7"/>
  <c r="N864" i="7"/>
  <c r="K864" i="7"/>
  <c r="U864" i="7" s="1"/>
  <c r="R863" i="7"/>
  <c r="O863" i="7"/>
  <c r="N863" i="7"/>
  <c r="K863" i="7"/>
  <c r="U863" i="7" s="1"/>
  <c r="R862" i="7"/>
  <c r="O862" i="7"/>
  <c r="N862" i="7"/>
  <c r="K862" i="7"/>
  <c r="U862" i="7" s="1"/>
  <c r="R861" i="7"/>
  <c r="O861" i="7"/>
  <c r="N861" i="7"/>
  <c r="K861" i="7"/>
  <c r="U861" i="7" s="1"/>
  <c r="N860" i="7"/>
  <c r="K860" i="7"/>
  <c r="U860" i="7" s="1"/>
  <c r="N859" i="7"/>
  <c r="K859" i="7"/>
  <c r="U859" i="7" s="1"/>
  <c r="R858" i="7"/>
  <c r="O858" i="7"/>
  <c r="N858" i="7"/>
  <c r="K858" i="7"/>
  <c r="U858" i="7" s="1"/>
  <c r="R857" i="7"/>
  <c r="S857" i="7" s="1"/>
  <c r="O857" i="7"/>
  <c r="N857" i="7"/>
  <c r="K857" i="7"/>
  <c r="U857" i="7" s="1"/>
  <c r="R856" i="7"/>
  <c r="S856" i="7" s="1"/>
  <c r="O856" i="7"/>
  <c r="N856" i="7"/>
  <c r="K856" i="7"/>
  <c r="U856" i="7" s="1"/>
  <c r="U855" i="7"/>
  <c r="R855" i="7"/>
  <c r="N855" i="7"/>
  <c r="K855" i="7"/>
  <c r="R854" i="7"/>
  <c r="O854" i="7"/>
  <c r="N854" i="7"/>
  <c r="K854" i="7"/>
  <c r="U854" i="7" s="1"/>
  <c r="R853" i="7"/>
  <c r="O853" i="7"/>
  <c r="N853" i="7"/>
  <c r="K853" i="7"/>
  <c r="U853" i="7" s="1"/>
  <c r="R852" i="7"/>
  <c r="O852" i="7"/>
  <c r="N852" i="7"/>
  <c r="K852" i="7"/>
  <c r="U852" i="7" s="1"/>
  <c r="R851" i="7"/>
  <c r="O851" i="7"/>
  <c r="N851" i="7"/>
  <c r="K851" i="7"/>
  <c r="U851" i="7" s="1"/>
  <c r="R850" i="7"/>
  <c r="S850" i="7" s="1"/>
  <c r="O850" i="7"/>
  <c r="N850" i="7"/>
  <c r="K850" i="7"/>
  <c r="U850" i="7" s="1"/>
  <c r="R849" i="7"/>
  <c r="O849" i="7"/>
  <c r="N849" i="7"/>
  <c r="K849" i="7"/>
  <c r="U849" i="7" s="1"/>
  <c r="O848" i="7"/>
  <c r="N848" i="7"/>
  <c r="K848" i="7"/>
  <c r="U848" i="7" s="1"/>
  <c r="R847" i="7"/>
  <c r="O847" i="7"/>
  <c r="N847" i="7"/>
  <c r="K847" i="7"/>
  <c r="U847" i="7" s="1"/>
  <c r="R846" i="7"/>
  <c r="O846" i="7"/>
  <c r="N846" i="7"/>
  <c r="K846" i="7"/>
  <c r="U846" i="7" s="1"/>
  <c r="R845" i="7"/>
  <c r="O845" i="7"/>
  <c r="N845" i="7"/>
  <c r="K845" i="7"/>
  <c r="U845" i="7" s="1"/>
  <c r="N844" i="7"/>
  <c r="K844" i="7"/>
  <c r="U844" i="7" s="1"/>
  <c r="N843" i="7"/>
  <c r="K843" i="7"/>
  <c r="U843" i="7" s="1"/>
  <c r="R842" i="7"/>
  <c r="O842" i="7"/>
  <c r="N842" i="7"/>
  <c r="K842" i="7"/>
  <c r="U842" i="7" s="1"/>
  <c r="R841" i="7"/>
  <c r="O841" i="7"/>
  <c r="N841" i="7"/>
  <c r="K841" i="7"/>
  <c r="U841" i="7" s="1"/>
  <c r="R840" i="7"/>
  <c r="O840" i="7"/>
  <c r="N840" i="7"/>
  <c r="K840" i="7"/>
  <c r="U840" i="7" s="1"/>
  <c r="R839" i="7"/>
  <c r="N839" i="7"/>
  <c r="K839" i="7"/>
  <c r="U839" i="7" s="1"/>
  <c r="R838" i="7"/>
  <c r="O838" i="7"/>
  <c r="N838" i="7"/>
  <c r="K838" i="7"/>
  <c r="U838" i="7" s="1"/>
  <c r="R837" i="7"/>
  <c r="O837" i="7"/>
  <c r="N837" i="7"/>
  <c r="K837" i="7"/>
  <c r="U837" i="7" s="1"/>
  <c r="R836" i="7"/>
  <c r="O836" i="7"/>
  <c r="N836" i="7"/>
  <c r="K836" i="7"/>
  <c r="U836" i="7" s="1"/>
  <c r="R835" i="7"/>
  <c r="O835" i="7"/>
  <c r="N835" i="7"/>
  <c r="K835" i="7"/>
  <c r="U835" i="7" s="1"/>
  <c r="R834" i="7"/>
  <c r="O834" i="7"/>
  <c r="N834" i="7"/>
  <c r="K834" i="7"/>
  <c r="U834" i="7" s="1"/>
  <c r="R833" i="7"/>
  <c r="O833" i="7"/>
  <c r="N833" i="7"/>
  <c r="K833" i="7"/>
  <c r="U833" i="7" s="1"/>
  <c r="O832" i="7"/>
  <c r="N832" i="7"/>
  <c r="K832" i="7"/>
  <c r="U832" i="7" s="1"/>
  <c r="R831" i="7"/>
  <c r="O831" i="7"/>
  <c r="N831" i="7"/>
  <c r="K831" i="7"/>
  <c r="U831" i="7" s="1"/>
  <c r="N830" i="7"/>
  <c r="R829" i="7"/>
  <c r="O829" i="7"/>
  <c r="N829" i="7"/>
  <c r="K829" i="7"/>
  <c r="U829" i="7" s="1"/>
  <c r="N828" i="7"/>
  <c r="K828" i="7"/>
  <c r="U828" i="7" s="1"/>
  <c r="N827" i="7"/>
  <c r="K827" i="7"/>
  <c r="U827" i="7" s="1"/>
  <c r="R826" i="7"/>
  <c r="O826" i="7"/>
  <c r="N826" i="7"/>
  <c r="K826" i="7"/>
  <c r="U826" i="7" s="1"/>
  <c r="R825" i="7"/>
  <c r="O825" i="7"/>
  <c r="N825" i="7"/>
  <c r="K825" i="7"/>
  <c r="U825" i="7" s="1"/>
  <c r="R824" i="7"/>
  <c r="O824" i="7"/>
  <c r="N824" i="7"/>
  <c r="K824" i="7"/>
  <c r="U824" i="7" s="1"/>
  <c r="R823" i="7"/>
  <c r="N823" i="7"/>
  <c r="K823" i="7"/>
  <c r="U823" i="7" s="1"/>
  <c r="R822" i="7"/>
  <c r="O822" i="7"/>
  <c r="N822" i="7"/>
  <c r="K822" i="7"/>
  <c r="U822" i="7" s="1"/>
  <c r="R821" i="7"/>
  <c r="O821" i="7"/>
  <c r="N821" i="7"/>
  <c r="K821" i="7"/>
  <c r="U821" i="7" s="1"/>
  <c r="R820" i="7"/>
  <c r="O820" i="7"/>
  <c r="N820" i="7"/>
  <c r="K820" i="7"/>
  <c r="U820" i="7" s="1"/>
  <c r="R819" i="7"/>
  <c r="N819" i="7"/>
  <c r="K819" i="7"/>
  <c r="U819" i="7" s="1"/>
  <c r="R818" i="7"/>
  <c r="O818" i="7"/>
  <c r="N818" i="7"/>
  <c r="K818" i="7"/>
  <c r="U818" i="7" s="1"/>
  <c r="R817" i="7"/>
  <c r="O817" i="7"/>
  <c r="N817" i="7"/>
  <c r="K817" i="7"/>
  <c r="L815" i="7"/>
  <c r="K815" i="7"/>
  <c r="J815" i="7"/>
  <c r="N814" i="7"/>
  <c r="N813" i="7"/>
  <c r="N812" i="7"/>
  <c r="N811" i="7"/>
  <c r="U810" i="7"/>
  <c r="R810" i="7"/>
  <c r="S810" i="7" s="1"/>
  <c r="O810" i="7"/>
  <c r="N810" i="7"/>
  <c r="U809" i="7"/>
  <c r="N809" i="7"/>
  <c r="U808" i="7"/>
  <c r="N808" i="7"/>
  <c r="U807" i="7"/>
  <c r="R807" i="7"/>
  <c r="S807" i="7" s="1"/>
  <c r="O807" i="7"/>
  <c r="N807" i="7"/>
  <c r="U806" i="7"/>
  <c r="R806" i="7"/>
  <c r="S806" i="7" s="1"/>
  <c r="O806" i="7"/>
  <c r="N806" i="7"/>
  <c r="U805" i="7"/>
  <c r="N805" i="7"/>
  <c r="U804" i="7"/>
  <c r="N804" i="7"/>
  <c r="U803" i="7"/>
  <c r="R803" i="7"/>
  <c r="S803" i="7" s="1"/>
  <c r="O803" i="7"/>
  <c r="N803" i="7"/>
  <c r="U802" i="7"/>
  <c r="R802" i="7"/>
  <c r="S802" i="7" s="1"/>
  <c r="O802" i="7"/>
  <c r="N802" i="7"/>
  <c r="U801" i="7"/>
  <c r="N801" i="7"/>
  <c r="U800" i="7"/>
  <c r="N800" i="7"/>
  <c r="U799" i="7"/>
  <c r="O799" i="7"/>
  <c r="N799" i="7"/>
  <c r="U798" i="7"/>
  <c r="R798" i="7"/>
  <c r="S798" i="7" s="1"/>
  <c r="N798" i="7"/>
  <c r="U797" i="7"/>
  <c r="N797" i="7"/>
  <c r="U796" i="7"/>
  <c r="N796" i="7"/>
  <c r="U795" i="7"/>
  <c r="O795" i="7"/>
  <c r="N795" i="7"/>
  <c r="U794" i="7"/>
  <c r="R794" i="7"/>
  <c r="S794" i="7" s="1"/>
  <c r="N794" i="7"/>
  <c r="U793" i="7"/>
  <c r="N793" i="7"/>
  <c r="U792" i="7"/>
  <c r="N792" i="7"/>
  <c r="U791" i="7"/>
  <c r="O791" i="7"/>
  <c r="N791" i="7"/>
  <c r="U790" i="7"/>
  <c r="R790" i="7"/>
  <c r="S790" i="7" s="1"/>
  <c r="N790" i="7"/>
  <c r="U789" i="7"/>
  <c r="N789" i="7"/>
  <c r="U788" i="7"/>
  <c r="N788" i="7"/>
  <c r="U787" i="7"/>
  <c r="O787" i="7"/>
  <c r="N787" i="7"/>
  <c r="U786" i="7"/>
  <c r="R786" i="7"/>
  <c r="S786" i="7" s="1"/>
  <c r="N786" i="7"/>
  <c r="U785" i="7"/>
  <c r="N785" i="7"/>
  <c r="U784" i="7"/>
  <c r="R784" i="7"/>
  <c r="S784" i="7" s="1"/>
  <c r="O784" i="7"/>
  <c r="N784" i="7"/>
  <c r="U783" i="7"/>
  <c r="R783" i="7"/>
  <c r="S783" i="7" s="1"/>
  <c r="O783" i="7"/>
  <c r="N783" i="7"/>
  <c r="N782" i="7"/>
  <c r="N781" i="7"/>
  <c r="U780" i="7"/>
  <c r="R780" i="7"/>
  <c r="S780" i="7" s="1"/>
  <c r="O780" i="7"/>
  <c r="N780" i="7"/>
  <c r="N779" i="7"/>
  <c r="N778" i="7"/>
  <c r="N777" i="7"/>
  <c r="N776" i="7"/>
  <c r="N775" i="7"/>
  <c r="N774" i="7"/>
  <c r="N773" i="7"/>
  <c r="N772" i="7"/>
  <c r="N771" i="7"/>
  <c r="N770" i="7"/>
  <c r="N769" i="7"/>
  <c r="N768" i="7"/>
  <c r="N767" i="7"/>
  <c r="N766" i="7"/>
  <c r="N765" i="7"/>
  <c r="N764" i="7"/>
  <c r="N763" i="7"/>
  <c r="N762" i="7"/>
  <c r="N761" i="7"/>
  <c r="N760" i="7"/>
  <c r="U759" i="7"/>
  <c r="R759" i="7"/>
  <c r="S759" i="7" s="1"/>
  <c r="O759" i="7"/>
  <c r="N759" i="7"/>
  <c r="U758" i="7"/>
  <c r="R758" i="7"/>
  <c r="S758" i="7" s="1"/>
  <c r="O758" i="7"/>
  <c r="N758" i="7"/>
  <c r="U757" i="7"/>
  <c r="R757" i="7"/>
  <c r="S757" i="7" s="1"/>
  <c r="O757" i="7"/>
  <c r="N757" i="7"/>
  <c r="U756" i="7"/>
  <c r="R756" i="7"/>
  <c r="S756" i="7" s="1"/>
  <c r="O756" i="7"/>
  <c r="N756" i="7"/>
  <c r="U755" i="7"/>
  <c r="R755" i="7"/>
  <c r="S755" i="7" s="1"/>
  <c r="O755" i="7"/>
  <c r="N755" i="7"/>
  <c r="U754" i="7"/>
  <c r="R754" i="7"/>
  <c r="S754" i="7" s="1"/>
  <c r="O754" i="7"/>
  <c r="N754" i="7"/>
  <c r="U753" i="7"/>
  <c r="R753" i="7"/>
  <c r="S753" i="7" s="1"/>
  <c r="O753" i="7"/>
  <c r="N753" i="7"/>
  <c r="U752" i="7"/>
  <c r="R752" i="7"/>
  <c r="S752" i="7" s="1"/>
  <c r="O752" i="7"/>
  <c r="N752" i="7"/>
  <c r="U751" i="7"/>
  <c r="R751" i="7"/>
  <c r="S751" i="7" s="1"/>
  <c r="O751" i="7"/>
  <c r="N751" i="7"/>
  <c r="U750" i="7"/>
  <c r="R750" i="7"/>
  <c r="S750" i="7" s="1"/>
  <c r="O750" i="7"/>
  <c r="N750" i="7"/>
  <c r="U749" i="7"/>
  <c r="R749" i="7"/>
  <c r="S749" i="7" s="1"/>
  <c r="O749" i="7"/>
  <c r="N749" i="7"/>
  <c r="U748" i="7"/>
  <c r="R748" i="7"/>
  <c r="S748" i="7" s="1"/>
  <c r="O748" i="7"/>
  <c r="N748" i="7"/>
  <c r="U747" i="7"/>
  <c r="R747" i="7"/>
  <c r="S747" i="7" s="1"/>
  <c r="O747" i="7"/>
  <c r="N747" i="7"/>
  <c r="U746" i="7"/>
  <c r="R746" i="7"/>
  <c r="S746" i="7" s="1"/>
  <c r="O746" i="7"/>
  <c r="N746" i="7"/>
  <c r="U745" i="7"/>
  <c r="R745" i="7"/>
  <c r="S745" i="7" s="1"/>
  <c r="O745" i="7"/>
  <c r="N745" i="7"/>
  <c r="U744" i="7"/>
  <c r="R744" i="7"/>
  <c r="S744" i="7" s="1"/>
  <c r="O744" i="7"/>
  <c r="N744" i="7"/>
  <c r="U743" i="7"/>
  <c r="R743" i="7"/>
  <c r="S743" i="7" s="1"/>
  <c r="O743" i="7"/>
  <c r="N743" i="7"/>
  <c r="U742" i="7"/>
  <c r="R742" i="7"/>
  <c r="S742" i="7" s="1"/>
  <c r="O742" i="7"/>
  <c r="N742" i="7"/>
  <c r="U741" i="7"/>
  <c r="R741" i="7"/>
  <c r="S741" i="7" s="1"/>
  <c r="O741" i="7"/>
  <c r="N741" i="7"/>
  <c r="U740" i="7"/>
  <c r="R740" i="7"/>
  <c r="S740" i="7" s="1"/>
  <c r="O740" i="7"/>
  <c r="N740" i="7"/>
  <c r="U739" i="7"/>
  <c r="R739" i="7"/>
  <c r="S739" i="7" s="1"/>
  <c r="O739" i="7"/>
  <c r="N739" i="7"/>
  <c r="U738" i="7"/>
  <c r="R738" i="7"/>
  <c r="S738" i="7" s="1"/>
  <c r="O738" i="7"/>
  <c r="N738" i="7"/>
  <c r="U737" i="7"/>
  <c r="R737" i="7"/>
  <c r="S737" i="7" s="1"/>
  <c r="O737" i="7"/>
  <c r="N737" i="7"/>
  <c r="U736" i="7"/>
  <c r="R736" i="7"/>
  <c r="S736" i="7" s="1"/>
  <c r="O736" i="7"/>
  <c r="N736" i="7"/>
  <c r="U735" i="7"/>
  <c r="R735" i="7"/>
  <c r="S735" i="7" s="1"/>
  <c r="O735" i="7"/>
  <c r="N735" i="7"/>
  <c r="U734" i="7"/>
  <c r="R734" i="7"/>
  <c r="S734" i="7" s="1"/>
  <c r="O734" i="7"/>
  <c r="N734" i="7"/>
  <c r="U733" i="7"/>
  <c r="R733" i="7"/>
  <c r="S733" i="7" s="1"/>
  <c r="O733" i="7"/>
  <c r="N733" i="7"/>
  <c r="U732" i="7"/>
  <c r="R732" i="7"/>
  <c r="S732" i="7" s="1"/>
  <c r="O732" i="7"/>
  <c r="N732" i="7"/>
  <c r="U731" i="7"/>
  <c r="R731" i="7"/>
  <c r="S731" i="7" s="1"/>
  <c r="O731" i="7"/>
  <c r="N731" i="7"/>
  <c r="U730" i="7"/>
  <c r="R730" i="7"/>
  <c r="S730" i="7" s="1"/>
  <c r="O730" i="7"/>
  <c r="N730" i="7"/>
  <c r="U729" i="7"/>
  <c r="R729" i="7"/>
  <c r="S729" i="7" s="1"/>
  <c r="O729" i="7"/>
  <c r="N729" i="7"/>
  <c r="U728" i="7"/>
  <c r="R728" i="7"/>
  <c r="S728" i="7" s="1"/>
  <c r="O728" i="7"/>
  <c r="N728" i="7"/>
  <c r="U727" i="7"/>
  <c r="R727" i="7"/>
  <c r="S727" i="7" s="1"/>
  <c r="O727" i="7"/>
  <c r="N727" i="7"/>
  <c r="U726" i="7"/>
  <c r="R726" i="7"/>
  <c r="S726" i="7" s="1"/>
  <c r="O726" i="7"/>
  <c r="N726" i="7"/>
  <c r="U725" i="7"/>
  <c r="R725" i="7"/>
  <c r="S725" i="7" s="1"/>
  <c r="O725" i="7"/>
  <c r="N725" i="7"/>
  <c r="U724" i="7"/>
  <c r="R724" i="7"/>
  <c r="S724" i="7" s="1"/>
  <c r="O724" i="7"/>
  <c r="N724" i="7"/>
  <c r="U723" i="7"/>
  <c r="N723" i="7"/>
  <c r="U722" i="7"/>
  <c r="R722" i="7"/>
  <c r="S722" i="7" s="1"/>
  <c r="O722" i="7"/>
  <c r="N722" i="7"/>
  <c r="U721" i="7"/>
  <c r="R721" i="7"/>
  <c r="S721" i="7" s="1"/>
  <c r="N721" i="7"/>
  <c r="U720" i="7"/>
  <c r="R720" i="7"/>
  <c r="S720" i="7" s="1"/>
  <c r="O720" i="7"/>
  <c r="N720" i="7"/>
  <c r="U719" i="7"/>
  <c r="R719" i="7"/>
  <c r="S719" i="7" s="1"/>
  <c r="N719" i="7"/>
  <c r="U718" i="7"/>
  <c r="R718" i="7"/>
  <c r="S718" i="7" s="1"/>
  <c r="O718" i="7"/>
  <c r="N718" i="7"/>
  <c r="U717" i="7"/>
  <c r="R717" i="7"/>
  <c r="S717" i="7" s="1"/>
  <c r="O717" i="7"/>
  <c r="N717" i="7"/>
  <c r="U716" i="7"/>
  <c r="R716" i="7"/>
  <c r="S716" i="7" s="1"/>
  <c r="O716" i="7"/>
  <c r="N716" i="7"/>
  <c r="U715" i="7"/>
  <c r="N715" i="7"/>
  <c r="U714" i="7"/>
  <c r="R714" i="7"/>
  <c r="S714" i="7" s="1"/>
  <c r="O714" i="7"/>
  <c r="N714" i="7"/>
  <c r="U713" i="7"/>
  <c r="R713" i="7"/>
  <c r="S713" i="7" s="1"/>
  <c r="N713" i="7"/>
  <c r="U712" i="7"/>
  <c r="R712" i="7"/>
  <c r="S712" i="7" s="1"/>
  <c r="O712" i="7"/>
  <c r="N712" i="7"/>
  <c r="U711" i="7"/>
  <c r="R711" i="7"/>
  <c r="S711" i="7" s="1"/>
  <c r="N711" i="7"/>
  <c r="U710" i="7"/>
  <c r="R710" i="7"/>
  <c r="S710" i="7" s="1"/>
  <c r="O710" i="7"/>
  <c r="N710" i="7"/>
  <c r="U709" i="7"/>
  <c r="R709" i="7"/>
  <c r="S709" i="7" s="1"/>
  <c r="O709" i="7"/>
  <c r="N709" i="7"/>
  <c r="U708" i="7"/>
  <c r="R708" i="7"/>
  <c r="S708" i="7" s="1"/>
  <c r="O708" i="7"/>
  <c r="N708" i="7"/>
  <c r="U707" i="7"/>
  <c r="N707" i="7"/>
  <c r="U706" i="7"/>
  <c r="R706" i="7"/>
  <c r="S706" i="7" s="1"/>
  <c r="O706" i="7"/>
  <c r="N706" i="7"/>
  <c r="U705" i="7"/>
  <c r="R705" i="7"/>
  <c r="S705" i="7" s="1"/>
  <c r="N705" i="7"/>
  <c r="U704" i="7"/>
  <c r="R704" i="7"/>
  <c r="S704" i="7" s="1"/>
  <c r="O704" i="7"/>
  <c r="N704" i="7"/>
  <c r="U703" i="7"/>
  <c r="R703" i="7"/>
  <c r="S703" i="7" s="1"/>
  <c r="N703" i="7"/>
  <c r="U702" i="7"/>
  <c r="R702" i="7"/>
  <c r="S702" i="7" s="1"/>
  <c r="O702" i="7"/>
  <c r="N702" i="7"/>
  <c r="U701" i="7"/>
  <c r="R701" i="7"/>
  <c r="S701" i="7" s="1"/>
  <c r="O701" i="7"/>
  <c r="N701" i="7"/>
  <c r="U700" i="7"/>
  <c r="R700" i="7"/>
  <c r="S700" i="7" s="1"/>
  <c r="O700" i="7"/>
  <c r="N700" i="7"/>
  <c r="U699" i="7"/>
  <c r="N699" i="7"/>
  <c r="U698" i="7"/>
  <c r="R698" i="7"/>
  <c r="S698" i="7" s="1"/>
  <c r="O698" i="7"/>
  <c r="N698" i="7"/>
  <c r="U697" i="7"/>
  <c r="R697" i="7"/>
  <c r="S697" i="7" s="1"/>
  <c r="N697" i="7"/>
  <c r="U696" i="7"/>
  <c r="R696" i="7"/>
  <c r="S696" i="7" s="1"/>
  <c r="O696" i="7"/>
  <c r="N696" i="7"/>
  <c r="U695" i="7"/>
  <c r="R695" i="7"/>
  <c r="S695" i="7" s="1"/>
  <c r="N695" i="7"/>
  <c r="U694" i="7"/>
  <c r="R694" i="7"/>
  <c r="S694" i="7" s="1"/>
  <c r="O694" i="7"/>
  <c r="N694" i="7"/>
  <c r="U693" i="7"/>
  <c r="R693" i="7"/>
  <c r="S693" i="7" s="1"/>
  <c r="O693" i="7"/>
  <c r="N693" i="7"/>
  <c r="U692" i="7"/>
  <c r="R692" i="7"/>
  <c r="S692" i="7" s="1"/>
  <c r="O692" i="7"/>
  <c r="N692" i="7"/>
  <c r="U691" i="7"/>
  <c r="N691" i="7"/>
  <c r="U690" i="7"/>
  <c r="R690" i="7"/>
  <c r="S690" i="7" s="1"/>
  <c r="O690" i="7"/>
  <c r="N690" i="7"/>
  <c r="U689" i="7"/>
  <c r="R689" i="7"/>
  <c r="S689" i="7" s="1"/>
  <c r="N689" i="7"/>
  <c r="U688" i="7"/>
  <c r="R688" i="7"/>
  <c r="S688" i="7" s="1"/>
  <c r="O688" i="7"/>
  <c r="N688" i="7"/>
  <c r="U687" i="7"/>
  <c r="R687" i="7"/>
  <c r="S687" i="7" s="1"/>
  <c r="N687" i="7"/>
  <c r="U686" i="7"/>
  <c r="R686" i="7"/>
  <c r="S686" i="7" s="1"/>
  <c r="O686" i="7"/>
  <c r="N686" i="7"/>
  <c r="U685" i="7"/>
  <c r="R685" i="7"/>
  <c r="S685" i="7" s="1"/>
  <c r="O685" i="7"/>
  <c r="N685" i="7"/>
  <c r="U684" i="7"/>
  <c r="R684" i="7"/>
  <c r="S684" i="7" s="1"/>
  <c r="O684" i="7"/>
  <c r="N684" i="7"/>
  <c r="U683" i="7"/>
  <c r="N683" i="7"/>
  <c r="U682" i="7"/>
  <c r="R682" i="7"/>
  <c r="S682" i="7" s="1"/>
  <c r="O682" i="7"/>
  <c r="N682" i="7"/>
  <c r="U681" i="7"/>
  <c r="R681" i="7"/>
  <c r="S681" i="7" s="1"/>
  <c r="O681" i="7"/>
  <c r="N681" i="7"/>
  <c r="U680" i="7"/>
  <c r="R680" i="7"/>
  <c r="S680" i="7" s="1"/>
  <c r="O680" i="7"/>
  <c r="N680" i="7"/>
  <c r="U679" i="7"/>
  <c r="R679" i="7"/>
  <c r="S679" i="7" s="1"/>
  <c r="N679" i="7"/>
  <c r="U678" i="7"/>
  <c r="N678" i="7"/>
  <c r="U677" i="7"/>
  <c r="N677" i="7"/>
  <c r="U676" i="7"/>
  <c r="O676" i="7"/>
  <c r="N676" i="7"/>
  <c r="U675" i="7"/>
  <c r="R675" i="7"/>
  <c r="S675" i="7" s="1"/>
  <c r="N675" i="7"/>
  <c r="U674" i="7"/>
  <c r="N674" i="7"/>
  <c r="U673" i="7"/>
  <c r="N673" i="7"/>
  <c r="U672" i="7"/>
  <c r="N672" i="7"/>
  <c r="U671" i="7"/>
  <c r="N671" i="7"/>
  <c r="U670" i="7"/>
  <c r="N670" i="7"/>
  <c r="U669" i="7"/>
  <c r="N669" i="7"/>
  <c r="U668" i="7"/>
  <c r="N668" i="7"/>
  <c r="U667" i="7"/>
  <c r="N667" i="7"/>
  <c r="U666" i="7"/>
  <c r="N666" i="7"/>
  <c r="U665" i="7"/>
  <c r="N665" i="7"/>
  <c r="U664" i="7"/>
  <c r="N664" i="7"/>
  <c r="U663" i="7"/>
  <c r="N663" i="7"/>
  <c r="U662" i="7"/>
  <c r="N662" i="7"/>
  <c r="U661" i="7"/>
  <c r="N661" i="7"/>
  <c r="U660" i="7"/>
  <c r="N660" i="7"/>
  <c r="U659" i="7"/>
  <c r="N659" i="7"/>
  <c r="U658" i="7"/>
  <c r="N658" i="7"/>
  <c r="U657" i="7"/>
  <c r="N657" i="7"/>
  <c r="U656" i="7"/>
  <c r="N656" i="7"/>
  <c r="U655" i="7"/>
  <c r="N655" i="7"/>
  <c r="U654" i="7"/>
  <c r="N654" i="7"/>
  <c r="U653" i="7"/>
  <c r="N653" i="7"/>
  <c r="U652" i="7"/>
  <c r="N652" i="7"/>
  <c r="U651" i="7"/>
  <c r="N651" i="7"/>
  <c r="U650" i="7"/>
  <c r="N650" i="7"/>
  <c r="U649" i="7"/>
  <c r="N649" i="7"/>
  <c r="U648" i="7"/>
  <c r="N648" i="7"/>
  <c r="U647" i="7"/>
  <c r="N647" i="7"/>
  <c r="U646" i="7"/>
  <c r="N646" i="7"/>
  <c r="U645" i="7"/>
  <c r="N645" i="7"/>
  <c r="U644" i="7"/>
  <c r="N644" i="7"/>
  <c r="U643" i="7"/>
  <c r="N643" i="7"/>
  <c r="U642" i="7"/>
  <c r="N642" i="7"/>
  <c r="U641" i="7"/>
  <c r="N641" i="7"/>
  <c r="U640" i="7"/>
  <c r="N640" i="7"/>
  <c r="U639" i="7"/>
  <c r="N639" i="7"/>
  <c r="U638" i="7"/>
  <c r="N638" i="7"/>
  <c r="U637" i="7"/>
  <c r="N637" i="7"/>
  <c r="U636" i="7"/>
  <c r="N636" i="7"/>
  <c r="U635" i="7"/>
  <c r="N635" i="7"/>
  <c r="U634" i="7"/>
  <c r="N634" i="7"/>
  <c r="U633" i="7"/>
  <c r="N633" i="7"/>
  <c r="U632" i="7"/>
  <c r="N632" i="7"/>
  <c r="U631" i="7"/>
  <c r="N631" i="7"/>
  <c r="L629" i="7"/>
  <c r="K629" i="7"/>
  <c r="J629" i="7"/>
  <c r="U628" i="7"/>
  <c r="N628" i="7"/>
  <c r="U627" i="7"/>
  <c r="R627" i="7"/>
  <c r="S627" i="7" s="1"/>
  <c r="O627" i="7"/>
  <c r="N627" i="7"/>
  <c r="N626" i="7"/>
  <c r="N625" i="7"/>
  <c r="N624" i="7"/>
  <c r="N623" i="7"/>
  <c r="U622" i="7"/>
  <c r="R622" i="7"/>
  <c r="S622" i="7" s="1"/>
  <c r="O622" i="7"/>
  <c r="N622" i="7"/>
  <c r="U621" i="7"/>
  <c r="R621" i="7"/>
  <c r="S621" i="7" s="1"/>
  <c r="O621" i="7"/>
  <c r="N621" i="7"/>
  <c r="U620" i="7"/>
  <c r="N620" i="7"/>
  <c r="U619" i="7"/>
  <c r="R619" i="7"/>
  <c r="S619" i="7" s="1"/>
  <c r="O619" i="7"/>
  <c r="N619" i="7"/>
  <c r="U618" i="7"/>
  <c r="R618" i="7"/>
  <c r="S618" i="7" s="1"/>
  <c r="O618" i="7"/>
  <c r="N618" i="7"/>
  <c r="U617" i="7"/>
  <c r="R617" i="7"/>
  <c r="S617" i="7" s="1"/>
  <c r="O617" i="7"/>
  <c r="N617" i="7"/>
  <c r="U616" i="7"/>
  <c r="N616" i="7"/>
  <c r="U615" i="7"/>
  <c r="R615" i="7"/>
  <c r="S615" i="7" s="1"/>
  <c r="O615" i="7"/>
  <c r="N615" i="7"/>
  <c r="U614" i="7"/>
  <c r="R614" i="7"/>
  <c r="S614" i="7" s="1"/>
  <c r="O614" i="7"/>
  <c r="N614" i="7"/>
  <c r="U613" i="7"/>
  <c r="R613" i="7"/>
  <c r="S613" i="7" s="1"/>
  <c r="O613" i="7"/>
  <c r="N613" i="7"/>
  <c r="U612" i="7"/>
  <c r="N612" i="7"/>
  <c r="U611" i="7"/>
  <c r="R611" i="7"/>
  <c r="S611" i="7" s="1"/>
  <c r="O611" i="7"/>
  <c r="N611" i="7"/>
  <c r="U610" i="7"/>
  <c r="R610" i="7"/>
  <c r="S610" i="7" s="1"/>
  <c r="O610" i="7"/>
  <c r="N610" i="7"/>
  <c r="U609" i="7"/>
  <c r="R609" i="7"/>
  <c r="S609" i="7" s="1"/>
  <c r="O609" i="7"/>
  <c r="N609" i="7"/>
  <c r="U608" i="7"/>
  <c r="N608" i="7"/>
  <c r="U607" i="7"/>
  <c r="R607" i="7"/>
  <c r="S607" i="7" s="1"/>
  <c r="O607" i="7"/>
  <c r="N607" i="7"/>
  <c r="U606" i="7"/>
  <c r="R606" i="7"/>
  <c r="S606" i="7" s="1"/>
  <c r="O606" i="7"/>
  <c r="N606" i="7"/>
  <c r="N605" i="7"/>
  <c r="U604" i="7"/>
  <c r="R604" i="7"/>
  <c r="S604" i="7" s="1"/>
  <c r="O604" i="7"/>
  <c r="N604" i="7"/>
  <c r="U603" i="7"/>
  <c r="R603" i="7"/>
  <c r="S603" i="7" s="1"/>
  <c r="O603" i="7"/>
  <c r="N603" i="7"/>
  <c r="U602" i="7"/>
  <c r="R602" i="7"/>
  <c r="S602" i="7" s="1"/>
  <c r="N602" i="7"/>
  <c r="U601" i="7"/>
  <c r="R601" i="7"/>
  <c r="S601" i="7" s="1"/>
  <c r="O601" i="7"/>
  <c r="N601" i="7"/>
  <c r="U600" i="7"/>
  <c r="R600" i="7"/>
  <c r="S600" i="7" s="1"/>
  <c r="O600" i="7"/>
  <c r="N600" i="7"/>
  <c r="U599" i="7"/>
  <c r="O599" i="7"/>
  <c r="N599" i="7"/>
  <c r="U598" i="7"/>
  <c r="R598" i="7"/>
  <c r="S598" i="7" s="1"/>
  <c r="O598" i="7"/>
  <c r="N598" i="7"/>
  <c r="U597" i="7"/>
  <c r="R597" i="7"/>
  <c r="S597" i="7" s="1"/>
  <c r="O597" i="7"/>
  <c r="N597" i="7"/>
  <c r="U596" i="7"/>
  <c r="R596" i="7"/>
  <c r="S596" i="7" s="1"/>
  <c r="O596" i="7"/>
  <c r="N596" i="7"/>
  <c r="U595" i="7"/>
  <c r="O595" i="7"/>
  <c r="N595" i="7"/>
  <c r="U594" i="7"/>
  <c r="R594" i="7"/>
  <c r="S594" i="7" s="1"/>
  <c r="O594" i="7"/>
  <c r="N594" i="7"/>
  <c r="U593" i="7"/>
  <c r="R593" i="7"/>
  <c r="S593" i="7" s="1"/>
  <c r="O593" i="7"/>
  <c r="N593" i="7"/>
  <c r="U592" i="7"/>
  <c r="R592" i="7"/>
  <c r="S592" i="7" s="1"/>
  <c r="O592" i="7"/>
  <c r="N592" i="7"/>
  <c r="U591" i="7"/>
  <c r="R591" i="7"/>
  <c r="S591" i="7" s="1"/>
  <c r="O591" i="7"/>
  <c r="N591" i="7"/>
  <c r="U590" i="7"/>
  <c r="R590" i="7"/>
  <c r="S590" i="7" s="1"/>
  <c r="O590" i="7"/>
  <c r="N590" i="7"/>
  <c r="U589" i="7"/>
  <c r="R589" i="7"/>
  <c r="S589" i="7" s="1"/>
  <c r="O589" i="7"/>
  <c r="N589" i="7"/>
  <c r="U588" i="7"/>
  <c r="R588" i="7"/>
  <c r="S588" i="7" s="1"/>
  <c r="O588" i="7"/>
  <c r="N588" i="7"/>
  <c r="U587" i="7"/>
  <c r="O587" i="7"/>
  <c r="N587" i="7"/>
  <c r="U586" i="7"/>
  <c r="R586" i="7"/>
  <c r="S586" i="7" s="1"/>
  <c r="O586" i="7"/>
  <c r="N586" i="7"/>
  <c r="U585" i="7"/>
  <c r="R585" i="7"/>
  <c r="S585" i="7" s="1"/>
  <c r="O585" i="7"/>
  <c r="N585" i="7"/>
  <c r="U584" i="7"/>
  <c r="R584" i="7"/>
  <c r="S584" i="7" s="1"/>
  <c r="O584" i="7"/>
  <c r="N584" i="7"/>
  <c r="U583" i="7"/>
  <c r="R583" i="7"/>
  <c r="S583" i="7" s="1"/>
  <c r="O583" i="7"/>
  <c r="N583" i="7"/>
  <c r="U582" i="7"/>
  <c r="R582" i="7"/>
  <c r="S582" i="7" s="1"/>
  <c r="O582" i="7"/>
  <c r="N582" i="7"/>
  <c r="U581" i="7"/>
  <c r="R581" i="7"/>
  <c r="S581" i="7" s="1"/>
  <c r="O581" i="7"/>
  <c r="N581" i="7"/>
  <c r="U580" i="7"/>
  <c r="R580" i="7"/>
  <c r="S580" i="7" s="1"/>
  <c r="O580" i="7"/>
  <c r="N580" i="7"/>
  <c r="U579" i="7"/>
  <c r="O579" i="7"/>
  <c r="N579" i="7"/>
  <c r="U578" i="7"/>
  <c r="R578" i="7"/>
  <c r="S578" i="7" s="1"/>
  <c r="O578" i="7"/>
  <c r="N578" i="7"/>
  <c r="U577" i="7"/>
  <c r="R577" i="7"/>
  <c r="S577" i="7" s="1"/>
  <c r="N577" i="7"/>
  <c r="U576" i="7"/>
  <c r="R576" i="7"/>
  <c r="S576" i="7" s="1"/>
  <c r="O576" i="7"/>
  <c r="N576" i="7"/>
  <c r="U575" i="7"/>
  <c r="R575" i="7"/>
  <c r="S575" i="7" s="1"/>
  <c r="O575" i="7"/>
  <c r="N575" i="7"/>
  <c r="U574" i="7"/>
  <c r="R574" i="7"/>
  <c r="S574" i="7" s="1"/>
  <c r="O574" i="7"/>
  <c r="N574" i="7"/>
  <c r="U573" i="7"/>
  <c r="R573" i="7"/>
  <c r="S573" i="7" s="1"/>
  <c r="O573" i="7"/>
  <c r="N573" i="7"/>
  <c r="U572" i="7"/>
  <c r="R572" i="7"/>
  <c r="S572" i="7" s="1"/>
  <c r="O572" i="7"/>
  <c r="N572" i="7"/>
  <c r="U571" i="7"/>
  <c r="R571" i="7"/>
  <c r="S571" i="7" s="1"/>
  <c r="O571" i="7"/>
  <c r="N571" i="7"/>
  <c r="U570" i="7"/>
  <c r="R570" i="7"/>
  <c r="S570" i="7" s="1"/>
  <c r="O570" i="7"/>
  <c r="N570" i="7"/>
  <c r="U569" i="7"/>
  <c r="R569" i="7"/>
  <c r="S569" i="7" s="1"/>
  <c r="N569" i="7"/>
  <c r="U568" i="7"/>
  <c r="R568" i="7"/>
  <c r="S568" i="7" s="1"/>
  <c r="O568" i="7"/>
  <c r="N568" i="7"/>
  <c r="N567" i="7"/>
  <c r="U566" i="7"/>
  <c r="R566" i="7"/>
  <c r="S566" i="7" s="1"/>
  <c r="O566" i="7"/>
  <c r="N566" i="7"/>
  <c r="U565" i="7"/>
  <c r="R565" i="7"/>
  <c r="S565" i="7" s="1"/>
  <c r="N565" i="7"/>
  <c r="U564" i="7"/>
  <c r="O564" i="7"/>
  <c r="N564" i="7"/>
  <c r="U563" i="7"/>
  <c r="R563" i="7"/>
  <c r="S563" i="7" s="1"/>
  <c r="O563" i="7"/>
  <c r="N563" i="7"/>
  <c r="U562" i="7"/>
  <c r="R562" i="7"/>
  <c r="S562" i="7" s="1"/>
  <c r="O562" i="7"/>
  <c r="N562" i="7"/>
  <c r="U561" i="7"/>
  <c r="R561" i="7"/>
  <c r="S561" i="7" s="1"/>
  <c r="N561" i="7"/>
  <c r="U560" i="7"/>
  <c r="O560" i="7"/>
  <c r="N560" i="7"/>
  <c r="U559" i="7"/>
  <c r="R559" i="7"/>
  <c r="S559" i="7" s="1"/>
  <c r="O559" i="7"/>
  <c r="N559" i="7"/>
  <c r="U558" i="7"/>
  <c r="O558" i="7"/>
  <c r="N558" i="7"/>
  <c r="U557" i="7"/>
  <c r="R557" i="7"/>
  <c r="S557" i="7" s="1"/>
  <c r="N557" i="7"/>
  <c r="U556" i="7"/>
  <c r="R556" i="7"/>
  <c r="S556" i="7" s="1"/>
  <c r="O556" i="7"/>
  <c r="N556" i="7"/>
  <c r="U555" i="7"/>
  <c r="O555" i="7"/>
  <c r="N555" i="7"/>
  <c r="U554" i="7"/>
  <c r="R554" i="7"/>
  <c r="S554" i="7" s="1"/>
  <c r="O554" i="7"/>
  <c r="N554" i="7"/>
  <c r="N553" i="7"/>
  <c r="N552" i="7"/>
  <c r="U551" i="7"/>
  <c r="R551" i="7"/>
  <c r="S551" i="7" s="1"/>
  <c r="O551" i="7"/>
  <c r="N551" i="7"/>
  <c r="U550" i="7"/>
  <c r="O550" i="7"/>
  <c r="N550" i="7"/>
  <c r="U549" i="7"/>
  <c r="R549" i="7"/>
  <c r="S549" i="7" s="1"/>
  <c r="O549" i="7"/>
  <c r="N549" i="7"/>
  <c r="U548" i="7"/>
  <c r="O548" i="7"/>
  <c r="N548" i="7"/>
  <c r="U547" i="7"/>
  <c r="R547" i="7"/>
  <c r="S547" i="7" s="1"/>
  <c r="O547" i="7"/>
  <c r="N547" i="7"/>
  <c r="U546" i="7"/>
  <c r="O546" i="7"/>
  <c r="N546" i="7"/>
  <c r="U545" i="7"/>
  <c r="R545" i="7"/>
  <c r="S545" i="7" s="1"/>
  <c r="O545" i="7"/>
  <c r="N545" i="7"/>
  <c r="U544" i="7"/>
  <c r="O544" i="7"/>
  <c r="N544" i="7"/>
  <c r="U543" i="7"/>
  <c r="R543" i="7"/>
  <c r="S543" i="7" s="1"/>
  <c r="O543" i="7"/>
  <c r="N543" i="7"/>
  <c r="U542" i="7"/>
  <c r="O542" i="7"/>
  <c r="N542" i="7"/>
  <c r="U541" i="7"/>
  <c r="R541" i="7"/>
  <c r="S541" i="7" s="1"/>
  <c r="O541" i="7"/>
  <c r="N541" i="7"/>
  <c r="U540" i="7"/>
  <c r="O540" i="7"/>
  <c r="N540" i="7"/>
  <c r="U539" i="7"/>
  <c r="R539" i="7"/>
  <c r="S539" i="7" s="1"/>
  <c r="O539" i="7"/>
  <c r="N539" i="7"/>
  <c r="U538" i="7"/>
  <c r="O538" i="7"/>
  <c r="N538" i="7"/>
  <c r="U537" i="7"/>
  <c r="R537" i="7"/>
  <c r="S537" i="7" s="1"/>
  <c r="O537" i="7"/>
  <c r="N537" i="7"/>
  <c r="U536" i="7"/>
  <c r="O536" i="7"/>
  <c r="N536" i="7"/>
  <c r="U535" i="7"/>
  <c r="R535" i="7"/>
  <c r="S535" i="7" s="1"/>
  <c r="O535" i="7"/>
  <c r="N535" i="7"/>
  <c r="N534" i="7"/>
  <c r="U533" i="7"/>
  <c r="R533" i="7"/>
  <c r="S533" i="7" s="1"/>
  <c r="O533" i="7"/>
  <c r="N533" i="7"/>
  <c r="U532" i="7"/>
  <c r="R532" i="7"/>
  <c r="S532" i="7" s="1"/>
  <c r="O532" i="7"/>
  <c r="N532" i="7"/>
  <c r="U531" i="7"/>
  <c r="R531" i="7"/>
  <c r="S531" i="7" s="1"/>
  <c r="O531" i="7"/>
  <c r="N531" i="7"/>
  <c r="U530" i="7"/>
  <c r="R530" i="7"/>
  <c r="S530" i="7" s="1"/>
  <c r="O530" i="7"/>
  <c r="N530" i="7"/>
  <c r="U529" i="7"/>
  <c r="R529" i="7"/>
  <c r="S529" i="7" s="1"/>
  <c r="O529" i="7"/>
  <c r="N529" i="7"/>
  <c r="U528" i="7"/>
  <c r="R528" i="7"/>
  <c r="S528" i="7" s="1"/>
  <c r="O528" i="7"/>
  <c r="N528" i="7"/>
  <c r="U527" i="7"/>
  <c r="R527" i="7"/>
  <c r="S527" i="7" s="1"/>
  <c r="O527" i="7"/>
  <c r="N527" i="7"/>
  <c r="U526" i="7"/>
  <c r="R526" i="7"/>
  <c r="S526" i="7" s="1"/>
  <c r="O526" i="7"/>
  <c r="N526" i="7"/>
  <c r="U525" i="7"/>
  <c r="R525" i="7"/>
  <c r="S525" i="7" s="1"/>
  <c r="O525" i="7"/>
  <c r="N525" i="7"/>
  <c r="N524" i="7"/>
  <c r="N523" i="7"/>
  <c r="U522" i="7"/>
  <c r="R522" i="7"/>
  <c r="S522" i="7" s="1"/>
  <c r="O522" i="7"/>
  <c r="N522" i="7"/>
  <c r="U521" i="7"/>
  <c r="R521" i="7"/>
  <c r="S521" i="7" s="1"/>
  <c r="O521" i="7"/>
  <c r="N521" i="7"/>
  <c r="U520" i="7"/>
  <c r="R520" i="7"/>
  <c r="S520" i="7" s="1"/>
  <c r="O520" i="7"/>
  <c r="N520" i="7"/>
  <c r="U519" i="7"/>
  <c r="R519" i="7"/>
  <c r="S519" i="7" s="1"/>
  <c r="O519" i="7"/>
  <c r="N519" i="7"/>
  <c r="U518" i="7"/>
  <c r="R518" i="7"/>
  <c r="S518" i="7" s="1"/>
  <c r="O518" i="7"/>
  <c r="N518" i="7"/>
  <c r="N517" i="7"/>
  <c r="U516" i="7"/>
  <c r="O516" i="7"/>
  <c r="N516" i="7"/>
  <c r="N515" i="7"/>
  <c r="U514" i="7"/>
  <c r="O514" i="7"/>
  <c r="N514" i="7"/>
  <c r="U513" i="7"/>
  <c r="R513" i="7"/>
  <c r="S513" i="7" s="1"/>
  <c r="O513" i="7"/>
  <c r="N513" i="7"/>
  <c r="N512" i="7"/>
  <c r="U511" i="7"/>
  <c r="R511" i="7"/>
  <c r="S511" i="7" s="1"/>
  <c r="O511" i="7"/>
  <c r="N511" i="7"/>
  <c r="N510" i="7"/>
  <c r="U509" i="7"/>
  <c r="R509" i="7"/>
  <c r="S509" i="7" s="1"/>
  <c r="N509" i="7"/>
  <c r="U508" i="7"/>
  <c r="O508" i="7"/>
  <c r="N508" i="7"/>
  <c r="U507" i="7"/>
  <c r="R507" i="7"/>
  <c r="S507" i="7" s="1"/>
  <c r="N507" i="7"/>
  <c r="U506" i="7"/>
  <c r="O506" i="7"/>
  <c r="N506" i="7"/>
  <c r="U505" i="7"/>
  <c r="R505" i="7"/>
  <c r="S505" i="7" s="1"/>
  <c r="N505" i="7"/>
  <c r="U504" i="7"/>
  <c r="O504" i="7"/>
  <c r="N504" i="7"/>
  <c r="U503" i="7"/>
  <c r="R503" i="7"/>
  <c r="S503" i="7" s="1"/>
  <c r="N503" i="7"/>
  <c r="U502" i="7"/>
  <c r="O502" i="7"/>
  <c r="N502" i="7"/>
  <c r="U501" i="7"/>
  <c r="R501" i="7"/>
  <c r="S501" i="7" s="1"/>
  <c r="N501" i="7"/>
  <c r="U500" i="7"/>
  <c r="O500" i="7"/>
  <c r="N500" i="7"/>
  <c r="U499" i="7"/>
  <c r="R499" i="7"/>
  <c r="S499" i="7" s="1"/>
  <c r="N499" i="7"/>
  <c r="U498" i="7"/>
  <c r="O498" i="7"/>
  <c r="N498" i="7"/>
  <c r="U497" i="7"/>
  <c r="R497" i="7"/>
  <c r="S497" i="7" s="1"/>
  <c r="N497" i="7"/>
  <c r="U496" i="7"/>
  <c r="O496" i="7"/>
  <c r="N496" i="7"/>
  <c r="U495" i="7"/>
  <c r="R495" i="7"/>
  <c r="S495" i="7" s="1"/>
  <c r="N495" i="7"/>
  <c r="U494" i="7"/>
  <c r="O494" i="7"/>
  <c r="N494" i="7"/>
  <c r="U493" i="7"/>
  <c r="R493" i="7"/>
  <c r="S493" i="7" s="1"/>
  <c r="N493" i="7"/>
  <c r="N492" i="7"/>
  <c r="N491" i="7"/>
  <c r="N490" i="7"/>
  <c r="N489" i="7"/>
  <c r="N488" i="7"/>
  <c r="N487" i="7"/>
  <c r="N486" i="7"/>
  <c r="N485" i="7"/>
  <c r="N484" i="7"/>
  <c r="N483" i="7"/>
  <c r="U482" i="7"/>
  <c r="R482" i="7"/>
  <c r="S482" i="7" s="1"/>
  <c r="N482" i="7"/>
  <c r="U481" i="7"/>
  <c r="O481" i="7"/>
  <c r="N481" i="7"/>
  <c r="N480" i="7"/>
  <c r="U479" i="7"/>
  <c r="R479" i="7"/>
  <c r="S479" i="7" s="1"/>
  <c r="O479" i="7"/>
  <c r="N479" i="7"/>
  <c r="U478" i="7"/>
  <c r="R478" i="7"/>
  <c r="S478" i="7" s="1"/>
  <c r="O478" i="7"/>
  <c r="N478" i="7"/>
  <c r="U477" i="7"/>
  <c r="R477" i="7"/>
  <c r="S477" i="7" s="1"/>
  <c r="O477" i="7"/>
  <c r="N477" i="7"/>
  <c r="U476" i="7"/>
  <c r="R476" i="7"/>
  <c r="S476" i="7" s="1"/>
  <c r="O476" i="7"/>
  <c r="N476" i="7"/>
  <c r="U475" i="7"/>
  <c r="R475" i="7"/>
  <c r="S475" i="7" s="1"/>
  <c r="O475" i="7"/>
  <c r="N475" i="7"/>
  <c r="U474" i="7"/>
  <c r="R474" i="7"/>
  <c r="S474" i="7" s="1"/>
  <c r="O474" i="7"/>
  <c r="N474" i="7"/>
  <c r="U473" i="7"/>
  <c r="R473" i="7"/>
  <c r="S473" i="7" s="1"/>
  <c r="O473" i="7"/>
  <c r="N473" i="7"/>
  <c r="U472" i="7"/>
  <c r="R472" i="7"/>
  <c r="S472" i="7" s="1"/>
  <c r="O472" i="7"/>
  <c r="N472" i="7"/>
  <c r="N471" i="7"/>
  <c r="U470" i="7"/>
  <c r="O470" i="7"/>
  <c r="N470" i="7"/>
  <c r="U469" i="7"/>
  <c r="R469" i="7"/>
  <c r="S469" i="7" s="1"/>
  <c r="N469" i="7"/>
  <c r="U468" i="7"/>
  <c r="O468" i="7"/>
  <c r="N468" i="7"/>
  <c r="U467" i="7"/>
  <c r="R467" i="7"/>
  <c r="S467" i="7" s="1"/>
  <c r="N467" i="7"/>
  <c r="U466" i="7"/>
  <c r="O466" i="7"/>
  <c r="N466" i="7"/>
  <c r="U465" i="7"/>
  <c r="R465" i="7"/>
  <c r="S465" i="7" s="1"/>
  <c r="N465" i="7"/>
  <c r="U464" i="7"/>
  <c r="O464" i="7"/>
  <c r="N464" i="7"/>
  <c r="N463" i="7"/>
  <c r="U462" i="7"/>
  <c r="R462" i="7"/>
  <c r="S462" i="7" s="1"/>
  <c r="O462" i="7"/>
  <c r="N462" i="7"/>
  <c r="N461" i="7"/>
  <c r="U460" i="7"/>
  <c r="R460" i="7"/>
  <c r="S460" i="7" s="1"/>
  <c r="O460" i="7"/>
  <c r="N460" i="7"/>
  <c r="U459" i="7"/>
  <c r="O459" i="7"/>
  <c r="N459" i="7"/>
  <c r="U458" i="7"/>
  <c r="R458" i="7"/>
  <c r="S458" i="7" s="1"/>
  <c r="O458" i="7"/>
  <c r="N458" i="7"/>
  <c r="U457" i="7"/>
  <c r="O457" i="7"/>
  <c r="N457" i="7"/>
  <c r="U456" i="7"/>
  <c r="R456" i="7"/>
  <c r="S456" i="7" s="1"/>
  <c r="O456" i="7"/>
  <c r="N456" i="7"/>
  <c r="U455" i="7"/>
  <c r="O455" i="7"/>
  <c r="N455" i="7"/>
  <c r="U454" i="7"/>
  <c r="R454" i="7"/>
  <c r="S454" i="7" s="1"/>
  <c r="O454" i="7"/>
  <c r="N454" i="7"/>
  <c r="N453" i="7"/>
  <c r="U452" i="7"/>
  <c r="R452" i="7"/>
  <c r="S452" i="7" s="1"/>
  <c r="O452" i="7"/>
  <c r="N452" i="7"/>
  <c r="U451" i="7"/>
  <c r="R451" i="7"/>
  <c r="S451" i="7" s="1"/>
  <c r="O451" i="7"/>
  <c r="N451" i="7"/>
  <c r="U450" i="7"/>
  <c r="R450" i="7"/>
  <c r="S450" i="7" s="1"/>
  <c r="O450" i="7"/>
  <c r="N450" i="7"/>
  <c r="U449" i="7"/>
  <c r="R449" i="7"/>
  <c r="S449" i="7" s="1"/>
  <c r="O449" i="7"/>
  <c r="N449" i="7"/>
  <c r="U448" i="7"/>
  <c r="R448" i="7"/>
  <c r="S448" i="7" s="1"/>
  <c r="O448" i="7"/>
  <c r="N448" i="7"/>
  <c r="U447" i="7"/>
  <c r="R447" i="7"/>
  <c r="S447" i="7" s="1"/>
  <c r="O447" i="7"/>
  <c r="N447" i="7"/>
  <c r="U446" i="7"/>
  <c r="R446" i="7"/>
  <c r="S446" i="7" s="1"/>
  <c r="O446" i="7"/>
  <c r="N446" i="7"/>
  <c r="U445" i="7"/>
  <c r="R445" i="7"/>
  <c r="S445" i="7" s="1"/>
  <c r="O445" i="7"/>
  <c r="N445" i="7"/>
  <c r="U444" i="7"/>
  <c r="R444" i="7"/>
  <c r="S444" i="7" s="1"/>
  <c r="O444" i="7"/>
  <c r="N444" i="7"/>
  <c r="N443" i="7"/>
  <c r="U442" i="7"/>
  <c r="O442" i="7"/>
  <c r="N442" i="7"/>
  <c r="U441" i="7"/>
  <c r="R441" i="7"/>
  <c r="S441" i="7" s="1"/>
  <c r="O441" i="7"/>
  <c r="N441" i="7"/>
  <c r="U440" i="7"/>
  <c r="O440" i="7"/>
  <c r="N440" i="7"/>
  <c r="U439" i="7"/>
  <c r="R439" i="7"/>
  <c r="S439" i="7" s="1"/>
  <c r="O439" i="7"/>
  <c r="N439" i="7"/>
  <c r="U438" i="7"/>
  <c r="O438" i="7"/>
  <c r="N438" i="7"/>
  <c r="U437" i="7"/>
  <c r="R437" i="7"/>
  <c r="S437" i="7" s="1"/>
  <c r="O437" i="7"/>
  <c r="N437" i="7"/>
  <c r="N436" i="7"/>
  <c r="U435" i="7"/>
  <c r="R435" i="7"/>
  <c r="S435" i="7" s="1"/>
  <c r="O435" i="7"/>
  <c r="N435" i="7"/>
  <c r="U434" i="7"/>
  <c r="R434" i="7"/>
  <c r="S434" i="7" s="1"/>
  <c r="O434" i="7"/>
  <c r="N434" i="7"/>
  <c r="N433" i="7"/>
  <c r="U432" i="7"/>
  <c r="R432" i="7"/>
  <c r="S432" i="7" s="1"/>
  <c r="O432" i="7"/>
  <c r="N432" i="7"/>
  <c r="U431" i="7"/>
  <c r="O431" i="7"/>
  <c r="N431" i="7"/>
  <c r="U430" i="7"/>
  <c r="R430" i="7"/>
  <c r="S430" i="7" s="1"/>
  <c r="O430" i="7"/>
  <c r="N430" i="7"/>
  <c r="U429" i="7"/>
  <c r="O429" i="7"/>
  <c r="N429" i="7"/>
  <c r="U428" i="7"/>
  <c r="R428" i="7"/>
  <c r="S428" i="7" s="1"/>
  <c r="O428" i="7"/>
  <c r="N428" i="7"/>
  <c r="U427" i="7"/>
  <c r="O427" i="7"/>
  <c r="N427" i="7"/>
  <c r="U426" i="7"/>
  <c r="R426" i="7"/>
  <c r="S426" i="7" s="1"/>
  <c r="O426" i="7"/>
  <c r="N426" i="7"/>
  <c r="U425" i="7"/>
  <c r="O425" i="7"/>
  <c r="N425" i="7"/>
  <c r="U424" i="7"/>
  <c r="R424" i="7"/>
  <c r="S424" i="7" s="1"/>
  <c r="N424" i="7"/>
  <c r="U423" i="7"/>
  <c r="O423" i="7"/>
  <c r="N423" i="7"/>
  <c r="N422" i="7"/>
  <c r="L420" i="7"/>
  <c r="K420" i="7"/>
  <c r="J420" i="7"/>
  <c r="U419" i="7"/>
  <c r="R419" i="7"/>
  <c r="S419" i="7" s="1"/>
  <c r="N419" i="7"/>
  <c r="U418" i="7"/>
  <c r="O418" i="7"/>
  <c r="N418" i="7"/>
  <c r="U417" i="7"/>
  <c r="R417" i="7"/>
  <c r="S417" i="7" s="1"/>
  <c r="N417" i="7"/>
  <c r="U416" i="7"/>
  <c r="N416" i="7"/>
  <c r="U415" i="7"/>
  <c r="R415" i="7"/>
  <c r="S415" i="7" s="1"/>
  <c r="N415" i="7"/>
  <c r="U414" i="7"/>
  <c r="N414" i="7"/>
  <c r="U413" i="7"/>
  <c r="R413" i="7"/>
  <c r="S413" i="7" s="1"/>
  <c r="N413" i="7"/>
  <c r="U412" i="7"/>
  <c r="N412" i="7"/>
  <c r="U411" i="7"/>
  <c r="R411" i="7"/>
  <c r="S411" i="7" s="1"/>
  <c r="N411" i="7"/>
  <c r="U410" i="7"/>
  <c r="N410" i="7"/>
  <c r="U409" i="7"/>
  <c r="R409" i="7"/>
  <c r="S409" i="7" s="1"/>
  <c r="N409" i="7"/>
  <c r="U408" i="7"/>
  <c r="N408" i="7"/>
  <c r="U407" i="7"/>
  <c r="R407" i="7"/>
  <c r="S407" i="7" s="1"/>
  <c r="N407" i="7"/>
  <c r="U406" i="7"/>
  <c r="N406" i="7"/>
  <c r="U405" i="7"/>
  <c r="R405" i="7"/>
  <c r="S405" i="7" s="1"/>
  <c r="N405" i="7"/>
  <c r="U404" i="7"/>
  <c r="N404" i="7"/>
  <c r="U403" i="7"/>
  <c r="R403" i="7"/>
  <c r="S403" i="7" s="1"/>
  <c r="N403" i="7"/>
  <c r="U402" i="7"/>
  <c r="N402" i="7"/>
  <c r="U401" i="7"/>
  <c r="R401" i="7"/>
  <c r="S401" i="7" s="1"/>
  <c r="N401" i="7"/>
  <c r="U400" i="7"/>
  <c r="N400" i="7"/>
  <c r="U399" i="7"/>
  <c r="R399" i="7"/>
  <c r="S399" i="7" s="1"/>
  <c r="N399" i="7"/>
  <c r="U398" i="7"/>
  <c r="N398" i="7"/>
  <c r="U397" i="7"/>
  <c r="R397" i="7"/>
  <c r="S397" i="7" s="1"/>
  <c r="N397" i="7"/>
  <c r="U396" i="7"/>
  <c r="N396" i="7"/>
  <c r="U395" i="7"/>
  <c r="R395" i="7"/>
  <c r="S395" i="7" s="1"/>
  <c r="N395" i="7"/>
  <c r="U394" i="7"/>
  <c r="N394" i="7"/>
  <c r="N393" i="7"/>
  <c r="U392" i="7"/>
  <c r="R392" i="7"/>
  <c r="S392" i="7" s="1"/>
  <c r="O392" i="7"/>
  <c r="N392" i="7"/>
  <c r="U391" i="7"/>
  <c r="R391" i="7"/>
  <c r="S391" i="7" s="1"/>
  <c r="O391" i="7"/>
  <c r="N391" i="7"/>
  <c r="U390" i="7"/>
  <c r="R390" i="7"/>
  <c r="S390" i="7" s="1"/>
  <c r="O390" i="7"/>
  <c r="N390" i="7"/>
  <c r="U389" i="7"/>
  <c r="R389" i="7"/>
  <c r="S389" i="7" s="1"/>
  <c r="O389" i="7"/>
  <c r="N389" i="7"/>
  <c r="U388" i="7"/>
  <c r="R388" i="7"/>
  <c r="S388" i="7" s="1"/>
  <c r="O388" i="7"/>
  <c r="N388" i="7"/>
  <c r="U387" i="7"/>
  <c r="R387" i="7"/>
  <c r="S387" i="7" s="1"/>
  <c r="O387" i="7"/>
  <c r="N387" i="7"/>
  <c r="U386" i="7"/>
  <c r="R386" i="7"/>
  <c r="S386" i="7" s="1"/>
  <c r="O386" i="7"/>
  <c r="N386" i="7"/>
  <c r="U385" i="7"/>
  <c r="R385" i="7"/>
  <c r="S385" i="7" s="1"/>
  <c r="O385" i="7"/>
  <c r="N385" i="7"/>
  <c r="U384" i="7"/>
  <c r="R384" i="7"/>
  <c r="S384" i="7" s="1"/>
  <c r="O384" i="7"/>
  <c r="N384" i="7"/>
  <c r="U383" i="7"/>
  <c r="R383" i="7"/>
  <c r="S383" i="7" s="1"/>
  <c r="O383" i="7"/>
  <c r="N383" i="7"/>
  <c r="U382" i="7"/>
  <c r="R382" i="7"/>
  <c r="S382" i="7" s="1"/>
  <c r="O382" i="7"/>
  <c r="N382" i="7"/>
  <c r="U381" i="7"/>
  <c r="R381" i="7"/>
  <c r="S381" i="7" s="1"/>
  <c r="O381" i="7"/>
  <c r="N381" i="7"/>
  <c r="U380" i="7"/>
  <c r="R380" i="7"/>
  <c r="S380" i="7" s="1"/>
  <c r="N380" i="7"/>
  <c r="U379" i="7"/>
  <c r="R379" i="7"/>
  <c r="S379" i="7" s="1"/>
  <c r="O379" i="7"/>
  <c r="N379" i="7"/>
  <c r="U378" i="7"/>
  <c r="R378" i="7"/>
  <c r="S378" i="7" s="1"/>
  <c r="N378" i="7"/>
  <c r="U377" i="7"/>
  <c r="R377" i="7"/>
  <c r="S377" i="7" s="1"/>
  <c r="O377" i="7"/>
  <c r="N377" i="7"/>
  <c r="U376" i="7"/>
  <c r="R376" i="7"/>
  <c r="S376" i="7" s="1"/>
  <c r="N376" i="7"/>
  <c r="U375" i="7"/>
  <c r="R375" i="7"/>
  <c r="S375" i="7" s="1"/>
  <c r="O375" i="7"/>
  <c r="N375" i="7"/>
  <c r="U374" i="7"/>
  <c r="R374" i="7"/>
  <c r="S374" i="7" s="1"/>
  <c r="N374" i="7"/>
  <c r="U373" i="7"/>
  <c r="R373" i="7"/>
  <c r="S373" i="7" s="1"/>
  <c r="O373" i="7"/>
  <c r="N373" i="7"/>
  <c r="U372" i="7"/>
  <c r="R372" i="7"/>
  <c r="S372" i="7" s="1"/>
  <c r="N372" i="7"/>
  <c r="U371" i="7"/>
  <c r="R371" i="7"/>
  <c r="S371" i="7" s="1"/>
  <c r="O371" i="7"/>
  <c r="N371" i="7"/>
  <c r="U370" i="7"/>
  <c r="R370" i="7"/>
  <c r="S370" i="7" s="1"/>
  <c r="N370" i="7"/>
  <c r="U369" i="7"/>
  <c r="R369" i="7"/>
  <c r="S369" i="7" s="1"/>
  <c r="O369" i="7"/>
  <c r="N369" i="7"/>
  <c r="U368" i="7"/>
  <c r="R368" i="7"/>
  <c r="S368" i="7" s="1"/>
  <c r="N368" i="7"/>
  <c r="U367" i="7"/>
  <c r="R367" i="7"/>
  <c r="S367" i="7" s="1"/>
  <c r="O367" i="7"/>
  <c r="N367" i="7"/>
  <c r="U366" i="7"/>
  <c r="R366" i="7"/>
  <c r="S366" i="7" s="1"/>
  <c r="N366" i="7"/>
  <c r="U365" i="7"/>
  <c r="R365" i="7"/>
  <c r="S365" i="7" s="1"/>
  <c r="O365" i="7"/>
  <c r="N365" i="7"/>
  <c r="U364" i="7"/>
  <c r="R364" i="7"/>
  <c r="S364" i="7" s="1"/>
  <c r="N364" i="7"/>
  <c r="U363" i="7"/>
  <c r="R363" i="7"/>
  <c r="S363" i="7" s="1"/>
  <c r="O363" i="7"/>
  <c r="N363" i="7"/>
  <c r="U362" i="7"/>
  <c r="R362" i="7"/>
  <c r="S362" i="7" s="1"/>
  <c r="N362" i="7"/>
  <c r="U361" i="7"/>
  <c r="R361" i="7"/>
  <c r="S361" i="7" s="1"/>
  <c r="O361" i="7"/>
  <c r="N361" i="7"/>
  <c r="U360" i="7"/>
  <c r="R360" i="7"/>
  <c r="S360" i="7" s="1"/>
  <c r="N360" i="7"/>
  <c r="U359" i="7"/>
  <c r="R359" i="7"/>
  <c r="S359" i="7" s="1"/>
  <c r="O359" i="7"/>
  <c r="N359" i="7"/>
  <c r="U358" i="7"/>
  <c r="R358" i="7"/>
  <c r="S358" i="7" s="1"/>
  <c r="N358" i="7"/>
  <c r="U357" i="7"/>
  <c r="R357" i="7"/>
  <c r="S357" i="7" s="1"/>
  <c r="O357" i="7"/>
  <c r="N357" i="7"/>
  <c r="U356" i="7"/>
  <c r="R356" i="7"/>
  <c r="S356" i="7" s="1"/>
  <c r="N356" i="7"/>
  <c r="U355" i="7"/>
  <c r="R355" i="7"/>
  <c r="S355" i="7" s="1"/>
  <c r="O355" i="7"/>
  <c r="N355" i="7"/>
  <c r="U354" i="7"/>
  <c r="R354" i="7"/>
  <c r="S354" i="7" s="1"/>
  <c r="N354" i="7"/>
  <c r="U353" i="7"/>
  <c r="R353" i="7"/>
  <c r="S353" i="7" s="1"/>
  <c r="O353" i="7"/>
  <c r="N353" i="7"/>
  <c r="U352" i="7"/>
  <c r="R352" i="7"/>
  <c r="S352" i="7" s="1"/>
  <c r="N352" i="7"/>
  <c r="U351" i="7"/>
  <c r="R351" i="7"/>
  <c r="S351" i="7" s="1"/>
  <c r="O351" i="7"/>
  <c r="N351" i="7"/>
  <c r="U350" i="7"/>
  <c r="R350" i="7"/>
  <c r="S350" i="7" s="1"/>
  <c r="N350" i="7"/>
  <c r="U349" i="7"/>
  <c r="R349" i="7"/>
  <c r="S349" i="7" s="1"/>
  <c r="O349" i="7"/>
  <c r="N349" i="7"/>
  <c r="U348" i="7"/>
  <c r="R348" i="7"/>
  <c r="S348" i="7" s="1"/>
  <c r="N348" i="7"/>
  <c r="U347" i="7"/>
  <c r="R347" i="7"/>
  <c r="S347" i="7" s="1"/>
  <c r="O347" i="7"/>
  <c r="N347" i="7"/>
  <c r="U346" i="7"/>
  <c r="R346" i="7"/>
  <c r="S346" i="7" s="1"/>
  <c r="N346" i="7"/>
  <c r="U345" i="7"/>
  <c r="R345" i="7"/>
  <c r="S345" i="7" s="1"/>
  <c r="O345" i="7"/>
  <c r="N345" i="7"/>
  <c r="U344" i="7"/>
  <c r="R344" i="7"/>
  <c r="S344" i="7" s="1"/>
  <c r="O344" i="7"/>
  <c r="N344" i="7"/>
  <c r="U343" i="7"/>
  <c r="R343" i="7"/>
  <c r="S343" i="7" s="1"/>
  <c r="O343" i="7"/>
  <c r="N343" i="7"/>
  <c r="U342" i="7"/>
  <c r="R342" i="7"/>
  <c r="S342" i="7" s="1"/>
  <c r="N342" i="7"/>
  <c r="U341" i="7"/>
  <c r="R341" i="7"/>
  <c r="S341" i="7" s="1"/>
  <c r="O341" i="7"/>
  <c r="N341" i="7"/>
  <c r="U340" i="7"/>
  <c r="R340" i="7"/>
  <c r="S340" i="7" s="1"/>
  <c r="O340" i="7"/>
  <c r="N340" i="7"/>
  <c r="U339" i="7"/>
  <c r="R339" i="7"/>
  <c r="S339" i="7" s="1"/>
  <c r="O339" i="7"/>
  <c r="N339" i="7"/>
  <c r="U338" i="7"/>
  <c r="R338" i="7"/>
  <c r="S338" i="7" s="1"/>
  <c r="N338" i="7"/>
  <c r="U337" i="7"/>
  <c r="R337" i="7"/>
  <c r="S337" i="7" s="1"/>
  <c r="O337" i="7"/>
  <c r="N337" i="7"/>
  <c r="N336" i="7"/>
  <c r="U335" i="7"/>
  <c r="O335" i="7"/>
  <c r="N335" i="7"/>
  <c r="U334" i="7"/>
  <c r="R334" i="7"/>
  <c r="S334" i="7" s="1"/>
  <c r="O334" i="7"/>
  <c r="N334" i="7"/>
  <c r="U333" i="7"/>
  <c r="O333" i="7"/>
  <c r="N333" i="7"/>
  <c r="U332" i="7"/>
  <c r="R332" i="7"/>
  <c r="S332" i="7" s="1"/>
  <c r="O332" i="7"/>
  <c r="N332" i="7"/>
  <c r="U331" i="7"/>
  <c r="O331" i="7"/>
  <c r="N331" i="7"/>
  <c r="U330" i="7"/>
  <c r="R330" i="7"/>
  <c r="S330" i="7" s="1"/>
  <c r="O330" i="7"/>
  <c r="N330" i="7"/>
  <c r="U329" i="7"/>
  <c r="O329" i="7"/>
  <c r="N329" i="7"/>
  <c r="U328" i="7"/>
  <c r="R328" i="7"/>
  <c r="S328" i="7" s="1"/>
  <c r="O328" i="7"/>
  <c r="N328" i="7"/>
  <c r="U327" i="7"/>
  <c r="O327" i="7"/>
  <c r="N327" i="7"/>
  <c r="U326" i="7"/>
  <c r="R326" i="7"/>
  <c r="S326" i="7" s="1"/>
  <c r="O326" i="7"/>
  <c r="N326" i="7"/>
  <c r="U325" i="7"/>
  <c r="O325" i="7"/>
  <c r="N325" i="7"/>
  <c r="U324" i="7"/>
  <c r="R324" i="7"/>
  <c r="S324" i="7" s="1"/>
  <c r="O324" i="7"/>
  <c r="N324" i="7"/>
  <c r="U323" i="7"/>
  <c r="O323" i="7"/>
  <c r="N323" i="7"/>
  <c r="N322" i="7"/>
  <c r="U321" i="7"/>
  <c r="R321" i="7"/>
  <c r="S321" i="7" s="1"/>
  <c r="O321" i="7"/>
  <c r="N321" i="7"/>
  <c r="U320" i="7"/>
  <c r="R320" i="7"/>
  <c r="S320" i="7" s="1"/>
  <c r="O320" i="7"/>
  <c r="N320" i="7"/>
  <c r="U318" i="7"/>
  <c r="R318" i="7"/>
  <c r="S318" i="7" s="1"/>
  <c r="O318" i="7"/>
  <c r="N318" i="7"/>
  <c r="N317" i="7"/>
  <c r="U316" i="7"/>
  <c r="O316" i="7"/>
  <c r="N316" i="7"/>
  <c r="U315" i="7"/>
  <c r="R315" i="7"/>
  <c r="S315" i="7" s="1"/>
  <c r="O315" i="7"/>
  <c r="N315" i="7"/>
  <c r="U314" i="7"/>
  <c r="O314" i="7"/>
  <c r="N314" i="7"/>
  <c r="U313" i="7"/>
  <c r="R313" i="7"/>
  <c r="S313" i="7" s="1"/>
  <c r="O313" i="7"/>
  <c r="N313" i="7"/>
  <c r="U312" i="7"/>
  <c r="O312" i="7"/>
  <c r="N312" i="7"/>
  <c r="U311" i="7"/>
  <c r="R311" i="7"/>
  <c r="S311" i="7" s="1"/>
  <c r="N311" i="7"/>
  <c r="U310" i="7"/>
  <c r="O310" i="7"/>
  <c r="N310" i="7"/>
  <c r="N309" i="7"/>
  <c r="U308" i="7"/>
  <c r="R308" i="7"/>
  <c r="S308" i="7" s="1"/>
  <c r="O308" i="7"/>
  <c r="N308" i="7"/>
  <c r="U307" i="7"/>
  <c r="R307" i="7"/>
  <c r="S307" i="7" s="1"/>
  <c r="O307" i="7"/>
  <c r="N307" i="7"/>
  <c r="U306" i="7"/>
  <c r="R306" i="7"/>
  <c r="S306" i="7" s="1"/>
  <c r="O306" i="7"/>
  <c r="N306" i="7"/>
  <c r="U305" i="7"/>
  <c r="R305" i="7"/>
  <c r="S305" i="7" s="1"/>
  <c r="O305" i="7"/>
  <c r="N305" i="7"/>
  <c r="U304" i="7"/>
  <c r="R304" i="7"/>
  <c r="S304" i="7" s="1"/>
  <c r="O304" i="7"/>
  <c r="N304" i="7"/>
  <c r="U303" i="7"/>
  <c r="R303" i="7"/>
  <c r="S303" i="7" s="1"/>
  <c r="O303" i="7"/>
  <c r="N303" i="7"/>
  <c r="U302" i="7"/>
  <c r="R302" i="7"/>
  <c r="S302" i="7" s="1"/>
  <c r="O302" i="7"/>
  <c r="N302" i="7"/>
  <c r="U301" i="7"/>
  <c r="R301" i="7"/>
  <c r="S301" i="7" s="1"/>
  <c r="O301" i="7"/>
  <c r="N301" i="7"/>
  <c r="U300" i="7"/>
  <c r="R300" i="7"/>
  <c r="S300" i="7" s="1"/>
  <c r="O300" i="7"/>
  <c r="N300" i="7"/>
  <c r="U299" i="7"/>
  <c r="R299" i="7"/>
  <c r="S299" i="7" s="1"/>
  <c r="O299" i="7"/>
  <c r="N299" i="7"/>
  <c r="U298" i="7"/>
  <c r="R298" i="7"/>
  <c r="S298" i="7" s="1"/>
  <c r="O298" i="7"/>
  <c r="N298" i="7"/>
  <c r="N297" i="7"/>
  <c r="N296" i="7"/>
  <c r="U288" i="7"/>
  <c r="R288" i="7"/>
  <c r="S288" i="7" s="1"/>
  <c r="O288" i="7"/>
  <c r="N288" i="7"/>
  <c r="U286" i="7"/>
  <c r="R286" i="7"/>
  <c r="S286" i="7" s="1"/>
  <c r="O286" i="7"/>
  <c r="N286" i="7"/>
  <c r="U285" i="7"/>
  <c r="R285" i="7"/>
  <c r="S285" i="7" s="1"/>
  <c r="O285" i="7"/>
  <c r="N285" i="7"/>
  <c r="U284" i="7"/>
  <c r="R284" i="7"/>
  <c r="S284" i="7" s="1"/>
  <c r="O284" i="7"/>
  <c r="N284" i="7"/>
  <c r="U283" i="7"/>
  <c r="R283" i="7"/>
  <c r="S283" i="7" s="1"/>
  <c r="O283" i="7"/>
  <c r="N283" i="7"/>
  <c r="U282" i="7"/>
  <c r="R282" i="7"/>
  <c r="S282" i="7" s="1"/>
  <c r="O282" i="7"/>
  <c r="N282" i="7"/>
  <c r="U281" i="7"/>
  <c r="R281" i="7"/>
  <c r="S281" i="7" s="1"/>
  <c r="O281" i="7"/>
  <c r="N281" i="7"/>
  <c r="U280" i="7"/>
  <c r="R280" i="7"/>
  <c r="S280" i="7" s="1"/>
  <c r="O280" i="7"/>
  <c r="N280" i="7"/>
  <c r="U279" i="7"/>
  <c r="R279" i="7"/>
  <c r="S279" i="7" s="1"/>
  <c r="O279" i="7"/>
  <c r="N279" i="7"/>
  <c r="U278" i="7"/>
  <c r="R278" i="7"/>
  <c r="S278" i="7" s="1"/>
  <c r="O278" i="7"/>
  <c r="N278" i="7"/>
  <c r="U277" i="7"/>
  <c r="R277" i="7"/>
  <c r="S277" i="7" s="1"/>
  <c r="O277" i="7"/>
  <c r="N277" i="7"/>
  <c r="U276" i="7"/>
  <c r="R276" i="7"/>
  <c r="S276" i="7" s="1"/>
  <c r="O276" i="7"/>
  <c r="N276" i="7"/>
  <c r="U275" i="7"/>
  <c r="R275" i="7"/>
  <c r="S275" i="7" s="1"/>
  <c r="O275" i="7"/>
  <c r="N275" i="7"/>
  <c r="U274" i="7"/>
  <c r="R274" i="7"/>
  <c r="S274" i="7" s="1"/>
  <c r="O274" i="7"/>
  <c r="N274" i="7"/>
  <c r="U273" i="7"/>
  <c r="R273" i="7"/>
  <c r="S273" i="7" s="1"/>
  <c r="O273" i="7"/>
  <c r="N273" i="7"/>
  <c r="U272" i="7"/>
  <c r="R272" i="7"/>
  <c r="S272" i="7" s="1"/>
  <c r="O272" i="7"/>
  <c r="N272" i="7"/>
  <c r="U271" i="7"/>
  <c r="R271" i="7"/>
  <c r="S271" i="7" s="1"/>
  <c r="O271" i="7"/>
  <c r="N271" i="7"/>
  <c r="U270" i="7"/>
  <c r="R270" i="7"/>
  <c r="S270" i="7" s="1"/>
  <c r="O270" i="7"/>
  <c r="N270" i="7"/>
  <c r="U269" i="7"/>
  <c r="R269" i="7"/>
  <c r="S269" i="7" s="1"/>
  <c r="O269" i="7"/>
  <c r="N269" i="7"/>
  <c r="U268" i="7"/>
  <c r="R268" i="7"/>
  <c r="S268" i="7" s="1"/>
  <c r="O268" i="7"/>
  <c r="N268" i="7"/>
  <c r="U267" i="7"/>
  <c r="R267" i="7"/>
  <c r="S267" i="7" s="1"/>
  <c r="O267" i="7"/>
  <c r="N267" i="7"/>
  <c r="U265" i="7"/>
  <c r="R265" i="7"/>
  <c r="S265" i="7" s="1"/>
  <c r="O265" i="7"/>
  <c r="N265" i="7"/>
  <c r="U264" i="7"/>
  <c r="R264" i="7"/>
  <c r="S264" i="7" s="1"/>
  <c r="O264" i="7"/>
  <c r="N264" i="7"/>
  <c r="U263" i="7"/>
  <c r="R263" i="7"/>
  <c r="S263" i="7" s="1"/>
  <c r="O263" i="7"/>
  <c r="N263" i="7"/>
  <c r="U262" i="7"/>
  <c r="R262" i="7"/>
  <c r="S262" i="7" s="1"/>
  <c r="O262" i="7"/>
  <c r="N262" i="7"/>
  <c r="U261" i="7"/>
  <c r="R261" i="7"/>
  <c r="S261" i="7" s="1"/>
  <c r="O261" i="7"/>
  <c r="N261" i="7"/>
  <c r="U260" i="7"/>
  <c r="R260" i="7"/>
  <c r="S260" i="7" s="1"/>
  <c r="O260" i="7"/>
  <c r="N260" i="7"/>
  <c r="U259" i="7"/>
  <c r="R259" i="7"/>
  <c r="S259" i="7" s="1"/>
  <c r="O259" i="7"/>
  <c r="N259" i="7"/>
  <c r="U258" i="7"/>
  <c r="R258" i="7"/>
  <c r="S258" i="7" s="1"/>
  <c r="O258" i="7"/>
  <c r="N258" i="7"/>
  <c r="U257" i="7"/>
  <c r="R257" i="7"/>
  <c r="S257" i="7" s="1"/>
  <c r="O257" i="7"/>
  <c r="N257" i="7"/>
  <c r="U256" i="7"/>
  <c r="R256" i="7"/>
  <c r="S256" i="7" s="1"/>
  <c r="O256" i="7"/>
  <c r="N256" i="7"/>
  <c r="U255" i="7"/>
  <c r="R255" i="7"/>
  <c r="S255" i="7" s="1"/>
  <c r="O255" i="7"/>
  <c r="N255" i="7"/>
  <c r="U254" i="7"/>
  <c r="R254" i="7"/>
  <c r="S254" i="7" s="1"/>
  <c r="O254" i="7"/>
  <c r="N254" i="7"/>
  <c r="U253" i="7"/>
  <c r="R253" i="7"/>
  <c r="S253" i="7" s="1"/>
  <c r="O253" i="7"/>
  <c r="N253" i="7"/>
  <c r="U252" i="7"/>
  <c r="R252" i="7"/>
  <c r="S252" i="7" s="1"/>
  <c r="O252" i="7"/>
  <c r="N252" i="7"/>
  <c r="U251" i="7"/>
  <c r="R251" i="7"/>
  <c r="S251" i="7" s="1"/>
  <c r="O251" i="7"/>
  <c r="N251" i="7"/>
  <c r="U250" i="7"/>
  <c r="R250" i="7"/>
  <c r="S250" i="7" s="1"/>
  <c r="O250" i="7"/>
  <c r="N250" i="7"/>
  <c r="U249" i="7"/>
  <c r="R249" i="7"/>
  <c r="S249" i="7" s="1"/>
  <c r="O249" i="7"/>
  <c r="N249" i="7"/>
  <c r="U248" i="7"/>
  <c r="R248" i="7"/>
  <c r="S248" i="7" s="1"/>
  <c r="O248" i="7"/>
  <c r="N248" i="7"/>
  <c r="L246" i="7"/>
  <c r="K246" i="7"/>
  <c r="J246" i="7"/>
  <c r="U245" i="7"/>
  <c r="R245" i="7"/>
  <c r="S245" i="7" s="1"/>
  <c r="O245" i="7"/>
  <c r="N245" i="7"/>
  <c r="N244" i="7"/>
  <c r="U243" i="7"/>
  <c r="R243" i="7"/>
  <c r="S243" i="7" s="1"/>
  <c r="O243" i="7"/>
  <c r="N243" i="7"/>
  <c r="U242" i="7"/>
  <c r="R242" i="7"/>
  <c r="S242" i="7" s="1"/>
  <c r="O242" i="7"/>
  <c r="N242" i="7"/>
  <c r="U241" i="7"/>
  <c r="R241" i="7"/>
  <c r="S241" i="7" s="1"/>
  <c r="O241" i="7"/>
  <c r="N241" i="7"/>
  <c r="U240" i="7"/>
  <c r="R240" i="7"/>
  <c r="S240" i="7" s="1"/>
  <c r="O240" i="7"/>
  <c r="N240" i="7"/>
  <c r="U239" i="7"/>
  <c r="R239" i="7"/>
  <c r="S239" i="7" s="1"/>
  <c r="O239" i="7"/>
  <c r="N239" i="7"/>
  <c r="U238" i="7"/>
  <c r="R238" i="7"/>
  <c r="S238" i="7" s="1"/>
  <c r="O238" i="7"/>
  <c r="N238" i="7"/>
  <c r="U237" i="7"/>
  <c r="R237" i="7"/>
  <c r="S237" i="7" s="1"/>
  <c r="O237" i="7"/>
  <c r="N237" i="7"/>
  <c r="U236" i="7"/>
  <c r="R236" i="7"/>
  <c r="S236" i="7" s="1"/>
  <c r="O236" i="7"/>
  <c r="N236" i="7"/>
  <c r="U235" i="7"/>
  <c r="R235" i="7"/>
  <c r="S235" i="7" s="1"/>
  <c r="O235" i="7"/>
  <c r="N235" i="7"/>
  <c r="U234" i="7"/>
  <c r="R234" i="7"/>
  <c r="S234" i="7" s="1"/>
  <c r="O234" i="7"/>
  <c r="N234" i="7"/>
  <c r="U233" i="7"/>
  <c r="R233" i="7"/>
  <c r="S233" i="7" s="1"/>
  <c r="O233" i="7"/>
  <c r="N233" i="7"/>
  <c r="U232" i="7"/>
  <c r="R232" i="7"/>
  <c r="S232" i="7" s="1"/>
  <c r="O232" i="7"/>
  <c r="N232" i="7"/>
  <c r="U231" i="7"/>
  <c r="R231" i="7"/>
  <c r="S231" i="7" s="1"/>
  <c r="O231" i="7"/>
  <c r="N231" i="7"/>
  <c r="U230" i="7"/>
  <c r="R230" i="7"/>
  <c r="S230" i="7" s="1"/>
  <c r="O230" i="7"/>
  <c r="N230" i="7"/>
  <c r="U229" i="7"/>
  <c r="R229" i="7"/>
  <c r="S229" i="7" s="1"/>
  <c r="O229" i="7"/>
  <c r="N229" i="7"/>
  <c r="U228" i="7"/>
  <c r="R228" i="7"/>
  <c r="S228" i="7" s="1"/>
  <c r="O228" i="7"/>
  <c r="N228" i="7"/>
  <c r="U227" i="7"/>
  <c r="R227" i="7"/>
  <c r="S227" i="7" s="1"/>
  <c r="O227" i="7"/>
  <c r="N227" i="7"/>
  <c r="N226" i="7"/>
  <c r="U225" i="7"/>
  <c r="O225" i="7"/>
  <c r="N225" i="7"/>
  <c r="U224" i="7"/>
  <c r="R224" i="7"/>
  <c r="S224" i="7" s="1"/>
  <c r="O224" i="7"/>
  <c r="N224" i="7"/>
  <c r="U223" i="7"/>
  <c r="O223" i="7"/>
  <c r="N223" i="7"/>
  <c r="U222" i="7"/>
  <c r="R222" i="7"/>
  <c r="S222" i="7" s="1"/>
  <c r="O222" i="7"/>
  <c r="N222" i="7"/>
  <c r="U221" i="7"/>
  <c r="O221" i="7"/>
  <c r="N221" i="7"/>
  <c r="U220" i="7"/>
  <c r="R220" i="7"/>
  <c r="S220" i="7" s="1"/>
  <c r="O220" i="7"/>
  <c r="N220" i="7"/>
  <c r="U219" i="7"/>
  <c r="O219" i="7"/>
  <c r="N219" i="7"/>
  <c r="U218" i="7"/>
  <c r="R218" i="7"/>
  <c r="S218" i="7" s="1"/>
  <c r="O218" i="7"/>
  <c r="N218" i="7"/>
  <c r="U217" i="7"/>
  <c r="O217" i="7"/>
  <c r="N217" i="7"/>
  <c r="U216" i="7"/>
  <c r="R216" i="7"/>
  <c r="S216" i="7" s="1"/>
  <c r="O216" i="7"/>
  <c r="N216" i="7"/>
  <c r="U215" i="7"/>
  <c r="O215" i="7"/>
  <c r="N215" i="7"/>
  <c r="U214" i="7"/>
  <c r="R214" i="7"/>
  <c r="S214" i="7" s="1"/>
  <c r="O214" i="7"/>
  <c r="N214" i="7"/>
  <c r="U213" i="7"/>
  <c r="O213" i="7"/>
  <c r="N213" i="7"/>
  <c r="U212" i="7"/>
  <c r="R212" i="7"/>
  <c r="S212" i="7" s="1"/>
  <c r="O212" i="7"/>
  <c r="N212" i="7"/>
  <c r="U211" i="7"/>
  <c r="O211" i="7"/>
  <c r="N211" i="7"/>
  <c r="U210" i="7"/>
  <c r="R210" i="7"/>
  <c r="S210" i="7" s="1"/>
  <c r="O210" i="7"/>
  <c r="N210" i="7"/>
  <c r="N209" i="7"/>
  <c r="U208" i="7"/>
  <c r="R208" i="7"/>
  <c r="S208" i="7" s="1"/>
  <c r="O208" i="7"/>
  <c r="N208" i="7"/>
  <c r="U207" i="7"/>
  <c r="R207" i="7"/>
  <c r="S207" i="7" s="1"/>
  <c r="O207" i="7"/>
  <c r="N207" i="7"/>
  <c r="U206" i="7"/>
  <c r="R206" i="7"/>
  <c r="S206" i="7" s="1"/>
  <c r="O206" i="7"/>
  <c r="N206" i="7"/>
  <c r="U205" i="7"/>
  <c r="R205" i="7"/>
  <c r="S205" i="7" s="1"/>
  <c r="O205" i="7"/>
  <c r="N205" i="7"/>
  <c r="U204" i="7"/>
  <c r="R204" i="7"/>
  <c r="S204" i="7" s="1"/>
  <c r="O204" i="7"/>
  <c r="N204" i="7"/>
  <c r="U203" i="7"/>
  <c r="R203" i="7"/>
  <c r="S203" i="7" s="1"/>
  <c r="O203" i="7"/>
  <c r="N203" i="7"/>
  <c r="N202" i="7"/>
  <c r="U201" i="7"/>
  <c r="R201" i="7"/>
  <c r="S201" i="7" s="1"/>
  <c r="O201" i="7"/>
  <c r="N201" i="7"/>
  <c r="N200" i="7"/>
  <c r="U199" i="7"/>
  <c r="R199" i="7"/>
  <c r="S199" i="7" s="1"/>
  <c r="O199" i="7"/>
  <c r="N199" i="7"/>
  <c r="U198" i="7"/>
  <c r="R198" i="7"/>
  <c r="S198" i="7" s="1"/>
  <c r="O198" i="7"/>
  <c r="N198" i="7"/>
  <c r="U197" i="7"/>
  <c r="R197" i="7"/>
  <c r="S197" i="7" s="1"/>
  <c r="O197" i="7"/>
  <c r="N197" i="7"/>
  <c r="U196" i="7"/>
  <c r="R196" i="7"/>
  <c r="S196" i="7" s="1"/>
  <c r="O196" i="7"/>
  <c r="N196" i="7"/>
  <c r="N195" i="7"/>
  <c r="U194" i="7"/>
  <c r="R194" i="7"/>
  <c r="S194" i="7" s="1"/>
  <c r="O194" i="7"/>
  <c r="N194" i="7"/>
  <c r="U193" i="7"/>
  <c r="O193" i="7"/>
  <c r="N193" i="7"/>
  <c r="U192" i="7"/>
  <c r="R192" i="7"/>
  <c r="S192" i="7" s="1"/>
  <c r="O192" i="7"/>
  <c r="N192" i="7"/>
  <c r="U191" i="7"/>
  <c r="O191" i="7"/>
  <c r="N191" i="7"/>
  <c r="U190" i="7"/>
  <c r="R190" i="7"/>
  <c r="S190" i="7" s="1"/>
  <c r="O190" i="7"/>
  <c r="N190" i="7"/>
  <c r="U189" i="7"/>
  <c r="O189" i="7"/>
  <c r="N189" i="7"/>
  <c r="N188" i="7"/>
  <c r="U187" i="7"/>
  <c r="R187" i="7"/>
  <c r="S187" i="7" s="1"/>
  <c r="O187" i="7"/>
  <c r="N187" i="7"/>
  <c r="N186" i="7"/>
  <c r="U185" i="7"/>
  <c r="S185" i="7"/>
  <c r="O185" i="7"/>
  <c r="N185" i="7"/>
  <c r="U184" i="7"/>
  <c r="R184" i="7"/>
  <c r="S184" i="7" s="1"/>
  <c r="O184" i="7"/>
  <c r="N184" i="7"/>
  <c r="U183" i="7"/>
  <c r="R183" i="7"/>
  <c r="S183" i="7" s="1"/>
  <c r="O183" i="7"/>
  <c r="N183" i="7"/>
  <c r="U182" i="7"/>
  <c r="R182" i="7"/>
  <c r="S182" i="7" s="1"/>
  <c r="O182" i="7"/>
  <c r="N182" i="7"/>
  <c r="U181" i="7"/>
  <c r="R181" i="7"/>
  <c r="S181" i="7" s="1"/>
  <c r="O181" i="7"/>
  <c r="N181" i="7"/>
  <c r="U180" i="7"/>
  <c r="R180" i="7"/>
  <c r="S180" i="7" s="1"/>
  <c r="O180" i="7"/>
  <c r="N180" i="7"/>
  <c r="U179" i="7"/>
  <c r="R179" i="7"/>
  <c r="S179" i="7" s="1"/>
  <c r="O179" i="7"/>
  <c r="N179" i="7"/>
  <c r="N178" i="7"/>
  <c r="U177" i="7"/>
  <c r="O177" i="7"/>
  <c r="N177" i="7"/>
  <c r="U176" i="7"/>
  <c r="R176" i="7"/>
  <c r="S176" i="7" s="1"/>
  <c r="O176" i="7"/>
  <c r="N176" i="7"/>
  <c r="U175" i="7"/>
  <c r="O175" i="7"/>
  <c r="N175" i="7"/>
  <c r="U174" i="7"/>
  <c r="R174" i="7"/>
  <c r="S174" i="7" s="1"/>
  <c r="O174" i="7"/>
  <c r="N174" i="7"/>
  <c r="U173" i="7"/>
  <c r="O173" i="7"/>
  <c r="N173" i="7"/>
  <c r="U172" i="7"/>
  <c r="R172" i="7"/>
  <c r="S172" i="7" s="1"/>
  <c r="O172" i="7"/>
  <c r="N172" i="7"/>
  <c r="U171" i="7"/>
  <c r="O171" i="7"/>
  <c r="N171" i="7"/>
  <c r="N170" i="7"/>
  <c r="N169" i="7"/>
  <c r="N168" i="7"/>
  <c r="U167" i="7"/>
  <c r="R167" i="7"/>
  <c r="S167" i="7" s="1"/>
  <c r="O167" i="7"/>
  <c r="N167" i="7"/>
  <c r="U166" i="7"/>
  <c r="R166" i="7"/>
  <c r="S166" i="7" s="1"/>
  <c r="O166" i="7"/>
  <c r="N166" i="7"/>
  <c r="U165" i="7"/>
  <c r="R165" i="7"/>
  <c r="S165" i="7" s="1"/>
  <c r="O165" i="7"/>
  <c r="N165" i="7"/>
  <c r="U164" i="7"/>
  <c r="R164" i="7"/>
  <c r="S164" i="7" s="1"/>
  <c r="O164" i="7"/>
  <c r="N164" i="7"/>
  <c r="N163" i="7"/>
  <c r="N162" i="7"/>
  <c r="N161" i="7"/>
  <c r="U160" i="7"/>
  <c r="O160" i="7"/>
  <c r="N160" i="7"/>
  <c r="U159" i="7"/>
  <c r="R159" i="7"/>
  <c r="S159" i="7" s="1"/>
  <c r="O159" i="7"/>
  <c r="N159" i="7"/>
  <c r="U158" i="7"/>
  <c r="O158" i="7"/>
  <c r="N158" i="7"/>
  <c r="U157" i="7"/>
  <c r="R157" i="7"/>
  <c r="S157" i="7" s="1"/>
  <c r="O157" i="7"/>
  <c r="N157" i="7"/>
  <c r="N156" i="7"/>
  <c r="U155" i="7"/>
  <c r="R155" i="7"/>
  <c r="S155" i="7" s="1"/>
  <c r="O155" i="7"/>
  <c r="N155" i="7"/>
  <c r="U154" i="7"/>
  <c r="R154" i="7"/>
  <c r="S154" i="7" s="1"/>
  <c r="O154" i="7"/>
  <c r="N154" i="7"/>
  <c r="U153" i="7"/>
  <c r="R153" i="7"/>
  <c r="S153" i="7" s="1"/>
  <c r="O153" i="7"/>
  <c r="N153" i="7"/>
  <c r="N152" i="7"/>
  <c r="N151" i="7"/>
  <c r="U150" i="7"/>
  <c r="R150" i="7"/>
  <c r="S150" i="7" s="1"/>
  <c r="O150" i="7"/>
  <c r="N150" i="7"/>
  <c r="U149" i="7"/>
  <c r="R149" i="7"/>
  <c r="S149" i="7" s="1"/>
  <c r="O149" i="7"/>
  <c r="N149" i="7"/>
  <c r="U148" i="7"/>
  <c r="R148" i="7"/>
  <c r="S148" i="7" s="1"/>
  <c r="O148" i="7"/>
  <c r="N148" i="7"/>
  <c r="U147" i="7"/>
  <c r="R147" i="7"/>
  <c r="S147" i="7" s="1"/>
  <c r="O147" i="7"/>
  <c r="N147" i="7"/>
  <c r="U146" i="7"/>
  <c r="R146" i="7"/>
  <c r="S146" i="7" s="1"/>
  <c r="O146" i="7"/>
  <c r="N146" i="7"/>
  <c r="U145" i="7"/>
  <c r="R145" i="7"/>
  <c r="S145" i="7" s="1"/>
  <c r="O145" i="7"/>
  <c r="N145" i="7"/>
  <c r="U144" i="7"/>
  <c r="R144" i="7"/>
  <c r="S144" i="7" s="1"/>
  <c r="O144" i="7"/>
  <c r="N144" i="7"/>
  <c r="U143" i="7"/>
  <c r="R143" i="7"/>
  <c r="S143" i="7" s="1"/>
  <c r="O143" i="7"/>
  <c r="N143" i="7"/>
  <c r="U142" i="7"/>
  <c r="R142" i="7"/>
  <c r="S142" i="7" s="1"/>
  <c r="O142" i="7"/>
  <c r="N142" i="7"/>
  <c r="U141" i="7"/>
  <c r="R141" i="7"/>
  <c r="S141" i="7" s="1"/>
  <c r="O141" i="7"/>
  <c r="N141" i="7"/>
  <c r="L139" i="7"/>
  <c r="K139" i="7"/>
  <c r="J139" i="7"/>
  <c r="U138" i="7"/>
  <c r="O138" i="7"/>
  <c r="N138" i="7"/>
  <c r="N137" i="7"/>
  <c r="U136" i="7"/>
  <c r="O136" i="7"/>
  <c r="N136" i="7"/>
  <c r="U135" i="7"/>
  <c r="R135" i="7"/>
  <c r="S135" i="7" s="1"/>
  <c r="O135" i="7"/>
  <c r="N135" i="7"/>
  <c r="U134" i="7"/>
  <c r="O134" i="7"/>
  <c r="N134" i="7"/>
  <c r="U133" i="7"/>
  <c r="R133" i="7"/>
  <c r="S133" i="7" s="1"/>
  <c r="O133" i="7"/>
  <c r="N133" i="7"/>
  <c r="U132" i="7"/>
  <c r="O132" i="7"/>
  <c r="N132" i="7"/>
  <c r="U131" i="7"/>
  <c r="R131" i="7"/>
  <c r="S131" i="7" s="1"/>
  <c r="O131" i="7"/>
  <c r="N131" i="7"/>
  <c r="U130" i="7"/>
  <c r="O130" i="7"/>
  <c r="N130" i="7"/>
  <c r="U129" i="7"/>
  <c r="R129" i="7"/>
  <c r="S129" i="7" s="1"/>
  <c r="O129" i="7"/>
  <c r="N129" i="7"/>
  <c r="U128" i="7"/>
  <c r="O128" i="7"/>
  <c r="N128" i="7"/>
  <c r="U127" i="7"/>
  <c r="R127" i="7"/>
  <c r="S127" i="7" s="1"/>
  <c r="O127" i="7"/>
  <c r="N127" i="7"/>
  <c r="U126" i="7"/>
  <c r="O126" i="7"/>
  <c r="N126" i="7"/>
  <c r="U125" i="7"/>
  <c r="R125" i="7"/>
  <c r="S125" i="7" s="1"/>
  <c r="O125" i="7"/>
  <c r="N125" i="7"/>
  <c r="U124" i="7"/>
  <c r="O124" i="7"/>
  <c r="N124" i="7"/>
  <c r="U123" i="7"/>
  <c r="R123" i="7"/>
  <c r="S123" i="7" s="1"/>
  <c r="O123" i="7"/>
  <c r="N123" i="7"/>
  <c r="U122" i="7"/>
  <c r="O122" i="7"/>
  <c r="N122" i="7"/>
  <c r="U121" i="7"/>
  <c r="R121" i="7"/>
  <c r="S121" i="7" s="1"/>
  <c r="O121" i="7"/>
  <c r="N121" i="7"/>
  <c r="U120" i="7"/>
  <c r="O120" i="7"/>
  <c r="N120" i="7"/>
  <c r="U119" i="7"/>
  <c r="R119" i="7"/>
  <c r="S119" i="7" s="1"/>
  <c r="O119" i="7"/>
  <c r="N119" i="7"/>
  <c r="U118" i="7"/>
  <c r="O118" i="7"/>
  <c r="N118" i="7"/>
  <c r="U117" i="7"/>
  <c r="R117" i="7"/>
  <c r="S117" i="7" s="1"/>
  <c r="O117" i="7"/>
  <c r="N117" i="7"/>
  <c r="U116" i="7"/>
  <c r="O116" i="7"/>
  <c r="N116" i="7"/>
  <c r="U115" i="7"/>
  <c r="R115" i="7"/>
  <c r="S115" i="7" s="1"/>
  <c r="O115" i="7"/>
  <c r="N115" i="7"/>
  <c r="U114" i="7"/>
  <c r="O114" i="7"/>
  <c r="N114" i="7"/>
  <c r="U113" i="7"/>
  <c r="R113" i="7"/>
  <c r="S113" i="7" s="1"/>
  <c r="O113" i="7"/>
  <c r="N113" i="7"/>
  <c r="U112" i="7"/>
  <c r="O112" i="7"/>
  <c r="N112" i="7"/>
  <c r="U111" i="7"/>
  <c r="R111" i="7"/>
  <c r="S111" i="7" s="1"/>
  <c r="O111" i="7"/>
  <c r="N111" i="7"/>
  <c r="U110" i="7"/>
  <c r="O110" i="7"/>
  <c r="N110" i="7"/>
  <c r="U109" i="7"/>
  <c r="R109" i="7"/>
  <c r="S109" i="7" s="1"/>
  <c r="O109" i="7"/>
  <c r="N109" i="7"/>
  <c r="U108" i="7"/>
  <c r="O108" i="7"/>
  <c r="N108" i="7"/>
  <c r="U107" i="7"/>
  <c r="R107" i="7"/>
  <c r="S107" i="7" s="1"/>
  <c r="O107" i="7"/>
  <c r="N107" i="7"/>
  <c r="U106" i="7"/>
  <c r="O106" i="7"/>
  <c r="N106" i="7"/>
  <c r="U105" i="7"/>
  <c r="R105" i="7"/>
  <c r="S105" i="7" s="1"/>
  <c r="O105" i="7"/>
  <c r="N105" i="7"/>
  <c r="U104" i="7"/>
  <c r="O104" i="7"/>
  <c r="N104" i="7"/>
  <c r="U103" i="7"/>
  <c r="R103" i="7"/>
  <c r="S103" i="7" s="1"/>
  <c r="O103" i="7"/>
  <c r="N103" i="7"/>
  <c r="N102" i="7"/>
  <c r="U101" i="7"/>
  <c r="R101" i="7"/>
  <c r="S101" i="7" s="1"/>
  <c r="O101" i="7"/>
  <c r="N101" i="7"/>
  <c r="U100" i="7"/>
  <c r="R100" i="7"/>
  <c r="S100" i="7" s="1"/>
  <c r="O100" i="7"/>
  <c r="N100" i="7"/>
  <c r="U99" i="7"/>
  <c r="R99" i="7"/>
  <c r="S99" i="7" s="1"/>
  <c r="O99" i="7"/>
  <c r="N99" i="7"/>
  <c r="U98" i="7"/>
  <c r="R98" i="7"/>
  <c r="S98" i="7" s="1"/>
  <c r="O98" i="7"/>
  <c r="N98" i="7"/>
  <c r="U97" i="7"/>
  <c r="R97" i="7"/>
  <c r="S97" i="7" s="1"/>
  <c r="O97" i="7"/>
  <c r="N97" i="7"/>
  <c r="U96" i="7"/>
  <c r="R96" i="7"/>
  <c r="S96" i="7" s="1"/>
  <c r="O96" i="7"/>
  <c r="N96" i="7"/>
  <c r="N95" i="7"/>
  <c r="U94" i="7"/>
  <c r="R94" i="7"/>
  <c r="S94" i="7" s="1"/>
  <c r="O94" i="7"/>
  <c r="N94" i="7"/>
  <c r="N93" i="7"/>
  <c r="U92" i="7"/>
  <c r="R92" i="7"/>
  <c r="S92" i="7" s="1"/>
  <c r="O92" i="7"/>
  <c r="N92" i="7"/>
  <c r="N91" i="7"/>
  <c r="U90" i="7"/>
  <c r="R90" i="7"/>
  <c r="S90" i="7" s="1"/>
  <c r="O90" i="7"/>
  <c r="N90" i="7"/>
  <c r="L88" i="7"/>
  <c r="K88" i="7"/>
  <c r="J88" i="7"/>
  <c r="U87" i="7"/>
  <c r="O87" i="7"/>
  <c r="N87" i="7"/>
  <c r="U86" i="7"/>
  <c r="R86" i="7"/>
  <c r="S86" i="7" s="1"/>
  <c r="O86" i="7"/>
  <c r="N86" i="7"/>
  <c r="U85" i="7"/>
  <c r="O85" i="7"/>
  <c r="N85" i="7"/>
  <c r="U84" i="7"/>
  <c r="R84" i="7"/>
  <c r="S84" i="7" s="1"/>
  <c r="O84" i="7"/>
  <c r="N84" i="7"/>
  <c r="N83" i="7"/>
  <c r="U82" i="7"/>
  <c r="R82" i="7"/>
  <c r="S82" i="7" s="1"/>
  <c r="O82" i="7"/>
  <c r="N82" i="7"/>
  <c r="U81" i="7"/>
  <c r="R81" i="7"/>
  <c r="S81" i="7" s="1"/>
  <c r="O81" i="7"/>
  <c r="N81" i="7"/>
  <c r="N80" i="7"/>
  <c r="N79" i="7"/>
  <c r="N78" i="7"/>
  <c r="U77" i="7"/>
  <c r="O77" i="7"/>
  <c r="N77" i="7"/>
  <c r="U76" i="7"/>
  <c r="R76" i="7"/>
  <c r="S76" i="7" s="1"/>
  <c r="O76" i="7"/>
  <c r="N76" i="7"/>
  <c r="U75" i="7"/>
  <c r="O75" i="7"/>
  <c r="N75" i="7"/>
  <c r="U74" i="7"/>
  <c r="R74" i="7"/>
  <c r="S74" i="7" s="1"/>
  <c r="O74" i="7"/>
  <c r="N74" i="7"/>
  <c r="U73" i="7"/>
  <c r="O73" i="7"/>
  <c r="N73" i="7"/>
  <c r="N72" i="7"/>
  <c r="U71" i="7"/>
  <c r="R71" i="7"/>
  <c r="S71" i="7" s="1"/>
  <c r="O71" i="7"/>
  <c r="N71" i="7"/>
  <c r="U70" i="7"/>
  <c r="R70" i="7"/>
  <c r="S70" i="7" s="1"/>
  <c r="O70" i="7"/>
  <c r="N70" i="7"/>
  <c r="U69" i="7"/>
  <c r="R69" i="7"/>
  <c r="S69" i="7" s="1"/>
  <c r="O69" i="7"/>
  <c r="N69" i="7"/>
  <c r="U68" i="7"/>
  <c r="R68" i="7"/>
  <c r="S68" i="7" s="1"/>
  <c r="O68" i="7"/>
  <c r="N68" i="7"/>
  <c r="U67" i="7"/>
  <c r="R67" i="7"/>
  <c r="S67" i="7" s="1"/>
  <c r="O67" i="7"/>
  <c r="N67" i="7"/>
  <c r="U66" i="7"/>
  <c r="R66" i="7"/>
  <c r="S66" i="7" s="1"/>
  <c r="O66" i="7"/>
  <c r="N66" i="7"/>
  <c r="U65" i="7"/>
  <c r="R65" i="7"/>
  <c r="S65" i="7" s="1"/>
  <c r="O65" i="7"/>
  <c r="N65" i="7"/>
  <c r="U64" i="7"/>
  <c r="R64" i="7"/>
  <c r="S64" i="7" s="1"/>
  <c r="O64" i="7"/>
  <c r="N64" i="7"/>
  <c r="U63" i="7"/>
  <c r="R63" i="7"/>
  <c r="S63" i="7" s="1"/>
  <c r="O63" i="7"/>
  <c r="N63" i="7"/>
  <c r="N62" i="7"/>
  <c r="U61" i="7"/>
  <c r="R61" i="7"/>
  <c r="S61" i="7" s="1"/>
  <c r="O61" i="7"/>
  <c r="N61" i="7"/>
  <c r="U60" i="7"/>
  <c r="O60" i="7"/>
  <c r="N60" i="7"/>
  <c r="U59" i="7"/>
  <c r="R59" i="7"/>
  <c r="S59" i="7" s="1"/>
  <c r="O59" i="7"/>
  <c r="N59" i="7"/>
  <c r="U58" i="7"/>
  <c r="O58" i="7"/>
  <c r="N58" i="7"/>
  <c r="U57" i="7"/>
  <c r="R57" i="7"/>
  <c r="S57" i="7" s="1"/>
  <c r="O57" i="7"/>
  <c r="N57" i="7"/>
  <c r="U56" i="7"/>
  <c r="O56" i="7"/>
  <c r="N56" i="7"/>
  <c r="U55" i="7"/>
  <c r="R55" i="7"/>
  <c r="S55" i="7" s="1"/>
  <c r="O55" i="7"/>
  <c r="N55" i="7"/>
  <c r="U54" i="7"/>
  <c r="O54" i="7"/>
  <c r="N54" i="7"/>
  <c r="U53" i="7"/>
  <c r="R53" i="7"/>
  <c r="S53" i="7" s="1"/>
  <c r="O53" i="7"/>
  <c r="N53" i="7"/>
  <c r="N52" i="7"/>
  <c r="N51" i="7"/>
  <c r="U50" i="7"/>
  <c r="R50" i="7"/>
  <c r="S50" i="7" s="1"/>
  <c r="O50" i="7"/>
  <c r="N50" i="7"/>
  <c r="U49" i="7"/>
  <c r="O49" i="7"/>
  <c r="N49" i="7"/>
  <c r="U48" i="7"/>
  <c r="R48" i="7"/>
  <c r="S48" i="7" s="1"/>
  <c r="O48" i="7"/>
  <c r="N48" i="7"/>
  <c r="U47" i="7"/>
  <c r="O47" i="7"/>
  <c r="N47" i="7"/>
  <c r="U46" i="7"/>
  <c r="R46" i="7"/>
  <c r="S46" i="7" s="1"/>
  <c r="O46" i="7"/>
  <c r="N46" i="7"/>
  <c r="U45" i="7"/>
  <c r="O45" i="7"/>
  <c r="N45" i="7"/>
  <c r="U44" i="7"/>
  <c r="R44" i="7"/>
  <c r="S44" i="7" s="1"/>
  <c r="O44" i="7"/>
  <c r="N44" i="7"/>
  <c r="U43" i="7"/>
  <c r="O43" i="7"/>
  <c r="N43" i="7"/>
  <c r="U42" i="7"/>
  <c r="R42" i="7"/>
  <c r="S42" i="7" s="1"/>
  <c r="O42" i="7"/>
  <c r="N42" i="7"/>
  <c r="U41" i="7"/>
  <c r="O41" i="7"/>
  <c r="N41" i="7"/>
  <c r="N40" i="7"/>
  <c r="U39" i="7"/>
  <c r="R39" i="7"/>
  <c r="S39" i="7" s="1"/>
  <c r="O39" i="7"/>
  <c r="N39" i="7"/>
  <c r="U38" i="7"/>
  <c r="R38" i="7"/>
  <c r="S38" i="7" s="1"/>
  <c r="O38" i="7"/>
  <c r="N38" i="7"/>
  <c r="U37" i="7"/>
  <c r="R37" i="7"/>
  <c r="S37" i="7" s="1"/>
  <c r="O37" i="7"/>
  <c r="N37" i="7"/>
  <c r="U36" i="7"/>
  <c r="R36" i="7"/>
  <c r="S36" i="7" s="1"/>
  <c r="O36" i="7"/>
  <c r="N36" i="7"/>
  <c r="U35" i="7"/>
  <c r="R35" i="7"/>
  <c r="S35" i="7" s="1"/>
  <c r="O35" i="7"/>
  <c r="N35" i="7"/>
  <c r="U34" i="7"/>
  <c r="R34" i="7"/>
  <c r="S34" i="7" s="1"/>
  <c r="O34" i="7"/>
  <c r="N34" i="7"/>
  <c r="U33" i="7"/>
  <c r="R33" i="7"/>
  <c r="S33" i="7" s="1"/>
  <c r="O33" i="7"/>
  <c r="N33" i="7"/>
  <c r="N32" i="7"/>
  <c r="U31" i="7"/>
  <c r="R31" i="7"/>
  <c r="S31" i="7" s="1"/>
  <c r="O31" i="7"/>
  <c r="N31" i="7"/>
  <c r="U30" i="7"/>
  <c r="O30" i="7"/>
  <c r="N30" i="7"/>
  <c r="U29" i="7"/>
  <c r="R29" i="7"/>
  <c r="S29" i="7" s="1"/>
  <c r="O29" i="7"/>
  <c r="N29" i="7"/>
  <c r="U28" i="7"/>
  <c r="O28" i="7"/>
  <c r="N28" i="7"/>
  <c r="U27" i="7"/>
  <c r="R27" i="7"/>
  <c r="S27" i="7" s="1"/>
  <c r="O27" i="7"/>
  <c r="N27" i="7"/>
  <c r="U26" i="7"/>
  <c r="O26" i="7"/>
  <c r="N26" i="7"/>
  <c r="U25" i="7"/>
  <c r="R25" i="7"/>
  <c r="S25" i="7" s="1"/>
  <c r="O25" i="7"/>
  <c r="N25" i="7"/>
  <c r="U24" i="7"/>
  <c r="O24" i="7"/>
  <c r="N24" i="7"/>
  <c r="U23" i="7"/>
  <c r="R23" i="7"/>
  <c r="S23" i="7" s="1"/>
  <c r="O23" i="7"/>
  <c r="N23" i="7"/>
  <c r="U22" i="7"/>
  <c r="O22" i="7"/>
  <c r="N22" i="7"/>
  <c r="N21" i="7"/>
  <c r="U20" i="7"/>
  <c r="R20" i="7"/>
  <c r="S20" i="7" s="1"/>
  <c r="O20" i="7"/>
  <c r="N20" i="7"/>
  <c r="U19" i="7"/>
  <c r="R19" i="7"/>
  <c r="S19" i="7" s="1"/>
  <c r="O19" i="7"/>
  <c r="N19" i="7"/>
  <c r="U18" i="7"/>
  <c r="R18" i="7"/>
  <c r="S18" i="7" s="1"/>
  <c r="O18" i="7"/>
  <c r="N18" i="7"/>
  <c r="N17" i="7"/>
  <c r="U16" i="7"/>
  <c r="R16" i="7"/>
  <c r="S16" i="7" s="1"/>
  <c r="O16" i="7"/>
  <c r="N16" i="7"/>
  <c r="U15" i="7"/>
  <c r="O15" i="7"/>
  <c r="N15" i="7"/>
  <c r="U14" i="7"/>
  <c r="R14" i="7"/>
  <c r="S14" i="7" s="1"/>
  <c r="O14" i="7"/>
  <c r="N14" i="7"/>
  <c r="U13" i="7"/>
  <c r="O13" i="7"/>
  <c r="N13" i="7"/>
  <c r="N12" i="7"/>
  <c r="U11" i="7"/>
  <c r="R11" i="7"/>
  <c r="S11" i="7" s="1"/>
  <c r="O11" i="7"/>
  <c r="N11" i="7"/>
  <c r="N10" i="7"/>
  <c r="N9" i="7"/>
  <c r="U8" i="7"/>
  <c r="R8" i="7"/>
  <c r="S8" i="7" s="1"/>
  <c r="O8" i="7"/>
  <c r="N8" i="7"/>
  <c r="U7" i="7"/>
  <c r="R7" i="7"/>
  <c r="S7" i="7" s="1"/>
  <c r="O7" i="7"/>
  <c r="N7" i="7"/>
  <c r="U6" i="7"/>
  <c r="R6" i="7"/>
  <c r="S6" i="7" s="1"/>
  <c r="O6" i="7"/>
  <c r="N6" i="7"/>
  <c r="U5" i="7"/>
  <c r="R5" i="7"/>
  <c r="S5" i="7" s="1"/>
  <c r="O5" i="7"/>
  <c r="N5" i="7"/>
  <c r="U3" i="7"/>
  <c r="R3" i="7"/>
  <c r="S3" i="7" s="1"/>
  <c r="O3" i="7"/>
  <c r="N3" i="7"/>
  <c r="S858" i="7" l="1"/>
  <c r="S923" i="7"/>
  <c r="S984" i="7"/>
  <c r="S823" i="7"/>
  <c r="S898" i="7"/>
  <c r="S899" i="7"/>
  <c r="S902" i="7"/>
  <c r="S867" i="7"/>
  <c r="S870" i="7"/>
  <c r="S872" i="7"/>
  <c r="S873" i="7"/>
  <c r="S874" i="7"/>
  <c r="S877" i="7"/>
  <c r="S878" i="7"/>
  <c r="S879" i="7"/>
  <c r="S834" i="7"/>
  <c r="S838" i="7"/>
  <c r="S840" i="7"/>
  <c r="S841" i="7"/>
  <c r="S842" i="7"/>
  <c r="S946" i="7"/>
  <c r="S935" i="7"/>
  <c r="S939" i="7"/>
  <c r="S1000" i="7"/>
  <c r="S839" i="7"/>
  <c r="S871" i="7"/>
  <c r="S882" i="7"/>
  <c r="S883" i="7"/>
  <c r="S888" i="7"/>
  <c r="S889" i="7"/>
  <c r="S890" i="7"/>
  <c r="S893" i="7"/>
  <c r="S894" i="7"/>
  <c r="S930" i="7"/>
  <c r="S932" i="7"/>
  <c r="S934" i="7"/>
  <c r="S936" i="7"/>
  <c r="S938" i="7"/>
  <c r="S940" i="7"/>
  <c r="S948" i="7"/>
  <c r="S950" i="7"/>
  <c r="S818" i="7"/>
  <c r="S820" i="7"/>
  <c r="S822" i="7"/>
  <c r="S824" i="7"/>
  <c r="S825" i="7"/>
  <c r="S826" i="7"/>
  <c r="S829" i="7"/>
  <c r="S847" i="7"/>
  <c r="S895" i="7"/>
  <c r="S924" i="7"/>
  <c r="S959" i="7"/>
  <c r="S963" i="7"/>
  <c r="S972" i="7"/>
  <c r="S973" i="7"/>
  <c r="S974" i="7"/>
  <c r="S997" i="7"/>
  <c r="S911" i="7"/>
  <c r="S956" i="7"/>
  <c r="S957" i="7"/>
  <c r="S958" i="7"/>
  <c r="S960" i="7"/>
  <c r="S961" i="7"/>
  <c r="S962" i="7"/>
  <c r="S964" i="7"/>
  <c r="S965" i="7"/>
  <c r="S966" i="7"/>
  <c r="S977" i="7"/>
  <c r="S978" i="7"/>
  <c r="S991" i="7"/>
  <c r="S992" i="7"/>
  <c r="S831" i="7"/>
  <c r="S851" i="7"/>
  <c r="S861" i="7"/>
  <c r="S862" i="7"/>
  <c r="S903" i="7"/>
  <c r="S919" i="7"/>
  <c r="S927" i="7"/>
  <c r="S943" i="7"/>
  <c r="S951" i="7"/>
  <c r="S967" i="7"/>
  <c r="S819" i="7"/>
  <c r="S835" i="7"/>
  <c r="S845" i="7"/>
  <c r="S846" i="7"/>
  <c r="S854" i="7"/>
  <c r="S855" i="7"/>
  <c r="S863" i="7"/>
  <c r="S866" i="7"/>
  <c r="S886" i="7"/>
  <c r="S887" i="7"/>
  <c r="S904" i="7"/>
  <c r="S905" i="7"/>
  <c r="S906" i="7"/>
  <c r="S915" i="7"/>
  <c r="S926" i="7"/>
  <c r="S928" i="7"/>
  <c r="S931" i="7"/>
  <c r="S942" i="7"/>
  <c r="S944" i="7"/>
  <c r="S947" i="7"/>
  <c r="S952" i="7"/>
  <c r="S953" i="7"/>
  <c r="S954" i="7"/>
  <c r="S955" i="7"/>
  <c r="S968" i="7"/>
  <c r="S969" i="7"/>
  <c r="S970" i="7"/>
  <c r="S971" i="7"/>
  <c r="S979" i="7"/>
  <c r="S981" i="7"/>
  <c r="S985" i="7"/>
  <c r="S993" i="7"/>
  <c r="S995" i="7"/>
  <c r="S996" i="7"/>
  <c r="L4" i="8"/>
  <c r="M4" i="8"/>
  <c r="P4" i="8"/>
  <c r="O394" i="7"/>
  <c r="R394" i="7"/>
  <c r="S394" i="7" s="1"/>
  <c r="O402" i="7"/>
  <c r="R402" i="7"/>
  <c r="S402" i="7" s="1"/>
  <c r="O410" i="7"/>
  <c r="R410" i="7"/>
  <c r="S410" i="7" s="1"/>
  <c r="R22" i="7"/>
  <c r="S22" i="7" s="1"/>
  <c r="R24" i="7"/>
  <c r="S24" i="7" s="1"/>
  <c r="R28" i="7"/>
  <c r="S28" i="7" s="1"/>
  <c r="R30" i="7"/>
  <c r="S30" i="7" s="1"/>
  <c r="R43" i="7"/>
  <c r="S43" i="7" s="1"/>
  <c r="R47" i="7"/>
  <c r="S47" i="7" s="1"/>
  <c r="R54" i="7"/>
  <c r="S54" i="7" s="1"/>
  <c r="R56" i="7"/>
  <c r="S56" i="7" s="1"/>
  <c r="R58" i="7"/>
  <c r="S58" i="7" s="1"/>
  <c r="R73" i="7"/>
  <c r="S73" i="7" s="1"/>
  <c r="R75" i="7"/>
  <c r="S75" i="7" s="1"/>
  <c r="R77" i="7"/>
  <c r="S77" i="7" s="1"/>
  <c r="R85" i="7"/>
  <c r="S85" i="7" s="1"/>
  <c r="R87" i="7"/>
  <c r="S87" i="7" s="1"/>
  <c r="R104" i="7"/>
  <c r="S104" i="7" s="1"/>
  <c r="R106" i="7"/>
  <c r="S106" i="7" s="1"/>
  <c r="R108" i="7"/>
  <c r="S108" i="7" s="1"/>
  <c r="R110" i="7"/>
  <c r="S110" i="7" s="1"/>
  <c r="R112" i="7"/>
  <c r="S112" i="7" s="1"/>
  <c r="R114" i="7"/>
  <c r="S114" i="7" s="1"/>
  <c r="R116" i="7"/>
  <c r="S116" i="7" s="1"/>
  <c r="R118" i="7"/>
  <c r="S118" i="7" s="1"/>
  <c r="R120" i="7"/>
  <c r="S120" i="7" s="1"/>
  <c r="R122" i="7"/>
  <c r="S122" i="7" s="1"/>
  <c r="R124" i="7"/>
  <c r="S124" i="7" s="1"/>
  <c r="R126" i="7"/>
  <c r="S126" i="7" s="1"/>
  <c r="R128" i="7"/>
  <c r="S128" i="7" s="1"/>
  <c r="R130" i="7"/>
  <c r="S130" i="7" s="1"/>
  <c r="R132" i="7"/>
  <c r="S132" i="7" s="1"/>
  <c r="R134" i="7"/>
  <c r="S134" i="7" s="1"/>
  <c r="R136" i="7"/>
  <c r="S136" i="7" s="1"/>
  <c r="R138" i="7"/>
  <c r="S138" i="7" s="1"/>
  <c r="R158" i="7"/>
  <c r="S158" i="7" s="1"/>
  <c r="R160" i="7"/>
  <c r="S160" i="7" s="1"/>
  <c r="R171" i="7"/>
  <c r="S171" i="7" s="1"/>
  <c r="R173" i="7"/>
  <c r="S173" i="7" s="1"/>
  <c r="R175" i="7"/>
  <c r="S175" i="7" s="1"/>
  <c r="R177" i="7"/>
  <c r="S177" i="7" s="1"/>
  <c r="R189" i="7"/>
  <c r="S189" i="7" s="1"/>
  <c r="R191" i="7"/>
  <c r="S191" i="7" s="1"/>
  <c r="R193" i="7"/>
  <c r="S193" i="7" s="1"/>
  <c r="R211" i="7"/>
  <c r="S211" i="7" s="1"/>
  <c r="R213" i="7"/>
  <c r="S213" i="7" s="1"/>
  <c r="R215" i="7"/>
  <c r="S215" i="7" s="1"/>
  <c r="R217" i="7"/>
  <c r="S217" i="7" s="1"/>
  <c r="R219" i="7"/>
  <c r="S219" i="7" s="1"/>
  <c r="R221" i="7"/>
  <c r="S221" i="7" s="1"/>
  <c r="R223" i="7"/>
  <c r="S223" i="7" s="1"/>
  <c r="R225" i="7"/>
  <c r="S225" i="7" s="1"/>
  <c r="R310" i="7"/>
  <c r="S310" i="7" s="1"/>
  <c r="O311" i="7"/>
  <c r="R312" i="7"/>
  <c r="S312" i="7" s="1"/>
  <c r="R314" i="7"/>
  <c r="S314" i="7" s="1"/>
  <c r="R316" i="7"/>
  <c r="S316" i="7" s="1"/>
  <c r="R323" i="7"/>
  <c r="S323" i="7" s="1"/>
  <c r="R325" i="7"/>
  <c r="S325" i="7" s="1"/>
  <c r="R327" i="7"/>
  <c r="S327" i="7" s="1"/>
  <c r="R329" i="7"/>
  <c r="S329" i="7" s="1"/>
  <c r="R331" i="7"/>
  <c r="S331" i="7" s="1"/>
  <c r="R333" i="7"/>
  <c r="S333" i="7" s="1"/>
  <c r="R335" i="7"/>
  <c r="S335" i="7" s="1"/>
  <c r="O350" i="7"/>
  <c r="O354" i="7"/>
  <c r="O358" i="7"/>
  <c r="O362" i="7"/>
  <c r="O366" i="7"/>
  <c r="O370" i="7"/>
  <c r="O374" i="7"/>
  <c r="O378" i="7"/>
  <c r="O400" i="7"/>
  <c r="R400" i="7"/>
  <c r="S400" i="7" s="1"/>
  <c r="O408" i="7"/>
  <c r="R408" i="7"/>
  <c r="S408" i="7" s="1"/>
  <c r="O416" i="7"/>
  <c r="R416" i="7"/>
  <c r="S416" i="7" s="1"/>
  <c r="R13" i="7"/>
  <c r="S13" i="7" s="1"/>
  <c r="R15" i="7"/>
  <c r="S15" i="7" s="1"/>
  <c r="R26" i="7"/>
  <c r="S26" i="7" s="1"/>
  <c r="R41" i="7"/>
  <c r="S41" i="7" s="1"/>
  <c r="R45" i="7"/>
  <c r="S45" i="7" s="1"/>
  <c r="R49" i="7"/>
  <c r="S49" i="7" s="1"/>
  <c r="R60" i="7"/>
  <c r="S60" i="7" s="1"/>
  <c r="O338" i="7"/>
  <c r="O342" i="7"/>
  <c r="O346" i="7"/>
  <c r="O398" i="7"/>
  <c r="R398" i="7"/>
  <c r="S398" i="7" s="1"/>
  <c r="O406" i="7"/>
  <c r="R406" i="7"/>
  <c r="S406" i="7" s="1"/>
  <c r="O414" i="7"/>
  <c r="R414" i="7"/>
  <c r="S414" i="7" s="1"/>
  <c r="O348" i="7"/>
  <c r="O352" i="7"/>
  <c r="O356" i="7"/>
  <c r="O360" i="7"/>
  <c r="O364" i="7"/>
  <c r="O368" i="7"/>
  <c r="O372" i="7"/>
  <c r="O376" i="7"/>
  <c r="O380" i="7"/>
  <c r="O396" i="7"/>
  <c r="R396" i="7"/>
  <c r="S396" i="7" s="1"/>
  <c r="O404" i="7"/>
  <c r="R404" i="7"/>
  <c r="S404" i="7" s="1"/>
  <c r="O412" i="7"/>
  <c r="R412" i="7"/>
  <c r="S412" i="7" s="1"/>
  <c r="O569" i="7"/>
  <c r="O577" i="7"/>
  <c r="O612" i="7"/>
  <c r="R612" i="7"/>
  <c r="S612" i="7" s="1"/>
  <c r="O636" i="7"/>
  <c r="R636" i="7"/>
  <c r="S636" i="7" s="1"/>
  <c r="R637" i="7"/>
  <c r="S637" i="7" s="1"/>
  <c r="O637" i="7"/>
  <c r="O644" i="7"/>
  <c r="R644" i="7"/>
  <c r="S644" i="7" s="1"/>
  <c r="R645" i="7"/>
  <c r="S645" i="7" s="1"/>
  <c r="O645" i="7"/>
  <c r="O652" i="7"/>
  <c r="R652" i="7"/>
  <c r="S652" i="7" s="1"/>
  <c r="R653" i="7"/>
  <c r="S653" i="7" s="1"/>
  <c r="O653" i="7"/>
  <c r="O660" i="7"/>
  <c r="R660" i="7"/>
  <c r="S660" i="7" s="1"/>
  <c r="R661" i="7"/>
  <c r="S661" i="7" s="1"/>
  <c r="O661" i="7"/>
  <c r="O668" i="7"/>
  <c r="R668" i="7"/>
  <c r="S668" i="7" s="1"/>
  <c r="R669" i="7"/>
  <c r="S669" i="7" s="1"/>
  <c r="O669" i="7"/>
  <c r="R677" i="7"/>
  <c r="S677" i="7" s="1"/>
  <c r="O677" i="7"/>
  <c r="R912" i="7"/>
  <c r="S912" i="7" s="1"/>
  <c r="O912" i="7"/>
  <c r="R920" i="7"/>
  <c r="S920" i="7" s="1"/>
  <c r="O920" i="7"/>
  <c r="O395" i="7"/>
  <c r="O397" i="7"/>
  <c r="O399" i="7"/>
  <c r="O401" i="7"/>
  <c r="O403" i="7"/>
  <c r="O405" i="7"/>
  <c r="O407" i="7"/>
  <c r="O409" i="7"/>
  <c r="O411" i="7"/>
  <c r="O413" i="7"/>
  <c r="O415" i="7"/>
  <c r="O417" i="7"/>
  <c r="R418" i="7"/>
  <c r="S418" i="7" s="1"/>
  <c r="O419" i="7"/>
  <c r="R423" i="7"/>
  <c r="S423" i="7" s="1"/>
  <c r="O424" i="7"/>
  <c r="R425" i="7"/>
  <c r="S425" i="7" s="1"/>
  <c r="R427" i="7"/>
  <c r="S427" i="7" s="1"/>
  <c r="R429" i="7"/>
  <c r="S429" i="7" s="1"/>
  <c r="R431" i="7"/>
  <c r="S431" i="7" s="1"/>
  <c r="R438" i="7"/>
  <c r="S438" i="7" s="1"/>
  <c r="R440" i="7"/>
  <c r="S440" i="7" s="1"/>
  <c r="R442" i="7"/>
  <c r="S442" i="7" s="1"/>
  <c r="R455" i="7"/>
  <c r="S455" i="7" s="1"/>
  <c r="R457" i="7"/>
  <c r="S457" i="7" s="1"/>
  <c r="R459" i="7"/>
  <c r="S459" i="7" s="1"/>
  <c r="R464" i="7"/>
  <c r="S464" i="7" s="1"/>
  <c r="O465" i="7"/>
  <c r="R466" i="7"/>
  <c r="S466" i="7" s="1"/>
  <c r="O467" i="7"/>
  <c r="R468" i="7"/>
  <c r="S468" i="7" s="1"/>
  <c r="O469" i="7"/>
  <c r="R470" i="7"/>
  <c r="S470" i="7" s="1"/>
  <c r="R481" i="7"/>
  <c r="S481" i="7" s="1"/>
  <c r="O482" i="7"/>
  <c r="O493" i="7"/>
  <c r="R494" i="7"/>
  <c r="S494" i="7" s="1"/>
  <c r="O495" i="7"/>
  <c r="R496" i="7"/>
  <c r="S496" i="7" s="1"/>
  <c r="O497" i="7"/>
  <c r="R498" i="7"/>
  <c r="S498" i="7" s="1"/>
  <c r="O499" i="7"/>
  <c r="R500" i="7"/>
  <c r="S500" i="7" s="1"/>
  <c r="O501" i="7"/>
  <c r="R502" i="7"/>
  <c r="S502" i="7" s="1"/>
  <c r="O503" i="7"/>
  <c r="R504" i="7"/>
  <c r="S504" i="7" s="1"/>
  <c r="O505" i="7"/>
  <c r="R506" i="7"/>
  <c r="S506" i="7" s="1"/>
  <c r="O507" i="7"/>
  <c r="R508" i="7"/>
  <c r="S508" i="7" s="1"/>
  <c r="O509" i="7"/>
  <c r="R514" i="7"/>
  <c r="S514" i="7" s="1"/>
  <c r="R516" i="7"/>
  <c r="S516" i="7" s="1"/>
  <c r="R536" i="7"/>
  <c r="S536" i="7" s="1"/>
  <c r="R538" i="7"/>
  <c r="S538" i="7" s="1"/>
  <c r="R540" i="7"/>
  <c r="S540" i="7" s="1"/>
  <c r="R542" i="7"/>
  <c r="S542" i="7" s="1"/>
  <c r="R544" i="7"/>
  <c r="S544" i="7" s="1"/>
  <c r="R546" i="7"/>
  <c r="S546" i="7" s="1"/>
  <c r="R548" i="7"/>
  <c r="S548" i="7" s="1"/>
  <c r="R550" i="7"/>
  <c r="S550" i="7" s="1"/>
  <c r="R555" i="7"/>
  <c r="S555" i="7" s="1"/>
  <c r="R558" i="7"/>
  <c r="S558" i="7" s="1"/>
  <c r="R579" i="7"/>
  <c r="S579" i="7" s="1"/>
  <c r="R587" i="7"/>
  <c r="S587" i="7" s="1"/>
  <c r="R608" i="7"/>
  <c r="S608" i="7" s="1"/>
  <c r="O608" i="7"/>
  <c r="R628" i="7"/>
  <c r="S628" i="7" s="1"/>
  <c r="O628" i="7"/>
  <c r="O634" i="7"/>
  <c r="R634" i="7"/>
  <c r="S634" i="7" s="1"/>
  <c r="R635" i="7"/>
  <c r="S635" i="7" s="1"/>
  <c r="O635" i="7"/>
  <c r="O642" i="7"/>
  <c r="R642" i="7"/>
  <c r="S642" i="7" s="1"/>
  <c r="R643" i="7"/>
  <c r="S643" i="7" s="1"/>
  <c r="O643" i="7"/>
  <c r="O650" i="7"/>
  <c r="R650" i="7"/>
  <c r="S650" i="7" s="1"/>
  <c r="R651" i="7"/>
  <c r="S651" i="7" s="1"/>
  <c r="O651" i="7"/>
  <c r="O658" i="7"/>
  <c r="R658" i="7"/>
  <c r="S658" i="7" s="1"/>
  <c r="R659" i="7"/>
  <c r="S659" i="7" s="1"/>
  <c r="O659" i="7"/>
  <c r="O666" i="7"/>
  <c r="R666" i="7"/>
  <c r="S666" i="7" s="1"/>
  <c r="R667" i="7"/>
  <c r="S667" i="7" s="1"/>
  <c r="O667" i="7"/>
  <c r="O674" i="7"/>
  <c r="R674" i="7"/>
  <c r="S674" i="7" s="1"/>
  <c r="O785" i="7"/>
  <c r="R785" i="7"/>
  <c r="S785" i="7" s="1"/>
  <c r="R599" i="7"/>
  <c r="S599" i="7" s="1"/>
  <c r="O620" i="7"/>
  <c r="R620" i="7"/>
  <c r="S620" i="7" s="1"/>
  <c r="O632" i="7"/>
  <c r="R632" i="7"/>
  <c r="S632" i="7" s="1"/>
  <c r="R633" i="7"/>
  <c r="S633" i="7" s="1"/>
  <c r="O633" i="7"/>
  <c r="O640" i="7"/>
  <c r="R640" i="7"/>
  <c r="S640" i="7" s="1"/>
  <c r="R641" i="7"/>
  <c r="S641" i="7" s="1"/>
  <c r="O641" i="7"/>
  <c r="O648" i="7"/>
  <c r="R648" i="7"/>
  <c r="S648" i="7" s="1"/>
  <c r="R649" i="7"/>
  <c r="S649" i="7" s="1"/>
  <c r="O649" i="7"/>
  <c r="O656" i="7"/>
  <c r="R656" i="7"/>
  <c r="S656" i="7" s="1"/>
  <c r="R657" i="7"/>
  <c r="S657" i="7" s="1"/>
  <c r="O657" i="7"/>
  <c r="O664" i="7"/>
  <c r="R664" i="7"/>
  <c r="S664" i="7" s="1"/>
  <c r="R665" i="7"/>
  <c r="S665" i="7" s="1"/>
  <c r="O665" i="7"/>
  <c r="O672" i="7"/>
  <c r="R672" i="7"/>
  <c r="S672" i="7" s="1"/>
  <c r="R673" i="7"/>
  <c r="S673" i="7" s="1"/>
  <c r="O673" i="7"/>
  <c r="R683" i="7"/>
  <c r="S683" i="7" s="1"/>
  <c r="O683" i="7"/>
  <c r="R691" i="7"/>
  <c r="S691" i="7" s="1"/>
  <c r="O691" i="7"/>
  <c r="R699" i="7"/>
  <c r="S699" i="7" s="1"/>
  <c r="O699" i="7"/>
  <c r="R707" i="7"/>
  <c r="S707" i="7" s="1"/>
  <c r="O707" i="7"/>
  <c r="R715" i="7"/>
  <c r="S715" i="7" s="1"/>
  <c r="O715" i="7"/>
  <c r="R723" i="7"/>
  <c r="S723" i="7" s="1"/>
  <c r="O723" i="7"/>
  <c r="O801" i="7"/>
  <c r="R801" i="7"/>
  <c r="S801" i="7" s="1"/>
  <c r="R804" i="7"/>
  <c r="S804" i="7" s="1"/>
  <c r="O804" i="7"/>
  <c r="R808" i="7"/>
  <c r="S808" i="7" s="1"/>
  <c r="O808" i="7"/>
  <c r="R859" i="7"/>
  <c r="S859" i="7" s="1"/>
  <c r="O859" i="7"/>
  <c r="O860" i="7"/>
  <c r="R860" i="7"/>
  <c r="S860" i="7" s="1"/>
  <c r="S869" i="7"/>
  <c r="O557" i="7"/>
  <c r="R560" i="7"/>
  <c r="S560" i="7" s="1"/>
  <c r="O561" i="7"/>
  <c r="R564" i="7"/>
  <c r="S564" i="7" s="1"/>
  <c r="O565" i="7"/>
  <c r="R595" i="7"/>
  <c r="S595" i="7" s="1"/>
  <c r="O602" i="7"/>
  <c r="R616" i="7"/>
  <c r="S616" i="7" s="1"/>
  <c r="O616" i="7"/>
  <c r="R631" i="7"/>
  <c r="S631" i="7" s="1"/>
  <c r="O631" i="7"/>
  <c r="O638" i="7"/>
  <c r="R638" i="7"/>
  <c r="S638" i="7" s="1"/>
  <c r="R639" i="7"/>
  <c r="S639" i="7" s="1"/>
  <c r="O639" i="7"/>
  <c r="O646" i="7"/>
  <c r="R646" i="7"/>
  <c r="S646" i="7" s="1"/>
  <c r="R647" i="7"/>
  <c r="S647" i="7" s="1"/>
  <c r="O647" i="7"/>
  <c r="O654" i="7"/>
  <c r="R654" i="7"/>
  <c r="S654" i="7" s="1"/>
  <c r="R655" i="7"/>
  <c r="S655" i="7" s="1"/>
  <c r="O655" i="7"/>
  <c r="O662" i="7"/>
  <c r="R662" i="7"/>
  <c r="S662" i="7" s="1"/>
  <c r="R663" i="7"/>
  <c r="S663" i="7" s="1"/>
  <c r="O663" i="7"/>
  <c r="O670" i="7"/>
  <c r="R670" i="7"/>
  <c r="S670" i="7" s="1"/>
  <c r="R671" i="7"/>
  <c r="S671" i="7" s="1"/>
  <c r="O671" i="7"/>
  <c r="O678" i="7"/>
  <c r="R678" i="7"/>
  <c r="S678" i="7" s="1"/>
  <c r="R796" i="7"/>
  <c r="S796" i="7" s="1"/>
  <c r="O796" i="7"/>
  <c r="O675" i="7"/>
  <c r="O679" i="7"/>
  <c r="O687" i="7"/>
  <c r="O695" i="7"/>
  <c r="O703" i="7"/>
  <c r="O711" i="7"/>
  <c r="O719" i="7"/>
  <c r="O789" i="7"/>
  <c r="R789" i="7"/>
  <c r="S789" i="7" s="1"/>
  <c r="R800" i="7"/>
  <c r="S800" i="7" s="1"/>
  <c r="O800" i="7"/>
  <c r="K982" i="7"/>
  <c r="U817" i="7"/>
  <c r="U1022" i="7" s="1"/>
  <c r="S817" i="7"/>
  <c r="S821" i="7"/>
  <c r="R875" i="7"/>
  <c r="S875" i="7" s="1"/>
  <c r="O875" i="7"/>
  <c r="O876" i="7"/>
  <c r="R876" i="7"/>
  <c r="S876" i="7" s="1"/>
  <c r="S885" i="7"/>
  <c r="O689" i="7"/>
  <c r="O697" i="7"/>
  <c r="O705" i="7"/>
  <c r="O713" i="7"/>
  <c r="O721" i="7"/>
  <c r="R788" i="7"/>
  <c r="S788" i="7" s="1"/>
  <c r="O788" i="7"/>
  <c r="O793" i="7"/>
  <c r="R793" i="7"/>
  <c r="S793" i="7" s="1"/>
  <c r="R827" i="7"/>
  <c r="S827" i="7" s="1"/>
  <c r="O827" i="7"/>
  <c r="O828" i="7"/>
  <c r="R828" i="7"/>
  <c r="S828" i="7" s="1"/>
  <c r="S837" i="7"/>
  <c r="R891" i="7"/>
  <c r="S891" i="7" s="1"/>
  <c r="O891" i="7"/>
  <c r="O892" i="7"/>
  <c r="R892" i="7"/>
  <c r="S892" i="7" s="1"/>
  <c r="S901" i="7"/>
  <c r="R916" i="7"/>
  <c r="S916" i="7" s="1"/>
  <c r="O916" i="7"/>
  <c r="R676" i="7"/>
  <c r="S676" i="7" s="1"/>
  <c r="R792" i="7"/>
  <c r="S792" i="7" s="1"/>
  <c r="O792" i="7"/>
  <c r="O797" i="7"/>
  <c r="R797" i="7"/>
  <c r="S797" i="7" s="1"/>
  <c r="O805" i="7"/>
  <c r="R805" i="7"/>
  <c r="S805" i="7" s="1"/>
  <c r="O809" i="7"/>
  <c r="R809" i="7"/>
  <c r="S809" i="7" s="1"/>
  <c r="R843" i="7"/>
  <c r="S843" i="7" s="1"/>
  <c r="O843" i="7"/>
  <c r="O844" i="7"/>
  <c r="R844" i="7"/>
  <c r="S844" i="7" s="1"/>
  <c r="S853" i="7"/>
  <c r="R907" i="7"/>
  <c r="S907" i="7" s="1"/>
  <c r="O907" i="7"/>
  <c r="O908" i="7"/>
  <c r="R908" i="7"/>
  <c r="S908" i="7" s="1"/>
  <c r="O786" i="7"/>
  <c r="O790" i="7"/>
  <c r="O794" i="7"/>
  <c r="O798" i="7"/>
  <c r="S999" i="7"/>
  <c r="O819" i="7"/>
  <c r="O823" i="7"/>
  <c r="R832" i="7"/>
  <c r="S832" i="7" s="1"/>
  <c r="O839" i="7"/>
  <c r="R848" i="7"/>
  <c r="S848" i="7" s="1"/>
  <c r="O855" i="7"/>
  <c r="R864" i="7"/>
  <c r="S864" i="7" s="1"/>
  <c r="O871" i="7"/>
  <c r="R880" i="7"/>
  <c r="S880" i="7" s="1"/>
  <c r="O887" i="7"/>
  <c r="R896" i="7"/>
  <c r="S896" i="7" s="1"/>
  <c r="O903" i="7"/>
  <c r="S909" i="7"/>
  <c r="S913" i="7"/>
  <c r="S917" i="7"/>
  <c r="S921" i="7"/>
  <c r="S925" i="7"/>
  <c r="S929" i="7"/>
  <c r="S933" i="7"/>
  <c r="S937" i="7"/>
  <c r="S941" i="7"/>
  <c r="S945" i="7"/>
  <c r="S949" i="7"/>
  <c r="O990" i="7"/>
  <c r="R990" i="7"/>
  <c r="S990" i="7" s="1"/>
  <c r="R787" i="7"/>
  <c r="S787" i="7" s="1"/>
  <c r="R791" i="7"/>
  <c r="S791" i="7" s="1"/>
  <c r="R795" i="7"/>
  <c r="S795" i="7" s="1"/>
  <c r="R799" i="7"/>
  <c r="S799" i="7" s="1"/>
  <c r="L1022" i="7"/>
  <c r="S833" i="7"/>
  <c r="S836" i="7"/>
  <c r="S849" i="7"/>
  <c r="S852" i="7"/>
  <c r="S865" i="7"/>
  <c r="S868" i="7"/>
  <c r="S881" i="7"/>
  <c r="S884" i="7"/>
  <c r="S897" i="7"/>
  <c r="S900" i="7"/>
  <c r="S910" i="7"/>
  <c r="S914" i="7"/>
  <c r="S918" i="7"/>
  <c r="S922" i="7"/>
  <c r="R975" i="7"/>
  <c r="S975" i="7" s="1"/>
  <c r="O975" i="7"/>
  <c r="O976" i="7"/>
  <c r="R976" i="7"/>
  <c r="S976" i="7" s="1"/>
  <c r="K1002" i="7"/>
  <c r="O911" i="7"/>
  <c r="O915" i="7"/>
  <c r="O919" i="7"/>
  <c r="O923" i="7"/>
  <c r="O927" i="7"/>
  <c r="O931" i="7"/>
  <c r="O935" i="7"/>
  <c r="O939" i="7"/>
  <c r="O943" i="7"/>
  <c r="O947" i="7"/>
  <c r="O951" i="7"/>
  <c r="O955" i="7"/>
  <c r="O959" i="7"/>
  <c r="O963" i="7"/>
  <c r="O967" i="7"/>
  <c r="O971" i="7"/>
  <c r="R980" i="7"/>
  <c r="S980" i="7" s="1"/>
  <c r="R994" i="7"/>
  <c r="S994" i="7" s="1"/>
  <c r="O1001" i="7"/>
  <c r="R998" i="7"/>
  <c r="S998" i="7" s="1"/>
  <c r="J1022" i="7"/>
  <c r="G19" i="2"/>
  <c r="G16" i="2"/>
  <c r="AR51" i="1"/>
  <c r="AK51" i="1"/>
  <c r="AC51" i="1"/>
  <c r="V51" i="1"/>
  <c r="N51" i="1"/>
  <c r="G51" i="1"/>
  <c r="AR41" i="1"/>
  <c r="AK41" i="1"/>
  <c r="AC41" i="1"/>
  <c r="V41" i="1"/>
  <c r="N41" i="1"/>
  <c r="G41" i="1"/>
  <c r="N29" i="1"/>
  <c r="N24" i="1"/>
  <c r="N18" i="1"/>
  <c r="G18" i="1"/>
  <c r="AA16" i="1"/>
  <c r="AC18" i="1" s="1"/>
  <c r="T16" i="1"/>
  <c r="V18" i="1" s="1"/>
  <c r="L16" i="1"/>
  <c r="E16" i="1"/>
  <c r="AP14" i="1"/>
  <c r="AP16" i="1" s="1"/>
  <c r="AR18" i="1" s="1"/>
  <c r="AI14" i="1"/>
  <c r="AI16" i="1" s="1"/>
  <c r="AK18" i="1" s="1"/>
  <c r="AA14" i="1"/>
  <c r="T14" i="1"/>
  <c r="K1022" i="7" l="1"/>
  <c r="S1022" i="7"/>
  <c r="AI20" i="1"/>
  <c r="AI22" i="1"/>
  <c r="AI21" i="1"/>
  <c r="T21" i="1"/>
  <c r="T20" i="1"/>
  <c r="T22" i="1"/>
  <c r="AP22" i="1"/>
  <c r="AP21" i="1"/>
  <c r="AP20" i="1"/>
  <c r="AA21" i="1"/>
  <c r="AA22" i="1"/>
  <c r="AA20" i="1"/>
  <c r="E22" i="1"/>
  <c r="E20" i="1"/>
  <c r="G24" i="1" s="1"/>
  <c r="E21" i="1"/>
  <c r="L32" i="1"/>
  <c r="N34" i="1" s="1"/>
  <c r="N57" i="1" s="1"/>
  <c r="L53" i="1"/>
  <c r="N55" i="1" s="1"/>
  <c r="E27" i="1" l="1"/>
  <c r="E26" i="1"/>
  <c r="G29" i="1" s="1"/>
  <c r="AC24" i="1"/>
  <c r="V24" i="1"/>
  <c r="AK24" i="1"/>
  <c r="AR24" i="1"/>
  <c r="T27" i="1" l="1"/>
  <c r="T26" i="1"/>
  <c r="AA26" i="1"/>
  <c r="AA27" i="1"/>
  <c r="AP26" i="1"/>
  <c r="AP27" i="1"/>
  <c r="E32" i="1"/>
  <c r="AI27" i="1"/>
  <c r="AI26" i="1"/>
  <c r="AK29" i="1" s="1"/>
  <c r="E31" i="1"/>
  <c r="AI31" i="1" l="1"/>
  <c r="G34" i="1"/>
  <c r="AI32" i="1"/>
  <c r="AR29" i="1"/>
  <c r="AC29" i="1"/>
  <c r="V29" i="1"/>
  <c r="T32" i="1" l="1"/>
  <c r="T31" i="1"/>
  <c r="V34" i="1" s="1"/>
  <c r="T53" i="1" s="1"/>
  <c r="V55" i="1" s="1"/>
  <c r="E53" i="1"/>
  <c r="G55" i="1" s="1"/>
  <c r="G57" i="1" s="1"/>
  <c r="AA31" i="1"/>
  <c r="AC34" i="1" s="1"/>
  <c r="AA53" i="1" s="1"/>
  <c r="AC55" i="1" s="1"/>
  <c r="AA32" i="1"/>
  <c r="AP31" i="1"/>
  <c r="AR34" i="1" s="1"/>
  <c r="AP32" i="1"/>
  <c r="AP53" i="1"/>
  <c r="AR55" i="1" s="1"/>
  <c r="AR57" i="1" s="1"/>
  <c r="AK34" i="1"/>
  <c r="AC57" i="1" l="1"/>
  <c r="V57" i="1"/>
  <c r="AI53" i="1"/>
  <c r="AK55" i="1" s="1"/>
  <c r="AK57" i="1" s="1"/>
</calcChain>
</file>

<file path=xl/comments1.xml><?xml version="1.0" encoding="utf-8"?>
<comments xmlns="http://schemas.openxmlformats.org/spreadsheetml/2006/main">
  <authors>
    <author>Cindy van der Blom</author>
  </authors>
  <commentList>
    <comment ref="B13" authorId="0" shapeId="0">
      <text>
        <r>
          <rPr>
            <sz val="8"/>
            <color indexed="81"/>
            <rFont val="Tahoma"/>
            <family val="2"/>
          </rPr>
          <t>Opdrachtgever koopt, op afroep, extra ureninzet voor schoonmaakwerkzaamheden van Opdrachtnemer in, als gevolg van een optredende ‘calamiteit’ bij SVOK
 tegen het door Inschrijver aangeboden regie - afroep uurtarief Calamiteiten.
Deze extra inzet van uren betreft inzet van uren ten behoeve van algemene schoonmaakwerkzaamheden (dus geen salvage) bij SVOK.
Een ‘calamiteit’ treedt onverwachts op en van Opdrachtnemer wordt verwacht dat Opdrachtnemer direct en op korte termijn schoonmaakpersoneel beschikbaar stelt voor het verrichten van een extra schoonmaakbeurt in de ruimten op de locatie.</t>
        </r>
      </text>
    </comment>
  </commentList>
</comments>
</file>

<file path=xl/sharedStrings.xml><?xml version="1.0" encoding="utf-8"?>
<sst xmlns="http://schemas.openxmlformats.org/spreadsheetml/2006/main" count="9446" uniqueCount="1136">
  <si>
    <t>Wij verzoeken u van de navolgende medewerkers-categorieën de tariefopbouw inzichtelijk aan te leveren:</t>
  </si>
  <si>
    <t>(Het voorbeeld tariefopbouw model is op onderdelen naar eigen inzicht aan te passen)</t>
  </si>
  <si>
    <t>Omschrijving</t>
  </si>
  <si>
    <t>Categorie</t>
  </si>
  <si>
    <t>Periode</t>
  </si>
  <si>
    <t>A</t>
  </si>
  <si>
    <t>Calculatie uurtarief</t>
  </si>
  <si>
    <t>algemeen schoonmaakonderhoud</t>
  </si>
  <si>
    <t>maandag tot en met vrijdag</t>
  </si>
  <si>
    <t>C</t>
  </si>
  <si>
    <t>zaterdag en zondag</t>
  </si>
  <si>
    <t>E</t>
  </si>
  <si>
    <t>feestdagen</t>
  </si>
  <si>
    <t>B</t>
  </si>
  <si>
    <t>leiding</t>
  </si>
  <si>
    <t>D</t>
  </si>
  <si>
    <t>F</t>
  </si>
  <si>
    <t>calculatie uurtarief uitvoering</t>
  </si>
  <si>
    <t xml:space="preserve"> calculatie uurtarief leiding</t>
  </si>
  <si>
    <t>Percentage</t>
  </si>
  <si>
    <t>loongroep</t>
  </si>
  <si>
    <t>Gemidd.</t>
  </si>
  <si>
    <t>€</t>
  </si>
  <si>
    <t>Gemiddeld Basis-uurloon gebruikt voor calculatie (100%)</t>
  </si>
  <si>
    <t xml:space="preserve">Subtotaal </t>
  </si>
  <si>
    <t>Vakantiedagen</t>
  </si>
  <si>
    <t>Wettig verzuim</t>
  </si>
  <si>
    <t>Ziektedagen</t>
  </si>
  <si>
    <t>Subtotaal</t>
  </si>
  <si>
    <t>Einde jaarsuitkering</t>
  </si>
  <si>
    <t>Vakantietoeslag</t>
  </si>
  <si>
    <t>Sociale lasten</t>
  </si>
  <si>
    <t>WW</t>
  </si>
  <si>
    <t>Kleding</t>
  </si>
  <si>
    <t>Machinekosten</t>
  </si>
  <si>
    <t>Materialen en middelen</t>
  </si>
  <si>
    <t>Vervoerskosten</t>
  </si>
  <si>
    <t>Kosten van indirecte leiding</t>
  </si>
  <si>
    <t>PZ kosten incl. opleidingen</t>
  </si>
  <si>
    <t xml:space="preserve">Administratiekosten </t>
  </si>
  <si>
    <t xml:space="preserve">Huisvestingskosten </t>
  </si>
  <si>
    <t xml:space="preserve">Management kosten </t>
  </si>
  <si>
    <t>Kosten verzuimbeheer</t>
  </si>
  <si>
    <t>Kosten kwaliteitszorg</t>
  </si>
  <si>
    <t>Winst/ rente/  risico</t>
  </si>
  <si>
    <t xml:space="preserve">Eind totaal </t>
  </si>
  <si>
    <t>NB:</t>
  </si>
  <si>
    <t xml:space="preserve">Het is toegestaan het aantal regels voor de in te zetten loongroepen uit te breiden, zodat de tariefsopbouw aantoonbaar gebaseerd is op </t>
  </si>
  <si>
    <t xml:space="preserve">de basis uurlonen conform de cao voor het schoonmaak- en glazenwassersbedrijf. </t>
  </si>
  <si>
    <t>Uurtarieven en opslagen in geval van werkzaamheden die binnen het contract vallen conform de</t>
  </si>
  <si>
    <t xml:space="preserve">Collectieve Arbeidsovereenkomst in het Schoonmaak- en Glazenwassersbedrijf' van de onderstaande medewerkerscategorieën. </t>
  </si>
  <si>
    <t>Regie werkzaamheden door:</t>
  </si>
  <si>
    <t xml:space="preserve">Loongroep </t>
  </si>
  <si>
    <t>Schoonmaakmedewerker</t>
  </si>
  <si>
    <t>medewerker algemeen schoonmaakonderhoud I</t>
  </si>
  <si>
    <t>loongroep 1</t>
  </si>
  <si>
    <t>Servicemedewerker</t>
  </si>
  <si>
    <t>Specialist</t>
  </si>
  <si>
    <t>medewerker algemeen schoonmaakonderhoud II</t>
  </si>
  <si>
    <t>loongroep 2</t>
  </si>
  <si>
    <t xml:space="preserve">(Ambulant) Objectleider </t>
  </si>
  <si>
    <t>(ambulant) objectleider algemeen schoonmaakonderhoud I</t>
  </si>
  <si>
    <t>loongroep 5</t>
  </si>
  <si>
    <t>Medewerker Calamiteiten</t>
  </si>
  <si>
    <t>zie opmerking in cel B13</t>
  </si>
  <si>
    <t>&lt; door inschrijver in te vullen &gt;</t>
  </si>
  <si>
    <t xml:space="preserve">Tijdens werkdagen tussen </t>
  </si>
  <si>
    <t xml:space="preserve">06.00 en 21.30 uur </t>
  </si>
  <si>
    <t>21.30 en 24.00 uur</t>
  </si>
  <si>
    <t xml:space="preserve">Vrijdag tussen </t>
  </si>
  <si>
    <t>0.00 en 06.00 uur</t>
  </si>
  <si>
    <t>Zaterdag en zondag</t>
  </si>
  <si>
    <t>Tijdens feestdagen</t>
  </si>
  <si>
    <t>Uitvoering: maandag t/m vrijdag (06.00 en 21.30 uur)</t>
  </si>
  <si>
    <t>Het reinigen van beklede stoelen (koolzuurreiniging), prijs per stuk</t>
  </si>
  <si>
    <t>Grondige reiniging sanitair (zie beschrijving werkzhdn tabblad Progr Grondige reiniging san), prijs per m2 vloeroppervlak</t>
  </si>
  <si>
    <t>specialistische regiewerkzaamheden (recht van offerte)</t>
  </si>
  <si>
    <t>regiewerk op afroep</t>
  </si>
  <si>
    <t>Strippen en conserveren</t>
  </si>
  <si>
    <t>Geheel sprayen</t>
  </si>
  <si>
    <t>Diepstrippen</t>
  </si>
  <si>
    <t>Stuks:</t>
  </si>
  <si>
    <t>Prijs per stuk:</t>
  </si>
  <si>
    <t>M.b.v. Stoom</t>
  </si>
  <si>
    <t>M.b.v. Schuim</t>
  </si>
  <si>
    <t>(2 lgs) linoleum*:</t>
  </si>
  <si>
    <t>linoleum**:</t>
  </si>
  <si>
    <t>linoleum***:</t>
  </si>
  <si>
    <t>reiniging</t>
  </si>
  <si>
    <t>-</t>
  </si>
  <si>
    <t>100 stuks en meer</t>
  </si>
  <si>
    <t>Het reinigen van afneembare wanden, prijs per m2</t>
  </si>
  <si>
    <t>Naloop sanitair (conform werkprogramma Naloop sanitair):</t>
  </si>
  <si>
    <t>*</t>
  </si>
  <si>
    <t xml:space="preserve">het strippen van de vloer (het verwijderen van alle aanwezige waslagen met behulp van chemie), </t>
  </si>
  <si>
    <t>indien nodig sealen en/of poriën vullen en het kruislings aanbrengen van twee polymeerlagen;</t>
  </si>
  <si>
    <t>m2:</t>
  </si>
  <si>
    <t>Prijs per m2:</t>
  </si>
  <si>
    <t>Naloop sanitair</t>
  </si>
  <si>
    <t>(opgave kengetal)</t>
  </si>
  <si>
    <t>**</t>
  </si>
  <si>
    <t>met behulp van een eenschijf-machine, sprayapparaat de linoleum vloeren reinigen én onderhouden;</t>
  </si>
  <si>
    <t>Uurtarief</t>
  </si>
  <si>
    <t>(opgave uurtarief)</t>
  </si>
  <si>
    <t>***</t>
  </si>
  <si>
    <t>- vuil verwijderen door middel van machinaal schrobben met water waaraan een neutrale reiniger is toegevoegd,</t>
  </si>
  <si>
    <t>Opgave minimale inzet per keer</t>
  </si>
  <si>
    <t>(opgave aantal uur)</t>
  </si>
  <si>
    <t xml:space="preserve">- alle oude waslagen verwijderen door neutrale reinigers met speciale machines, hierbij moet zeer nauwkeurig </t>
  </si>
  <si>
    <t xml:space="preserve">   te werk worden gegaan om het linoleum niet te beschadigen door overmatig watergebruik en  het verkeerde</t>
  </si>
  <si>
    <t xml:space="preserve">   gebruik van diep strippers;</t>
  </si>
  <si>
    <t>- vervuiling die door de machine niet goed verwijderd kan worden dient handmatig te worden verwijderd;</t>
  </si>
  <si>
    <t>Het uitwendig reinigen van luchtroosters (raam/plafond/wand)</t>
  </si>
  <si>
    <t>Overige</t>
  </si>
  <si>
    <t>- vloer droogzuigen;</t>
  </si>
  <si>
    <t>- sealer aanbrengen als hechting van de nieuwe polymeerlagen;</t>
  </si>
  <si>
    <t>Prijs per m1</t>
  </si>
  <si>
    <t>Koelkast pantry binnenzijde reinigen (incl. uit-en inruimen)</t>
  </si>
  <si>
    <t>p/st</t>
  </si>
  <si>
    <t>- het kruislings aanbrengen van twee polymeerlagen.</t>
  </si>
  <si>
    <t>Aanrechtblok pantry binnenzijde kastjes reinigen (incl. uit-en inruimen)</t>
  </si>
  <si>
    <t>p/blok</t>
  </si>
  <si>
    <t>11 stuks en meer</t>
  </si>
  <si>
    <t>Opleveringsschoonmaak (zie beschrijving werkzaamheden op twee-na-laatste tabblad):</t>
  </si>
  <si>
    <t>Shamponeren*</t>
  </si>
  <si>
    <t>Poederreiniging**</t>
  </si>
  <si>
    <t>Koolzuurreiniging***</t>
  </si>
  <si>
    <t>Het reinigen van het plafond, prijs per m²</t>
  </si>
  <si>
    <t>tapijt:</t>
  </si>
  <si>
    <t>Sanitaire ruimten</t>
  </si>
  <si>
    <t>Overige ruimten</t>
  </si>
  <si>
    <t>m²:</t>
  </si>
  <si>
    <t>Metaal geperforeerd</t>
  </si>
  <si>
    <t>Metaal dicht</t>
  </si>
  <si>
    <t>100 m²</t>
  </si>
  <si>
    <t>500 m²</t>
  </si>
  <si>
    <t>500 m² en meer</t>
  </si>
  <si>
    <t>shamponeren: vochtige reinigingsmethode met zeep- en shampooproducten. Door gebruik van deze producten</t>
  </si>
  <si>
    <t>blijven er residuen achter waardoor het tapijt eerder hervervuild raakt.</t>
  </si>
  <si>
    <t>Uitwendige reiniging bureau-elektronica met een uitvoeringsfrequentie van maximaal eenmaal per jaar:</t>
  </si>
  <si>
    <t>poederreiniging: is een droge methode om tapijt te reinigen. Vrij arbeidsintensief (borstelzuigen,</t>
  </si>
  <si>
    <t>Inhuizingsschoonmaak (zie beschrijving werkzaamheden op een-na-laatste tabblad):</t>
  </si>
  <si>
    <t>uitstrooien poeder, inborstelen en weer uitborstelen. Hardnekkige vlekken lastig te verwijderen.</t>
  </si>
  <si>
    <t>Toetsenbord incl. muis, monitor en computerbehuizing</t>
  </si>
  <si>
    <t>koolzuurreiniging: reiniging m.b.v. koolzuurbelletjes, deze tillen als het ware het vuil naar boven en kan dan,</t>
  </si>
  <si>
    <t>25 stuks</t>
  </si>
  <si>
    <t>eenvoudig worden verwijderd. Methode tast beschermlaag tapijt niet aan dus minder last van hervervuiling.</t>
  </si>
  <si>
    <t>150 stuks</t>
  </si>
  <si>
    <t>Tapijt na 2 uur droog, dus minder kans op vochtproblemen.</t>
  </si>
  <si>
    <t>350 stuks</t>
  </si>
  <si>
    <t>en meer</t>
  </si>
  <si>
    <t>Het reinigen van raambekleding, prijs per m2</t>
  </si>
  <si>
    <t xml:space="preserve">Met behulp van </t>
  </si>
  <si>
    <t>Met behulp van eenschijfs-</t>
  </si>
  <si>
    <t>Handmatig:</t>
  </si>
  <si>
    <t>Schrob - Zuig machine:</t>
  </si>
  <si>
    <t>machine en waterzuiger:</t>
  </si>
  <si>
    <t>Verticale lamellen</t>
  </si>
  <si>
    <t>Horizontale lamellen</t>
  </si>
  <si>
    <t xml:space="preserve">Vitrage </t>
  </si>
  <si>
    <t xml:space="preserve">Overgordijnen </t>
  </si>
  <si>
    <t>(Pvc/aluminium)</t>
  </si>
  <si>
    <t>Periodieke beurt ruimte (zie beschrijving werkzaamheden op laatste tabblad):</t>
  </si>
  <si>
    <t>Moppen</t>
  </si>
  <si>
    <t>Inschrijver is vrij in zijn keuze van schoonmaakmethode. Het resultaat na reiniging dient stof- en vlekvrij te</t>
  </si>
  <si>
    <t>Steen</t>
  </si>
  <si>
    <t>Linoleum</t>
  </si>
  <si>
    <t>Hout/parket</t>
  </si>
  <si>
    <t>zijn. Het resultaat bij stoffering dient daarnaast ook "fris ruikend" te zijn.</t>
  </si>
  <si>
    <t>leslokalen</t>
  </si>
  <si>
    <t>bureaukamers</t>
  </si>
  <si>
    <t>verkeersruimten</t>
  </si>
  <si>
    <t>Kauwgom verwijderen van vloeren, prijs per m2</t>
  </si>
  <si>
    <t>m² prijs</t>
  </si>
  <si>
    <t>steen buiten</t>
  </si>
  <si>
    <t>steen binnen</t>
  </si>
  <si>
    <t>tapijt</t>
  </si>
  <si>
    <t>Uitvoering: zaterdag en zondag (06.00 en 21.30 uur)</t>
  </si>
  <si>
    <t>Uitvoering: feestdagen (06.00 en 21.30 uur)</t>
  </si>
  <si>
    <t>Programmacodes</t>
  </si>
  <si>
    <t>Kengetal</t>
  </si>
  <si>
    <t>aul200b</t>
  </si>
  <si>
    <t>aul200l</t>
  </si>
  <si>
    <t>aul200s</t>
  </si>
  <si>
    <t>bib200l</t>
  </si>
  <si>
    <t>bib200t</t>
  </si>
  <si>
    <t>com200l</t>
  </si>
  <si>
    <t>com200s</t>
  </si>
  <si>
    <t>dot200s</t>
  </si>
  <si>
    <t>dou160s</t>
  </si>
  <si>
    <t>dou200s</t>
  </si>
  <si>
    <t>ent160t</t>
  </si>
  <si>
    <t>ent200l</t>
  </si>
  <si>
    <t>ent200s</t>
  </si>
  <si>
    <t>ent200t</t>
  </si>
  <si>
    <t>gan160s</t>
  </si>
  <si>
    <t>gan200l</t>
  </si>
  <si>
    <t>gan200s</t>
  </si>
  <si>
    <t>gar200l</t>
  </si>
  <si>
    <t>kan040t</t>
  </si>
  <si>
    <t>kan080l</t>
  </si>
  <si>
    <t>kan080t</t>
  </si>
  <si>
    <t>kan160t</t>
  </si>
  <si>
    <t>kan200l</t>
  </si>
  <si>
    <t>kan200s</t>
  </si>
  <si>
    <t>kan200t</t>
  </si>
  <si>
    <t>keu040s</t>
  </si>
  <si>
    <t>kle160s</t>
  </si>
  <si>
    <t>kle200l</t>
  </si>
  <si>
    <t>kle200s</t>
  </si>
  <si>
    <t>kof200l</t>
  </si>
  <si>
    <t>kof200s</t>
  </si>
  <si>
    <t>kof200t</t>
  </si>
  <si>
    <t>les200l</t>
  </si>
  <si>
    <t>les200s</t>
  </si>
  <si>
    <t>les200t</t>
  </si>
  <si>
    <t>lif200l</t>
  </si>
  <si>
    <t>pan040l</t>
  </si>
  <si>
    <t>pan200l</t>
  </si>
  <si>
    <t>pra002s</t>
  </si>
  <si>
    <t>pra200l</t>
  </si>
  <si>
    <t>pra200s</t>
  </si>
  <si>
    <t>rec200t</t>
  </si>
  <si>
    <t>rep200l</t>
  </si>
  <si>
    <t>rep200s</t>
  </si>
  <si>
    <t>roo200s</t>
  </si>
  <si>
    <t>sas080l</t>
  </si>
  <si>
    <t>sas160s</t>
  </si>
  <si>
    <t>sas200s</t>
  </si>
  <si>
    <t>spo160d</t>
  </si>
  <si>
    <t>spo200d</t>
  </si>
  <si>
    <t>tbe002d</t>
  </si>
  <si>
    <t>tra200l</t>
  </si>
  <si>
    <t>tra200r</t>
  </si>
  <si>
    <t>tra200s</t>
  </si>
  <si>
    <t>vlo002s</t>
  </si>
  <si>
    <t>vlo040s</t>
  </si>
  <si>
    <t>Vloersoorten:</t>
  </si>
  <si>
    <t>l</t>
  </si>
  <si>
    <t>Sanitair, gietvloer</t>
  </si>
  <si>
    <t>s</t>
  </si>
  <si>
    <t>Tapijt</t>
  </si>
  <si>
    <t>t</t>
  </si>
  <si>
    <t>Anti-slipvloer</t>
  </si>
  <si>
    <t>Descol</t>
  </si>
  <si>
    <t>d</t>
  </si>
  <si>
    <t>Bestrating</t>
  </si>
  <si>
    <t>b</t>
  </si>
  <si>
    <t>Rubber</t>
  </si>
  <si>
    <t>r</t>
  </si>
  <si>
    <t>Progr. code</t>
  </si>
  <si>
    <t>Locatie</t>
  </si>
  <si>
    <t>Adres</t>
  </si>
  <si>
    <t>Plaats</t>
  </si>
  <si>
    <t>Bouwdeel</t>
  </si>
  <si>
    <t>Verdieping</t>
  </si>
  <si>
    <t>ruimtenr.</t>
  </si>
  <si>
    <t>Ruimte omschrijving</t>
  </si>
  <si>
    <t>Vloersoort</t>
  </si>
  <si>
    <t>Totaal m2</t>
  </si>
  <si>
    <t>Opp. i.o.</t>
  </si>
  <si>
    <t>Opp. n.i.o.</t>
  </si>
  <si>
    <t>Hoogste freq.</t>
  </si>
  <si>
    <t>Prestatie</t>
  </si>
  <si>
    <t>Factor</t>
  </si>
  <si>
    <t>Totaal
kengetal</t>
  </si>
  <si>
    <t>Uren p/jr</t>
  </si>
  <si>
    <t>Opmerkingen</t>
  </si>
  <si>
    <t>m2/jaar</t>
  </si>
  <si>
    <t>Praktijkschool</t>
  </si>
  <si>
    <t>Jan van Kuikweg 12</t>
  </si>
  <si>
    <t>Heemskerk</t>
  </si>
  <si>
    <t>Begane grond</t>
  </si>
  <si>
    <t>0.1</t>
  </si>
  <si>
    <t>Techniek metaal</t>
  </si>
  <si>
    <t>Gevlinder gecoat</t>
  </si>
  <si>
    <t>0.2</t>
  </si>
  <si>
    <t>Instructieruimte techniek</t>
  </si>
  <si>
    <t>0.3</t>
  </si>
  <si>
    <t>Techniek hout</t>
  </si>
  <si>
    <t>0.4</t>
  </si>
  <si>
    <t>Keuken</t>
  </si>
  <si>
    <t>Kunststof gietvloer</t>
  </si>
  <si>
    <t>0.5</t>
  </si>
  <si>
    <t>Verkoop/ winkelpraktijjk</t>
  </si>
  <si>
    <t>0.6</t>
  </si>
  <si>
    <t>CKV</t>
  </si>
  <si>
    <t>0.7</t>
  </si>
  <si>
    <t>Muziek/ drama</t>
  </si>
  <si>
    <t>nio</t>
  </si>
  <si>
    <t>0.20</t>
  </si>
  <si>
    <t>Magazijn metaaltechniek</t>
  </si>
  <si>
    <t>0.21</t>
  </si>
  <si>
    <t>Magazijn houttechniek</t>
  </si>
  <si>
    <t>0.22</t>
  </si>
  <si>
    <t>Ingang techniek/ keuken</t>
  </si>
  <si>
    <t>inloopmat</t>
  </si>
  <si>
    <t>0.23</t>
  </si>
  <si>
    <t>Magazijn keuken</t>
  </si>
  <si>
    <t>0.24</t>
  </si>
  <si>
    <t>Docententoilet beg.grond</t>
  </si>
  <si>
    <t>0.25</t>
  </si>
  <si>
    <t>Doucheruimte</t>
  </si>
  <si>
    <t>0.26</t>
  </si>
  <si>
    <t>Directeur</t>
  </si>
  <si>
    <t>0.27</t>
  </si>
  <si>
    <t>Administratie</t>
  </si>
  <si>
    <t>0.28</t>
  </si>
  <si>
    <t>Magazijn administratie</t>
  </si>
  <si>
    <t>0.29</t>
  </si>
  <si>
    <t>Kopieerruimte administratie</t>
  </si>
  <si>
    <t>0.30</t>
  </si>
  <si>
    <t>Spreekkamer 1</t>
  </si>
  <si>
    <t>0.31</t>
  </si>
  <si>
    <t>Gang directie/ administratie</t>
  </si>
  <si>
    <t>0.32</t>
  </si>
  <si>
    <t>Magazijn stoelen</t>
  </si>
  <si>
    <t>0.36</t>
  </si>
  <si>
    <t>Nooduitgang</t>
  </si>
  <si>
    <t>0.37</t>
  </si>
  <si>
    <t>Coordinator 1</t>
  </si>
  <si>
    <t>0.38</t>
  </si>
  <si>
    <t>Coordinator 2</t>
  </si>
  <si>
    <t>0.39</t>
  </si>
  <si>
    <t>Stagebegeleiders</t>
  </si>
  <si>
    <t>0.40</t>
  </si>
  <si>
    <t>Spreekkamer 2</t>
  </si>
  <si>
    <t>0.41</t>
  </si>
  <si>
    <t>Maatschappelijk werk</t>
  </si>
  <si>
    <t>0.42</t>
  </si>
  <si>
    <t>Remedial teaching</t>
  </si>
  <si>
    <t>0.43</t>
  </si>
  <si>
    <t>Testruimte</t>
  </si>
  <si>
    <t>0.44</t>
  </si>
  <si>
    <t>Orthopedagoge</t>
  </si>
  <si>
    <t>0.45</t>
  </si>
  <si>
    <t>Gang hulpverlening</t>
  </si>
  <si>
    <t>0.46</t>
  </si>
  <si>
    <t>Magazijn winkelpraktijk</t>
  </si>
  <si>
    <t>0.50</t>
  </si>
  <si>
    <t>Atrium</t>
  </si>
  <si>
    <t>Bestrating tegels</t>
  </si>
  <si>
    <t>0.51</t>
  </si>
  <si>
    <t>Entree winkel/ drama/ CKV</t>
  </si>
  <si>
    <t>0.52</t>
  </si>
  <si>
    <t>Toilet dames 1</t>
  </si>
  <si>
    <t>0.53</t>
  </si>
  <si>
    <t>Lift</t>
  </si>
  <si>
    <t>0.54</t>
  </si>
  <si>
    <t>Miva Toilet</t>
  </si>
  <si>
    <t>0.55</t>
  </si>
  <si>
    <t>Toilet heren 1</t>
  </si>
  <si>
    <t>0.56</t>
  </si>
  <si>
    <t>Hoofdentree gebouw</t>
  </si>
  <si>
    <t>0.57</t>
  </si>
  <si>
    <t>Uitgifte atrium</t>
  </si>
  <si>
    <t>0.58</t>
  </si>
  <si>
    <t>Conciergeruimte</t>
  </si>
  <si>
    <t>0.59</t>
  </si>
  <si>
    <t>Kopieerruimte personeel</t>
  </si>
  <si>
    <t>1e verdieping</t>
  </si>
  <si>
    <t>1.10</t>
  </si>
  <si>
    <t>Ontdekkend leren 2</t>
  </si>
  <si>
    <t>1.11</t>
  </si>
  <si>
    <t>Theorieruimte 1</t>
  </si>
  <si>
    <t>1.12</t>
  </si>
  <si>
    <t>Theorieruimte 2</t>
  </si>
  <si>
    <t>1.13</t>
  </si>
  <si>
    <t>Ict-ruimte lln.</t>
  </si>
  <si>
    <t>1.14</t>
  </si>
  <si>
    <t>Rebound (leslokaal)</t>
  </si>
  <si>
    <t>1.15</t>
  </si>
  <si>
    <t>Ontdekkend leren 1</t>
  </si>
  <si>
    <t>1.16</t>
  </si>
  <si>
    <t>Theorieruimte 3</t>
  </si>
  <si>
    <t>1.17</t>
  </si>
  <si>
    <t>Theorieruimte 4</t>
  </si>
  <si>
    <t>1.18</t>
  </si>
  <si>
    <t>1.19</t>
  </si>
  <si>
    <t>1.60</t>
  </si>
  <si>
    <t>Pauzeruimte docenten</t>
  </si>
  <si>
    <t>Gietvloer</t>
  </si>
  <si>
    <t>1.62</t>
  </si>
  <si>
    <t>Gangruimte west</t>
  </si>
  <si>
    <t>1.63</t>
  </si>
  <si>
    <t>Gangruimte rebound</t>
  </si>
  <si>
    <t>1.66</t>
  </si>
  <si>
    <t>Toiletruimte docenten</t>
  </si>
  <si>
    <t>1.67</t>
  </si>
  <si>
    <t>1.68</t>
  </si>
  <si>
    <t>Toilet dames 2</t>
  </si>
  <si>
    <t>1.69</t>
  </si>
  <si>
    <t>Toilet heren 2</t>
  </si>
  <si>
    <t>1.70</t>
  </si>
  <si>
    <t>Docentenwerkruimte</t>
  </si>
  <si>
    <t>1.71</t>
  </si>
  <si>
    <t>Werkruimte ect/ nooduitgang via dak</t>
  </si>
  <si>
    <t>1.72</t>
  </si>
  <si>
    <t>Opslag leermiddelen</t>
  </si>
  <si>
    <t>1.73</t>
  </si>
  <si>
    <t>Gangruimte docenten</t>
  </si>
  <si>
    <t>1.74</t>
  </si>
  <si>
    <t>Gangruimte ontdekkend leren 1</t>
  </si>
  <si>
    <t>1.76</t>
  </si>
  <si>
    <t>Werkplek oost</t>
  </si>
  <si>
    <t>1.77</t>
  </si>
  <si>
    <t>Werkplek noord</t>
  </si>
  <si>
    <t>1.78</t>
  </si>
  <si>
    <t>Werkplek west</t>
  </si>
  <si>
    <t>1.79</t>
  </si>
  <si>
    <t>Nooduitgang west</t>
  </si>
  <si>
    <t>1.80</t>
  </si>
  <si>
    <t>Nooduitgang oost</t>
  </si>
  <si>
    <t>afdeling groen</t>
  </si>
  <si>
    <t>klaslokaal</t>
  </si>
  <si>
    <t>pantry</t>
  </si>
  <si>
    <t>technische ruimte</t>
  </si>
  <si>
    <t>kleedruimte</t>
  </si>
  <si>
    <t>toilet</t>
  </si>
  <si>
    <t>voorruimte</t>
  </si>
  <si>
    <t>Groen afd Praktijkschool</t>
  </si>
  <si>
    <t>magazijn</t>
  </si>
  <si>
    <t>dierenverblijf</t>
  </si>
  <si>
    <t>werkplaats</t>
  </si>
  <si>
    <t>sanitair</t>
  </si>
  <si>
    <t>totaal praktijkschool</t>
  </si>
  <si>
    <t>Totaal gebouw</t>
  </si>
  <si>
    <t>Sportbox</t>
  </si>
  <si>
    <t>Plesmanweg 450</t>
  </si>
  <si>
    <t>Gymzaal</t>
  </si>
  <si>
    <t>1a</t>
  </si>
  <si>
    <t>Toestelberging</t>
  </si>
  <si>
    <t>2a</t>
  </si>
  <si>
    <t>3a</t>
  </si>
  <si>
    <t>Docentenruimte</t>
  </si>
  <si>
    <t>Toilet + douche</t>
  </si>
  <si>
    <t>Kleedruimte</t>
  </si>
  <si>
    <t>Toilet</t>
  </si>
  <si>
    <t>Berging</t>
  </si>
  <si>
    <t>Entree</t>
  </si>
  <si>
    <t>Schoonloopmat voor</t>
  </si>
  <si>
    <t>Schoonloopmat achter</t>
  </si>
  <si>
    <t>Gang/trap</t>
  </si>
  <si>
    <t>EHBO-ruimte</t>
  </si>
  <si>
    <t xml:space="preserve">Kleedruimte </t>
  </si>
  <si>
    <t xml:space="preserve">Toilet  </t>
  </si>
  <si>
    <t>4,5,6</t>
  </si>
  <si>
    <t>Totaal sportbox</t>
  </si>
  <si>
    <t>Mavo</t>
  </si>
  <si>
    <t>Trap 1</t>
  </si>
  <si>
    <t xml:space="preserve">Kantoor </t>
  </si>
  <si>
    <t>Leslokaal</t>
  </si>
  <si>
    <t>0.8</t>
  </si>
  <si>
    <t>0.9</t>
  </si>
  <si>
    <t>Trap 2</t>
  </si>
  <si>
    <t>0.10</t>
  </si>
  <si>
    <t>0.11</t>
  </si>
  <si>
    <t>Harde vloer</t>
  </si>
  <si>
    <t>0.12</t>
  </si>
  <si>
    <t>0.13</t>
  </si>
  <si>
    <t>Les + berging</t>
  </si>
  <si>
    <t>0.14</t>
  </si>
  <si>
    <t>0.15</t>
  </si>
  <si>
    <t>0.16</t>
  </si>
  <si>
    <t>0.17</t>
  </si>
  <si>
    <t>0.18</t>
  </si>
  <si>
    <t>Toiletten</t>
  </si>
  <si>
    <t>0.19</t>
  </si>
  <si>
    <t>Gang</t>
  </si>
  <si>
    <t xml:space="preserve">Toiletten </t>
  </si>
  <si>
    <t>Catering</t>
  </si>
  <si>
    <t>Concierge/receptie</t>
  </si>
  <si>
    <t>Aula</t>
  </si>
  <si>
    <t>Stenen</t>
  </si>
  <si>
    <t>0.33</t>
  </si>
  <si>
    <t>Schoonloopmat</t>
  </si>
  <si>
    <t>Garderobe/kluisjes</t>
  </si>
  <si>
    <t>trap</t>
  </si>
  <si>
    <t>noppen</t>
  </si>
  <si>
    <t>1.1</t>
  </si>
  <si>
    <t>1.2</t>
  </si>
  <si>
    <t>1.3</t>
  </si>
  <si>
    <t>1.4</t>
  </si>
  <si>
    <t>1.5</t>
  </si>
  <si>
    <t>Kabinet</t>
  </si>
  <si>
    <t>1.6</t>
  </si>
  <si>
    <t>1.7</t>
  </si>
  <si>
    <t>1.8</t>
  </si>
  <si>
    <t>1.9</t>
  </si>
  <si>
    <t>Dagopvang</t>
  </si>
  <si>
    <t>Kantoor</t>
  </si>
  <si>
    <t>1.21</t>
  </si>
  <si>
    <t>1.22</t>
  </si>
  <si>
    <t>1.23</t>
  </si>
  <si>
    <t>Douche</t>
  </si>
  <si>
    <t>1.25</t>
  </si>
  <si>
    <t>1.26</t>
  </si>
  <si>
    <t>1.27</t>
  </si>
  <si>
    <t>1.28</t>
  </si>
  <si>
    <t>1.29</t>
  </si>
  <si>
    <t>1.30</t>
  </si>
  <si>
    <t>1.31</t>
  </si>
  <si>
    <t>Rokersruimte</t>
  </si>
  <si>
    <t>1.32</t>
  </si>
  <si>
    <t>Docentenkamer</t>
  </si>
  <si>
    <t>1.33</t>
  </si>
  <si>
    <t>Overblijfruimte</t>
  </si>
  <si>
    <t>1.34</t>
  </si>
  <si>
    <t>1.35</t>
  </si>
  <si>
    <t>Muzieklokaal</t>
  </si>
  <si>
    <t>1.36</t>
  </si>
  <si>
    <t>Luchtbehandeling aula</t>
  </si>
  <si>
    <t>1.37</t>
  </si>
  <si>
    <t>1.38</t>
  </si>
  <si>
    <t>Trap</t>
  </si>
  <si>
    <t>2e verdieping</t>
  </si>
  <si>
    <t>2.0</t>
  </si>
  <si>
    <t>2.1</t>
  </si>
  <si>
    <t>Mediatheek + docentenwerkplek</t>
  </si>
  <si>
    <t>2.2</t>
  </si>
  <si>
    <t>2.3</t>
  </si>
  <si>
    <t>2.4</t>
  </si>
  <si>
    <t>2.5</t>
  </si>
  <si>
    <t>2.6</t>
  </si>
  <si>
    <t>2.7</t>
  </si>
  <si>
    <t>2.8</t>
  </si>
  <si>
    <t>2.9</t>
  </si>
  <si>
    <t>2.10</t>
  </si>
  <si>
    <t>2.11</t>
  </si>
  <si>
    <t>2.12</t>
  </si>
  <si>
    <t>2.13</t>
  </si>
  <si>
    <t>2.15</t>
  </si>
  <si>
    <t>2.16</t>
  </si>
  <si>
    <t xml:space="preserve">Toilet </t>
  </si>
  <si>
    <t>2.17</t>
  </si>
  <si>
    <t>3e verdieping</t>
  </si>
  <si>
    <t>3.0</t>
  </si>
  <si>
    <t>3.1</t>
  </si>
  <si>
    <t>3.2</t>
  </si>
  <si>
    <t>3.3</t>
  </si>
  <si>
    <t>3.4</t>
  </si>
  <si>
    <t>3.5</t>
  </si>
  <si>
    <t>3.6</t>
  </si>
  <si>
    <t>3.7</t>
  </si>
  <si>
    <t>3.9</t>
  </si>
  <si>
    <t>3.10</t>
  </si>
  <si>
    <t>3.11</t>
  </si>
  <si>
    <t>3.12</t>
  </si>
  <si>
    <t>3.13</t>
  </si>
  <si>
    <t>3.14</t>
  </si>
  <si>
    <t>3.15</t>
  </si>
  <si>
    <t>3.17</t>
  </si>
  <si>
    <t>3.18</t>
  </si>
  <si>
    <t>Totaal Mavo</t>
  </si>
  <si>
    <t>VMBO beroepsgericht</t>
  </si>
  <si>
    <t>Van Riemsdijklaan 103</t>
  </si>
  <si>
    <t>Stoffering</t>
  </si>
  <si>
    <t>Spreekkamer</t>
  </si>
  <si>
    <t>Entreeportaal</t>
  </si>
  <si>
    <t>Betontegels 500x500/ schoonloopmat Coral Grip</t>
  </si>
  <si>
    <t xml:space="preserve">Verkeersruimte/ passage </t>
  </si>
  <si>
    <t>Betontegels 500x500</t>
  </si>
  <si>
    <t>lift</t>
  </si>
  <si>
    <t>Trappenhuis</t>
  </si>
  <si>
    <t>Voorruimte/verkeersruimte</t>
  </si>
  <si>
    <t>Theorielokaal</t>
  </si>
  <si>
    <t>Office en spoelkeuken</t>
  </si>
  <si>
    <t>Docentenkleedruimte</t>
  </si>
  <si>
    <t>Facilitair</t>
  </si>
  <si>
    <t>Ingang leveranciers + afval</t>
  </si>
  <si>
    <t xml:space="preserve">Verkeersruimte </t>
  </si>
  <si>
    <t>Gastentoilet</t>
  </si>
  <si>
    <t>Restaurant</t>
  </si>
  <si>
    <t>Garderobe</t>
  </si>
  <si>
    <t>Schoonloopmat Coral Grip</t>
  </si>
  <si>
    <t>Theorieruimte</t>
  </si>
  <si>
    <t>Receptie</t>
  </si>
  <si>
    <t>Passage</t>
  </si>
  <si>
    <t>Tourniket</t>
  </si>
  <si>
    <t>Werkplaats</t>
  </si>
  <si>
    <t>Dou200s</t>
  </si>
  <si>
    <t>Wasplekken</t>
  </si>
  <si>
    <t>Gevlinderde betonvloer</t>
  </si>
  <si>
    <t>Praktijklokaal</t>
  </si>
  <si>
    <t>PVC</t>
  </si>
  <si>
    <t>Afwerkingstechniek</t>
  </si>
  <si>
    <t>Houtstek materiaal</t>
  </si>
  <si>
    <t>Opslag materiaal en gereedschap + berging</t>
  </si>
  <si>
    <t>DWP (docenten)</t>
  </si>
  <si>
    <t>Zelfstudiewerkplekken</t>
  </si>
  <si>
    <t>Overblijfruimte bovenbouw</t>
  </si>
  <si>
    <t>Toiletten (bestaand)</t>
  </si>
  <si>
    <t xml:space="preserve">Concierge </t>
  </si>
  <si>
    <t>Leerlingopvang</t>
  </si>
  <si>
    <t>Repro</t>
  </si>
  <si>
    <t>Serverruimte</t>
  </si>
  <si>
    <t>Systeembeheerder</t>
  </si>
  <si>
    <t>Werkplaats OOP</t>
  </si>
  <si>
    <t>Verkeersruimte</t>
  </si>
  <si>
    <t>werkkast</t>
  </si>
  <si>
    <t>Maatschap. Werk &amp; Psych</t>
  </si>
  <si>
    <t>Decaan</t>
  </si>
  <si>
    <t>Multifunctionele ruimte + muziek</t>
  </si>
  <si>
    <t>Presentatieruimte + aula</t>
  </si>
  <si>
    <t>Techna + berging</t>
  </si>
  <si>
    <t>Noppenlino</t>
  </si>
  <si>
    <t>Natuurkundelokaal</t>
  </si>
  <si>
    <t>Verkeersruimte + trap</t>
  </si>
  <si>
    <t xml:space="preserve">Voorruimte </t>
  </si>
  <si>
    <t>Docentenwerkplek</t>
  </si>
  <si>
    <t>Economie/gang</t>
  </si>
  <si>
    <t>133a</t>
  </si>
  <si>
    <t>Schoonheidsbehandeling</t>
  </si>
  <si>
    <t>Kapperssalon</t>
  </si>
  <si>
    <t>Computerhoek/receptie</t>
  </si>
  <si>
    <t>Hoek ziekenkamer</t>
  </si>
  <si>
    <t>Hoek peuteropvang</t>
  </si>
  <si>
    <t>Pantry</t>
  </si>
  <si>
    <t>133b</t>
  </si>
  <si>
    <t xml:space="preserve">Ziekenkamer </t>
  </si>
  <si>
    <t xml:space="preserve">Computerhoek </t>
  </si>
  <si>
    <t>133c</t>
  </si>
  <si>
    <t>Klein keuken</t>
  </si>
  <si>
    <t xml:space="preserve">Kunststof gietvloer </t>
  </si>
  <si>
    <t>Instructie incl. restaurant</t>
  </si>
  <si>
    <t>Compuhoek</t>
  </si>
  <si>
    <t>133d</t>
  </si>
  <si>
    <t>Textiel/facilitair</t>
  </si>
  <si>
    <t>Instructieruimte</t>
  </si>
  <si>
    <t>Verzorging Junior</t>
  </si>
  <si>
    <t>149a</t>
  </si>
  <si>
    <t>149b</t>
  </si>
  <si>
    <t>Practicum</t>
  </si>
  <si>
    <t>Beeldendevorming Junior</t>
  </si>
  <si>
    <t>Koffiekamer</t>
  </si>
  <si>
    <t xml:space="preserve">Beeldendevorming </t>
  </si>
  <si>
    <t>CKV + Docentenwerkruimte</t>
  </si>
  <si>
    <t>Werkplein leerlingen</t>
  </si>
  <si>
    <t>Pauzeruimte personeel</t>
  </si>
  <si>
    <t>totaal VMBO</t>
  </si>
  <si>
    <t>Havo/VWO/Gymnasium</t>
  </si>
  <si>
    <t>Büllerlaan 2</t>
  </si>
  <si>
    <t>Beverwijk</t>
  </si>
  <si>
    <t>Kelder</t>
  </si>
  <si>
    <t>berging</t>
  </si>
  <si>
    <t>groepsruimte</t>
  </si>
  <si>
    <t>vergaderruimte</t>
  </si>
  <si>
    <t xml:space="preserve">kantoor </t>
  </si>
  <si>
    <t>Voorvleugel</t>
  </si>
  <si>
    <t>Leslokaal (kapel)</t>
  </si>
  <si>
    <t>kantoor</t>
  </si>
  <si>
    <t>Gerflor</t>
  </si>
  <si>
    <t>kantoor-afdelingsleider</t>
  </si>
  <si>
    <t>kantoor-directie (adj)</t>
  </si>
  <si>
    <t>kantoor systeembeheer</t>
  </si>
  <si>
    <t>berging schoonmaak</t>
  </si>
  <si>
    <t>9 -12.</t>
  </si>
  <si>
    <t>catering</t>
  </si>
  <si>
    <t>Hal</t>
  </si>
  <si>
    <t>entrée</t>
  </si>
  <si>
    <t>kantoor concierge</t>
  </si>
  <si>
    <t>kantoor dagroosters</t>
  </si>
  <si>
    <t>kantoor administratie</t>
  </si>
  <si>
    <t>kantoor-directie</t>
  </si>
  <si>
    <t>toilet dames</t>
  </si>
  <si>
    <t>toilet heren</t>
  </si>
  <si>
    <t>Trap 3</t>
  </si>
  <si>
    <t>kantoor roostermaker</t>
  </si>
  <si>
    <t>gang</t>
  </si>
  <si>
    <t>Nieuwbouw</t>
  </si>
  <si>
    <t>berging-doc</t>
  </si>
  <si>
    <t>kantoor-docenten</t>
  </si>
  <si>
    <t>Technieklokaal</t>
  </si>
  <si>
    <t>37 - 39</t>
  </si>
  <si>
    <t>CKV lokaal</t>
  </si>
  <si>
    <t>atrium</t>
  </si>
  <si>
    <t>Achtervleugel</t>
  </si>
  <si>
    <t>Entree achter</t>
  </si>
  <si>
    <t xml:space="preserve">Trap 4 </t>
  </si>
  <si>
    <t>binas (praktijklokaal)</t>
  </si>
  <si>
    <t>Trap 5</t>
  </si>
  <si>
    <t>toilet miva</t>
  </si>
  <si>
    <t>berging (spuitcabine)</t>
  </si>
  <si>
    <t>Zijvleugel</t>
  </si>
  <si>
    <t>lockers</t>
  </si>
  <si>
    <t>Houten barak</t>
  </si>
  <si>
    <t>Toilet dames</t>
  </si>
  <si>
    <t>Toilet heren</t>
  </si>
  <si>
    <t>Buko lokaal</t>
  </si>
  <si>
    <t>aula</t>
  </si>
  <si>
    <t>Trap podium</t>
  </si>
  <si>
    <t>podium</t>
  </si>
  <si>
    <t>garderobe</t>
  </si>
  <si>
    <t>docentenkamer</t>
  </si>
  <si>
    <t>toilet personeel</t>
  </si>
  <si>
    <t>kleedruimte jongens</t>
  </si>
  <si>
    <t>douches jongens</t>
  </si>
  <si>
    <t>kleedruimte meisjes</t>
  </si>
  <si>
    <t>douches meisjes</t>
  </si>
  <si>
    <t>gymzaal</t>
  </si>
  <si>
    <t>81a</t>
  </si>
  <si>
    <t>toestelberging</t>
  </si>
  <si>
    <t>80a</t>
  </si>
  <si>
    <t>kleedruimte docent</t>
  </si>
  <si>
    <t>Buitenzaal</t>
  </si>
  <si>
    <t>90a</t>
  </si>
  <si>
    <t>berging buitenberging</t>
  </si>
  <si>
    <t>toilet meisjes</t>
  </si>
  <si>
    <t>toilet jongens</t>
  </si>
  <si>
    <t>binas (kabinet)</t>
  </si>
  <si>
    <t>kabinet</t>
  </si>
  <si>
    <t>Trap 4</t>
  </si>
  <si>
    <t>kantoor decaan/zorgteam</t>
  </si>
  <si>
    <t>mediatheek</t>
  </si>
  <si>
    <t>253-254-255</t>
  </si>
  <si>
    <t>Paviljoen</t>
  </si>
  <si>
    <t>00-03-VE</t>
  </si>
  <si>
    <t>tochtsluis</t>
  </si>
  <si>
    <t>schoonloopmat</t>
  </si>
  <si>
    <t>00-10-TH</t>
  </si>
  <si>
    <t>theorielokaal</t>
  </si>
  <si>
    <t>00-09-TH</t>
  </si>
  <si>
    <t>00-08-TH</t>
  </si>
  <si>
    <t>00-07-TH</t>
  </si>
  <si>
    <t>00-32-VE</t>
  </si>
  <si>
    <t>gangzone 2</t>
  </si>
  <si>
    <t>00-06-TH</t>
  </si>
  <si>
    <t>00-05-TH</t>
  </si>
  <si>
    <t>00-04-TH</t>
  </si>
  <si>
    <t>00-03-TH</t>
  </si>
  <si>
    <t>00-02-TH</t>
  </si>
  <si>
    <t>00-01-TH</t>
  </si>
  <si>
    <t>00-00-AL</t>
  </si>
  <si>
    <t>Gerflor / gietvloer</t>
  </si>
  <si>
    <t>00-22-SA</t>
  </si>
  <si>
    <t>gietvloer</t>
  </si>
  <si>
    <t>00-23-SA</t>
  </si>
  <si>
    <t>00-21-SA</t>
  </si>
  <si>
    <t>toilet docenten</t>
  </si>
  <si>
    <t>00-20-TE</t>
  </si>
  <si>
    <t>techniekruimte</t>
  </si>
  <si>
    <t>00-26-SA</t>
  </si>
  <si>
    <t>00-25-SA</t>
  </si>
  <si>
    <t>meterkast</t>
  </si>
  <si>
    <t>00-24-TE</t>
  </si>
  <si>
    <t>patchkast</t>
  </si>
  <si>
    <t>00-31-VE</t>
  </si>
  <si>
    <t>gangzone 1</t>
  </si>
  <si>
    <t>00-11-KA</t>
  </si>
  <si>
    <t>werkplek</t>
  </si>
  <si>
    <t>Totaal Havo/VWO</t>
  </si>
  <si>
    <t>Aul200l</t>
  </si>
  <si>
    <t>Bonhoeffercollege</t>
  </si>
  <si>
    <t>Pieter Kieftstraat 20</t>
  </si>
  <si>
    <t>Castricum</t>
  </si>
  <si>
    <t>hoofdgebouw</t>
  </si>
  <si>
    <t>ATRIUM</t>
  </si>
  <si>
    <t>Bib200l</t>
  </si>
  <si>
    <t>Dou160s</t>
  </si>
  <si>
    <t>Sport</t>
  </si>
  <si>
    <t>Douches</t>
  </si>
  <si>
    <t>Miva/douche</t>
  </si>
  <si>
    <t>Ent160t</t>
  </si>
  <si>
    <t>Ent200t</t>
  </si>
  <si>
    <t>Inloopmat</t>
  </si>
  <si>
    <t>Gan200l</t>
  </si>
  <si>
    <t>lesvleugel A</t>
  </si>
  <si>
    <t>A001</t>
  </si>
  <si>
    <t>A002</t>
  </si>
  <si>
    <t>A105</t>
  </si>
  <si>
    <t>lesvleugel B</t>
  </si>
  <si>
    <t>B003</t>
  </si>
  <si>
    <t>B007</t>
  </si>
  <si>
    <t>B105</t>
  </si>
  <si>
    <t>B107</t>
  </si>
  <si>
    <t>lesvleugel C</t>
  </si>
  <si>
    <t>C105</t>
  </si>
  <si>
    <t>C107</t>
  </si>
  <si>
    <t>C003</t>
  </si>
  <si>
    <t>C005</t>
  </si>
  <si>
    <t>GARDEROBE</t>
  </si>
  <si>
    <t>ID-ruimte</t>
  </si>
  <si>
    <t>Vakgroep</t>
  </si>
  <si>
    <t>EHBO/Kantoor</t>
  </si>
  <si>
    <t>A007</t>
  </si>
  <si>
    <t>A009</t>
  </si>
  <si>
    <t>A104</t>
  </si>
  <si>
    <t>A111</t>
  </si>
  <si>
    <t>B004</t>
  </si>
  <si>
    <t>B005</t>
  </si>
  <si>
    <t>B117</t>
  </si>
  <si>
    <t>C008</t>
  </si>
  <si>
    <t>C014</t>
  </si>
  <si>
    <t>roosterkamer</t>
  </si>
  <si>
    <t>keuken</t>
  </si>
  <si>
    <t>Keramiek</t>
  </si>
  <si>
    <t>Kleedruimte dames</t>
  </si>
  <si>
    <t>Kleedruimte heren</t>
  </si>
  <si>
    <t>Personeelskamer</t>
  </si>
  <si>
    <t>A004</t>
  </si>
  <si>
    <t>A008</t>
  </si>
  <si>
    <t>A010</t>
  </si>
  <si>
    <t>A011</t>
  </si>
  <si>
    <t>A012</t>
  </si>
  <si>
    <t>A102</t>
  </si>
  <si>
    <t>A106</t>
  </si>
  <si>
    <t>A110</t>
  </si>
  <si>
    <t>A112</t>
  </si>
  <si>
    <t>A113</t>
  </si>
  <si>
    <t>A114</t>
  </si>
  <si>
    <t>A115</t>
  </si>
  <si>
    <t>A117</t>
  </si>
  <si>
    <t>A119</t>
  </si>
  <si>
    <t>A121</t>
  </si>
  <si>
    <t>B006</t>
  </si>
  <si>
    <t>B008</t>
  </si>
  <si>
    <t>B009</t>
  </si>
  <si>
    <t>B010</t>
  </si>
  <si>
    <t>B011</t>
  </si>
  <si>
    <t>B012</t>
  </si>
  <si>
    <t>B013</t>
  </si>
  <si>
    <t>B014</t>
  </si>
  <si>
    <t>B015</t>
  </si>
  <si>
    <t>B016</t>
  </si>
  <si>
    <t>B017</t>
  </si>
  <si>
    <t>B104</t>
  </si>
  <si>
    <t>B106</t>
  </si>
  <si>
    <t>B108</t>
  </si>
  <si>
    <t>B110</t>
  </si>
  <si>
    <t>B112</t>
  </si>
  <si>
    <t>B113</t>
  </si>
  <si>
    <t>B114</t>
  </si>
  <si>
    <t>B115</t>
  </si>
  <si>
    <t>B119</t>
  </si>
  <si>
    <t>B121</t>
  </si>
  <si>
    <t>B123</t>
  </si>
  <si>
    <t>C102</t>
  </si>
  <si>
    <t>C106</t>
  </si>
  <si>
    <t>C108</t>
  </si>
  <si>
    <t>C110</t>
  </si>
  <si>
    <t>C112</t>
  </si>
  <si>
    <t>C113</t>
  </si>
  <si>
    <t>C115</t>
  </si>
  <si>
    <t>C117</t>
  </si>
  <si>
    <t>C119</t>
  </si>
  <si>
    <t>C121</t>
  </si>
  <si>
    <t>C004</t>
  </si>
  <si>
    <t>C006</t>
  </si>
  <si>
    <t>C010</t>
  </si>
  <si>
    <t>C011</t>
  </si>
  <si>
    <t>C012</t>
  </si>
  <si>
    <t>C013</t>
  </si>
  <si>
    <t>C015</t>
  </si>
  <si>
    <t>C016</t>
  </si>
  <si>
    <t>kopruimte (lesruimte)</t>
  </si>
  <si>
    <t>B109</t>
  </si>
  <si>
    <t>C104</t>
  </si>
  <si>
    <t xml:space="preserve">berging </t>
  </si>
  <si>
    <t>A014</t>
  </si>
  <si>
    <t>A015</t>
  </si>
  <si>
    <t>A108</t>
  </si>
  <si>
    <t>B102</t>
  </si>
  <si>
    <t>B111</t>
  </si>
  <si>
    <t>C007</t>
  </si>
  <si>
    <t>magazijn techniek</t>
  </si>
  <si>
    <t>CV-boiler</t>
  </si>
  <si>
    <t>werkkast / berging</t>
  </si>
  <si>
    <t>A107</t>
  </si>
  <si>
    <t>A013</t>
  </si>
  <si>
    <t>Handvaardigheidlokaal</t>
  </si>
  <si>
    <t>Anti Slip vloer</t>
  </si>
  <si>
    <t>A017</t>
  </si>
  <si>
    <t>C111</t>
  </si>
  <si>
    <t>kabinet scheikunde</t>
  </si>
  <si>
    <t>C009</t>
  </si>
  <si>
    <t>techniek lokaal</t>
  </si>
  <si>
    <t>A005</t>
  </si>
  <si>
    <t>Sanitair</t>
  </si>
  <si>
    <t>25a</t>
  </si>
  <si>
    <t>25b</t>
  </si>
  <si>
    <t>miva</t>
  </si>
  <si>
    <t>A003</t>
  </si>
  <si>
    <t>Toiletgroep</t>
  </si>
  <si>
    <t>A006</t>
  </si>
  <si>
    <t>A101</t>
  </si>
  <si>
    <t>A103</t>
  </si>
  <si>
    <t>B001</t>
  </si>
  <si>
    <t>keramiek</t>
  </si>
  <si>
    <t>B002</t>
  </si>
  <si>
    <t>B101</t>
  </si>
  <si>
    <t>B103</t>
  </si>
  <si>
    <t>B116</t>
  </si>
  <si>
    <t>toiletgroep</t>
  </si>
  <si>
    <t>C101</t>
  </si>
  <si>
    <t>C103</t>
  </si>
  <si>
    <t>C001</t>
  </si>
  <si>
    <t>C002</t>
  </si>
  <si>
    <t>ZAAL 1</t>
  </si>
  <si>
    <t>Zaal 1</t>
  </si>
  <si>
    <t>ZAAL 2</t>
  </si>
  <si>
    <t>Zaal 2</t>
  </si>
  <si>
    <t>ZAAL 3</t>
  </si>
  <si>
    <t>Zaal 3</t>
  </si>
  <si>
    <t>TBE</t>
  </si>
  <si>
    <t>Buitenberging sport</t>
  </si>
  <si>
    <t>Totaal Bonhoeffer</t>
  </si>
  <si>
    <t>JPT College</t>
  </si>
  <si>
    <t>De Bloemen 65</t>
  </si>
  <si>
    <t>A 001</t>
  </si>
  <si>
    <t>A 002</t>
  </si>
  <si>
    <t>A 003</t>
  </si>
  <si>
    <t>werkruimte</t>
  </si>
  <si>
    <t>A 004</t>
  </si>
  <si>
    <t>bibliotheek</t>
  </si>
  <si>
    <t>A 005</t>
  </si>
  <si>
    <t>A 006</t>
  </si>
  <si>
    <t>A 007</t>
  </si>
  <si>
    <t>A 008</t>
  </si>
  <si>
    <t>Tapijttegels</t>
  </si>
  <si>
    <t>A 009</t>
  </si>
  <si>
    <t>Sure step</t>
  </si>
  <si>
    <t>A 010</t>
  </si>
  <si>
    <t>A 011</t>
  </si>
  <si>
    <t>conciergeloge</t>
  </si>
  <si>
    <t>A 012</t>
  </si>
  <si>
    <t>Sportvloer</t>
  </si>
  <si>
    <t>A 013</t>
  </si>
  <si>
    <t>Materiaalhok Lo</t>
  </si>
  <si>
    <t>Kleedkamers</t>
  </si>
  <si>
    <t>Tegels</t>
  </si>
  <si>
    <t>hal + kantoor Lo</t>
  </si>
  <si>
    <t>Ingang hal plein Lo</t>
  </si>
  <si>
    <t>A 014</t>
  </si>
  <si>
    <t>Aula A gebouw</t>
  </si>
  <si>
    <t>Hout</t>
  </si>
  <si>
    <t>A 015</t>
  </si>
  <si>
    <t>A 016</t>
  </si>
  <si>
    <t>Lerarenkamer</t>
  </si>
  <si>
    <t>00.030</t>
  </si>
  <si>
    <t>00.032</t>
  </si>
  <si>
    <t>Trappenhuizen</t>
  </si>
  <si>
    <t>Noramed</t>
  </si>
  <si>
    <t>Hal admin</t>
  </si>
  <si>
    <t>Toilet groep</t>
  </si>
  <si>
    <t>Hoofdingang</t>
  </si>
  <si>
    <t>Toilet groep ll</t>
  </si>
  <si>
    <t>Central hal + gang</t>
  </si>
  <si>
    <t>Invalidentoilet</t>
  </si>
  <si>
    <t>Ingang plein</t>
  </si>
  <si>
    <t>Kluizenkelder</t>
  </si>
  <si>
    <t>Beton met coating</t>
  </si>
  <si>
    <t>Ingang B gebouw</t>
  </si>
  <si>
    <t>Aula B gebouw</t>
  </si>
  <si>
    <t>Wc heren</t>
  </si>
  <si>
    <t>Wc dames</t>
  </si>
  <si>
    <t>Trappenhuis BG</t>
  </si>
  <si>
    <t>B 001</t>
  </si>
  <si>
    <t>B 002</t>
  </si>
  <si>
    <t>B 003</t>
  </si>
  <si>
    <t>B 004</t>
  </si>
  <si>
    <t>B 005</t>
  </si>
  <si>
    <t>Kantoor muziek</t>
  </si>
  <si>
    <t>Geluidsstudio</t>
  </si>
  <si>
    <t>3x noodtuitgang BG.</t>
  </si>
  <si>
    <t>A 101</t>
  </si>
  <si>
    <t>A 102</t>
  </si>
  <si>
    <t>A 103</t>
  </si>
  <si>
    <t>A 104</t>
  </si>
  <si>
    <t>A 105</t>
  </si>
  <si>
    <t>A 106</t>
  </si>
  <si>
    <t>A 107</t>
  </si>
  <si>
    <t>A 108</t>
  </si>
  <si>
    <t>A 109</t>
  </si>
  <si>
    <t>A 110</t>
  </si>
  <si>
    <t>A 111</t>
  </si>
  <si>
    <t>A 112</t>
  </si>
  <si>
    <t>A 113</t>
  </si>
  <si>
    <t>A 114</t>
  </si>
  <si>
    <t>A 115</t>
  </si>
  <si>
    <t>A 116</t>
  </si>
  <si>
    <t>A 117</t>
  </si>
  <si>
    <t>A 118</t>
  </si>
  <si>
    <t>A 119</t>
  </si>
  <si>
    <t>A 120</t>
  </si>
  <si>
    <t>A 121</t>
  </si>
  <si>
    <t>A 122</t>
  </si>
  <si>
    <t>A 123</t>
  </si>
  <si>
    <t>A 124</t>
  </si>
  <si>
    <t>A 125</t>
  </si>
  <si>
    <t>A 126</t>
  </si>
  <si>
    <t>A 127</t>
  </si>
  <si>
    <t>Hal Uitgeest</t>
  </si>
  <si>
    <t>Hal midden</t>
  </si>
  <si>
    <t>Hal Limmen</t>
  </si>
  <si>
    <t>B 101</t>
  </si>
  <si>
    <t>B 102</t>
  </si>
  <si>
    <t>B 103</t>
  </si>
  <si>
    <t>B 104</t>
  </si>
  <si>
    <t>B 105</t>
  </si>
  <si>
    <t>B 106</t>
  </si>
  <si>
    <t>B 107</t>
  </si>
  <si>
    <t>B 108</t>
  </si>
  <si>
    <t>B 109</t>
  </si>
  <si>
    <t>B 110</t>
  </si>
  <si>
    <t>B 111</t>
  </si>
  <si>
    <t>Trappenhuizen tot.</t>
  </si>
  <si>
    <t>A 201</t>
  </si>
  <si>
    <t>A 202</t>
  </si>
  <si>
    <t>A 203</t>
  </si>
  <si>
    <t>A 204</t>
  </si>
  <si>
    <t>A 205</t>
  </si>
  <si>
    <t>A 206</t>
  </si>
  <si>
    <t>A 207</t>
  </si>
  <si>
    <t>A 208</t>
  </si>
  <si>
    <t>A 209</t>
  </si>
  <si>
    <t>A 210</t>
  </si>
  <si>
    <t>A 211</t>
  </si>
  <si>
    <t>A 212</t>
  </si>
  <si>
    <t>A 213</t>
  </si>
  <si>
    <t>A 214</t>
  </si>
  <si>
    <t>A 215</t>
  </si>
  <si>
    <t>A 216</t>
  </si>
  <si>
    <t>A 217</t>
  </si>
  <si>
    <t>A 217a</t>
  </si>
  <si>
    <t>A 218</t>
  </si>
  <si>
    <t>A 219</t>
  </si>
  <si>
    <t>A 220</t>
  </si>
  <si>
    <t>A 221</t>
  </si>
  <si>
    <t>Laminaat</t>
  </si>
  <si>
    <t>tegels</t>
  </si>
  <si>
    <t>Bio cabinet</t>
  </si>
  <si>
    <t>B 201</t>
  </si>
  <si>
    <t>B 202</t>
  </si>
  <si>
    <t>B 203</t>
  </si>
  <si>
    <t>B 204</t>
  </si>
  <si>
    <t>B 205</t>
  </si>
  <si>
    <t>B 206</t>
  </si>
  <si>
    <t>B 207</t>
  </si>
  <si>
    <t>B 208</t>
  </si>
  <si>
    <t>B 209</t>
  </si>
  <si>
    <t>B 210</t>
  </si>
  <si>
    <t>B 211a-b</t>
  </si>
  <si>
    <t>Hal 2e</t>
  </si>
  <si>
    <t>A 301</t>
  </si>
  <si>
    <t>A 302</t>
  </si>
  <si>
    <t>A 303</t>
  </si>
  <si>
    <t>A 304</t>
  </si>
  <si>
    <t>A 305</t>
  </si>
  <si>
    <t>A 306</t>
  </si>
  <si>
    <t>A 307</t>
  </si>
  <si>
    <t>A 308</t>
  </si>
  <si>
    <t>Surestep</t>
  </si>
  <si>
    <t>A 309</t>
  </si>
  <si>
    <t>A 310</t>
  </si>
  <si>
    <t>A 311</t>
  </si>
  <si>
    <t>A 312</t>
  </si>
  <si>
    <t>A 313</t>
  </si>
  <si>
    <t>A 314</t>
  </si>
  <si>
    <t>A 315</t>
  </si>
  <si>
    <t>A 316</t>
  </si>
  <si>
    <t>A 317</t>
  </si>
  <si>
    <t>A 318</t>
  </si>
  <si>
    <t>A 319</t>
  </si>
  <si>
    <t>Totaal JPT</t>
  </si>
  <si>
    <t>SEC</t>
  </si>
  <si>
    <t>Westerplein 4B/4C</t>
  </si>
  <si>
    <t>BG</t>
  </si>
  <si>
    <t>Kantine/Keuken</t>
  </si>
  <si>
    <t>Zone HR</t>
  </si>
  <si>
    <t>Opslag</t>
  </si>
  <si>
    <t>??</t>
  </si>
  <si>
    <t>n.i.o.</t>
  </si>
  <si>
    <t>Archief</t>
  </si>
  <si>
    <t>Overlegkamer Kennemerland</t>
  </si>
  <si>
    <t>Linoleum (met kleed)</t>
  </si>
  <si>
    <t>Zone Finance/Facilitair/ICT</t>
  </si>
  <si>
    <t>Entree/receptie</t>
  </si>
  <si>
    <t>Zone Communicatie</t>
  </si>
  <si>
    <t>Overlegkamer Castricum</t>
  </si>
  <si>
    <t>Overlegkamer Uitgeest</t>
  </si>
  <si>
    <t>Overlegkamer Beverwijk</t>
  </si>
  <si>
    <t>Gang/verkeersruimte</t>
  </si>
  <si>
    <t>Totaal SEC</t>
  </si>
  <si>
    <t>Optioneel
Progr. code</t>
  </si>
  <si>
    <t>Supreme College</t>
  </si>
  <si>
    <t>Koning Willemstraat 1</t>
  </si>
  <si>
    <t>Podium leslokaal</t>
  </si>
  <si>
    <t>Leslokaal klein</t>
  </si>
  <si>
    <t>Teflon</t>
  </si>
  <si>
    <t>Kantine/keuken</t>
  </si>
  <si>
    <t>WC groep</t>
  </si>
  <si>
    <t>Teflon Sure step</t>
  </si>
  <si>
    <t>Podium kerkzaal</t>
  </si>
  <si>
    <t>Ruimte kerkzaal</t>
  </si>
  <si>
    <t>Parket</t>
  </si>
  <si>
    <t>Onderwijs ruimte</t>
  </si>
  <si>
    <t>Kantoor verhuur</t>
  </si>
  <si>
    <t>Teflon*</t>
  </si>
  <si>
    <t>Hal verhuur</t>
  </si>
  <si>
    <t>Kast verhuur</t>
  </si>
  <si>
    <t>WC</t>
  </si>
  <si>
    <t>Sure Step</t>
  </si>
  <si>
    <t>Hal natte groep</t>
  </si>
  <si>
    <t>totaal Supreme</t>
  </si>
  <si>
    <t>* betekend dat er nog vloerbedekking gelegd moet worden.</t>
  </si>
  <si>
    <t>Totaal</t>
  </si>
  <si>
    <t>Dagen</t>
  </si>
  <si>
    <t>Schoon te houden m2 vloeropp.</t>
  </si>
  <si>
    <t>Productie-uren per jaar 
A</t>
  </si>
  <si>
    <t>Gem. uurtarief productie-uren (1)
B</t>
  </si>
  <si>
    <t>Productie-kosten per jaar
A maal B = I</t>
  </si>
  <si>
    <t>Toezicht-uren per jaar
D</t>
  </si>
  <si>
    <t>Gem. uurtarief toezicht uren (1)
E</t>
  </si>
  <si>
    <t>Toezicht-kosten per jaar
D maal E = II</t>
  </si>
  <si>
    <t>Totale kosten excl. BTW
I + II = III</t>
  </si>
  <si>
    <t>Totale kosten incl. BTW
= III</t>
  </si>
  <si>
    <t>Gem. m2 prijs
III / m2</t>
  </si>
  <si>
    <t>M2 per jaar</t>
  </si>
  <si>
    <t>SVOK Totaal per jaar</t>
  </si>
  <si>
    <t>SVOK Locaties</t>
  </si>
  <si>
    <t>ma-vr</t>
  </si>
  <si>
    <t>schoonmaak</t>
  </si>
  <si>
    <t>(1) = overeenkomstig tarieven opgegeven in Tarieven Regiewerkzaamheden</t>
  </si>
  <si>
    <t>Maandag tussen</t>
  </si>
  <si>
    <r>
      <t>Het behandelen van harde vloeren, prijs per m2</t>
    </r>
    <r>
      <rPr>
        <u/>
        <sz val="9"/>
        <color indexed="9"/>
        <rFont val="Calibri"/>
        <family val="2"/>
        <scheme val="minor"/>
      </rPr>
      <t xml:space="preserve"> (incl. materialen en middelen, uitruimen en inruimen):</t>
    </r>
  </si>
  <si>
    <r>
      <t>m</t>
    </r>
    <r>
      <rPr>
        <vertAlign val="superscript"/>
        <sz val="9"/>
        <rFont val="Calibri"/>
        <family val="2"/>
        <scheme val="minor"/>
      </rPr>
      <t>2</t>
    </r>
    <r>
      <rPr>
        <sz val="9"/>
        <rFont val="Calibri"/>
        <family val="2"/>
        <scheme val="minor"/>
      </rPr>
      <t>:</t>
    </r>
  </si>
  <si>
    <r>
      <t>100 m</t>
    </r>
    <r>
      <rPr>
        <vertAlign val="superscript"/>
        <sz val="9"/>
        <rFont val="Calibri"/>
        <family val="2"/>
        <scheme val="minor"/>
      </rPr>
      <t xml:space="preserve">2 </t>
    </r>
  </si>
  <si>
    <r>
      <t>500 m</t>
    </r>
    <r>
      <rPr>
        <vertAlign val="superscript"/>
        <sz val="9"/>
        <rFont val="Calibri"/>
        <family val="2"/>
        <scheme val="minor"/>
      </rPr>
      <t xml:space="preserve">2 </t>
    </r>
  </si>
  <si>
    <r>
      <t>501 m</t>
    </r>
    <r>
      <rPr>
        <vertAlign val="superscript"/>
        <sz val="9"/>
        <rFont val="Calibri"/>
        <family val="2"/>
        <scheme val="minor"/>
      </rPr>
      <t xml:space="preserve">2 </t>
    </r>
    <r>
      <rPr>
        <sz val="9"/>
        <rFont val="Calibri"/>
        <family val="2"/>
        <scheme val="minor"/>
      </rPr>
      <t>en meer</t>
    </r>
  </si>
  <si>
    <r>
      <t>1000 m</t>
    </r>
    <r>
      <rPr>
        <vertAlign val="superscript"/>
        <sz val="9"/>
        <rFont val="Calibri"/>
        <family val="2"/>
        <scheme val="minor"/>
      </rPr>
      <t xml:space="preserve">2 </t>
    </r>
  </si>
  <si>
    <r>
      <t>1001 m</t>
    </r>
    <r>
      <rPr>
        <vertAlign val="superscript"/>
        <sz val="9"/>
        <rFont val="Calibri"/>
        <family val="2"/>
        <scheme val="minor"/>
      </rPr>
      <t xml:space="preserve">2 </t>
    </r>
    <r>
      <rPr>
        <sz val="9"/>
        <rFont val="Calibri"/>
        <family val="2"/>
        <scheme val="minor"/>
      </rPr>
      <t>en meer</t>
    </r>
  </si>
  <si>
    <r>
      <t xml:space="preserve">Het reinigen van tapijt, prijs per m2 </t>
    </r>
    <r>
      <rPr>
        <u/>
        <sz val="9"/>
        <color indexed="9"/>
        <rFont val="Calibri"/>
        <family val="2"/>
        <scheme val="minor"/>
      </rPr>
      <t>(incl. materialen en middelen, uitruimen en inruimen):</t>
    </r>
  </si>
  <si>
    <r>
      <t>Schrobben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</si>
  <si>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o.b.v. m</t>
    </r>
    <r>
      <rPr>
        <vertAlign val="superscript"/>
        <sz val="9"/>
        <rFont val="Calibri"/>
        <family val="2"/>
        <scheme val="minor"/>
      </rPr>
      <t>2</t>
    </r>
    <r>
      <rPr>
        <sz val="9"/>
        <color theme="1"/>
        <rFont val="Calibri"/>
        <family val="2"/>
        <scheme val="minor"/>
      </rPr>
      <t xml:space="preserve"> raamopp.</t>
    </r>
  </si>
  <si>
    <r>
      <t>Moppen van vloeren, prijs per m</t>
    </r>
    <r>
      <rPr>
        <u/>
        <vertAlign val="superscript"/>
        <sz val="9"/>
        <color indexed="9"/>
        <rFont val="Calibri"/>
        <family val="2"/>
        <scheme val="minor"/>
      </rPr>
      <t>2</t>
    </r>
    <r>
      <rPr>
        <u/>
        <sz val="9"/>
        <color indexed="9"/>
        <rFont val="Calibri"/>
        <family val="2"/>
        <scheme val="minor"/>
      </rPr>
      <t xml:space="preserve"> (incl. materialen en middelen, uitruimen en inruimen):</t>
    </r>
  </si>
  <si>
    <r>
      <t xml:space="preserve">Het uit en inruimen van ruimten, prijs per m2 </t>
    </r>
    <r>
      <rPr>
        <u/>
        <sz val="9"/>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</si>
</sst>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9">
    <numFmt numFmtId="44" formatCode="_ &quot;€&quot;\ * #,##0.00_ ;_ &quot;€&quot;\ * \-#,##0.00_ ;_ &quot;€&quot;\ * &quot;-&quot;??_ ;_ @_ "/>
    <numFmt numFmtId="43" formatCode="_ * #,##0.00_ ;_ * \-#,##0.00_ ;_ * &quot;-&quot;??_ ;_ @_ "/>
    <numFmt numFmtId="164" formatCode="0.00000"/>
    <numFmt numFmtId="165" formatCode="&quot;€&quot;\ #,##0.00"/>
    <numFmt numFmtId="166" formatCode="_ * #,##0.0_ ;_ * \-#,##0.0_ ;_ * &quot;-&quot;??_ ;_ @_ "/>
    <numFmt numFmtId="167" formatCode="_-* #,##0.00_-;_-* #,##0.00\-;_-* &quot;-&quot;??_-;_-@_-"/>
    <numFmt numFmtId="168" formatCode="0.0"/>
    <numFmt numFmtId="169" formatCode="_-[$€]\ * #,##0.00_-;_-[$€]\ * #,##0.00\-;_-[$€]\ * &quot;-&quot;??_-;_-@_-"/>
    <numFmt numFmtId="170" formatCode="000"/>
    <numFmt numFmtId="171" formatCode="0.000"/>
    <numFmt numFmtId="172" formatCode="_-* #,##0.000_-;_-* #,##0.000\-;_-* &quot;-&quot;??_-;_-@_-"/>
    <numFmt numFmtId="173" formatCode="_-* #,##0.0_-;_-* #,##0.0\-;_-* &quot;-&quot;??_-;_-@_-"/>
    <numFmt numFmtId="174" formatCode="#,##0.0"/>
    <numFmt numFmtId="175" formatCode="_ [$€-413]\ * #,##0.00_ ;_ [$€-413]\ * \-#,##0.00_ ;_ [$€-413]\ * &quot;-&quot;??_ ;_ @_ "/>
    <numFmt numFmtId="176" formatCode="&quot;&quot;"/>
    <numFmt numFmtId="177" formatCode="_-[$€-2]\ * #,##0.00_-;_-[$€-2]\ * #,##0.00\-;_-[$€-2]\ * &quot;-&quot;??_-;_-@_-"/>
    <numFmt numFmtId="178" formatCode="_ [$€-2]\ * #,##0.00_ ;_ [$€-2]\ * \-#,##0.00_ ;_ [$€-2]\ * &quot;-&quot;??_ ;_ @_ "/>
    <numFmt numFmtId="179" formatCode="0.0%"/>
    <numFmt numFmtId="180" formatCode="#,##0.00_ ;\-#,##0.00\ "/>
  </numFmts>
  <fonts count="25">
    <font>
      <sz val="11"/>
      <color theme="1"/>
      <name val="Calibri"/>
      <family val="2"/>
      <scheme val="minor"/>
    </font>
    <font>
      <sz val="10"/>
      <name val="Arial"/>
      <family val="2"/>
    </font>
    <font>
      <b/>
      <sz val="10"/>
      <name val="Arial"/>
      <family val="2"/>
    </font>
    <font>
      <sz val="8"/>
      <color indexed="81"/>
      <name val="Tahoma"/>
      <family val="2"/>
    </font>
    <font>
      <sz val="9"/>
      <name val="Geneva"/>
    </font>
    <font>
      <sz val="11"/>
      <color theme="1"/>
      <name val="Calibri"/>
      <family val="2"/>
      <scheme val="minor"/>
    </font>
    <font>
      <b/>
      <sz val="9"/>
      <name val="Calibri"/>
      <family val="2"/>
      <scheme val="minor"/>
    </font>
    <font>
      <sz val="9"/>
      <color theme="1"/>
      <name val="Calibri"/>
      <family val="2"/>
      <scheme val="minor"/>
    </font>
    <font>
      <sz val="9"/>
      <name val="Calibri"/>
      <family val="2"/>
      <scheme val="minor"/>
    </font>
    <font>
      <sz val="10"/>
      <name val="Times New Roman"/>
      <family val="1"/>
    </font>
    <font>
      <b/>
      <sz val="9"/>
      <color rgb="FFFF0000"/>
      <name val="Calibri"/>
      <family val="2"/>
      <scheme val="minor"/>
    </font>
    <font>
      <sz val="9"/>
      <color rgb="FFFF0000"/>
      <name val="Calibri"/>
      <family val="2"/>
      <scheme val="minor"/>
    </font>
    <font>
      <i/>
      <sz val="9"/>
      <color theme="1"/>
      <name val="Calibri"/>
      <family val="2"/>
      <scheme val="minor"/>
    </font>
    <font>
      <i/>
      <sz val="9"/>
      <name val="Calibri"/>
      <family val="2"/>
      <scheme val="minor"/>
    </font>
    <font>
      <i/>
      <sz val="9"/>
      <color rgb="FFFF0000"/>
      <name val="Calibri"/>
      <family val="2"/>
      <scheme val="minor"/>
    </font>
    <font>
      <b/>
      <i/>
      <sz val="9"/>
      <name val="Calibri"/>
      <family val="2"/>
      <scheme val="minor"/>
    </font>
    <font>
      <b/>
      <i/>
      <sz val="9"/>
      <color rgb="FFFF0000"/>
      <name val="Calibri"/>
      <family val="2"/>
      <scheme val="minor"/>
    </font>
    <font>
      <b/>
      <i/>
      <sz val="9"/>
      <color indexed="10"/>
      <name val="Calibri"/>
      <family val="2"/>
      <scheme val="minor"/>
    </font>
    <font>
      <b/>
      <sz val="9"/>
      <color theme="3" tint="0.39997558519241921"/>
      <name val="Calibri"/>
      <family val="2"/>
      <scheme val="minor"/>
    </font>
    <font>
      <sz val="9"/>
      <color indexed="18"/>
      <name val="Calibri"/>
      <family val="2"/>
      <scheme val="minor"/>
    </font>
    <font>
      <u/>
      <sz val="9"/>
      <name val="Calibri"/>
      <family val="2"/>
      <scheme val="minor"/>
    </font>
    <font>
      <b/>
      <sz val="9"/>
      <color theme="0"/>
      <name val="Calibri"/>
      <family val="2"/>
      <scheme val="minor"/>
    </font>
    <font>
      <u/>
      <sz val="9"/>
      <color indexed="9"/>
      <name val="Calibri"/>
      <family val="2"/>
      <scheme val="minor"/>
    </font>
    <font>
      <vertAlign val="superscript"/>
      <sz val="9"/>
      <name val="Calibri"/>
      <family val="2"/>
      <scheme val="minor"/>
    </font>
    <font>
      <u/>
      <vertAlign val="superscript"/>
      <sz val="9"/>
      <color indexed="9"/>
      <name val="Calibri"/>
      <family val="2"/>
      <scheme val="minor"/>
    </font>
  </fonts>
  <fills count="12">
    <fill>
      <patternFill patternType="none"/>
    </fill>
    <fill>
      <patternFill patternType="gray125"/>
    </fill>
    <fill>
      <patternFill patternType="solid">
        <fgColor theme="3" tint="0.39997558519241921"/>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indexed="22"/>
        <bgColor indexed="64"/>
      </patternFill>
    </fill>
    <fill>
      <patternFill patternType="solid">
        <fgColor indexed="15"/>
        <bgColor indexed="64"/>
      </patternFill>
    </fill>
    <fill>
      <patternFill patternType="solid">
        <fgColor theme="4" tint="0.79998168889431442"/>
        <bgColor indexed="64"/>
      </patternFill>
    </fill>
    <fill>
      <patternFill patternType="solid">
        <fgColor rgb="FFFFC000"/>
        <bgColor indexed="64"/>
      </patternFill>
    </fill>
    <fill>
      <patternFill patternType="solid">
        <fgColor theme="0"/>
        <bgColor indexed="64"/>
      </patternFill>
    </fill>
    <fill>
      <patternFill patternType="solid">
        <fgColor theme="3" tint="0.59999389629810485"/>
        <bgColor indexed="64"/>
      </patternFill>
    </fill>
  </fills>
  <borders count="2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theme="3" tint="0.39994506668294322"/>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theme="3" tint="0.39994506668294322"/>
      </left>
      <right style="thin">
        <color theme="3" tint="0.39994506668294322"/>
      </right>
      <top/>
      <bottom/>
      <diagonal/>
    </border>
    <border>
      <left style="thin">
        <color theme="3" tint="0.39985351115451523"/>
      </left>
      <right style="thin">
        <color theme="3" tint="0.39994506668294322"/>
      </right>
      <top/>
      <bottom/>
      <diagonal/>
    </border>
    <border>
      <left/>
      <right/>
      <top/>
      <bottom style="thin">
        <color theme="3" tint="0.39988402966399123"/>
      </bottom>
      <diagonal/>
    </border>
    <border>
      <left style="thin">
        <color theme="3" tint="0.39985351115451523"/>
      </left>
      <right style="thin">
        <color theme="3" tint="0.39994506668294322"/>
      </right>
      <top/>
      <bottom style="thin">
        <color theme="3" tint="0.39988402966399123"/>
      </bottom>
      <diagonal/>
    </border>
    <border>
      <left/>
      <right/>
      <top style="thin">
        <color theme="3" tint="0.39988402966399123"/>
      </top>
      <bottom/>
      <diagonal/>
    </border>
    <border>
      <left style="thin">
        <color theme="3" tint="0.39985351115451523"/>
      </left>
      <right style="thin">
        <color theme="3" tint="0.39994506668294322"/>
      </right>
      <top style="thin">
        <color theme="3" tint="0.39988402966399123"/>
      </top>
      <bottom/>
      <diagonal/>
    </border>
    <border>
      <left/>
      <right/>
      <top style="thin">
        <color indexed="62"/>
      </top>
      <bottom style="thin">
        <color indexed="62"/>
      </bottom>
      <diagonal/>
    </border>
    <border>
      <left/>
      <right/>
      <top style="thin">
        <color theme="3" tint="0.39994506668294322"/>
      </top>
      <bottom style="thin">
        <color theme="3" tint="0.39994506668294322"/>
      </bottom>
      <diagonal/>
    </border>
    <border>
      <left style="double">
        <color indexed="64"/>
      </left>
      <right/>
      <top style="double">
        <color indexed="64"/>
      </top>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3">
    <xf numFmtId="0" fontId="0" fillId="0" borderId="0"/>
    <xf numFmtId="0" fontId="4" fillId="0" borderId="0"/>
    <xf numFmtId="43"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xf numFmtId="0" fontId="2" fillId="7" borderId="18" applyNumberFormat="0" applyFont="0" applyBorder="0">
      <alignment horizontal="center"/>
    </xf>
    <xf numFmtId="0" fontId="1" fillId="0" borderId="0"/>
    <xf numFmtId="0" fontId="1" fillId="0" borderId="0" applyBorder="0" applyProtection="0"/>
    <xf numFmtId="167" fontId="1" fillId="0" borderId="0" applyFont="0" applyFill="0" applyBorder="0" applyAlignment="0" applyProtection="0"/>
    <xf numFmtId="169" fontId="1" fillId="0" borderId="0" applyFont="0" applyFill="0" applyBorder="0" applyAlignment="0" applyProtection="0"/>
    <xf numFmtId="0" fontId="1" fillId="0" borderId="0"/>
    <xf numFmtId="0" fontId="9" fillId="0" borderId="0"/>
    <xf numFmtId="169" fontId="1" fillId="0" borderId="0" applyFont="0" applyFill="0" applyBorder="0" applyAlignment="0" applyProtection="0"/>
  </cellStyleXfs>
  <cellXfs count="418">
    <xf numFmtId="0" fontId="0" fillId="0" borderId="0" xfId="0"/>
    <xf numFmtId="0" fontId="6" fillId="8" borderId="0" xfId="5" applyNumberFormat="1" applyFont="1" applyFill="1" applyBorder="1" applyAlignment="1">
      <alignment horizontal="center"/>
    </xf>
    <xf numFmtId="2" fontId="6" fillId="8" borderId="0" xfId="5" applyNumberFormat="1" applyFont="1" applyFill="1" applyBorder="1" applyAlignment="1">
      <alignment horizontal="center"/>
    </xf>
    <xf numFmtId="0" fontId="7" fillId="0" borderId="0" xfId="0" applyFont="1" applyBorder="1"/>
    <xf numFmtId="0" fontId="7" fillId="0" borderId="0" xfId="0" applyNumberFormat="1" applyFont="1" applyBorder="1" applyAlignment="1">
      <alignment horizontal="center"/>
    </xf>
    <xf numFmtId="2" fontId="7" fillId="9" borderId="0" xfId="0" applyNumberFormat="1" applyFont="1" applyFill="1" applyBorder="1" applyProtection="1">
      <protection locked="0"/>
    </xf>
    <xf numFmtId="0" fontId="8" fillId="0" borderId="0" xfId="6" applyNumberFormat="1" applyFont="1" applyBorder="1" applyAlignment="1">
      <alignment horizontal="center"/>
    </xf>
    <xf numFmtId="0" fontId="8" fillId="0" borderId="0" xfId="0" applyNumberFormat="1" applyFont="1" applyBorder="1" applyAlignment="1">
      <alignment horizontal="center"/>
    </xf>
    <xf numFmtId="0" fontId="8" fillId="0" borderId="0" xfId="6" applyNumberFormat="1" applyFont="1" applyFill="1" applyBorder="1" applyAlignment="1">
      <alignment horizontal="center"/>
    </xf>
    <xf numFmtId="0" fontId="7" fillId="0" borderId="0" xfId="6" applyNumberFormat="1" applyFont="1" applyFill="1" applyBorder="1" applyAlignment="1">
      <alignment horizontal="center"/>
    </xf>
    <xf numFmtId="0" fontId="7" fillId="0" borderId="0" xfId="0" applyNumberFormat="1" applyFont="1"/>
    <xf numFmtId="2" fontId="7" fillId="0" borderId="0" xfId="0" applyNumberFormat="1" applyFont="1"/>
    <xf numFmtId="0" fontId="8" fillId="0" borderId="0" xfId="0" applyNumberFormat="1" applyFont="1"/>
    <xf numFmtId="0" fontId="8" fillId="0" borderId="0" xfId="0" applyNumberFormat="1" applyFont="1" applyFill="1" applyBorder="1"/>
    <xf numFmtId="2" fontId="8" fillId="0" borderId="0" xfId="0" applyNumberFormat="1" applyFont="1"/>
    <xf numFmtId="2" fontId="7" fillId="0" borderId="0" xfId="0" applyNumberFormat="1" applyFont="1" applyBorder="1"/>
    <xf numFmtId="0" fontId="6" fillId="8" borderId="0" xfId="5" applyFont="1" applyFill="1" applyBorder="1" applyAlignment="1" applyProtection="1">
      <alignment horizontal="center" wrapText="1"/>
      <protection locked="0"/>
    </xf>
    <xf numFmtId="2" fontId="6" fillId="8" borderId="0" xfId="5" applyNumberFormat="1" applyFont="1" applyFill="1" applyBorder="1" applyAlignment="1" applyProtection="1">
      <alignment horizontal="center" wrapText="1"/>
      <protection locked="0"/>
    </xf>
    <xf numFmtId="0" fontId="10" fillId="8" borderId="0" xfId="5" applyFont="1" applyFill="1" applyBorder="1" applyAlignment="1" applyProtection="1">
      <alignment horizontal="center" wrapText="1"/>
      <protection locked="0"/>
    </xf>
    <xf numFmtId="0" fontId="6" fillId="8" borderId="0" xfId="5" applyFont="1" applyFill="1" applyBorder="1" applyAlignment="1" applyProtection="1">
      <alignment horizontal="center"/>
      <protection locked="0"/>
    </xf>
    <xf numFmtId="2" fontId="6" fillId="8" borderId="0" xfId="5" applyNumberFormat="1" applyFont="1" applyFill="1" applyBorder="1" applyAlignment="1" applyProtection="1">
      <alignment horizontal="center"/>
      <protection locked="0"/>
    </xf>
    <xf numFmtId="2" fontId="6" fillId="8" borderId="0" xfId="3" applyNumberFormat="1" applyFont="1" applyFill="1" applyBorder="1" applyAlignment="1" applyProtection="1">
      <alignment horizontal="center" wrapText="1"/>
      <protection locked="0"/>
    </xf>
    <xf numFmtId="166" fontId="6" fillId="8" borderId="0" xfId="2" applyNumberFormat="1" applyFont="1" applyFill="1" applyBorder="1" applyAlignment="1" applyProtection="1">
      <alignment horizontal="center"/>
      <protection locked="0"/>
    </xf>
    <xf numFmtId="0" fontId="8" fillId="0" borderId="0" xfId="7" applyFont="1" applyFill="1" applyBorder="1" applyAlignment="1" applyProtection="1">
      <alignment wrapText="1"/>
      <protection locked="0"/>
    </xf>
    <xf numFmtId="0" fontId="8" fillId="0" borderId="0" xfId="7" applyFont="1" applyBorder="1" applyAlignment="1" applyProtection="1">
      <alignment wrapText="1"/>
      <protection locked="0"/>
    </xf>
    <xf numFmtId="0" fontId="8" fillId="0" borderId="0" xfId="6" applyFont="1" applyFill="1" applyAlignment="1" applyProtection="1">
      <alignment horizontal="left"/>
    </xf>
    <xf numFmtId="0" fontId="8" fillId="0" borderId="0" xfId="5" applyFont="1" applyFill="1" applyBorder="1" applyAlignment="1" applyProtection="1">
      <alignment horizontal="center"/>
    </xf>
    <xf numFmtId="0" fontId="7" fillId="0" borderId="0" xfId="6" applyFont="1" applyAlignment="1" applyProtection="1">
      <alignment horizontal="center"/>
    </xf>
    <xf numFmtId="0" fontId="7" fillId="0" borderId="0" xfId="6" applyFont="1" applyFill="1" applyAlignment="1" applyProtection="1">
      <alignment horizontal="center"/>
    </xf>
    <xf numFmtId="0" fontId="8" fillId="0" borderId="0" xfId="6" applyFont="1" applyFill="1" applyAlignment="1" applyProtection="1">
      <alignment horizontal="center"/>
    </xf>
    <xf numFmtId="4" fontId="7" fillId="0" borderId="0" xfId="6" applyNumberFormat="1" applyFont="1" applyFill="1" applyAlignment="1" applyProtection="1">
      <alignment horizontal="center"/>
    </xf>
    <xf numFmtId="4" fontId="8" fillId="0" borderId="0" xfId="7" applyNumberFormat="1" applyFont="1" applyAlignment="1" applyProtection="1">
      <alignment horizontal="center"/>
    </xf>
    <xf numFmtId="4" fontId="11" fillId="0" borderId="0" xfId="7" applyNumberFormat="1" applyFont="1" applyAlignment="1" applyProtection="1">
      <alignment horizontal="center"/>
    </xf>
    <xf numFmtId="0" fontId="8" fillId="0" borderId="0" xfId="7" applyFont="1" applyAlignment="1" applyProtection="1">
      <alignment horizontal="center"/>
    </xf>
    <xf numFmtId="2" fontId="8" fillId="0" borderId="0" xfId="8" applyNumberFormat="1" applyFont="1" applyFill="1" applyAlignment="1" applyProtection="1">
      <alignment horizontal="center"/>
    </xf>
    <xf numFmtId="168" fontId="8" fillId="0" borderId="0" xfId="7" applyNumberFormat="1" applyFont="1" applyFill="1" applyProtection="1"/>
    <xf numFmtId="2" fontId="8" fillId="0" borderId="0" xfId="7" applyNumberFormat="1" applyFont="1" applyFill="1" applyProtection="1"/>
    <xf numFmtId="2" fontId="8" fillId="9" borderId="0" xfId="9" applyNumberFormat="1" applyFont="1" applyFill="1" applyProtection="1">
      <protection locked="0"/>
    </xf>
    <xf numFmtId="2" fontId="8" fillId="0" borderId="0" xfId="3" applyNumberFormat="1" applyFont="1" applyFill="1" applyAlignment="1" applyProtection="1">
      <alignment horizontal="center"/>
    </xf>
    <xf numFmtId="0" fontId="8" fillId="0" borderId="0" xfId="7" applyFont="1" applyFill="1" applyProtection="1"/>
    <xf numFmtId="166" fontId="8" fillId="0" borderId="0" xfId="2" applyNumberFormat="1" applyFont="1" applyFill="1" applyProtection="1"/>
    <xf numFmtId="0" fontId="8" fillId="0" borderId="0" xfId="7" applyFont="1" applyFill="1"/>
    <xf numFmtId="0" fontId="8" fillId="0" borderId="0" xfId="7" applyFont="1"/>
    <xf numFmtId="0" fontId="8" fillId="0" borderId="0" xfId="6" applyFont="1" applyAlignment="1" applyProtection="1">
      <alignment horizontal="left"/>
    </xf>
    <xf numFmtId="2" fontId="8" fillId="0" borderId="0" xfId="9" applyNumberFormat="1" applyFont="1" applyFill="1" applyProtection="1">
      <protection locked="0"/>
    </xf>
    <xf numFmtId="0" fontId="8" fillId="0" borderId="0" xfId="6" applyFont="1" applyFill="1" applyBorder="1" applyAlignment="1" applyProtection="1">
      <alignment horizontal="left"/>
    </xf>
    <xf numFmtId="4" fontId="8" fillId="0" borderId="0" xfId="6" applyNumberFormat="1" applyFont="1" applyFill="1" applyBorder="1" applyAlignment="1" applyProtection="1">
      <alignment horizontal="center"/>
    </xf>
    <xf numFmtId="2" fontId="8" fillId="0" borderId="0" xfId="3" applyNumberFormat="1" applyFont="1" applyFill="1" applyBorder="1" applyAlignment="1" applyProtection="1">
      <alignment horizontal="center"/>
    </xf>
    <xf numFmtId="2" fontId="8" fillId="0" borderId="0" xfId="3" applyNumberFormat="1" applyFont="1" applyFill="1" applyProtection="1"/>
    <xf numFmtId="0" fontId="8" fillId="5" borderId="0" xfId="6" applyFont="1" applyFill="1" applyAlignment="1" applyProtection="1">
      <alignment horizontal="left"/>
    </xf>
    <xf numFmtId="0" fontId="6" fillId="5" borderId="0" xfId="6" applyFont="1" applyFill="1" applyBorder="1" applyAlignment="1" applyProtection="1">
      <alignment horizontal="center"/>
    </xf>
    <xf numFmtId="0" fontId="6" fillId="5" borderId="0" xfId="7" applyFont="1" applyFill="1" applyAlignment="1" applyProtection="1">
      <alignment horizontal="center"/>
    </xf>
    <xf numFmtId="0" fontId="8" fillId="5" borderId="0" xfId="7" applyFont="1" applyFill="1" applyAlignment="1" applyProtection="1">
      <alignment horizontal="center"/>
    </xf>
    <xf numFmtId="0" fontId="8" fillId="5" borderId="0" xfId="6" applyFont="1" applyFill="1" applyBorder="1" applyAlignment="1" applyProtection="1">
      <alignment horizontal="center"/>
    </xf>
    <xf numFmtId="4" fontId="6" fillId="5" borderId="0" xfId="6" applyNumberFormat="1" applyFont="1" applyFill="1" applyBorder="1" applyAlignment="1" applyProtection="1">
      <alignment horizontal="center"/>
    </xf>
    <xf numFmtId="4" fontId="10" fillId="5" borderId="0" xfId="6" applyNumberFormat="1" applyFont="1" applyFill="1" applyBorder="1" applyAlignment="1" applyProtection="1">
      <alignment horizontal="center"/>
    </xf>
    <xf numFmtId="0" fontId="8" fillId="0" borderId="0" xfId="7" applyFont="1" applyFill="1" applyAlignment="1" applyProtection="1">
      <alignment horizontal="center"/>
    </xf>
    <xf numFmtId="167" fontId="8" fillId="0" borderId="0" xfId="8" applyFont="1" applyFill="1" applyProtection="1"/>
    <xf numFmtId="2" fontId="8" fillId="0" borderId="0" xfId="7" applyNumberFormat="1" applyFont="1" applyFill="1" applyProtection="1">
      <protection locked="0"/>
    </xf>
    <xf numFmtId="0" fontId="6" fillId="8" borderId="0" xfId="5" applyFont="1" applyFill="1" applyBorder="1" applyAlignment="1" applyProtection="1">
      <alignment horizontal="center" wrapText="1"/>
    </xf>
    <xf numFmtId="2" fontId="6" fillId="8" borderId="0" xfId="5" applyNumberFormat="1" applyFont="1" applyFill="1" applyBorder="1" applyAlignment="1" applyProtection="1">
      <alignment horizontal="center" wrapText="1"/>
    </xf>
    <xf numFmtId="0" fontId="10" fillId="8" borderId="0" xfId="5" applyFont="1" applyFill="1" applyBorder="1" applyAlignment="1" applyProtection="1">
      <alignment horizontal="center" wrapText="1"/>
    </xf>
    <xf numFmtId="0" fontId="6" fillId="8" borderId="0" xfId="5" applyFont="1" applyFill="1" applyBorder="1" applyAlignment="1" applyProtection="1">
      <alignment horizontal="center"/>
    </xf>
    <xf numFmtId="2" fontId="6" fillId="8" borderId="0" xfId="5" applyNumberFormat="1" applyFont="1" applyFill="1" applyBorder="1" applyAlignment="1" applyProtection="1">
      <alignment horizontal="center"/>
    </xf>
    <xf numFmtId="2" fontId="6" fillId="8" borderId="0" xfId="3" applyNumberFormat="1" applyFont="1" applyFill="1" applyBorder="1" applyAlignment="1" applyProtection="1">
      <alignment horizontal="center"/>
    </xf>
    <xf numFmtId="166" fontId="8" fillId="8" borderId="0" xfId="2" applyNumberFormat="1" applyFont="1" applyFill="1" applyBorder="1" applyAlignment="1" applyProtection="1">
      <alignment wrapText="1"/>
    </xf>
    <xf numFmtId="4" fontId="8" fillId="0" borderId="0" xfId="6" applyNumberFormat="1" applyFont="1" applyFill="1" applyAlignment="1" applyProtection="1">
      <alignment horizontal="center"/>
    </xf>
    <xf numFmtId="0" fontId="7" fillId="0" borderId="0" xfId="6" applyFont="1" applyFill="1" applyAlignment="1" applyProtection="1">
      <alignment horizontal="left"/>
    </xf>
    <xf numFmtId="4" fontId="8" fillId="0" borderId="0" xfId="10" applyNumberFormat="1" applyFont="1" applyFill="1" applyAlignment="1" applyProtection="1">
      <alignment horizontal="center"/>
    </xf>
    <xf numFmtId="0" fontId="8" fillId="0" borderId="0" xfId="6" applyFont="1" applyFill="1" applyBorder="1" applyAlignment="1" applyProtection="1">
      <alignment horizontal="center"/>
    </xf>
    <xf numFmtId="2" fontId="8" fillId="9" borderId="0" xfId="7" applyNumberFormat="1" applyFont="1" applyFill="1" applyProtection="1">
      <protection locked="0"/>
    </xf>
    <xf numFmtId="0" fontId="8" fillId="0" borderId="0" xfId="0" applyFont="1" applyAlignment="1" applyProtection="1">
      <alignment horizontal="left"/>
    </xf>
    <xf numFmtId="170" fontId="8" fillId="0" borderId="0" xfId="0" applyNumberFormat="1" applyFont="1" applyFill="1" applyAlignment="1" applyProtection="1">
      <alignment horizontal="center"/>
    </xf>
    <xf numFmtId="4" fontId="8" fillId="0" borderId="0" xfId="0" applyNumberFormat="1" applyFont="1" applyFill="1" applyAlignment="1" applyProtection="1">
      <alignment horizontal="center"/>
    </xf>
    <xf numFmtId="4" fontId="7" fillId="0" borderId="0" xfId="0" applyNumberFormat="1" applyFont="1" applyAlignment="1" applyProtection="1">
      <alignment horizontal="center"/>
    </xf>
    <xf numFmtId="2" fontId="8" fillId="9" borderId="0" xfId="7" applyNumberFormat="1" applyFont="1" applyFill="1" applyAlignment="1" applyProtection="1">
      <alignment horizontal="center"/>
      <protection locked="0"/>
    </xf>
    <xf numFmtId="4" fontId="8" fillId="0" borderId="0" xfId="0" applyNumberFormat="1" applyFont="1" applyFill="1" applyAlignment="1">
      <alignment horizontal="center"/>
    </xf>
    <xf numFmtId="4" fontId="7" fillId="0" borderId="0" xfId="0" applyNumberFormat="1" applyFont="1" applyFill="1" applyAlignment="1">
      <alignment horizontal="center"/>
    </xf>
    <xf numFmtId="4" fontId="8" fillId="0" borderId="0" xfId="7" applyNumberFormat="1" applyFont="1" applyFill="1" applyAlignment="1">
      <alignment horizontal="center"/>
    </xf>
    <xf numFmtId="4" fontId="11" fillId="0" borderId="0" xfId="7" applyNumberFormat="1" applyFont="1" applyFill="1" applyAlignment="1">
      <alignment horizontal="center"/>
    </xf>
    <xf numFmtId="0" fontId="8" fillId="0" borderId="0" xfId="7" applyFont="1" applyFill="1" applyAlignment="1">
      <alignment horizontal="center"/>
    </xf>
    <xf numFmtId="1" fontId="8" fillId="0" borderId="0" xfId="7" applyNumberFormat="1" applyFont="1" applyFill="1" applyAlignment="1">
      <alignment horizontal="center"/>
    </xf>
    <xf numFmtId="171" fontId="8" fillId="0" borderId="0" xfId="7" applyNumberFormat="1" applyFont="1" applyFill="1"/>
    <xf numFmtId="2" fontId="8" fillId="0" borderId="0" xfId="7" applyNumberFormat="1" applyFont="1" applyFill="1" applyAlignment="1">
      <alignment horizontal="center"/>
    </xf>
    <xf numFmtId="172" fontId="8" fillId="0" borderId="0" xfId="8" applyNumberFormat="1" applyFont="1" applyFill="1" applyAlignment="1">
      <alignment horizontal="center"/>
    </xf>
    <xf numFmtId="173" fontId="8" fillId="0" borderId="0" xfId="8" applyNumberFormat="1" applyFont="1" applyFill="1" applyAlignment="1">
      <alignment horizontal="center"/>
    </xf>
    <xf numFmtId="0" fontId="8" fillId="0" borderId="0" xfId="7" applyFont="1" applyFill="1" applyProtection="1">
      <protection locked="0"/>
    </xf>
    <xf numFmtId="0" fontId="8" fillId="0" borderId="0" xfId="0" applyFont="1" applyFill="1" applyAlignment="1">
      <alignment horizontal="left"/>
    </xf>
    <xf numFmtId="0" fontId="8" fillId="0" borderId="0" xfId="10" applyFont="1" applyFill="1" applyAlignment="1">
      <alignment horizontal="center"/>
    </xf>
    <xf numFmtId="4" fontId="8" fillId="0" borderId="0" xfId="0" applyNumberFormat="1" applyFont="1" applyFill="1" applyAlignment="1">
      <alignment horizontal="left"/>
    </xf>
    <xf numFmtId="0" fontId="8" fillId="0" borderId="0" xfId="7" applyFont="1" applyProtection="1">
      <protection locked="0"/>
    </xf>
    <xf numFmtId="3" fontId="8" fillId="0" borderId="0" xfId="0" applyNumberFormat="1" applyFont="1" applyFill="1" applyAlignment="1" applyProtection="1">
      <alignment horizontal="center"/>
    </xf>
    <xf numFmtId="0" fontId="8" fillId="0" borderId="0" xfId="0" applyFont="1" applyFill="1" applyAlignment="1" applyProtection="1">
      <alignment horizontal="left"/>
    </xf>
    <xf numFmtId="2" fontId="8" fillId="0" borderId="0" xfId="7" applyNumberFormat="1" applyFont="1" applyFill="1" applyAlignment="1" applyProtection="1">
      <alignment horizontal="center"/>
      <protection locked="0"/>
    </xf>
    <xf numFmtId="0" fontId="8" fillId="5" borderId="0" xfId="0" applyFont="1" applyFill="1" applyAlignment="1" applyProtection="1">
      <alignment horizontal="left"/>
    </xf>
    <xf numFmtId="0" fontId="6" fillId="5" borderId="0" xfId="0" applyFont="1" applyFill="1" applyBorder="1" applyAlignment="1" applyProtection="1">
      <alignment horizontal="center"/>
    </xf>
    <xf numFmtId="0" fontId="8" fillId="5" borderId="0" xfId="0" applyFont="1" applyFill="1" applyBorder="1" applyAlignment="1" applyProtection="1">
      <alignment horizontal="center"/>
    </xf>
    <xf numFmtId="4" fontId="6" fillId="5" borderId="0" xfId="0" applyNumberFormat="1" applyFont="1" applyFill="1" applyBorder="1" applyAlignment="1" applyProtection="1">
      <alignment horizontal="center"/>
    </xf>
    <xf numFmtId="4" fontId="10" fillId="5" borderId="0" xfId="0" applyNumberFormat="1" applyFont="1" applyFill="1" applyBorder="1" applyAlignment="1" applyProtection="1">
      <alignment horizontal="center"/>
    </xf>
    <xf numFmtId="2" fontId="8" fillId="0" borderId="0" xfId="0" applyNumberFormat="1" applyFont="1" applyFill="1" applyAlignment="1" applyProtection="1">
      <alignment horizontal="left"/>
    </xf>
    <xf numFmtId="166" fontId="8" fillId="0" borderId="0" xfId="2" applyNumberFormat="1" applyFont="1" applyFill="1" applyAlignment="1" applyProtection="1">
      <alignment horizontal="left"/>
    </xf>
    <xf numFmtId="0" fontId="7" fillId="0" borderId="0" xfId="0" applyFont="1" applyBorder="1" applyAlignment="1" applyProtection="1">
      <alignment horizontal="left"/>
    </xf>
    <xf numFmtId="0" fontId="8" fillId="0" borderId="0" xfId="7" applyFont="1" applyFill="1" applyBorder="1" applyAlignment="1" applyProtection="1">
      <alignment horizontal="center"/>
    </xf>
    <xf numFmtId="0" fontId="7" fillId="0" borderId="0" xfId="0" applyFont="1" applyFill="1" applyBorder="1" applyAlignment="1" applyProtection="1">
      <alignment horizontal="center"/>
    </xf>
    <xf numFmtId="4" fontId="8" fillId="0" borderId="0" xfId="0" applyNumberFormat="1" applyFont="1" applyFill="1" applyBorder="1" applyAlignment="1" applyProtection="1">
      <alignment horizontal="center"/>
    </xf>
    <xf numFmtId="4" fontId="7" fillId="0" borderId="0" xfId="0" applyNumberFormat="1" applyFont="1" applyBorder="1" applyAlignment="1" applyProtection="1">
      <alignment horizontal="center"/>
    </xf>
    <xf numFmtId="4" fontId="12" fillId="3" borderId="0" xfId="0" applyNumberFormat="1" applyFont="1" applyFill="1" applyBorder="1" applyAlignment="1" applyProtection="1">
      <alignment horizontal="center"/>
    </xf>
    <xf numFmtId="0" fontId="8" fillId="0" borderId="0" xfId="7" applyFont="1" applyBorder="1" applyAlignment="1" applyProtection="1">
      <alignment horizontal="center"/>
    </xf>
    <xf numFmtId="2" fontId="7" fillId="9" borderId="0" xfId="0" applyNumberFormat="1" applyFont="1" applyFill="1" applyProtection="1">
      <protection locked="0"/>
    </xf>
    <xf numFmtId="0" fontId="7" fillId="0" borderId="0" xfId="0" applyFont="1" applyFill="1"/>
    <xf numFmtId="0" fontId="7" fillId="0" borderId="0" xfId="0" applyFont="1"/>
    <xf numFmtId="0" fontId="8" fillId="0" borderId="0" xfId="0" applyFont="1" applyFill="1" applyBorder="1" applyAlignment="1" applyProtection="1">
      <alignment horizontal="left"/>
    </xf>
    <xf numFmtId="0" fontId="13" fillId="0" borderId="0" xfId="0" applyFont="1" applyFill="1" applyBorder="1" applyAlignment="1" applyProtection="1">
      <alignment horizontal="left"/>
    </xf>
    <xf numFmtId="4" fontId="7" fillId="0" borderId="0" xfId="0" applyNumberFormat="1" applyFont="1" applyFill="1" applyBorder="1" applyAlignment="1" applyProtection="1">
      <alignment horizontal="center"/>
    </xf>
    <xf numFmtId="2" fontId="8" fillId="0" borderId="0" xfId="7" applyNumberFormat="1" applyFont="1" applyFill="1" applyBorder="1" applyAlignment="1" applyProtection="1">
      <alignment horizontal="center"/>
    </xf>
    <xf numFmtId="0" fontId="12" fillId="0" borderId="0" xfId="0" applyFont="1" applyBorder="1" applyAlignment="1" applyProtection="1">
      <alignment horizontal="left"/>
    </xf>
    <xf numFmtId="0" fontId="8" fillId="0" borderId="0" xfId="6" applyFont="1" applyAlignment="1" applyProtection="1">
      <alignment horizontal="center"/>
    </xf>
    <xf numFmtId="2" fontId="13" fillId="3" borderId="0" xfId="7" applyNumberFormat="1" applyFont="1" applyFill="1" applyAlignment="1" applyProtection="1">
      <alignment horizontal="center"/>
    </xf>
    <xf numFmtId="174" fontId="11" fillId="0" borderId="0" xfId="7" applyNumberFormat="1" applyFont="1" applyAlignment="1" applyProtection="1">
      <alignment horizontal="center"/>
    </xf>
    <xf numFmtId="1" fontId="8" fillId="0" borderId="0" xfId="7" applyNumberFormat="1" applyFont="1" applyFill="1" applyAlignment="1" applyProtection="1">
      <alignment horizontal="center"/>
    </xf>
    <xf numFmtId="174" fontId="14" fillId="3" borderId="0" xfId="7" applyNumberFormat="1" applyFont="1" applyFill="1" applyAlignment="1" applyProtection="1">
      <alignment horizontal="center"/>
    </xf>
    <xf numFmtId="0" fontId="15" fillId="8" borderId="0" xfId="5" applyFont="1" applyFill="1" applyBorder="1" applyAlignment="1" applyProtection="1">
      <alignment horizontal="center" wrapText="1"/>
    </xf>
    <xf numFmtId="2" fontId="15" fillId="8" borderId="0" xfId="5" applyNumberFormat="1" applyFont="1" applyFill="1" applyBorder="1" applyAlignment="1" applyProtection="1">
      <alignment horizontal="center" wrapText="1"/>
    </xf>
    <xf numFmtId="0" fontId="16" fillId="8" borderId="0" xfId="5" applyFont="1" applyFill="1" applyBorder="1" applyAlignment="1" applyProtection="1">
      <alignment horizontal="center" wrapText="1"/>
    </xf>
    <xf numFmtId="0" fontId="15" fillId="8" borderId="0" xfId="5" applyFont="1" applyFill="1" applyBorder="1" applyAlignment="1" applyProtection="1">
      <alignment horizontal="center"/>
    </xf>
    <xf numFmtId="2" fontId="15" fillId="8" borderId="0" xfId="5" applyNumberFormat="1" applyFont="1" applyFill="1" applyBorder="1" applyAlignment="1" applyProtection="1">
      <alignment horizontal="center"/>
    </xf>
    <xf numFmtId="2" fontId="15" fillId="8" borderId="0" xfId="5" applyNumberFormat="1" applyFont="1" applyFill="1" applyBorder="1" applyAlignment="1" applyProtection="1">
      <alignment horizontal="center"/>
      <protection locked="0"/>
    </xf>
    <xf numFmtId="2" fontId="15" fillId="8" borderId="0" xfId="3" applyNumberFormat="1" applyFont="1" applyFill="1" applyBorder="1" applyAlignment="1" applyProtection="1">
      <alignment horizontal="center"/>
    </xf>
    <xf numFmtId="166" fontId="13" fillId="8" borderId="0" xfId="2" applyNumberFormat="1" applyFont="1" applyFill="1" applyBorder="1" applyAlignment="1" applyProtection="1">
      <alignment wrapText="1"/>
    </xf>
    <xf numFmtId="0" fontId="13" fillId="0" borderId="0" xfId="7" applyFont="1" applyFill="1" applyBorder="1" applyAlignment="1" applyProtection="1">
      <alignment wrapText="1"/>
      <protection locked="0"/>
    </xf>
    <xf numFmtId="0" fontId="13" fillId="0" borderId="0" xfId="7" applyFont="1" applyBorder="1" applyAlignment="1" applyProtection="1">
      <alignment wrapText="1"/>
      <protection locked="0"/>
    </xf>
    <xf numFmtId="0" fontId="12" fillId="0" borderId="0" xfId="0" applyFont="1" applyAlignment="1" applyProtection="1">
      <alignment horizontal="left"/>
    </xf>
    <xf numFmtId="0" fontId="13" fillId="0" borderId="19" xfId="7" applyFont="1" applyBorder="1" applyAlignment="1" applyProtection="1">
      <alignment horizontal="center"/>
    </xf>
    <xf numFmtId="0" fontId="13" fillId="0" borderId="20" xfId="7" applyFont="1" applyBorder="1" applyAlignment="1" applyProtection="1">
      <alignment horizontal="center"/>
    </xf>
    <xf numFmtId="0" fontId="13" fillId="0" borderId="21" xfId="7" applyFont="1" applyBorder="1" applyAlignment="1" applyProtection="1">
      <alignment horizontal="center"/>
    </xf>
    <xf numFmtId="0" fontId="12" fillId="0" borderId="21" xfId="0" applyFont="1" applyBorder="1" applyAlignment="1" applyProtection="1">
      <alignment horizontal="center"/>
    </xf>
    <xf numFmtId="4" fontId="13" fillId="0" borderId="21" xfId="0" applyNumberFormat="1" applyFont="1" applyBorder="1" applyAlignment="1" applyProtection="1">
      <alignment horizontal="center"/>
    </xf>
    <xf numFmtId="4" fontId="12" fillId="0" borderId="21" xfId="0" applyNumberFormat="1" applyFont="1" applyBorder="1" applyAlignment="1" applyProtection="1">
      <alignment horizontal="center"/>
    </xf>
    <xf numFmtId="4" fontId="12" fillId="0" borderId="22" xfId="0" applyNumberFormat="1" applyFont="1" applyBorder="1" applyAlignment="1" applyProtection="1">
      <alignment horizontal="center"/>
    </xf>
    <xf numFmtId="0" fontId="13" fillId="0" borderId="23" xfId="7" applyFont="1" applyBorder="1" applyAlignment="1" applyProtection="1">
      <alignment horizontal="center"/>
    </xf>
    <xf numFmtId="0" fontId="12" fillId="0" borderId="0" xfId="0" applyFont="1" applyProtection="1"/>
    <xf numFmtId="0" fontId="7" fillId="0" borderId="0" xfId="0" applyFont="1" applyFill="1" applyProtection="1"/>
    <xf numFmtId="2" fontId="7" fillId="0" borderId="0" xfId="0" applyNumberFormat="1" applyFont="1" applyFill="1" applyProtection="1"/>
    <xf numFmtId="2" fontId="7" fillId="0" borderId="0" xfId="0" applyNumberFormat="1" applyFont="1" applyFill="1" applyProtection="1">
      <protection locked="0"/>
    </xf>
    <xf numFmtId="2" fontId="7" fillId="0" borderId="0" xfId="3" applyNumberFormat="1" applyFont="1" applyFill="1" applyProtection="1"/>
    <xf numFmtId="166" fontId="7" fillId="0" borderId="0" xfId="2" applyNumberFormat="1" applyFont="1" applyFill="1" applyProtection="1"/>
    <xf numFmtId="0" fontId="13" fillId="10" borderId="21" xfId="7" applyFont="1" applyFill="1" applyBorder="1" applyAlignment="1" applyProtection="1">
      <alignment horizontal="center"/>
    </xf>
    <xf numFmtId="4" fontId="13" fillId="10" borderId="21" xfId="0" applyNumberFormat="1" applyFont="1" applyFill="1" applyBorder="1" applyAlignment="1" applyProtection="1">
      <alignment horizontal="center"/>
    </xf>
    <xf numFmtId="4" fontId="12" fillId="10" borderId="21" xfId="0" applyNumberFormat="1" applyFont="1" applyFill="1" applyBorder="1" applyAlignment="1" applyProtection="1">
      <alignment horizontal="center"/>
    </xf>
    <xf numFmtId="4" fontId="12" fillId="10" borderId="22" xfId="0" applyNumberFormat="1" applyFont="1" applyFill="1" applyBorder="1" applyAlignment="1" applyProtection="1">
      <alignment horizontal="center"/>
    </xf>
    <xf numFmtId="0" fontId="13" fillId="10" borderId="23" xfId="7" applyFont="1" applyFill="1" applyBorder="1" applyAlignment="1" applyProtection="1">
      <alignment horizontal="center"/>
    </xf>
    <xf numFmtId="0" fontId="8" fillId="0" borderId="0" xfId="7" applyFont="1" applyFill="1" applyBorder="1" applyAlignment="1" applyProtection="1"/>
    <xf numFmtId="0" fontId="7" fillId="0" borderId="0" xfId="0" applyFont="1" applyProtection="1"/>
    <xf numFmtId="0" fontId="7" fillId="0" borderId="0" xfId="0" applyFont="1" applyAlignment="1" applyProtection="1">
      <alignment horizontal="center"/>
    </xf>
    <xf numFmtId="0" fontId="7" fillId="0" borderId="0" xfId="0" applyFont="1" applyAlignment="1" applyProtection="1">
      <alignment horizontal="left"/>
    </xf>
    <xf numFmtId="2" fontId="8" fillId="0" borderId="0" xfId="7" applyNumberFormat="1" applyFont="1" applyAlignment="1" applyProtection="1">
      <alignment horizontal="center"/>
    </xf>
    <xf numFmtId="174" fontId="8" fillId="0" borderId="0" xfId="7" applyNumberFormat="1" applyFont="1" applyAlignment="1" applyProtection="1">
      <alignment horizontal="center"/>
    </xf>
    <xf numFmtId="1" fontId="8" fillId="0" borderId="0" xfId="7" applyNumberFormat="1" applyFont="1" applyAlignment="1" applyProtection="1">
      <alignment horizontal="center"/>
    </xf>
    <xf numFmtId="167" fontId="8" fillId="0" borderId="0" xfId="8" applyFont="1" applyProtection="1"/>
    <xf numFmtId="168" fontId="6" fillId="0" borderId="0" xfId="7" applyNumberFormat="1" applyFont="1" applyFill="1" applyProtection="1"/>
    <xf numFmtId="2" fontId="6" fillId="0" borderId="0" xfId="7" applyNumberFormat="1" applyFont="1" applyFill="1" applyProtection="1"/>
    <xf numFmtId="2" fontId="6" fillId="0" borderId="0" xfId="7" applyNumberFormat="1" applyFont="1" applyFill="1" applyProtection="1">
      <protection locked="0"/>
    </xf>
    <xf numFmtId="2" fontId="6" fillId="0" borderId="0" xfId="3" applyNumberFormat="1" applyFont="1" applyFill="1" applyProtection="1"/>
    <xf numFmtId="0" fontId="6" fillId="0" borderId="0" xfId="7" applyFont="1" applyFill="1" applyProtection="1"/>
    <xf numFmtId="166" fontId="6" fillId="0" borderId="0" xfId="2" applyNumberFormat="1" applyFont="1" applyFill="1" applyProtection="1"/>
    <xf numFmtId="0" fontId="6" fillId="0" borderId="0" xfId="7" applyFont="1" applyFill="1"/>
    <xf numFmtId="0" fontId="6" fillId="11" borderId="0" xfId="6" applyFont="1" applyFill="1" applyAlignment="1" applyProtection="1">
      <alignment horizontal="left"/>
    </xf>
    <xf numFmtId="0" fontId="6" fillId="11" borderId="0" xfId="6" applyFont="1" applyFill="1" applyAlignment="1" applyProtection="1">
      <alignment horizontal="center"/>
    </xf>
    <xf numFmtId="2" fontId="6" fillId="11" borderId="0" xfId="6" applyNumberFormat="1" applyFont="1" applyFill="1" applyAlignment="1" applyProtection="1">
      <alignment horizontal="center"/>
    </xf>
    <xf numFmtId="0" fontId="6" fillId="11" borderId="0" xfId="6" applyFont="1" applyFill="1" applyProtection="1"/>
    <xf numFmtId="2" fontId="6" fillId="11" borderId="0" xfId="6" applyNumberFormat="1" applyFont="1" applyFill="1" applyProtection="1"/>
    <xf numFmtId="2" fontId="6" fillId="11" borderId="0" xfId="6" applyNumberFormat="1" applyFont="1" applyFill="1" applyProtection="1">
      <protection locked="0"/>
    </xf>
    <xf numFmtId="166" fontId="6" fillId="11" borderId="0" xfId="2" applyNumberFormat="1" applyFont="1" applyFill="1" applyProtection="1"/>
    <xf numFmtId="44" fontId="8" fillId="0" borderId="0" xfId="3" applyFont="1" applyFill="1"/>
    <xf numFmtId="0" fontId="6" fillId="0" borderId="0" xfId="7" applyFont="1"/>
    <xf numFmtId="44" fontId="8" fillId="0" borderId="0" xfId="3" applyFont="1" applyAlignment="1" applyProtection="1">
      <alignment horizontal="center"/>
    </xf>
    <xf numFmtId="0" fontId="8" fillId="0" borderId="0" xfId="7" applyFont="1" applyAlignment="1" applyProtection="1">
      <alignment horizontal="left"/>
    </xf>
    <xf numFmtId="0" fontId="6" fillId="8" borderId="0" xfId="5" applyFont="1" applyFill="1" applyBorder="1" applyAlignment="1">
      <alignment horizontal="center" wrapText="1"/>
    </xf>
    <xf numFmtId="2" fontId="6" fillId="8" borderId="0" xfId="5" applyNumberFormat="1" applyFont="1" applyFill="1" applyBorder="1" applyAlignment="1">
      <alignment horizontal="center" wrapText="1"/>
    </xf>
    <xf numFmtId="0" fontId="8" fillId="0" borderId="0" xfId="11" applyFont="1"/>
    <xf numFmtId="0" fontId="6" fillId="8" borderId="0" xfId="5" applyFont="1" applyFill="1" applyBorder="1" applyAlignment="1">
      <alignment horizontal="center"/>
    </xf>
    <xf numFmtId="166" fontId="6" fillId="8" borderId="0" xfId="2" applyNumberFormat="1" applyFont="1" applyFill="1" applyBorder="1" applyAlignment="1">
      <alignment horizontal="center"/>
    </xf>
    <xf numFmtId="0" fontId="16" fillId="0" borderId="21" xfId="11" applyFont="1" applyBorder="1"/>
    <xf numFmtId="0" fontId="11" fillId="0" borderId="21" xfId="11" applyFont="1" applyBorder="1" applyAlignment="1">
      <alignment horizontal="center"/>
    </xf>
    <xf numFmtId="2" fontId="11" fillId="0" borderId="21" xfId="11" applyNumberFormat="1" applyFont="1" applyBorder="1" applyAlignment="1">
      <alignment horizontal="center"/>
    </xf>
    <xf numFmtId="4" fontId="11" fillId="0" borderId="21" xfId="11" applyNumberFormat="1" applyFont="1" applyBorder="1" applyAlignment="1">
      <alignment horizontal="center"/>
    </xf>
    <xf numFmtId="175" fontId="11" fillId="0" borderId="21" xfId="11" applyNumberFormat="1" applyFont="1" applyBorder="1" applyAlignment="1">
      <alignment horizontal="center"/>
    </xf>
    <xf numFmtId="176" fontId="11" fillId="0" borderId="21" xfId="11" applyNumberFormat="1" applyFont="1" applyBorder="1" applyAlignment="1">
      <alignment horizontal="center"/>
    </xf>
    <xf numFmtId="10" fontId="10" fillId="0" borderId="21" xfId="4" applyNumberFormat="1" applyFont="1" applyBorder="1" applyAlignment="1">
      <alignment horizontal="center"/>
    </xf>
    <xf numFmtId="175" fontId="11" fillId="0" borderId="21" xfId="11" applyNumberFormat="1" applyFont="1" applyBorder="1"/>
    <xf numFmtId="10" fontId="11" fillId="0" borderId="21" xfId="11" applyNumberFormat="1" applyFont="1" applyBorder="1" applyAlignment="1">
      <alignment horizontal="center"/>
    </xf>
    <xf numFmtId="0" fontId="11" fillId="0" borderId="0" xfId="11" applyFont="1"/>
    <xf numFmtId="171" fontId="11" fillId="0" borderId="21" xfId="11" applyNumberFormat="1" applyFont="1" applyBorder="1" applyAlignment="1">
      <alignment horizontal="center"/>
    </xf>
    <xf numFmtId="0" fontId="11" fillId="0" borderId="0" xfId="11" applyFont="1" applyFill="1" applyBorder="1"/>
    <xf numFmtId="0" fontId="8" fillId="0" borderId="0" xfId="11" applyFont="1" applyFill="1" applyBorder="1"/>
    <xf numFmtId="0" fontId="17" fillId="0" borderId="21" xfId="11" applyFont="1" applyBorder="1"/>
    <xf numFmtId="0" fontId="8" fillId="0" borderId="21" xfId="11" applyFont="1" applyBorder="1" applyAlignment="1">
      <alignment horizontal="center"/>
    </xf>
    <xf numFmtId="2" fontId="8" fillId="0" borderId="21" xfId="11" applyNumberFormat="1" applyFont="1" applyBorder="1" applyAlignment="1">
      <alignment horizontal="center"/>
    </xf>
    <xf numFmtId="4" fontId="8" fillId="0" borderId="21" xfId="11" applyNumberFormat="1" applyFont="1" applyBorder="1" applyAlignment="1">
      <alignment horizontal="center"/>
    </xf>
    <xf numFmtId="176" fontId="8" fillId="0" borderId="21" xfId="11" applyNumberFormat="1" applyFont="1" applyBorder="1" applyAlignment="1">
      <alignment horizontal="center"/>
    </xf>
    <xf numFmtId="176" fontId="10" fillId="0" borderId="21" xfId="11" applyNumberFormat="1" applyFont="1" applyBorder="1" applyAlignment="1">
      <alignment horizontal="center"/>
    </xf>
    <xf numFmtId="176" fontId="8" fillId="0" borderId="21" xfId="11" applyNumberFormat="1" applyFont="1" applyBorder="1"/>
    <xf numFmtId="4" fontId="8" fillId="0" borderId="24" xfId="11" applyNumberFormat="1" applyFont="1" applyBorder="1" applyAlignment="1">
      <alignment horizontal="center"/>
    </xf>
    <xf numFmtId="171" fontId="8" fillId="0" borderId="21" xfId="11" applyNumberFormat="1" applyFont="1" applyBorder="1" applyAlignment="1">
      <alignment horizontal="center"/>
    </xf>
    <xf numFmtId="175" fontId="8" fillId="0" borderId="0" xfId="0" applyNumberFormat="1" applyFont="1"/>
    <xf numFmtId="0" fontId="8" fillId="0" borderId="21" xfId="11" applyFont="1" applyFill="1" applyBorder="1"/>
    <xf numFmtId="0" fontId="8" fillId="0" borderId="21" xfId="11" applyFont="1" applyFill="1" applyBorder="1" applyAlignment="1">
      <alignment horizontal="center"/>
    </xf>
    <xf numFmtId="4" fontId="8" fillId="0" borderId="21" xfId="11" applyNumberFormat="1" applyFont="1" applyFill="1" applyBorder="1" applyAlignment="1">
      <alignment horizontal="center"/>
    </xf>
    <xf numFmtId="177" fontId="8" fillId="9" borderId="21" xfId="11" applyNumberFormat="1" applyFont="1" applyFill="1" applyBorder="1" applyAlignment="1" applyProtection="1">
      <alignment horizontal="center"/>
      <protection locked="0"/>
    </xf>
    <xf numFmtId="177" fontId="8" fillId="0" borderId="21" xfId="11" applyNumberFormat="1" applyFont="1" applyBorder="1"/>
    <xf numFmtId="2" fontId="10" fillId="9" borderId="21" xfId="11" applyNumberFormat="1" applyFont="1" applyFill="1" applyBorder="1" applyAlignment="1" applyProtection="1">
      <alignment horizontal="center"/>
      <protection locked="0"/>
    </xf>
    <xf numFmtId="177" fontId="8" fillId="9" borderId="21" xfId="11" applyNumberFormat="1" applyFont="1" applyFill="1" applyBorder="1" applyProtection="1">
      <protection locked="0"/>
    </xf>
    <xf numFmtId="177" fontId="8" fillId="0" borderId="21" xfId="11" applyNumberFormat="1" applyFont="1" applyFill="1" applyBorder="1"/>
    <xf numFmtId="169" fontId="8" fillId="0" borderId="21" xfId="12" applyFont="1" applyBorder="1"/>
    <xf numFmtId="1" fontId="8" fillId="0" borderId="0" xfId="11" applyNumberFormat="1" applyFont="1" applyFill="1" applyBorder="1"/>
    <xf numFmtId="175" fontId="8" fillId="0" borderId="0" xfId="0" applyNumberFormat="1" applyFont="1" applyFill="1" applyBorder="1"/>
    <xf numFmtId="175" fontId="11" fillId="0" borderId="0" xfId="11" applyNumberFormat="1" applyFont="1" applyFill="1" applyBorder="1"/>
    <xf numFmtId="175" fontId="8" fillId="0" borderId="0" xfId="11" applyNumberFormat="1" applyFont="1" applyFill="1" applyBorder="1"/>
    <xf numFmtId="175" fontId="8" fillId="0" borderId="0" xfId="11" applyNumberFormat="1" applyFont="1"/>
    <xf numFmtId="178" fontId="8" fillId="0" borderId="0" xfId="11" applyNumberFormat="1" applyFont="1"/>
    <xf numFmtId="177" fontId="8" fillId="0" borderId="0" xfId="11" applyNumberFormat="1" applyFont="1"/>
    <xf numFmtId="0" fontId="8" fillId="0" borderId="21" xfId="11" applyFont="1" applyBorder="1"/>
    <xf numFmtId="177" fontId="8" fillId="0" borderId="21" xfId="11" applyNumberFormat="1" applyFont="1" applyBorder="1" applyAlignment="1">
      <alignment horizontal="center"/>
    </xf>
    <xf numFmtId="2" fontId="10" fillId="0" borderId="21" xfId="11" applyNumberFormat="1" applyFont="1" applyBorder="1" applyAlignment="1">
      <alignment horizontal="center"/>
    </xf>
    <xf numFmtId="0" fontId="6" fillId="11" borderId="21" xfId="11" applyFont="1" applyFill="1" applyBorder="1"/>
    <xf numFmtId="0" fontId="6" fillId="11" borderId="21" xfId="11" applyFont="1" applyFill="1" applyBorder="1" applyAlignment="1">
      <alignment horizontal="center"/>
    </xf>
    <xf numFmtId="4" fontId="6" fillId="11" borderId="21" xfId="11" applyNumberFormat="1" applyFont="1" applyFill="1" applyBorder="1" applyAlignment="1">
      <alignment horizontal="center"/>
    </xf>
    <xf numFmtId="177" fontId="6" fillId="11" borderId="21" xfId="11" applyNumberFormat="1" applyFont="1" applyFill="1" applyBorder="1" applyAlignment="1">
      <alignment horizontal="center"/>
    </xf>
    <xf numFmtId="177" fontId="6" fillId="11" borderId="21" xfId="11" applyNumberFormat="1" applyFont="1" applyFill="1" applyBorder="1"/>
    <xf numFmtId="2" fontId="10" fillId="11" borderId="21" xfId="11" applyNumberFormat="1" applyFont="1" applyFill="1" applyBorder="1" applyAlignment="1">
      <alignment horizontal="center"/>
    </xf>
    <xf numFmtId="169" fontId="6" fillId="11" borderId="21" xfId="12" applyFont="1" applyFill="1" applyBorder="1"/>
    <xf numFmtId="178" fontId="6" fillId="11" borderId="21" xfId="11" applyNumberFormat="1" applyFont="1" applyFill="1" applyBorder="1"/>
    <xf numFmtId="0" fontId="6" fillId="0" borderId="0" xfId="11" applyFont="1"/>
    <xf numFmtId="171" fontId="6" fillId="11" borderId="21" xfId="11" applyNumberFormat="1" applyFont="1" applyFill="1" applyBorder="1" applyAlignment="1">
      <alignment horizontal="center"/>
    </xf>
    <xf numFmtId="0" fontId="6" fillId="0" borderId="0" xfId="11" applyFont="1" applyFill="1" applyBorder="1"/>
    <xf numFmtId="175" fontId="6" fillId="0" borderId="0" xfId="11" applyNumberFormat="1" applyFont="1" applyFill="1" applyBorder="1"/>
    <xf numFmtId="175" fontId="6" fillId="0" borderId="0" xfId="11" applyNumberFormat="1" applyFont="1"/>
    <xf numFmtId="0" fontId="8" fillId="0" borderId="0" xfId="11" applyFont="1" applyFill="1" applyBorder="1" applyAlignment="1">
      <alignment horizontal="center"/>
    </xf>
    <xf numFmtId="4" fontId="8" fillId="0" borderId="0" xfId="11" applyNumberFormat="1" applyFont="1" applyFill="1" applyBorder="1" applyAlignment="1">
      <alignment horizontal="center"/>
    </xf>
    <xf numFmtId="177" fontId="8" fillId="0" borderId="0" xfId="11" applyNumberFormat="1" applyFont="1" applyFill="1" applyBorder="1" applyAlignment="1">
      <alignment horizontal="center"/>
    </xf>
    <xf numFmtId="177" fontId="8" fillId="0" borderId="0" xfId="11" applyNumberFormat="1" applyFont="1" applyFill="1" applyBorder="1"/>
    <xf numFmtId="2" fontId="8" fillId="0" borderId="0" xfId="11" applyNumberFormat="1" applyFont="1" applyFill="1" applyBorder="1" applyAlignment="1">
      <alignment horizontal="center"/>
    </xf>
    <xf numFmtId="9" fontId="8" fillId="0" borderId="0" xfId="4" applyFont="1" applyFill="1" applyBorder="1"/>
    <xf numFmtId="2" fontId="8" fillId="0" borderId="0" xfId="12" applyNumberFormat="1" applyFont="1" applyFill="1" applyBorder="1"/>
    <xf numFmtId="171" fontId="8" fillId="0" borderId="0" xfId="11" applyNumberFormat="1" applyFont="1" applyFill="1" applyBorder="1" applyAlignment="1">
      <alignment horizontal="center"/>
    </xf>
    <xf numFmtId="0" fontId="8" fillId="0" borderId="0" xfId="11" applyFont="1" applyAlignment="1">
      <alignment horizontal="center"/>
    </xf>
    <xf numFmtId="2" fontId="8" fillId="0" borderId="0" xfId="11" applyNumberFormat="1" applyFont="1" applyAlignment="1">
      <alignment horizontal="center"/>
    </xf>
    <xf numFmtId="171" fontId="8" fillId="0" borderId="0" xfId="11" applyNumberFormat="1" applyFont="1" applyAlignment="1">
      <alignment horizontal="center"/>
    </xf>
    <xf numFmtId="0" fontId="6" fillId="0" borderId="0" xfId="11" applyFont="1" applyFill="1" applyBorder="1" applyAlignment="1">
      <alignment horizontal="center"/>
    </xf>
    <xf numFmtId="178" fontId="8" fillId="0" borderId="0" xfId="11" applyNumberFormat="1" applyFont="1" applyFill="1"/>
    <xf numFmtId="179" fontId="8" fillId="0" borderId="0" xfId="4" applyNumberFormat="1" applyFont="1" applyAlignment="1">
      <alignment horizontal="center"/>
    </xf>
    <xf numFmtId="4" fontId="8" fillId="0" borderId="0" xfId="11" applyNumberFormat="1" applyFont="1"/>
    <xf numFmtId="44" fontId="8" fillId="0" borderId="0" xfId="11" applyNumberFormat="1" applyFont="1" applyFill="1" applyBorder="1"/>
    <xf numFmtId="44" fontId="11" fillId="0" borderId="0" xfId="11" applyNumberFormat="1" applyFont="1" applyFill="1" applyBorder="1"/>
    <xf numFmtId="180" fontId="8" fillId="0" borderId="0" xfId="11" applyNumberFormat="1" applyFont="1"/>
    <xf numFmtId="4" fontId="8" fillId="0" borderId="0" xfId="11" applyNumberFormat="1" applyFont="1" applyAlignment="1">
      <alignment horizontal="center"/>
    </xf>
    <xf numFmtId="178" fontId="8" fillId="0" borderId="0" xfId="3" applyNumberFormat="1" applyFont="1" applyAlignment="1">
      <alignment horizontal="center"/>
    </xf>
    <xf numFmtId="44" fontId="6" fillId="0" borderId="0" xfId="11" applyNumberFormat="1" applyFont="1" applyFill="1" applyBorder="1" applyAlignment="1">
      <alignment horizontal="center"/>
    </xf>
    <xf numFmtId="2" fontId="8" fillId="0" borderId="0" xfId="11" applyNumberFormat="1" applyFont="1"/>
    <xf numFmtId="10" fontId="8" fillId="0" borderId="0" xfId="11" applyNumberFormat="1" applyFont="1"/>
    <xf numFmtId="10" fontId="8" fillId="0" borderId="0" xfId="4" applyNumberFormat="1" applyFont="1"/>
    <xf numFmtId="0" fontId="7" fillId="0" borderId="5" xfId="0" applyFont="1" applyBorder="1" applyAlignment="1"/>
    <xf numFmtId="0" fontId="7" fillId="0" borderId="0" xfId="0" applyFont="1" applyBorder="1" applyAlignment="1"/>
    <xf numFmtId="0" fontId="7" fillId="2" borderId="0" xfId="0" applyFont="1" applyFill="1" applyBorder="1" applyAlignment="1"/>
    <xf numFmtId="0" fontId="7" fillId="0" borderId="0" xfId="0" applyFont="1" applyFill="1" applyBorder="1" applyAlignment="1"/>
    <xf numFmtId="0" fontId="7" fillId="0" borderId="5" xfId="0" applyFont="1" applyFill="1" applyBorder="1" applyAlignment="1"/>
    <xf numFmtId="0" fontId="8" fillId="0" borderId="1" xfId="0" applyFont="1" applyBorder="1"/>
    <xf numFmtId="0" fontId="8" fillId="0" borderId="2" xfId="0" applyFont="1" applyBorder="1"/>
    <xf numFmtId="0" fontId="8" fillId="0" borderId="3" xfId="0" applyFont="1" applyBorder="1"/>
    <xf numFmtId="0" fontId="8" fillId="0" borderId="0" xfId="0" applyFont="1"/>
    <xf numFmtId="0" fontId="8" fillId="0" borderId="4" xfId="0" applyFont="1" applyBorder="1"/>
    <xf numFmtId="0" fontId="8" fillId="0" borderId="0" xfId="0" applyFont="1" applyBorder="1" applyAlignment="1"/>
    <xf numFmtId="0" fontId="8" fillId="0" borderId="4" xfId="0" applyFont="1" applyFill="1" applyBorder="1"/>
    <xf numFmtId="0" fontId="6" fillId="2" borderId="0" xfId="0" applyFont="1" applyFill="1" applyBorder="1" applyAlignment="1"/>
    <xf numFmtId="0" fontId="8" fillId="2" borderId="0" xfId="0" applyFont="1" applyFill="1" applyBorder="1"/>
    <xf numFmtId="0" fontId="6" fillId="2" borderId="0" xfId="0" applyFont="1" applyFill="1" applyBorder="1"/>
    <xf numFmtId="0" fontId="8" fillId="0" borderId="5" xfId="0" applyFont="1" applyFill="1" applyBorder="1"/>
    <xf numFmtId="0" fontId="8" fillId="0" borderId="4" xfId="0" applyFont="1" applyBorder="1" applyAlignment="1">
      <alignment horizontal="center"/>
    </xf>
    <xf numFmtId="0" fontId="8" fillId="3" borderId="0" xfId="0" applyFont="1" applyFill="1" applyBorder="1"/>
    <xf numFmtId="0" fontId="8" fillId="4" borderId="0" xfId="0" applyFont="1" applyFill="1" applyBorder="1"/>
    <xf numFmtId="0" fontId="8" fillId="0" borderId="0" xfId="0" applyFont="1" applyFill="1" applyBorder="1" applyAlignment="1">
      <alignment horizontal="left"/>
    </xf>
    <xf numFmtId="0" fontId="8" fillId="0" borderId="0" xfId="0" applyFont="1" applyBorder="1"/>
    <xf numFmtId="0" fontId="6" fillId="2" borderId="0" xfId="0" applyFont="1" applyFill="1" applyBorder="1" applyAlignment="1">
      <alignment horizontal="center"/>
    </xf>
    <xf numFmtId="0" fontId="8" fillId="0" borderId="0" xfId="0" applyFont="1" applyFill="1" applyBorder="1"/>
    <xf numFmtId="0" fontId="8" fillId="3" borderId="0" xfId="0" quotePrefix="1" applyNumberFormat="1" applyFont="1" applyFill="1" applyBorder="1" applyProtection="1">
      <protection locked="0"/>
    </xf>
    <xf numFmtId="0" fontId="6" fillId="0" borderId="0" xfId="0" applyFont="1" applyFill="1" applyBorder="1" applyAlignment="1">
      <alignment horizontal="center"/>
    </xf>
    <xf numFmtId="0" fontId="6" fillId="0" borderId="0" xfId="0" applyFont="1" applyFill="1" applyBorder="1" applyAlignment="1" applyProtection="1">
      <alignment horizontal="center"/>
      <protection locked="0"/>
    </xf>
    <xf numFmtId="0" fontId="8" fillId="0" borderId="0" xfId="0" quotePrefix="1" applyNumberFormat="1" applyFont="1" applyFill="1" applyBorder="1" applyProtection="1">
      <protection locked="0"/>
    </xf>
    <xf numFmtId="2" fontId="8" fillId="3" borderId="0" xfId="0" applyNumberFormat="1" applyFont="1" applyFill="1" applyBorder="1" applyProtection="1">
      <protection locked="0"/>
    </xf>
    <xf numFmtId="4" fontId="8" fillId="3" borderId="0" xfId="0" applyNumberFormat="1" applyFont="1" applyFill="1" applyBorder="1" applyProtection="1">
      <protection locked="0"/>
    </xf>
    <xf numFmtId="2" fontId="8" fillId="3" borderId="0" xfId="0" applyNumberFormat="1" applyFont="1" applyFill="1" applyBorder="1"/>
    <xf numFmtId="10" fontId="8" fillId="0" borderId="0" xfId="0" applyNumberFormat="1" applyFont="1" applyFill="1" applyBorder="1"/>
    <xf numFmtId="2" fontId="8" fillId="3" borderId="6" xfId="0" applyNumberFormat="1" applyFont="1" applyFill="1" applyBorder="1" applyProtection="1">
      <protection locked="0"/>
    </xf>
    <xf numFmtId="4" fontId="8" fillId="3" borderId="6" xfId="0" applyNumberFormat="1" applyFont="1" applyFill="1" applyBorder="1" applyProtection="1">
      <protection locked="0"/>
    </xf>
    <xf numFmtId="2" fontId="8" fillId="3" borderId="6" xfId="0" applyNumberFormat="1" applyFont="1" applyFill="1" applyBorder="1"/>
    <xf numFmtId="0" fontId="8" fillId="0" borderId="0" xfId="0" applyFont="1" applyBorder="1" applyAlignment="1">
      <alignment wrapText="1"/>
    </xf>
    <xf numFmtId="9" fontId="8" fillId="0" borderId="0" xfId="0" applyNumberFormat="1" applyFont="1" applyBorder="1" applyAlignment="1">
      <alignment wrapText="1"/>
    </xf>
    <xf numFmtId="2" fontId="8" fillId="0" borderId="0" xfId="0" applyNumberFormat="1" applyFont="1" applyFill="1" applyBorder="1"/>
    <xf numFmtId="0" fontId="8" fillId="0" borderId="0" xfId="0" applyFont="1" applyFill="1" applyBorder="1" applyAlignment="1">
      <alignment horizontal="center"/>
    </xf>
    <xf numFmtId="0" fontId="6" fillId="5" borderId="6" xfId="0" applyFont="1" applyFill="1" applyBorder="1" applyAlignment="1"/>
    <xf numFmtId="0" fontId="8" fillId="5" borderId="6" xfId="0" applyFont="1" applyFill="1" applyBorder="1"/>
    <xf numFmtId="0" fontId="8" fillId="5" borderId="6" xfId="0" applyFont="1" applyFill="1" applyBorder="1" applyAlignment="1">
      <alignment horizontal="center"/>
    </xf>
    <xf numFmtId="4" fontId="6" fillId="5" borderId="6" xfId="0" applyNumberFormat="1" applyFont="1" applyFill="1" applyBorder="1" applyAlignment="1">
      <alignment horizontal="left"/>
    </xf>
    <xf numFmtId="0" fontId="6" fillId="0" borderId="0" xfId="0" applyFont="1" applyFill="1" applyBorder="1"/>
    <xf numFmtId="10" fontId="8" fillId="3" borderId="0" xfId="0" applyNumberFormat="1" applyFont="1" applyFill="1" applyBorder="1" applyProtection="1">
      <protection locked="0"/>
    </xf>
    <xf numFmtId="4" fontId="8" fillId="3" borderId="6" xfId="0" applyNumberFormat="1" applyFont="1" applyFill="1" applyBorder="1" applyAlignment="1">
      <alignment horizontal="left"/>
    </xf>
    <xf numFmtId="0" fontId="8" fillId="0" borderId="0" xfId="0" applyFont="1" applyBorder="1" applyAlignment="1">
      <alignment horizontal="center"/>
    </xf>
    <xf numFmtId="0" fontId="6" fillId="0" borderId="5" xfId="0" applyFont="1" applyFill="1" applyBorder="1"/>
    <xf numFmtId="4" fontId="8" fillId="3" borderId="6" xfId="0" applyNumberFormat="1" applyFont="1" applyFill="1" applyBorder="1" applyAlignment="1" applyProtection="1">
      <alignment horizontal="left"/>
      <protection locked="0"/>
    </xf>
    <xf numFmtId="0" fontId="6" fillId="5" borderId="7" xfId="0" applyFont="1" applyFill="1" applyBorder="1"/>
    <xf numFmtId="9" fontId="8" fillId="3" borderId="0" xfId="0" applyNumberFormat="1" applyFont="1" applyFill="1" applyBorder="1" applyProtection="1">
      <protection locked="0"/>
    </xf>
    <xf numFmtId="4" fontId="6" fillId="2" borderId="0" xfId="0" applyNumberFormat="1" applyFont="1" applyFill="1" applyBorder="1" applyAlignment="1">
      <alignment horizontal="left"/>
    </xf>
    <xf numFmtId="0" fontId="8" fillId="0" borderId="5" xfId="0" applyFont="1" applyBorder="1"/>
    <xf numFmtId="0" fontId="6" fillId="0" borderId="0" xfId="0" applyFont="1" applyBorder="1"/>
    <xf numFmtId="0" fontId="8" fillId="0" borderId="8" xfId="0" applyFont="1" applyBorder="1"/>
    <xf numFmtId="0" fontId="8" fillId="0" borderId="7" xfId="0" applyFont="1" applyBorder="1"/>
    <xf numFmtId="0" fontId="8" fillId="0" borderId="9" xfId="0" applyFont="1" applyBorder="1"/>
    <xf numFmtId="0" fontId="7" fillId="0" borderId="0" xfId="0" applyFont="1" applyAlignment="1"/>
    <xf numFmtId="0" fontId="7" fillId="2" borderId="0" xfId="0" applyFont="1" applyFill="1" applyAlignment="1"/>
    <xf numFmtId="0" fontId="7" fillId="3" borderId="0" xfId="0" applyFont="1" applyFill="1" applyAlignment="1"/>
    <xf numFmtId="0" fontId="8" fillId="0" borderId="0" xfId="0" applyFont="1" applyFill="1"/>
    <xf numFmtId="0" fontId="8" fillId="0" borderId="0" xfId="0" applyFont="1" applyFill="1" applyBorder="1" applyAlignment="1"/>
    <xf numFmtId="0" fontId="8" fillId="2" borderId="0" xfId="0" applyFont="1" applyFill="1"/>
    <xf numFmtId="0" fontId="6" fillId="2" borderId="0" xfId="0" applyFont="1" applyFill="1" applyAlignment="1"/>
    <xf numFmtId="0" fontId="6" fillId="2" borderId="0" xfId="0" applyFont="1" applyFill="1"/>
    <xf numFmtId="0" fontId="8" fillId="0" borderId="0" xfId="0" applyFont="1" applyAlignment="1">
      <alignment horizontal="center"/>
    </xf>
    <xf numFmtId="0" fontId="8" fillId="3" borderId="0" xfId="0" applyFont="1" applyFill="1" applyBorder="1" applyAlignment="1">
      <alignment horizontal="left"/>
    </xf>
    <xf numFmtId="0" fontId="8" fillId="3" borderId="0" xfId="0" applyFont="1" applyFill="1" applyAlignment="1"/>
    <xf numFmtId="0" fontId="8" fillId="3" borderId="0" xfId="0" applyFont="1" applyFill="1"/>
    <xf numFmtId="0" fontId="11" fillId="4" borderId="0" xfId="0" applyFont="1" applyFill="1" applyBorder="1"/>
    <xf numFmtId="0" fontId="10" fillId="4" borderId="0" xfId="0" applyFont="1" applyFill="1" applyBorder="1"/>
    <xf numFmtId="0" fontId="6" fillId="2" borderId="10" xfId="0" applyFont="1" applyFill="1" applyBorder="1"/>
    <xf numFmtId="2" fontId="6" fillId="2" borderId="0" xfId="0" applyNumberFormat="1" applyFont="1" applyFill="1" applyBorder="1"/>
    <xf numFmtId="9" fontId="8" fillId="3" borderId="0" xfId="0" applyNumberFormat="1" applyFont="1" applyFill="1" applyProtection="1">
      <protection locked="0"/>
    </xf>
    <xf numFmtId="4" fontId="8" fillId="3" borderId="0" xfId="0" applyNumberFormat="1" applyFont="1" applyFill="1" applyBorder="1" applyAlignment="1">
      <alignment horizontal="center"/>
    </xf>
    <xf numFmtId="4" fontId="8" fillId="3" borderId="11" xfId="0" applyNumberFormat="1" applyFont="1" applyFill="1" applyBorder="1" applyAlignment="1">
      <alignment horizontal="center"/>
    </xf>
    <xf numFmtId="0" fontId="8" fillId="0" borderId="0" xfId="0" applyFont="1" applyProtection="1">
      <protection locked="0"/>
    </xf>
    <xf numFmtId="4" fontId="8" fillId="3" borderId="12" xfId="0" applyNumberFormat="1" applyFont="1" applyFill="1" applyBorder="1" applyAlignment="1" applyProtection="1">
      <alignment horizontal="center"/>
      <protection locked="0"/>
    </xf>
    <xf numFmtId="4" fontId="8" fillId="3" borderId="13" xfId="0" applyNumberFormat="1" applyFont="1" applyFill="1" applyBorder="1" applyAlignment="1" applyProtection="1">
      <alignment horizontal="center"/>
      <protection locked="0"/>
    </xf>
    <xf numFmtId="4" fontId="8" fillId="3" borderId="14" xfId="0" applyNumberFormat="1" applyFont="1" applyFill="1" applyBorder="1" applyAlignment="1" applyProtection="1">
      <alignment horizontal="center"/>
      <protection locked="0"/>
    </xf>
    <xf numFmtId="4" fontId="8" fillId="3" borderId="15" xfId="0" applyNumberFormat="1" applyFont="1" applyFill="1" applyBorder="1" applyAlignment="1" applyProtection="1">
      <alignment horizontal="center"/>
      <protection locked="0"/>
    </xf>
    <xf numFmtId="0" fontId="8" fillId="0" borderId="0" xfId="0" applyFont="1" applyFill="1" applyBorder="1" applyProtection="1">
      <protection locked="0"/>
    </xf>
    <xf numFmtId="0" fontId="6" fillId="0" borderId="0" xfId="0" applyFont="1" applyFill="1" applyBorder="1" applyProtection="1">
      <protection locked="0"/>
    </xf>
    <xf numFmtId="0" fontId="8" fillId="0" borderId="0" xfId="0" applyFont="1" applyFill="1" applyBorder="1" applyAlignment="1" applyProtection="1">
      <alignment horizontal="center"/>
      <protection locked="0"/>
    </xf>
    <xf numFmtId="2" fontId="8" fillId="0" borderId="0" xfId="0" applyNumberFormat="1" applyFont="1" applyFill="1" applyBorder="1" applyProtection="1">
      <protection locked="0"/>
    </xf>
    <xf numFmtId="4" fontId="8" fillId="3" borderId="0" xfId="0" applyNumberFormat="1" applyFont="1" applyFill="1" applyBorder="1" applyAlignment="1" applyProtection="1">
      <alignment horizontal="center"/>
      <protection locked="0"/>
    </xf>
    <xf numFmtId="4" fontId="8" fillId="3" borderId="10" xfId="0" applyNumberFormat="1" applyFont="1" applyFill="1" applyBorder="1" applyAlignment="1" applyProtection="1">
      <alignment horizontal="center"/>
      <protection locked="0"/>
    </xf>
    <xf numFmtId="4" fontId="8" fillId="3" borderId="0" xfId="0" applyNumberFormat="1" applyFont="1" applyFill="1" applyBorder="1" applyAlignment="1" applyProtection="1">
      <alignment horizontal="center" vertical="center"/>
      <protection locked="0"/>
    </xf>
    <xf numFmtId="0" fontId="8" fillId="0" borderId="0" xfId="0" applyFont="1" applyAlignment="1">
      <alignment horizontal="left"/>
    </xf>
    <xf numFmtId="0" fontId="8" fillId="0" borderId="0" xfId="0" applyFont="1" applyAlignment="1" applyProtection="1">
      <alignment horizontal="left"/>
      <protection locked="0"/>
    </xf>
    <xf numFmtId="49" fontId="7" fillId="0" borderId="0" xfId="0" applyNumberFormat="1" applyFont="1" applyFill="1"/>
    <xf numFmtId="2" fontId="7" fillId="0" borderId="0" xfId="0" applyNumberFormat="1" applyFont="1" applyFill="1"/>
    <xf numFmtId="164" fontId="7" fillId="0" borderId="0" xfId="0" applyNumberFormat="1" applyFont="1" applyFill="1"/>
    <xf numFmtId="0" fontId="7" fillId="0" borderId="0" xfId="0" applyFont="1" applyFill="1" applyBorder="1"/>
    <xf numFmtId="2" fontId="18" fillId="0" borderId="0" xfId="1" applyNumberFormat="1" applyFont="1" applyFill="1" applyBorder="1" applyAlignment="1">
      <alignment vertical="center"/>
    </xf>
    <xf numFmtId="2" fontId="19" fillId="0" borderId="0" xfId="1" applyNumberFormat="1" applyFont="1" applyFill="1" applyBorder="1" applyAlignment="1">
      <alignment vertical="center"/>
    </xf>
    <xf numFmtId="0" fontId="20" fillId="0" borderId="0" xfId="0" applyFont="1" applyFill="1" applyBorder="1" applyAlignment="1">
      <alignment horizontal="left"/>
    </xf>
    <xf numFmtId="0" fontId="21" fillId="2" borderId="0" xfId="0" applyFont="1" applyFill="1" applyAlignment="1">
      <alignment horizontal="left"/>
    </xf>
    <xf numFmtId="49" fontId="7" fillId="2" borderId="0" xfId="0" applyNumberFormat="1" applyFont="1" applyFill="1"/>
    <xf numFmtId="0" fontId="7" fillId="2" borderId="0" xfId="0" applyFont="1" applyFill="1"/>
    <xf numFmtId="2" fontId="7" fillId="2" borderId="0" xfId="0" applyNumberFormat="1" applyFont="1" applyFill="1"/>
    <xf numFmtId="0" fontId="6" fillId="2" borderId="0" xfId="0" applyFont="1" applyFill="1" applyAlignment="1">
      <alignment horizontal="left"/>
    </xf>
    <xf numFmtId="0" fontId="7" fillId="5" borderId="0" xfId="0" applyFont="1" applyFill="1"/>
    <xf numFmtId="49" fontId="7" fillId="5" borderId="0" xfId="0" applyNumberFormat="1" applyFont="1" applyFill="1"/>
    <xf numFmtId="2" fontId="7" fillId="5" borderId="0" xfId="0" applyNumberFormat="1" applyFont="1" applyFill="1"/>
    <xf numFmtId="0" fontId="8" fillId="5" borderId="0" xfId="0" applyFont="1" applyFill="1"/>
    <xf numFmtId="0" fontId="7" fillId="5" borderId="0" xfId="0" applyFont="1" applyFill="1" applyAlignment="1">
      <alignment horizontal="left"/>
    </xf>
    <xf numFmtId="0" fontId="8" fillId="5" borderId="0" xfId="0" applyFont="1" applyFill="1" applyAlignment="1">
      <alignment horizontal="left"/>
    </xf>
    <xf numFmtId="0" fontId="7" fillId="0" borderId="0" xfId="0" applyFont="1" applyFill="1" applyAlignment="1">
      <alignment horizontal="left"/>
    </xf>
    <xf numFmtId="0" fontId="7" fillId="0" borderId="0" xfId="0" quotePrefix="1" applyFont="1" applyFill="1"/>
    <xf numFmtId="49" fontId="7" fillId="0" borderId="0" xfId="0" quotePrefix="1" applyNumberFormat="1" applyFont="1" applyFill="1"/>
    <xf numFmtId="0" fontId="7" fillId="0" borderId="0" xfId="0" applyFont="1" applyFill="1" applyProtection="1">
      <protection locked="0"/>
    </xf>
    <xf numFmtId="165" fontId="8" fillId="0" borderId="0" xfId="0" applyNumberFormat="1" applyFont="1" applyFill="1" applyBorder="1" applyAlignment="1">
      <alignment horizontal="left"/>
    </xf>
    <xf numFmtId="0" fontId="6" fillId="0" borderId="0" xfId="0" applyFont="1" applyFill="1" applyAlignment="1">
      <alignment horizontal="left"/>
    </xf>
    <xf numFmtId="49" fontId="8" fillId="0" borderId="0" xfId="0" applyNumberFormat="1" applyFont="1" applyFill="1"/>
    <xf numFmtId="165" fontId="8" fillId="3" borderId="6" xfId="0" applyNumberFormat="1" applyFont="1" applyFill="1" applyBorder="1" applyAlignment="1" applyProtection="1">
      <alignment horizontal="left"/>
      <protection locked="0"/>
    </xf>
    <xf numFmtId="0" fontId="8" fillId="0" borderId="0" xfId="0" quotePrefix="1" applyFont="1"/>
    <xf numFmtId="165" fontId="8" fillId="3" borderId="6" xfId="0" applyNumberFormat="1" applyFont="1" applyFill="1" applyBorder="1" applyAlignment="1">
      <alignment horizontal="left"/>
    </xf>
    <xf numFmtId="49" fontId="8" fillId="0" borderId="0" xfId="0" quotePrefix="1" applyNumberFormat="1" applyFont="1" applyFill="1"/>
    <xf numFmtId="0" fontId="8" fillId="0" borderId="0" xfId="0" quotePrefix="1" applyFont="1" applyAlignment="1">
      <alignment vertical="center"/>
    </xf>
    <xf numFmtId="0" fontId="20" fillId="0" borderId="0" xfId="0" applyFont="1" applyFill="1"/>
    <xf numFmtId="165" fontId="8" fillId="6" borderId="16" xfId="0" applyNumberFormat="1" applyFont="1" applyFill="1" applyBorder="1" applyAlignment="1" applyProtection="1">
      <alignment horizontal="left"/>
      <protection locked="0"/>
    </xf>
    <xf numFmtId="0" fontId="7" fillId="0" borderId="0" xfId="0" applyFont="1" applyFill="1" applyAlignment="1">
      <alignment horizontal="right"/>
    </xf>
    <xf numFmtId="49" fontId="7" fillId="0" borderId="0" xfId="0" applyNumberFormat="1" applyFont="1" applyFill="1" applyProtection="1">
      <protection locked="0"/>
    </xf>
    <xf numFmtId="0" fontId="8" fillId="0" borderId="0" xfId="0" applyFont="1" applyFill="1" applyAlignment="1">
      <alignment horizontal="right"/>
    </xf>
    <xf numFmtId="2" fontId="8" fillId="0" borderId="0" xfId="0" applyNumberFormat="1" applyFont="1" applyFill="1"/>
    <xf numFmtId="0" fontId="7" fillId="2" borderId="0" xfId="0" applyFont="1" applyFill="1" applyBorder="1"/>
    <xf numFmtId="0" fontId="6" fillId="2" borderId="0" xfId="0" applyFont="1" applyFill="1" applyBorder="1" applyAlignment="1">
      <alignment horizontal="center"/>
    </xf>
    <xf numFmtId="0" fontId="7" fillId="2" borderId="0" xfId="0" applyFont="1" applyFill="1" applyBorder="1" applyAlignment="1"/>
    <xf numFmtId="0" fontId="6" fillId="2" borderId="0" xfId="0" applyFont="1" applyFill="1" applyBorder="1" applyAlignment="1"/>
    <xf numFmtId="0" fontId="8" fillId="2" borderId="0" xfId="0" applyFont="1" applyFill="1" applyBorder="1" applyAlignment="1"/>
    <xf numFmtId="0" fontId="8" fillId="0" borderId="4" xfId="0" applyFont="1" applyBorder="1" applyAlignment="1"/>
    <xf numFmtId="0" fontId="7" fillId="0" borderId="0" xfId="0" applyFont="1" applyBorder="1" applyAlignment="1"/>
    <xf numFmtId="0" fontId="7" fillId="0" borderId="5" xfId="0" applyFont="1" applyBorder="1" applyAlignment="1"/>
    <xf numFmtId="0" fontId="8" fillId="0" borderId="4" xfId="0" applyFont="1" applyBorder="1" applyAlignment="1">
      <alignment horizontal="center"/>
    </xf>
    <xf numFmtId="0" fontId="7" fillId="0" borderId="0" xfId="0" applyFont="1" applyBorder="1" applyAlignment="1">
      <alignment horizontal="center"/>
    </xf>
    <xf numFmtId="0" fontId="7" fillId="0" borderId="5" xfId="0" applyFont="1" applyBorder="1" applyAlignment="1">
      <alignment horizontal="center"/>
    </xf>
    <xf numFmtId="0" fontId="8" fillId="0" borderId="0" xfId="0" applyFont="1" applyBorder="1" applyAlignment="1">
      <alignment wrapText="1"/>
    </xf>
    <xf numFmtId="2" fontId="8" fillId="0" borderId="0" xfId="0" applyNumberFormat="1" applyFont="1" applyFill="1" applyBorder="1" applyAlignment="1"/>
    <xf numFmtId="0" fontId="8" fillId="0" borderId="0" xfId="0" applyFont="1" applyBorder="1" applyAlignment="1">
      <alignment horizontal="center"/>
    </xf>
    <xf numFmtId="0" fontId="7" fillId="0" borderId="0" xfId="0" applyFont="1" applyAlignment="1">
      <alignment horizontal="center"/>
    </xf>
    <xf numFmtId="0" fontId="8" fillId="0" borderId="0" xfId="0" quotePrefix="1" applyFont="1" applyBorder="1" applyAlignment="1">
      <alignment horizontal="center"/>
    </xf>
    <xf numFmtId="0" fontId="8" fillId="0" borderId="0" xfId="0" applyFont="1" applyFill="1" applyBorder="1" applyAlignment="1">
      <alignment horizontal="left"/>
    </xf>
    <xf numFmtId="0" fontId="7" fillId="0" borderId="0" xfId="0" applyFont="1" applyAlignment="1"/>
    <xf numFmtId="0" fontId="8" fillId="0" borderId="0" xfId="0" applyFont="1" applyFill="1" applyBorder="1" applyAlignment="1"/>
    <xf numFmtId="0" fontId="6" fillId="2" borderId="0" xfId="0" applyFont="1" applyFill="1" applyAlignment="1"/>
    <xf numFmtId="0" fontId="8" fillId="2" borderId="0" xfId="0" applyFont="1" applyFill="1" applyAlignment="1"/>
    <xf numFmtId="0" fontId="7" fillId="2" borderId="0" xfId="0" applyFont="1" applyFill="1" applyAlignment="1"/>
    <xf numFmtId="0" fontId="8" fillId="0" borderId="0" xfId="0" applyFont="1" applyAlignment="1"/>
    <xf numFmtId="165" fontId="8" fillId="3" borderId="6" xfId="0" applyNumberFormat="1" applyFont="1" applyFill="1" applyBorder="1" applyAlignment="1" applyProtection="1">
      <alignment horizontal="left"/>
      <protection locked="0"/>
    </xf>
    <xf numFmtId="0" fontId="8" fillId="0" borderId="0" xfId="0" applyFont="1" applyFill="1" applyAlignment="1">
      <alignment horizontal="center"/>
    </xf>
    <xf numFmtId="0" fontId="7" fillId="0" borderId="0" xfId="0" applyFont="1" applyFill="1" applyAlignment="1">
      <alignment horizontal="center"/>
    </xf>
    <xf numFmtId="165" fontId="8" fillId="3" borderId="6" xfId="0" applyNumberFormat="1" applyFont="1" applyFill="1" applyBorder="1" applyAlignment="1">
      <alignment horizontal="left"/>
    </xf>
    <xf numFmtId="4" fontId="8" fillId="3" borderId="6" xfId="0" applyNumberFormat="1" applyFont="1" applyFill="1" applyBorder="1" applyAlignment="1" applyProtection="1">
      <alignment horizontal="left"/>
      <protection locked="0"/>
    </xf>
    <xf numFmtId="0" fontId="20" fillId="0" borderId="0" xfId="0" applyFont="1" applyFill="1" applyAlignment="1">
      <alignment horizontal="center"/>
    </xf>
    <xf numFmtId="165" fontId="8" fillId="3" borderId="17" xfId="0" applyNumberFormat="1" applyFont="1" applyFill="1" applyBorder="1" applyAlignment="1" applyProtection="1">
      <alignment horizontal="left"/>
      <protection locked="0"/>
    </xf>
    <xf numFmtId="165" fontId="8" fillId="3" borderId="17" xfId="0" applyNumberFormat="1" applyFont="1" applyFill="1" applyBorder="1" applyAlignment="1">
      <alignment horizontal="left"/>
    </xf>
    <xf numFmtId="4" fontId="8" fillId="3" borderId="17" xfId="0" applyNumberFormat="1" applyFont="1" applyFill="1" applyBorder="1" applyAlignment="1" applyProtection="1">
      <alignment horizontal="left"/>
      <protection locked="0"/>
    </xf>
  </cellXfs>
  <cellStyles count="13">
    <cellStyle name="Euro 9" xfId="9"/>
    <cellStyle name="Euro_Voorcalculatie gemeente Vught" xfId="12"/>
    <cellStyle name="Komma" xfId="2" builtinId="3"/>
    <cellStyle name="Komma 2 2 2" xfId="8"/>
    <cellStyle name="Normal_AFRPPRIJS.xls" xfId="1"/>
    <cellStyle name="Procent" xfId="4" builtinId="5"/>
    <cellStyle name="Ruimtestaat_Koppen 2" xfId="5"/>
    <cellStyle name="Standaard" xfId="0" builtinId="0"/>
    <cellStyle name="Standaard 10 2" xfId="6"/>
    <cellStyle name="Standaard_Opper vlaktes" xfId="10"/>
    <cellStyle name="Standaard_ruimtestaat" xfId="7"/>
    <cellStyle name="Standaard_Voorcalculatie gemeente Vught" xfId="11"/>
    <cellStyle name="Valuta" xfId="3"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Ruimtestaten%20en%20tariefbladen%20SVOK_.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urtarieve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d1"/>
      <sheetName val="Kengetal"/>
      <sheetName val="SVOK Ruimtestaten totaal"/>
      <sheetName val="Totalen"/>
    </sheetNames>
    <sheetDataSet>
      <sheetData sheetId="0"/>
      <sheetData sheetId="1">
        <row r="2">
          <cell r="A2" t="str">
            <v>aul200b</v>
          </cell>
        </row>
      </sheetData>
      <sheetData sheetId="2">
        <row r="1019">
          <cell r="K1019">
            <v>619.83000000000015</v>
          </cell>
        </row>
        <row r="1022">
          <cell r="K1022">
            <v>50650.85</v>
          </cell>
          <cell r="S1022">
            <v>202</v>
          </cell>
          <cell r="U1022">
            <v>9539975.5999999978</v>
          </cell>
        </row>
      </sheetData>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urtariefopbouw Contract "/>
      <sheetName val="Uurtarieven Regiewerkzaamheden"/>
      <sheetName val="Prijzen Afroep Weekdagen"/>
      <sheetName val="Prijzen Afroep Weekenddagen"/>
      <sheetName val="Prijzen Afroep Feestdagen"/>
      <sheetName val="Progr Grondige reiniging sanita"/>
      <sheetName val="Programma Opleveringsschoonmaak"/>
      <sheetName val="Programma Inhuizingsschoonmaak"/>
      <sheetName val="Progr Periodieke beurt ruimte"/>
    </sheetNames>
    <sheetDataSet>
      <sheetData sheetId="0">
        <row r="57">
          <cell r="G57">
            <v>0</v>
          </cell>
          <cell r="V57">
            <v>0</v>
          </cell>
        </row>
      </sheetData>
      <sheetData sheetId="1"/>
      <sheetData sheetId="2"/>
      <sheetData sheetId="3"/>
      <sheetData sheetId="4"/>
      <sheetData sheetId="5"/>
      <sheetData sheetId="6"/>
      <sheetData sheetId="7"/>
      <sheetData sheetId="8"/>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62"/>
  <sheetViews>
    <sheetView tabSelected="1" zoomScale="90" zoomScaleNormal="90" workbookViewId="0">
      <selection activeCell="C26" sqref="C26"/>
    </sheetView>
  </sheetViews>
  <sheetFormatPr defaultColWidth="9.08984375" defaultRowHeight="12"/>
  <cols>
    <col min="1" max="1" width="3.08984375" style="269" customWidth="1"/>
    <col min="2" max="2" width="17.81640625" style="269" customWidth="1"/>
    <col min="3" max="3" width="12.6328125" style="269" customWidth="1"/>
    <col min="4" max="4" width="2.6328125" style="269" customWidth="1"/>
    <col min="5" max="5" width="16.36328125" style="269" customWidth="1"/>
    <col min="6" max="6" width="2.6328125" style="269" customWidth="1"/>
    <col min="7" max="7" width="13.54296875" style="269" customWidth="1"/>
    <col min="8" max="8" width="3.6328125" style="269" customWidth="1"/>
    <col min="9" max="9" width="15.6328125" style="269" customWidth="1"/>
    <col min="10" max="10" width="12.6328125" style="269" customWidth="1"/>
    <col min="11" max="11" width="2.6328125" style="269" customWidth="1"/>
    <col min="12" max="12" width="16.36328125" style="269" customWidth="1"/>
    <col min="13" max="13" width="2.6328125" style="269" customWidth="1"/>
    <col min="14" max="14" width="16.36328125" style="269" customWidth="1"/>
    <col min="15" max="15" width="3.6328125" style="269" customWidth="1"/>
    <col min="16" max="16" width="3.08984375" style="269" customWidth="1"/>
    <col min="17" max="17" width="15.6328125" style="269" customWidth="1"/>
    <col min="18" max="18" width="12.6328125" style="269" customWidth="1"/>
    <col min="19" max="19" width="2.6328125" style="269" customWidth="1"/>
    <col min="20" max="20" width="16.36328125" style="269" customWidth="1"/>
    <col min="21" max="21" width="2.6328125" style="269" customWidth="1"/>
    <col min="22" max="22" width="13.54296875" style="269" customWidth="1"/>
    <col min="23" max="23" width="3.6328125" style="269" customWidth="1"/>
    <col min="24" max="24" width="15.6328125" style="269" customWidth="1"/>
    <col min="25" max="25" width="12.6328125" style="269" customWidth="1"/>
    <col min="26" max="26" width="2.6328125" style="269" customWidth="1"/>
    <col min="27" max="27" width="16.36328125" style="269" customWidth="1"/>
    <col min="28" max="28" width="2.6328125" style="269" customWidth="1"/>
    <col min="29" max="29" width="16.36328125" style="269" customWidth="1"/>
    <col min="30" max="30" width="3.6328125" style="269" customWidth="1"/>
    <col min="31" max="31" width="3.08984375" style="269" customWidth="1"/>
    <col min="32" max="32" width="15.6328125" style="269" customWidth="1"/>
    <col min="33" max="33" width="12.6328125" style="269" customWidth="1"/>
    <col min="34" max="34" width="2.6328125" style="269" customWidth="1"/>
    <col min="35" max="35" width="16.36328125" style="269" customWidth="1"/>
    <col min="36" max="36" width="2.6328125" style="269" customWidth="1"/>
    <col min="37" max="37" width="13.54296875" style="269" customWidth="1"/>
    <col min="38" max="38" width="3.6328125" style="269" customWidth="1"/>
    <col min="39" max="39" width="15.6328125" style="269" customWidth="1"/>
    <col min="40" max="40" width="12.6328125" style="269" customWidth="1"/>
    <col min="41" max="41" width="2.6328125" style="269" customWidth="1"/>
    <col min="42" max="42" width="16.36328125" style="269" customWidth="1"/>
    <col min="43" max="43" width="2.6328125" style="269" customWidth="1"/>
    <col min="44" max="44" width="16.36328125" style="269" customWidth="1"/>
    <col min="45" max="45" width="3.6328125" style="269" customWidth="1"/>
    <col min="46" max="256" width="9.08984375" style="269"/>
    <col min="257" max="257" width="3.08984375" style="269" customWidth="1"/>
    <col min="258" max="258" width="17.81640625" style="269" customWidth="1"/>
    <col min="259" max="259" width="12.6328125" style="269" customWidth="1"/>
    <col min="260" max="260" width="2.6328125" style="269" customWidth="1"/>
    <col min="261" max="261" width="16.36328125" style="269" customWidth="1"/>
    <col min="262" max="262" width="2.6328125" style="269" customWidth="1"/>
    <col min="263" max="263" width="13.54296875" style="269" customWidth="1"/>
    <col min="264" max="264" width="3.6328125" style="269" customWidth="1"/>
    <col min="265" max="265" width="15.6328125" style="269" customWidth="1"/>
    <col min="266" max="266" width="12.6328125" style="269" customWidth="1"/>
    <col min="267" max="267" width="2.6328125" style="269" customWidth="1"/>
    <col min="268" max="268" width="16.36328125" style="269" customWidth="1"/>
    <col min="269" max="269" width="2.6328125" style="269" customWidth="1"/>
    <col min="270" max="270" width="16.36328125" style="269" customWidth="1"/>
    <col min="271" max="271" width="3.6328125" style="269" customWidth="1"/>
    <col min="272" max="272" width="3.08984375" style="269" customWidth="1"/>
    <col min="273" max="273" width="15.6328125" style="269" customWidth="1"/>
    <col min="274" max="274" width="12.6328125" style="269" customWidth="1"/>
    <col min="275" max="275" width="2.6328125" style="269" customWidth="1"/>
    <col min="276" max="276" width="16.36328125" style="269" customWidth="1"/>
    <col min="277" max="277" width="2.6328125" style="269" customWidth="1"/>
    <col min="278" max="278" width="13.54296875" style="269" customWidth="1"/>
    <col min="279" max="279" width="3.6328125" style="269" customWidth="1"/>
    <col min="280" max="280" width="15.6328125" style="269" customWidth="1"/>
    <col min="281" max="281" width="12.6328125" style="269" customWidth="1"/>
    <col min="282" max="282" width="2.6328125" style="269" customWidth="1"/>
    <col min="283" max="283" width="16.36328125" style="269" customWidth="1"/>
    <col min="284" max="284" width="2.6328125" style="269" customWidth="1"/>
    <col min="285" max="285" width="16.36328125" style="269" customWidth="1"/>
    <col min="286" max="286" width="3.6328125" style="269" customWidth="1"/>
    <col min="287" max="287" width="3.08984375" style="269" customWidth="1"/>
    <col min="288" max="288" width="15.6328125" style="269" customWidth="1"/>
    <col min="289" max="289" width="12.6328125" style="269" customWidth="1"/>
    <col min="290" max="290" width="2.6328125" style="269" customWidth="1"/>
    <col min="291" max="291" width="16.36328125" style="269" customWidth="1"/>
    <col min="292" max="292" width="2.6328125" style="269" customWidth="1"/>
    <col min="293" max="293" width="13.54296875" style="269" customWidth="1"/>
    <col min="294" max="294" width="3.6328125" style="269" customWidth="1"/>
    <col min="295" max="295" width="15.6328125" style="269" customWidth="1"/>
    <col min="296" max="296" width="12.6328125" style="269" customWidth="1"/>
    <col min="297" max="297" width="2.6328125" style="269" customWidth="1"/>
    <col min="298" max="298" width="16.36328125" style="269" customWidth="1"/>
    <col min="299" max="299" width="2.6328125" style="269" customWidth="1"/>
    <col min="300" max="300" width="16.36328125" style="269" customWidth="1"/>
    <col min="301" max="301" width="3.6328125" style="269" customWidth="1"/>
    <col min="302" max="512" width="9.08984375" style="269"/>
    <col min="513" max="513" width="3.08984375" style="269" customWidth="1"/>
    <col min="514" max="514" width="17.81640625" style="269" customWidth="1"/>
    <col min="515" max="515" width="12.6328125" style="269" customWidth="1"/>
    <col min="516" max="516" width="2.6328125" style="269" customWidth="1"/>
    <col min="517" max="517" width="16.36328125" style="269" customWidth="1"/>
    <col min="518" max="518" width="2.6328125" style="269" customWidth="1"/>
    <col min="519" max="519" width="13.54296875" style="269" customWidth="1"/>
    <col min="520" max="520" width="3.6328125" style="269" customWidth="1"/>
    <col min="521" max="521" width="15.6328125" style="269" customWidth="1"/>
    <col min="522" max="522" width="12.6328125" style="269" customWidth="1"/>
    <col min="523" max="523" width="2.6328125" style="269" customWidth="1"/>
    <col min="524" max="524" width="16.36328125" style="269" customWidth="1"/>
    <col min="525" max="525" width="2.6328125" style="269" customWidth="1"/>
    <col min="526" max="526" width="16.36328125" style="269" customWidth="1"/>
    <col min="527" max="527" width="3.6328125" style="269" customWidth="1"/>
    <col min="528" max="528" width="3.08984375" style="269" customWidth="1"/>
    <col min="529" max="529" width="15.6328125" style="269" customWidth="1"/>
    <col min="530" max="530" width="12.6328125" style="269" customWidth="1"/>
    <col min="531" max="531" width="2.6328125" style="269" customWidth="1"/>
    <col min="532" max="532" width="16.36328125" style="269" customWidth="1"/>
    <col min="533" max="533" width="2.6328125" style="269" customWidth="1"/>
    <col min="534" max="534" width="13.54296875" style="269" customWidth="1"/>
    <col min="535" max="535" width="3.6328125" style="269" customWidth="1"/>
    <col min="536" max="536" width="15.6328125" style="269" customWidth="1"/>
    <col min="537" max="537" width="12.6328125" style="269" customWidth="1"/>
    <col min="538" max="538" width="2.6328125" style="269" customWidth="1"/>
    <col min="539" max="539" width="16.36328125" style="269" customWidth="1"/>
    <col min="540" max="540" width="2.6328125" style="269" customWidth="1"/>
    <col min="541" max="541" width="16.36328125" style="269" customWidth="1"/>
    <col min="542" max="542" width="3.6328125" style="269" customWidth="1"/>
    <col min="543" max="543" width="3.08984375" style="269" customWidth="1"/>
    <col min="544" max="544" width="15.6328125" style="269" customWidth="1"/>
    <col min="545" max="545" width="12.6328125" style="269" customWidth="1"/>
    <col min="546" max="546" width="2.6328125" style="269" customWidth="1"/>
    <col min="547" max="547" width="16.36328125" style="269" customWidth="1"/>
    <col min="548" max="548" width="2.6328125" style="269" customWidth="1"/>
    <col min="549" max="549" width="13.54296875" style="269" customWidth="1"/>
    <col min="550" max="550" width="3.6328125" style="269" customWidth="1"/>
    <col min="551" max="551" width="15.6328125" style="269" customWidth="1"/>
    <col min="552" max="552" width="12.6328125" style="269" customWidth="1"/>
    <col min="553" max="553" width="2.6328125" style="269" customWidth="1"/>
    <col min="554" max="554" width="16.36328125" style="269" customWidth="1"/>
    <col min="555" max="555" width="2.6328125" style="269" customWidth="1"/>
    <col min="556" max="556" width="16.36328125" style="269" customWidth="1"/>
    <col min="557" max="557" width="3.6328125" style="269" customWidth="1"/>
    <col min="558" max="768" width="9.08984375" style="269"/>
    <col min="769" max="769" width="3.08984375" style="269" customWidth="1"/>
    <col min="770" max="770" width="17.81640625" style="269" customWidth="1"/>
    <col min="771" max="771" width="12.6328125" style="269" customWidth="1"/>
    <col min="772" max="772" width="2.6328125" style="269" customWidth="1"/>
    <col min="773" max="773" width="16.36328125" style="269" customWidth="1"/>
    <col min="774" max="774" width="2.6328125" style="269" customWidth="1"/>
    <col min="775" max="775" width="13.54296875" style="269" customWidth="1"/>
    <col min="776" max="776" width="3.6328125" style="269" customWidth="1"/>
    <col min="777" max="777" width="15.6328125" style="269" customWidth="1"/>
    <col min="778" max="778" width="12.6328125" style="269" customWidth="1"/>
    <col min="779" max="779" width="2.6328125" style="269" customWidth="1"/>
    <col min="780" max="780" width="16.36328125" style="269" customWidth="1"/>
    <col min="781" max="781" width="2.6328125" style="269" customWidth="1"/>
    <col min="782" max="782" width="16.36328125" style="269" customWidth="1"/>
    <col min="783" max="783" width="3.6328125" style="269" customWidth="1"/>
    <col min="784" max="784" width="3.08984375" style="269" customWidth="1"/>
    <col min="785" max="785" width="15.6328125" style="269" customWidth="1"/>
    <col min="786" max="786" width="12.6328125" style="269" customWidth="1"/>
    <col min="787" max="787" width="2.6328125" style="269" customWidth="1"/>
    <col min="788" max="788" width="16.36328125" style="269" customWidth="1"/>
    <col min="789" max="789" width="2.6328125" style="269" customWidth="1"/>
    <col min="790" max="790" width="13.54296875" style="269" customWidth="1"/>
    <col min="791" max="791" width="3.6328125" style="269" customWidth="1"/>
    <col min="792" max="792" width="15.6328125" style="269" customWidth="1"/>
    <col min="793" max="793" width="12.6328125" style="269" customWidth="1"/>
    <col min="794" max="794" width="2.6328125" style="269" customWidth="1"/>
    <col min="795" max="795" width="16.36328125" style="269" customWidth="1"/>
    <col min="796" max="796" width="2.6328125" style="269" customWidth="1"/>
    <col min="797" max="797" width="16.36328125" style="269" customWidth="1"/>
    <col min="798" max="798" width="3.6328125" style="269" customWidth="1"/>
    <col min="799" max="799" width="3.08984375" style="269" customWidth="1"/>
    <col min="800" max="800" width="15.6328125" style="269" customWidth="1"/>
    <col min="801" max="801" width="12.6328125" style="269" customWidth="1"/>
    <col min="802" max="802" width="2.6328125" style="269" customWidth="1"/>
    <col min="803" max="803" width="16.36328125" style="269" customWidth="1"/>
    <col min="804" max="804" width="2.6328125" style="269" customWidth="1"/>
    <col min="805" max="805" width="13.54296875" style="269" customWidth="1"/>
    <col min="806" max="806" width="3.6328125" style="269" customWidth="1"/>
    <col min="807" max="807" width="15.6328125" style="269" customWidth="1"/>
    <col min="808" max="808" width="12.6328125" style="269" customWidth="1"/>
    <col min="809" max="809" width="2.6328125" style="269" customWidth="1"/>
    <col min="810" max="810" width="16.36328125" style="269" customWidth="1"/>
    <col min="811" max="811" width="2.6328125" style="269" customWidth="1"/>
    <col min="812" max="812" width="16.36328125" style="269" customWidth="1"/>
    <col min="813" max="813" width="3.6328125" style="269" customWidth="1"/>
    <col min="814" max="1024" width="9.08984375" style="269"/>
    <col min="1025" max="1025" width="3.08984375" style="269" customWidth="1"/>
    <col min="1026" max="1026" width="17.81640625" style="269" customWidth="1"/>
    <col min="1027" max="1027" width="12.6328125" style="269" customWidth="1"/>
    <col min="1028" max="1028" width="2.6328125" style="269" customWidth="1"/>
    <col min="1029" max="1029" width="16.36328125" style="269" customWidth="1"/>
    <col min="1030" max="1030" width="2.6328125" style="269" customWidth="1"/>
    <col min="1031" max="1031" width="13.54296875" style="269" customWidth="1"/>
    <col min="1032" max="1032" width="3.6328125" style="269" customWidth="1"/>
    <col min="1033" max="1033" width="15.6328125" style="269" customWidth="1"/>
    <col min="1034" max="1034" width="12.6328125" style="269" customWidth="1"/>
    <col min="1035" max="1035" width="2.6328125" style="269" customWidth="1"/>
    <col min="1036" max="1036" width="16.36328125" style="269" customWidth="1"/>
    <col min="1037" max="1037" width="2.6328125" style="269" customWidth="1"/>
    <col min="1038" max="1038" width="16.36328125" style="269" customWidth="1"/>
    <col min="1039" max="1039" width="3.6328125" style="269" customWidth="1"/>
    <col min="1040" max="1040" width="3.08984375" style="269" customWidth="1"/>
    <col min="1041" max="1041" width="15.6328125" style="269" customWidth="1"/>
    <col min="1042" max="1042" width="12.6328125" style="269" customWidth="1"/>
    <col min="1043" max="1043" width="2.6328125" style="269" customWidth="1"/>
    <col min="1044" max="1044" width="16.36328125" style="269" customWidth="1"/>
    <col min="1045" max="1045" width="2.6328125" style="269" customWidth="1"/>
    <col min="1046" max="1046" width="13.54296875" style="269" customWidth="1"/>
    <col min="1047" max="1047" width="3.6328125" style="269" customWidth="1"/>
    <col min="1048" max="1048" width="15.6328125" style="269" customWidth="1"/>
    <col min="1049" max="1049" width="12.6328125" style="269" customWidth="1"/>
    <col min="1050" max="1050" width="2.6328125" style="269" customWidth="1"/>
    <col min="1051" max="1051" width="16.36328125" style="269" customWidth="1"/>
    <col min="1052" max="1052" width="2.6328125" style="269" customWidth="1"/>
    <col min="1053" max="1053" width="16.36328125" style="269" customWidth="1"/>
    <col min="1054" max="1054" width="3.6328125" style="269" customWidth="1"/>
    <col min="1055" max="1055" width="3.08984375" style="269" customWidth="1"/>
    <col min="1056" max="1056" width="15.6328125" style="269" customWidth="1"/>
    <col min="1057" max="1057" width="12.6328125" style="269" customWidth="1"/>
    <col min="1058" max="1058" width="2.6328125" style="269" customWidth="1"/>
    <col min="1059" max="1059" width="16.36328125" style="269" customWidth="1"/>
    <col min="1060" max="1060" width="2.6328125" style="269" customWidth="1"/>
    <col min="1061" max="1061" width="13.54296875" style="269" customWidth="1"/>
    <col min="1062" max="1062" width="3.6328125" style="269" customWidth="1"/>
    <col min="1063" max="1063" width="15.6328125" style="269" customWidth="1"/>
    <col min="1064" max="1064" width="12.6328125" style="269" customWidth="1"/>
    <col min="1065" max="1065" width="2.6328125" style="269" customWidth="1"/>
    <col min="1066" max="1066" width="16.36328125" style="269" customWidth="1"/>
    <col min="1067" max="1067" width="2.6328125" style="269" customWidth="1"/>
    <col min="1068" max="1068" width="16.36328125" style="269" customWidth="1"/>
    <col min="1069" max="1069" width="3.6328125" style="269" customWidth="1"/>
    <col min="1070" max="1280" width="9.08984375" style="269"/>
    <col min="1281" max="1281" width="3.08984375" style="269" customWidth="1"/>
    <col min="1282" max="1282" width="17.81640625" style="269" customWidth="1"/>
    <col min="1283" max="1283" width="12.6328125" style="269" customWidth="1"/>
    <col min="1284" max="1284" width="2.6328125" style="269" customWidth="1"/>
    <col min="1285" max="1285" width="16.36328125" style="269" customWidth="1"/>
    <col min="1286" max="1286" width="2.6328125" style="269" customWidth="1"/>
    <col min="1287" max="1287" width="13.54296875" style="269" customWidth="1"/>
    <col min="1288" max="1288" width="3.6328125" style="269" customWidth="1"/>
    <col min="1289" max="1289" width="15.6328125" style="269" customWidth="1"/>
    <col min="1290" max="1290" width="12.6328125" style="269" customWidth="1"/>
    <col min="1291" max="1291" width="2.6328125" style="269" customWidth="1"/>
    <col min="1292" max="1292" width="16.36328125" style="269" customWidth="1"/>
    <col min="1293" max="1293" width="2.6328125" style="269" customWidth="1"/>
    <col min="1294" max="1294" width="16.36328125" style="269" customWidth="1"/>
    <col min="1295" max="1295" width="3.6328125" style="269" customWidth="1"/>
    <col min="1296" max="1296" width="3.08984375" style="269" customWidth="1"/>
    <col min="1297" max="1297" width="15.6328125" style="269" customWidth="1"/>
    <col min="1298" max="1298" width="12.6328125" style="269" customWidth="1"/>
    <col min="1299" max="1299" width="2.6328125" style="269" customWidth="1"/>
    <col min="1300" max="1300" width="16.36328125" style="269" customWidth="1"/>
    <col min="1301" max="1301" width="2.6328125" style="269" customWidth="1"/>
    <col min="1302" max="1302" width="13.54296875" style="269" customWidth="1"/>
    <col min="1303" max="1303" width="3.6328125" style="269" customWidth="1"/>
    <col min="1304" max="1304" width="15.6328125" style="269" customWidth="1"/>
    <col min="1305" max="1305" width="12.6328125" style="269" customWidth="1"/>
    <col min="1306" max="1306" width="2.6328125" style="269" customWidth="1"/>
    <col min="1307" max="1307" width="16.36328125" style="269" customWidth="1"/>
    <col min="1308" max="1308" width="2.6328125" style="269" customWidth="1"/>
    <col min="1309" max="1309" width="16.36328125" style="269" customWidth="1"/>
    <col min="1310" max="1310" width="3.6328125" style="269" customWidth="1"/>
    <col min="1311" max="1311" width="3.08984375" style="269" customWidth="1"/>
    <col min="1312" max="1312" width="15.6328125" style="269" customWidth="1"/>
    <col min="1313" max="1313" width="12.6328125" style="269" customWidth="1"/>
    <col min="1314" max="1314" width="2.6328125" style="269" customWidth="1"/>
    <col min="1315" max="1315" width="16.36328125" style="269" customWidth="1"/>
    <col min="1316" max="1316" width="2.6328125" style="269" customWidth="1"/>
    <col min="1317" max="1317" width="13.54296875" style="269" customWidth="1"/>
    <col min="1318" max="1318" width="3.6328125" style="269" customWidth="1"/>
    <col min="1319" max="1319" width="15.6328125" style="269" customWidth="1"/>
    <col min="1320" max="1320" width="12.6328125" style="269" customWidth="1"/>
    <col min="1321" max="1321" width="2.6328125" style="269" customWidth="1"/>
    <col min="1322" max="1322" width="16.36328125" style="269" customWidth="1"/>
    <col min="1323" max="1323" width="2.6328125" style="269" customWidth="1"/>
    <col min="1324" max="1324" width="16.36328125" style="269" customWidth="1"/>
    <col min="1325" max="1325" width="3.6328125" style="269" customWidth="1"/>
    <col min="1326" max="1536" width="9.08984375" style="269"/>
    <col min="1537" max="1537" width="3.08984375" style="269" customWidth="1"/>
    <col min="1538" max="1538" width="17.81640625" style="269" customWidth="1"/>
    <col min="1539" max="1539" width="12.6328125" style="269" customWidth="1"/>
    <col min="1540" max="1540" width="2.6328125" style="269" customWidth="1"/>
    <col min="1541" max="1541" width="16.36328125" style="269" customWidth="1"/>
    <col min="1542" max="1542" width="2.6328125" style="269" customWidth="1"/>
    <col min="1543" max="1543" width="13.54296875" style="269" customWidth="1"/>
    <col min="1544" max="1544" width="3.6328125" style="269" customWidth="1"/>
    <col min="1545" max="1545" width="15.6328125" style="269" customWidth="1"/>
    <col min="1546" max="1546" width="12.6328125" style="269" customWidth="1"/>
    <col min="1547" max="1547" width="2.6328125" style="269" customWidth="1"/>
    <col min="1548" max="1548" width="16.36328125" style="269" customWidth="1"/>
    <col min="1549" max="1549" width="2.6328125" style="269" customWidth="1"/>
    <col min="1550" max="1550" width="16.36328125" style="269" customWidth="1"/>
    <col min="1551" max="1551" width="3.6328125" style="269" customWidth="1"/>
    <col min="1552" max="1552" width="3.08984375" style="269" customWidth="1"/>
    <col min="1553" max="1553" width="15.6328125" style="269" customWidth="1"/>
    <col min="1554" max="1554" width="12.6328125" style="269" customWidth="1"/>
    <col min="1555" max="1555" width="2.6328125" style="269" customWidth="1"/>
    <col min="1556" max="1556" width="16.36328125" style="269" customWidth="1"/>
    <col min="1557" max="1557" width="2.6328125" style="269" customWidth="1"/>
    <col min="1558" max="1558" width="13.54296875" style="269" customWidth="1"/>
    <col min="1559" max="1559" width="3.6328125" style="269" customWidth="1"/>
    <col min="1560" max="1560" width="15.6328125" style="269" customWidth="1"/>
    <col min="1561" max="1561" width="12.6328125" style="269" customWidth="1"/>
    <col min="1562" max="1562" width="2.6328125" style="269" customWidth="1"/>
    <col min="1563" max="1563" width="16.36328125" style="269" customWidth="1"/>
    <col min="1564" max="1564" width="2.6328125" style="269" customWidth="1"/>
    <col min="1565" max="1565" width="16.36328125" style="269" customWidth="1"/>
    <col min="1566" max="1566" width="3.6328125" style="269" customWidth="1"/>
    <col min="1567" max="1567" width="3.08984375" style="269" customWidth="1"/>
    <col min="1568" max="1568" width="15.6328125" style="269" customWidth="1"/>
    <col min="1569" max="1569" width="12.6328125" style="269" customWidth="1"/>
    <col min="1570" max="1570" width="2.6328125" style="269" customWidth="1"/>
    <col min="1571" max="1571" width="16.36328125" style="269" customWidth="1"/>
    <col min="1572" max="1572" width="2.6328125" style="269" customWidth="1"/>
    <col min="1573" max="1573" width="13.54296875" style="269" customWidth="1"/>
    <col min="1574" max="1574" width="3.6328125" style="269" customWidth="1"/>
    <col min="1575" max="1575" width="15.6328125" style="269" customWidth="1"/>
    <col min="1576" max="1576" width="12.6328125" style="269" customWidth="1"/>
    <col min="1577" max="1577" width="2.6328125" style="269" customWidth="1"/>
    <col min="1578" max="1578" width="16.36328125" style="269" customWidth="1"/>
    <col min="1579" max="1579" width="2.6328125" style="269" customWidth="1"/>
    <col min="1580" max="1580" width="16.36328125" style="269" customWidth="1"/>
    <col min="1581" max="1581" width="3.6328125" style="269" customWidth="1"/>
    <col min="1582" max="1792" width="9.08984375" style="269"/>
    <col min="1793" max="1793" width="3.08984375" style="269" customWidth="1"/>
    <col min="1794" max="1794" width="17.81640625" style="269" customWidth="1"/>
    <col min="1795" max="1795" width="12.6328125" style="269" customWidth="1"/>
    <col min="1796" max="1796" width="2.6328125" style="269" customWidth="1"/>
    <col min="1797" max="1797" width="16.36328125" style="269" customWidth="1"/>
    <col min="1798" max="1798" width="2.6328125" style="269" customWidth="1"/>
    <col min="1799" max="1799" width="13.54296875" style="269" customWidth="1"/>
    <col min="1800" max="1800" width="3.6328125" style="269" customWidth="1"/>
    <col min="1801" max="1801" width="15.6328125" style="269" customWidth="1"/>
    <col min="1802" max="1802" width="12.6328125" style="269" customWidth="1"/>
    <col min="1803" max="1803" width="2.6328125" style="269" customWidth="1"/>
    <col min="1804" max="1804" width="16.36328125" style="269" customWidth="1"/>
    <col min="1805" max="1805" width="2.6328125" style="269" customWidth="1"/>
    <col min="1806" max="1806" width="16.36328125" style="269" customWidth="1"/>
    <col min="1807" max="1807" width="3.6328125" style="269" customWidth="1"/>
    <col min="1808" max="1808" width="3.08984375" style="269" customWidth="1"/>
    <col min="1809" max="1809" width="15.6328125" style="269" customWidth="1"/>
    <col min="1810" max="1810" width="12.6328125" style="269" customWidth="1"/>
    <col min="1811" max="1811" width="2.6328125" style="269" customWidth="1"/>
    <col min="1812" max="1812" width="16.36328125" style="269" customWidth="1"/>
    <col min="1813" max="1813" width="2.6328125" style="269" customWidth="1"/>
    <col min="1814" max="1814" width="13.54296875" style="269" customWidth="1"/>
    <col min="1815" max="1815" width="3.6328125" style="269" customWidth="1"/>
    <col min="1816" max="1816" width="15.6328125" style="269" customWidth="1"/>
    <col min="1817" max="1817" width="12.6328125" style="269" customWidth="1"/>
    <col min="1818" max="1818" width="2.6328125" style="269" customWidth="1"/>
    <col min="1819" max="1819" width="16.36328125" style="269" customWidth="1"/>
    <col min="1820" max="1820" width="2.6328125" style="269" customWidth="1"/>
    <col min="1821" max="1821" width="16.36328125" style="269" customWidth="1"/>
    <col min="1822" max="1822" width="3.6328125" style="269" customWidth="1"/>
    <col min="1823" max="1823" width="3.08984375" style="269" customWidth="1"/>
    <col min="1824" max="1824" width="15.6328125" style="269" customWidth="1"/>
    <col min="1825" max="1825" width="12.6328125" style="269" customWidth="1"/>
    <col min="1826" max="1826" width="2.6328125" style="269" customWidth="1"/>
    <col min="1827" max="1827" width="16.36328125" style="269" customWidth="1"/>
    <col min="1828" max="1828" width="2.6328125" style="269" customWidth="1"/>
    <col min="1829" max="1829" width="13.54296875" style="269" customWidth="1"/>
    <col min="1830" max="1830" width="3.6328125" style="269" customWidth="1"/>
    <col min="1831" max="1831" width="15.6328125" style="269" customWidth="1"/>
    <col min="1832" max="1832" width="12.6328125" style="269" customWidth="1"/>
    <col min="1833" max="1833" width="2.6328125" style="269" customWidth="1"/>
    <col min="1834" max="1834" width="16.36328125" style="269" customWidth="1"/>
    <col min="1835" max="1835" width="2.6328125" style="269" customWidth="1"/>
    <col min="1836" max="1836" width="16.36328125" style="269" customWidth="1"/>
    <col min="1837" max="1837" width="3.6328125" style="269" customWidth="1"/>
    <col min="1838" max="2048" width="9.08984375" style="269"/>
    <col min="2049" max="2049" width="3.08984375" style="269" customWidth="1"/>
    <col min="2050" max="2050" width="17.81640625" style="269" customWidth="1"/>
    <col min="2051" max="2051" width="12.6328125" style="269" customWidth="1"/>
    <col min="2052" max="2052" width="2.6328125" style="269" customWidth="1"/>
    <col min="2053" max="2053" width="16.36328125" style="269" customWidth="1"/>
    <col min="2054" max="2054" width="2.6328125" style="269" customWidth="1"/>
    <col min="2055" max="2055" width="13.54296875" style="269" customWidth="1"/>
    <col min="2056" max="2056" width="3.6328125" style="269" customWidth="1"/>
    <col min="2057" max="2057" width="15.6328125" style="269" customWidth="1"/>
    <col min="2058" max="2058" width="12.6328125" style="269" customWidth="1"/>
    <col min="2059" max="2059" width="2.6328125" style="269" customWidth="1"/>
    <col min="2060" max="2060" width="16.36328125" style="269" customWidth="1"/>
    <col min="2061" max="2061" width="2.6328125" style="269" customWidth="1"/>
    <col min="2062" max="2062" width="16.36328125" style="269" customWidth="1"/>
    <col min="2063" max="2063" width="3.6328125" style="269" customWidth="1"/>
    <col min="2064" max="2064" width="3.08984375" style="269" customWidth="1"/>
    <col min="2065" max="2065" width="15.6328125" style="269" customWidth="1"/>
    <col min="2066" max="2066" width="12.6328125" style="269" customWidth="1"/>
    <col min="2067" max="2067" width="2.6328125" style="269" customWidth="1"/>
    <col min="2068" max="2068" width="16.36328125" style="269" customWidth="1"/>
    <col min="2069" max="2069" width="2.6328125" style="269" customWidth="1"/>
    <col min="2070" max="2070" width="13.54296875" style="269" customWidth="1"/>
    <col min="2071" max="2071" width="3.6328125" style="269" customWidth="1"/>
    <col min="2072" max="2072" width="15.6328125" style="269" customWidth="1"/>
    <col min="2073" max="2073" width="12.6328125" style="269" customWidth="1"/>
    <col min="2074" max="2074" width="2.6328125" style="269" customWidth="1"/>
    <col min="2075" max="2075" width="16.36328125" style="269" customWidth="1"/>
    <col min="2076" max="2076" width="2.6328125" style="269" customWidth="1"/>
    <col min="2077" max="2077" width="16.36328125" style="269" customWidth="1"/>
    <col min="2078" max="2078" width="3.6328125" style="269" customWidth="1"/>
    <col min="2079" max="2079" width="3.08984375" style="269" customWidth="1"/>
    <col min="2080" max="2080" width="15.6328125" style="269" customWidth="1"/>
    <col min="2081" max="2081" width="12.6328125" style="269" customWidth="1"/>
    <col min="2082" max="2082" width="2.6328125" style="269" customWidth="1"/>
    <col min="2083" max="2083" width="16.36328125" style="269" customWidth="1"/>
    <col min="2084" max="2084" width="2.6328125" style="269" customWidth="1"/>
    <col min="2085" max="2085" width="13.54296875" style="269" customWidth="1"/>
    <col min="2086" max="2086" width="3.6328125" style="269" customWidth="1"/>
    <col min="2087" max="2087" width="15.6328125" style="269" customWidth="1"/>
    <col min="2088" max="2088" width="12.6328125" style="269" customWidth="1"/>
    <col min="2089" max="2089" width="2.6328125" style="269" customWidth="1"/>
    <col min="2090" max="2090" width="16.36328125" style="269" customWidth="1"/>
    <col min="2091" max="2091" width="2.6328125" style="269" customWidth="1"/>
    <col min="2092" max="2092" width="16.36328125" style="269" customWidth="1"/>
    <col min="2093" max="2093" width="3.6328125" style="269" customWidth="1"/>
    <col min="2094" max="2304" width="9.08984375" style="269"/>
    <col min="2305" max="2305" width="3.08984375" style="269" customWidth="1"/>
    <col min="2306" max="2306" width="17.81640625" style="269" customWidth="1"/>
    <col min="2307" max="2307" width="12.6328125" style="269" customWidth="1"/>
    <col min="2308" max="2308" width="2.6328125" style="269" customWidth="1"/>
    <col min="2309" max="2309" width="16.36328125" style="269" customWidth="1"/>
    <col min="2310" max="2310" width="2.6328125" style="269" customWidth="1"/>
    <col min="2311" max="2311" width="13.54296875" style="269" customWidth="1"/>
    <col min="2312" max="2312" width="3.6328125" style="269" customWidth="1"/>
    <col min="2313" max="2313" width="15.6328125" style="269" customWidth="1"/>
    <col min="2314" max="2314" width="12.6328125" style="269" customWidth="1"/>
    <col min="2315" max="2315" width="2.6328125" style="269" customWidth="1"/>
    <col min="2316" max="2316" width="16.36328125" style="269" customWidth="1"/>
    <col min="2317" max="2317" width="2.6328125" style="269" customWidth="1"/>
    <col min="2318" max="2318" width="16.36328125" style="269" customWidth="1"/>
    <col min="2319" max="2319" width="3.6328125" style="269" customWidth="1"/>
    <col min="2320" max="2320" width="3.08984375" style="269" customWidth="1"/>
    <col min="2321" max="2321" width="15.6328125" style="269" customWidth="1"/>
    <col min="2322" max="2322" width="12.6328125" style="269" customWidth="1"/>
    <col min="2323" max="2323" width="2.6328125" style="269" customWidth="1"/>
    <col min="2324" max="2324" width="16.36328125" style="269" customWidth="1"/>
    <col min="2325" max="2325" width="2.6328125" style="269" customWidth="1"/>
    <col min="2326" max="2326" width="13.54296875" style="269" customWidth="1"/>
    <col min="2327" max="2327" width="3.6328125" style="269" customWidth="1"/>
    <col min="2328" max="2328" width="15.6328125" style="269" customWidth="1"/>
    <col min="2329" max="2329" width="12.6328125" style="269" customWidth="1"/>
    <col min="2330" max="2330" width="2.6328125" style="269" customWidth="1"/>
    <col min="2331" max="2331" width="16.36328125" style="269" customWidth="1"/>
    <col min="2332" max="2332" width="2.6328125" style="269" customWidth="1"/>
    <col min="2333" max="2333" width="16.36328125" style="269" customWidth="1"/>
    <col min="2334" max="2334" width="3.6328125" style="269" customWidth="1"/>
    <col min="2335" max="2335" width="3.08984375" style="269" customWidth="1"/>
    <col min="2336" max="2336" width="15.6328125" style="269" customWidth="1"/>
    <col min="2337" max="2337" width="12.6328125" style="269" customWidth="1"/>
    <col min="2338" max="2338" width="2.6328125" style="269" customWidth="1"/>
    <col min="2339" max="2339" width="16.36328125" style="269" customWidth="1"/>
    <col min="2340" max="2340" width="2.6328125" style="269" customWidth="1"/>
    <col min="2341" max="2341" width="13.54296875" style="269" customWidth="1"/>
    <col min="2342" max="2342" width="3.6328125" style="269" customWidth="1"/>
    <col min="2343" max="2343" width="15.6328125" style="269" customWidth="1"/>
    <col min="2344" max="2344" width="12.6328125" style="269" customWidth="1"/>
    <col min="2345" max="2345" width="2.6328125" style="269" customWidth="1"/>
    <col min="2346" max="2346" width="16.36328125" style="269" customWidth="1"/>
    <col min="2347" max="2347" width="2.6328125" style="269" customWidth="1"/>
    <col min="2348" max="2348" width="16.36328125" style="269" customWidth="1"/>
    <col min="2349" max="2349" width="3.6328125" style="269" customWidth="1"/>
    <col min="2350" max="2560" width="9.08984375" style="269"/>
    <col min="2561" max="2561" width="3.08984375" style="269" customWidth="1"/>
    <col min="2562" max="2562" width="17.81640625" style="269" customWidth="1"/>
    <col min="2563" max="2563" width="12.6328125" style="269" customWidth="1"/>
    <col min="2564" max="2564" width="2.6328125" style="269" customWidth="1"/>
    <col min="2565" max="2565" width="16.36328125" style="269" customWidth="1"/>
    <col min="2566" max="2566" width="2.6328125" style="269" customWidth="1"/>
    <col min="2567" max="2567" width="13.54296875" style="269" customWidth="1"/>
    <col min="2568" max="2568" width="3.6328125" style="269" customWidth="1"/>
    <col min="2569" max="2569" width="15.6328125" style="269" customWidth="1"/>
    <col min="2570" max="2570" width="12.6328125" style="269" customWidth="1"/>
    <col min="2571" max="2571" width="2.6328125" style="269" customWidth="1"/>
    <col min="2572" max="2572" width="16.36328125" style="269" customWidth="1"/>
    <col min="2573" max="2573" width="2.6328125" style="269" customWidth="1"/>
    <col min="2574" max="2574" width="16.36328125" style="269" customWidth="1"/>
    <col min="2575" max="2575" width="3.6328125" style="269" customWidth="1"/>
    <col min="2576" max="2576" width="3.08984375" style="269" customWidth="1"/>
    <col min="2577" max="2577" width="15.6328125" style="269" customWidth="1"/>
    <col min="2578" max="2578" width="12.6328125" style="269" customWidth="1"/>
    <col min="2579" max="2579" width="2.6328125" style="269" customWidth="1"/>
    <col min="2580" max="2580" width="16.36328125" style="269" customWidth="1"/>
    <col min="2581" max="2581" width="2.6328125" style="269" customWidth="1"/>
    <col min="2582" max="2582" width="13.54296875" style="269" customWidth="1"/>
    <col min="2583" max="2583" width="3.6328125" style="269" customWidth="1"/>
    <col min="2584" max="2584" width="15.6328125" style="269" customWidth="1"/>
    <col min="2585" max="2585" width="12.6328125" style="269" customWidth="1"/>
    <col min="2586" max="2586" width="2.6328125" style="269" customWidth="1"/>
    <col min="2587" max="2587" width="16.36328125" style="269" customWidth="1"/>
    <col min="2588" max="2588" width="2.6328125" style="269" customWidth="1"/>
    <col min="2589" max="2589" width="16.36328125" style="269" customWidth="1"/>
    <col min="2590" max="2590" width="3.6328125" style="269" customWidth="1"/>
    <col min="2591" max="2591" width="3.08984375" style="269" customWidth="1"/>
    <col min="2592" max="2592" width="15.6328125" style="269" customWidth="1"/>
    <col min="2593" max="2593" width="12.6328125" style="269" customWidth="1"/>
    <col min="2594" max="2594" width="2.6328125" style="269" customWidth="1"/>
    <col min="2595" max="2595" width="16.36328125" style="269" customWidth="1"/>
    <col min="2596" max="2596" width="2.6328125" style="269" customWidth="1"/>
    <col min="2597" max="2597" width="13.54296875" style="269" customWidth="1"/>
    <col min="2598" max="2598" width="3.6328125" style="269" customWidth="1"/>
    <col min="2599" max="2599" width="15.6328125" style="269" customWidth="1"/>
    <col min="2600" max="2600" width="12.6328125" style="269" customWidth="1"/>
    <col min="2601" max="2601" width="2.6328125" style="269" customWidth="1"/>
    <col min="2602" max="2602" width="16.36328125" style="269" customWidth="1"/>
    <col min="2603" max="2603" width="2.6328125" style="269" customWidth="1"/>
    <col min="2604" max="2604" width="16.36328125" style="269" customWidth="1"/>
    <col min="2605" max="2605" width="3.6328125" style="269" customWidth="1"/>
    <col min="2606" max="2816" width="9.08984375" style="269"/>
    <col min="2817" max="2817" width="3.08984375" style="269" customWidth="1"/>
    <col min="2818" max="2818" width="17.81640625" style="269" customWidth="1"/>
    <col min="2819" max="2819" width="12.6328125" style="269" customWidth="1"/>
    <col min="2820" max="2820" width="2.6328125" style="269" customWidth="1"/>
    <col min="2821" max="2821" width="16.36328125" style="269" customWidth="1"/>
    <col min="2822" max="2822" width="2.6328125" style="269" customWidth="1"/>
    <col min="2823" max="2823" width="13.54296875" style="269" customWidth="1"/>
    <col min="2824" max="2824" width="3.6328125" style="269" customWidth="1"/>
    <col min="2825" max="2825" width="15.6328125" style="269" customWidth="1"/>
    <col min="2826" max="2826" width="12.6328125" style="269" customWidth="1"/>
    <col min="2827" max="2827" width="2.6328125" style="269" customWidth="1"/>
    <col min="2828" max="2828" width="16.36328125" style="269" customWidth="1"/>
    <col min="2829" max="2829" width="2.6328125" style="269" customWidth="1"/>
    <col min="2830" max="2830" width="16.36328125" style="269" customWidth="1"/>
    <col min="2831" max="2831" width="3.6328125" style="269" customWidth="1"/>
    <col min="2832" max="2832" width="3.08984375" style="269" customWidth="1"/>
    <col min="2833" max="2833" width="15.6328125" style="269" customWidth="1"/>
    <col min="2834" max="2834" width="12.6328125" style="269" customWidth="1"/>
    <col min="2835" max="2835" width="2.6328125" style="269" customWidth="1"/>
    <col min="2836" max="2836" width="16.36328125" style="269" customWidth="1"/>
    <col min="2837" max="2837" width="2.6328125" style="269" customWidth="1"/>
    <col min="2838" max="2838" width="13.54296875" style="269" customWidth="1"/>
    <col min="2839" max="2839" width="3.6328125" style="269" customWidth="1"/>
    <col min="2840" max="2840" width="15.6328125" style="269" customWidth="1"/>
    <col min="2841" max="2841" width="12.6328125" style="269" customWidth="1"/>
    <col min="2842" max="2842" width="2.6328125" style="269" customWidth="1"/>
    <col min="2843" max="2843" width="16.36328125" style="269" customWidth="1"/>
    <col min="2844" max="2844" width="2.6328125" style="269" customWidth="1"/>
    <col min="2845" max="2845" width="16.36328125" style="269" customWidth="1"/>
    <col min="2846" max="2846" width="3.6328125" style="269" customWidth="1"/>
    <col min="2847" max="2847" width="3.08984375" style="269" customWidth="1"/>
    <col min="2848" max="2848" width="15.6328125" style="269" customWidth="1"/>
    <col min="2849" max="2849" width="12.6328125" style="269" customWidth="1"/>
    <col min="2850" max="2850" width="2.6328125" style="269" customWidth="1"/>
    <col min="2851" max="2851" width="16.36328125" style="269" customWidth="1"/>
    <col min="2852" max="2852" width="2.6328125" style="269" customWidth="1"/>
    <col min="2853" max="2853" width="13.54296875" style="269" customWidth="1"/>
    <col min="2854" max="2854" width="3.6328125" style="269" customWidth="1"/>
    <col min="2855" max="2855" width="15.6328125" style="269" customWidth="1"/>
    <col min="2856" max="2856" width="12.6328125" style="269" customWidth="1"/>
    <col min="2857" max="2857" width="2.6328125" style="269" customWidth="1"/>
    <col min="2858" max="2858" width="16.36328125" style="269" customWidth="1"/>
    <col min="2859" max="2859" width="2.6328125" style="269" customWidth="1"/>
    <col min="2860" max="2860" width="16.36328125" style="269" customWidth="1"/>
    <col min="2861" max="2861" width="3.6328125" style="269" customWidth="1"/>
    <col min="2862" max="3072" width="9.08984375" style="269"/>
    <col min="3073" max="3073" width="3.08984375" style="269" customWidth="1"/>
    <col min="3074" max="3074" width="17.81640625" style="269" customWidth="1"/>
    <col min="3075" max="3075" width="12.6328125" style="269" customWidth="1"/>
    <col min="3076" max="3076" width="2.6328125" style="269" customWidth="1"/>
    <col min="3077" max="3077" width="16.36328125" style="269" customWidth="1"/>
    <col min="3078" max="3078" width="2.6328125" style="269" customWidth="1"/>
    <col min="3079" max="3079" width="13.54296875" style="269" customWidth="1"/>
    <col min="3080" max="3080" width="3.6328125" style="269" customWidth="1"/>
    <col min="3081" max="3081" width="15.6328125" style="269" customWidth="1"/>
    <col min="3082" max="3082" width="12.6328125" style="269" customWidth="1"/>
    <col min="3083" max="3083" width="2.6328125" style="269" customWidth="1"/>
    <col min="3084" max="3084" width="16.36328125" style="269" customWidth="1"/>
    <col min="3085" max="3085" width="2.6328125" style="269" customWidth="1"/>
    <col min="3086" max="3086" width="16.36328125" style="269" customWidth="1"/>
    <col min="3087" max="3087" width="3.6328125" style="269" customWidth="1"/>
    <col min="3088" max="3088" width="3.08984375" style="269" customWidth="1"/>
    <col min="3089" max="3089" width="15.6328125" style="269" customWidth="1"/>
    <col min="3090" max="3090" width="12.6328125" style="269" customWidth="1"/>
    <col min="3091" max="3091" width="2.6328125" style="269" customWidth="1"/>
    <col min="3092" max="3092" width="16.36328125" style="269" customWidth="1"/>
    <col min="3093" max="3093" width="2.6328125" style="269" customWidth="1"/>
    <col min="3094" max="3094" width="13.54296875" style="269" customWidth="1"/>
    <col min="3095" max="3095" width="3.6328125" style="269" customWidth="1"/>
    <col min="3096" max="3096" width="15.6328125" style="269" customWidth="1"/>
    <col min="3097" max="3097" width="12.6328125" style="269" customWidth="1"/>
    <col min="3098" max="3098" width="2.6328125" style="269" customWidth="1"/>
    <col min="3099" max="3099" width="16.36328125" style="269" customWidth="1"/>
    <col min="3100" max="3100" width="2.6328125" style="269" customWidth="1"/>
    <col min="3101" max="3101" width="16.36328125" style="269" customWidth="1"/>
    <col min="3102" max="3102" width="3.6328125" style="269" customWidth="1"/>
    <col min="3103" max="3103" width="3.08984375" style="269" customWidth="1"/>
    <col min="3104" max="3104" width="15.6328125" style="269" customWidth="1"/>
    <col min="3105" max="3105" width="12.6328125" style="269" customWidth="1"/>
    <col min="3106" max="3106" width="2.6328125" style="269" customWidth="1"/>
    <col min="3107" max="3107" width="16.36328125" style="269" customWidth="1"/>
    <col min="3108" max="3108" width="2.6328125" style="269" customWidth="1"/>
    <col min="3109" max="3109" width="13.54296875" style="269" customWidth="1"/>
    <col min="3110" max="3110" width="3.6328125" style="269" customWidth="1"/>
    <col min="3111" max="3111" width="15.6328125" style="269" customWidth="1"/>
    <col min="3112" max="3112" width="12.6328125" style="269" customWidth="1"/>
    <col min="3113" max="3113" width="2.6328125" style="269" customWidth="1"/>
    <col min="3114" max="3114" width="16.36328125" style="269" customWidth="1"/>
    <col min="3115" max="3115" width="2.6328125" style="269" customWidth="1"/>
    <col min="3116" max="3116" width="16.36328125" style="269" customWidth="1"/>
    <col min="3117" max="3117" width="3.6328125" style="269" customWidth="1"/>
    <col min="3118" max="3328" width="9.08984375" style="269"/>
    <col min="3329" max="3329" width="3.08984375" style="269" customWidth="1"/>
    <col min="3330" max="3330" width="17.81640625" style="269" customWidth="1"/>
    <col min="3331" max="3331" width="12.6328125" style="269" customWidth="1"/>
    <col min="3332" max="3332" width="2.6328125" style="269" customWidth="1"/>
    <col min="3333" max="3333" width="16.36328125" style="269" customWidth="1"/>
    <col min="3334" max="3334" width="2.6328125" style="269" customWidth="1"/>
    <col min="3335" max="3335" width="13.54296875" style="269" customWidth="1"/>
    <col min="3336" max="3336" width="3.6328125" style="269" customWidth="1"/>
    <col min="3337" max="3337" width="15.6328125" style="269" customWidth="1"/>
    <col min="3338" max="3338" width="12.6328125" style="269" customWidth="1"/>
    <col min="3339" max="3339" width="2.6328125" style="269" customWidth="1"/>
    <col min="3340" max="3340" width="16.36328125" style="269" customWidth="1"/>
    <col min="3341" max="3341" width="2.6328125" style="269" customWidth="1"/>
    <col min="3342" max="3342" width="16.36328125" style="269" customWidth="1"/>
    <col min="3343" max="3343" width="3.6328125" style="269" customWidth="1"/>
    <col min="3344" max="3344" width="3.08984375" style="269" customWidth="1"/>
    <col min="3345" max="3345" width="15.6328125" style="269" customWidth="1"/>
    <col min="3346" max="3346" width="12.6328125" style="269" customWidth="1"/>
    <col min="3347" max="3347" width="2.6328125" style="269" customWidth="1"/>
    <col min="3348" max="3348" width="16.36328125" style="269" customWidth="1"/>
    <col min="3349" max="3349" width="2.6328125" style="269" customWidth="1"/>
    <col min="3350" max="3350" width="13.54296875" style="269" customWidth="1"/>
    <col min="3351" max="3351" width="3.6328125" style="269" customWidth="1"/>
    <col min="3352" max="3352" width="15.6328125" style="269" customWidth="1"/>
    <col min="3353" max="3353" width="12.6328125" style="269" customWidth="1"/>
    <col min="3354" max="3354" width="2.6328125" style="269" customWidth="1"/>
    <col min="3355" max="3355" width="16.36328125" style="269" customWidth="1"/>
    <col min="3356" max="3356" width="2.6328125" style="269" customWidth="1"/>
    <col min="3357" max="3357" width="16.36328125" style="269" customWidth="1"/>
    <col min="3358" max="3358" width="3.6328125" style="269" customWidth="1"/>
    <col min="3359" max="3359" width="3.08984375" style="269" customWidth="1"/>
    <col min="3360" max="3360" width="15.6328125" style="269" customWidth="1"/>
    <col min="3361" max="3361" width="12.6328125" style="269" customWidth="1"/>
    <col min="3362" max="3362" width="2.6328125" style="269" customWidth="1"/>
    <col min="3363" max="3363" width="16.36328125" style="269" customWidth="1"/>
    <col min="3364" max="3364" width="2.6328125" style="269" customWidth="1"/>
    <col min="3365" max="3365" width="13.54296875" style="269" customWidth="1"/>
    <col min="3366" max="3366" width="3.6328125" style="269" customWidth="1"/>
    <col min="3367" max="3367" width="15.6328125" style="269" customWidth="1"/>
    <col min="3368" max="3368" width="12.6328125" style="269" customWidth="1"/>
    <col min="3369" max="3369" width="2.6328125" style="269" customWidth="1"/>
    <col min="3370" max="3370" width="16.36328125" style="269" customWidth="1"/>
    <col min="3371" max="3371" width="2.6328125" style="269" customWidth="1"/>
    <col min="3372" max="3372" width="16.36328125" style="269" customWidth="1"/>
    <col min="3373" max="3373" width="3.6328125" style="269" customWidth="1"/>
    <col min="3374" max="3584" width="9.08984375" style="269"/>
    <col min="3585" max="3585" width="3.08984375" style="269" customWidth="1"/>
    <col min="3586" max="3586" width="17.81640625" style="269" customWidth="1"/>
    <col min="3587" max="3587" width="12.6328125" style="269" customWidth="1"/>
    <col min="3588" max="3588" width="2.6328125" style="269" customWidth="1"/>
    <col min="3589" max="3589" width="16.36328125" style="269" customWidth="1"/>
    <col min="3590" max="3590" width="2.6328125" style="269" customWidth="1"/>
    <col min="3591" max="3591" width="13.54296875" style="269" customWidth="1"/>
    <col min="3592" max="3592" width="3.6328125" style="269" customWidth="1"/>
    <col min="3593" max="3593" width="15.6328125" style="269" customWidth="1"/>
    <col min="3594" max="3594" width="12.6328125" style="269" customWidth="1"/>
    <col min="3595" max="3595" width="2.6328125" style="269" customWidth="1"/>
    <col min="3596" max="3596" width="16.36328125" style="269" customWidth="1"/>
    <col min="3597" max="3597" width="2.6328125" style="269" customWidth="1"/>
    <col min="3598" max="3598" width="16.36328125" style="269" customWidth="1"/>
    <col min="3599" max="3599" width="3.6328125" style="269" customWidth="1"/>
    <col min="3600" max="3600" width="3.08984375" style="269" customWidth="1"/>
    <col min="3601" max="3601" width="15.6328125" style="269" customWidth="1"/>
    <col min="3602" max="3602" width="12.6328125" style="269" customWidth="1"/>
    <col min="3603" max="3603" width="2.6328125" style="269" customWidth="1"/>
    <col min="3604" max="3604" width="16.36328125" style="269" customWidth="1"/>
    <col min="3605" max="3605" width="2.6328125" style="269" customWidth="1"/>
    <col min="3606" max="3606" width="13.54296875" style="269" customWidth="1"/>
    <col min="3607" max="3607" width="3.6328125" style="269" customWidth="1"/>
    <col min="3608" max="3608" width="15.6328125" style="269" customWidth="1"/>
    <col min="3609" max="3609" width="12.6328125" style="269" customWidth="1"/>
    <col min="3610" max="3610" width="2.6328125" style="269" customWidth="1"/>
    <col min="3611" max="3611" width="16.36328125" style="269" customWidth="1"/>
    <col min="3612" max="3612" width="2.6328125" style="269" customWidth="1"/>
    <col min="3613" max="3613" width="16.36328125" style="269" customWidth="1"/>
    <col min="3614" max="3614" width="3.6328125" style="269" customWidth="1"/>
    <col min="3615" max="3615" width="3.08984375" style="269" customWidth="1"/>
    <col min="3616" max="3616" width="15.6328125" style="269" customWidth="1"/>
    <col min="3617" max="3617" width="12.6328125" style="269" customWidth="1"/>
    <col min="3618" max="3618" width="2.6328125" style="269" customWidth="1"/>
    <col min="3619" max="3619" width="16.36328125" style="269" customWidth="1"/>
    <col min="3620" max="3620" width="2.6328125" style="269" customWidth="1"/>
    <col min="3621" max="3621" width="13.54296875" style="269" customWidth="1"/>
    <col min="3622" max="3622" width="3.6328125" style="269" customWidth="1"/>
    <col min="3623" max="3623" width="15.6328125" style="269" customWidth="1"/>
    <col min="3624" max="3624" width="12.6328125" style="269" customWidth="1"/>
    <col min="3625" max="3625" width="2.6328125" style="269" customWidth="1"/>
    <col min="3626" max="3626" width="16.36328125" style="269" customWidth="1"/>
    <col min="3627" max="3627" width="2.6328125" style="269" customWidth="1"/>
    <col min="3628" max="3628" width="16.36328125" style="269" customWidth="1"/>
    <col min="3629" max="3629" width="3.6328125" style="269" customWidth="1"/>
    <col min="3630" max="3840" width="9.08984375" style="269"/>
    <col min="3841" max="3841" width="3.08984375" style="269" customWidth="1"/>
    <col min="3842" max="3842" width="17.81640625" style="269" customWidth="1"/>
    <col min="3843" max="3843" width="12.6328125" style="269" customWidth="1"/>
    <col min="3844" max="3844" width="2.6328125" style="269" customWidth="1"/>
    <col min="3845" max="3845" width="16.36328125" style="269" customWidth="1"/>
    <col min="3846" max="3846" width="2.6328125" style="269" customWidth="1"/>
    <col min="3847" max="3847" width="13.54296875" style="269" customWidth="1"/>
    <col min="3848" max="3848" width="3.6328125" style="269" customWidth="1"/>
    <col min="3849" max="3849" width="15.6328125" style="269" customWidth="1"/>
    <col min="3850" max="3850" width="12.6328125" style="269" customWidth="1"/>
    <col min="3851" max="3851" width="2.6328125" style="269" customWidth="1"/>
    <col min="3852" max="3852" width="16.36328125" style="269" customWidth="1"/>
    <col min="3853" max="3853" width="2.6328125" style="269" customWidth="1"/>
    <col min="3854" max="3854" width="16.36328125" style="269" customWidth="1"/>
    <col min="3855" max="3855" width="3.6328125" style="269" customWidth="1"/>
    <col min="3856" max="3856" width="3.08984375" style="269" customWidth="1"/>
    <col min="3857" max="3857" width="15.6328125" style="269" customWidth="1"/>
    <col min="3858" max="3858" width="12.6328125" style="269" customWidth="1"/>
    <col min="3859" max="3859" width="2.6328125" style="269" customWidth="1"/>
    <col min="3860" max="3860" width="16.36328125" style="269" customWidth="1"/>
    <col min="3861" max="3861" width="2.6328125" style="269" customWidth="1"/>
    <col min="3862" max="3862" width="13.54296875" style="269" customWidth="1"/>
    <col min="3863" max="3863" width="3.6328125" style="269" customWidth="1"/>
    <col min="3864" max="3864" width="15.6328125" style="269" customWidth="1"/>
    <col min="3865" max="3865" width="12.6328125" style="269" customWidth="1"/>
    <col min="3866" max="3866" width="2.6328125" style="269" customWidth="1"/>
    <col min="3867" max="3867" width="16.36328125" style="269" customWidth="1"/>
    <col min="3868" max="3868" width="2.6328125" style="269" customWidth="1"/>
    <col min="3869" max="3869" width="16.36328125" style="269" customWidth="1"/>
    <col min="3870" max="3870" width="3.6328125" style="269" customWidth="1"/>
    <col min="3871" max="3871" width="3.08984375" style="269" customWidth="1"/>
    <col min="3872" max="3872" width="15.6328125" style="269" customWidth="1"/>
    <col min="3873" max="3873" width="12.6328125" style="269" customWidth="1"/>
    <col min="3874" max="3874" width="2.6328125" style="269" customWidth="1"/>
    <col min="3875" max="3875" width="16.36328125" style="269" customWidth="1"/>
    <col min="3876" max="3876" width="2.6328125" style="269" customWidth="1"/>
    <col min="3877" max="3877" width="13.54296875" style="269" customWidth="1"/>
    <col min="3878" max="3878" width="3.6328125" style="269" customWidth="1"/>
    <col min="3879" max="3879" width="15.6328125" style="269" customWidth="1"/>
    <col min="3880" max="3880" width="12.6328125" style="269" customWidth="1"/>
    <col min="3881" max="3881" width="2.6328125" style="269" customWidth="1"/>
    <col min="3882" max="3882" width="16.36328125" style="269" customWidth="1"/>
    <col min="3883" max="3883" width="2.6328125" style="269" customWidth="1"/>
    <col min="3884" max="3884" width="16.36328125" style="269" customWidth="1"/>
    <col min="3885" max="3885" width="3.6328125" style="269" customWidth="1"/>
    <col min="3886" max="4096" width="9.08984375" style="269"/>
    <col min="4097" max="4097" width="3.08984375" style="269" customWidth="1"/>
    <col min="4098" max="4098" width="17.81640625" style="269" customWidth="1"/>
    <col min="4099" max="4099" width="12.6328125" style="269" customWidth="1"/>
    <col min="4100" max="4100" width="2.6328125" style="269" customWidth="1"/>
    <col min="4101" max="4101" width="16.36328125" style="269" customWidth="1"/>
    <col min="4102" max="4102" width="2.6328125" style="269" customWidth="1"/>
    <col min="4103" max="4103" width="13.54296875" style="269" customWidth="1"/>
    <col min="4104" max="4104" width="3.6328125" style="269" customWidth="1"/>
    <col min="4105" max="4105" width="15.6328125" style="269" customWidth="1"/>
    <col min="4106" max="4106" width="12.6328125" style="269" customWidth="1"/>
    <col min="4107" max="4107" width="2.6328125" style="269" customWidth="1"/>
    <col min="4108" max="4108" width="16.36328125" style="269" customWidth="1"/>
    <col min="4109" max="4109" width="2.6328125" style="269" customWidth="1"/>
    <col min="4110" max="4110" width="16.36328125" style="269" customWidth="1"/>
    <col min="4111" max="4111" width="3.6328125" style="269" customWidth="1"/>
    <col min="4112" max="4112" width="3.08984375" style="269" customWidth="1"/>
    <col min="4113" max="4113" width="15.6328125" style="269" customWidth="1"/>
    <col min="4114" max="4114" width="12.6328125" style="269" customWidth="1"/>
    <col min="4115" max="4115" width="2.6328125" style="269" customWidth="1"/>
    <col min="4116" max="4116" width="16.36328125" style="269" customWidth="1"/>
    <col min="4117" max="4117" width="2.6328125" style="269" customWidth="1"/>
    <col min="4118" max="4118" width="13.54296875" style="269" customWidth="1"/>
    <col min="4119" max="4119" width="3.6328125" style="269" customWidth="1"/>
    <col min="4120" max="4120" width="15.6328125" style="269" customWidth="1"/>
    <col min="4121" max="4121" width="12.6328125" style="269" customWidth="1"/>
    <col min="4122" max="4122" width="2.6328125" style="269" customWidth="1"/>
    <col min="4123" max="4123" width="16.36328125" style="269" customWidth="1"/>
    <col min="4124" max="4124" width="2.6328125" style="269" customWidth="1"/>
    <col min="4125" max="4125" width="16.36328125" style="269" customWidth="1"/>
    <col min="4126" max="4126" width="3.6328125" style="269" customWidth="1"/>
    <col min="4127" max="4127" width="3.08984375" style="269" customWidth="1"/>
    <col min="4128" max="4128" width="15.6328125" style="269" customWidth="1"/>
    <col min="4129" max="4129" width="12.6328125" style="269" customWidth="1"/>
    <col min="4130" max="4130" width="2.6328125" style="269" customWidth="1"/>
    <col min="4131" max="4131" width="16.36328125" style="269" customWidth="1"/>
    <col min="4132" max="4132" width="2.6328125" style="269" customWidth="1"/>
    <col min="4133" max="4133" width="13.54296875" style="269" customWidth="1"/>
    <col min="4134" max="4134" width="3.6328125" style="269" customWidth="1"/>
    <col min="4135" max="4135" width="15.6328125" style="269" customWidth="1"/>
    <col min="4136" max="4136" width="12.6328125" style="269" customWidth="1"/>
    <col min="4137" max="4137" width="2.6328125" style="269" customWidth="1"/>
    <col min="4138" max="4138" width="16.36328125" style="269" customWidth="1"/>
    <col min="4139" max="4139" width="2.6328125" style="269" customWidth="1"/>
    <col min="4140" max="4140" width="16.36328125" style="269" customWidth="1"/>
    <col min="4141" max="4141" width="3.6328125" style="269" customWidth="1"/>
    <col min="4142" max="4352" width="9.08984375" style="269"/>
    <col min="4353" max="4353" width="3.08984375" style="269" customWidth="1"/>
    <col min="4354" max="4354" width="17.81640625" style="269" customWidth="1"/>
    <col min="4355" max="4355" width="12.6328125" style="269" customWidth="1"/>
    <col min="4356" max="4356" width="2.6328125" style="269" customWidth="1"/>
    <col min="4357" max="4357" width="16.36328125" style="269" customWidth="1"/>
    <col min="4358" max="4358" width="2.6328125" style="269" customWidth="1"/>
    <col min="4359" max="4359" width="13.54296875" style="269" customWidth="1"/>
    <col min="4360" max="4360" width="3.6328125" style="269" customWidth="1"/>
    <col min="4361" max="4361" width="15.6328125" style="269" customWidth="1"/>
    <col min="4362" max="4362" width="12.6328125" style="269" customWidth="1"/>
    <col min="4363" max="4363" width="2.6328125" style="269" customWidth="1"/>
    <col min="4364" max="4364" width="16.36328125" style="269" customWidth="1"/>
    <col min="4365" max="4365" width="2.6328125" style="269" customWidth="1"/>
    <col min="4366" max="4366" width="16.36328125" style="269" customWidth="1"/>
    <col min="4367" max="4367" width="3.6328125" style="269" customWidth="1"/>
    <col min="4368" max="4368" width="3.08984375" style="269" customWidth="1"/>
    <col min="4369" max="4369" width="15.6328125" style="269" customWidth="1"/>
    <col min="4370" max="4370" width="12.6328125" style="269" customWidth="1"/>
    <col min="4371" max="4371" width="2.6328125" style="269" customWidth="1"/>
    <col min="4372" max="4372" width="16.36328125" style="269" customWidth="1"/>
    <col min="4373" max="4373" width="2.6328125" style="269" customWidth="1"/>
    <col min="4374" max="4374" width="13.54296875" style="269" customWidth="1"/>
    <col min="4375" max="4375" width="3.6328125" style="269" customWidth="1"/>
    <col min="4376" max="4376" width="15.6328125" style="269" customWidth="1"/>
    <col min="4377" max="4377" width="12.6328125" style="269" customWidth="1"/>
    <col min="4378" max="4378" width="2.6328125" style="269" customWidth="1"/>
    <col min="4379" max="4379" width="16.36328125" style="269" customWidth="1"/>
    <col min="4380" max="4380" width="2.6328125" style="269" customWidth="1"/>
    <col min="4381" max="4381" width="16.36328125" style="269" customWidth="1"/>
    <col min="4382" max="4382" width="3.6328125" style="269" customWidth="1"/>
    <col min="4383" max="4383" width="3.08984375" style="269" customWidth="1"/>
    <col min="4384" max="4384" width="15.6328125" style="269" customWidth="1"/>
    <col min="4385" max="4385" width="12.6328125" style="269" customWidth="1"/>
    <col min="4386" max="4386" width="2.6328125" style="269" customWidth="1"/>
    <col min="4387" max="4387" width="16.36328125" style="269" customWidth="1"/>
    <col min="4388" max="4388" width="2.6328125" style="269" customWidth="1"/>
    <col min="4389" max="4389" width="13.54296875" style="269" customWidth="1"/>
    <col min="4390" max="4390" width="3.6328125" style="269" customWidth="1"/>
    <col min="4391" max="4391" width="15.6328125" style="269" customWidth="1"/>
    <col min="4392" max="4392" width="12.6328125" style="269" customWidth="1"/>
    <col min="4393" max="4393" width="2.6328125" style="269" customWidth="1"/>
    <col min="4394" max="4394" width="16.36328125" style="269" customWidth="1"/>
    <col min="4395" max="4395" width="2.6328125" style="269" customWidth="1"/>
    <col min="4396" max="4396" width="16.36328125" style="269" customWidth="1"/>
    <col min="4397" max="4397" width="3.6328125" style="269" customWidth="1"/>
    <col min="4398" max="4608" width="9.08984375" style="269"/>
    <col min="4609" max="4609" width="3.08984375" style="269" customWidth="1"/>
    <col min="4610" max="4610" width="17.81640625" style="269" customWidth="1"/>
    <col min="4611" max="4611" width="12.6328125" style="269" customWidth="1"/>
    <col min="4612" max="4612" width="2.6328125" style="269" customWidth="1"/>
    <col min="4613" max="4613" width="16.36328125" style="269" customWidth="1"/>
    <col min="4614" max="4614" width="2.6328125" style="269" customWidth="1"/>
    <col min="4615" max="4615" width="13.54296875" style="269" customWidth="1"/>
    <col min="4616" max="4616" width="3.6328125" style="269" customWidth="1"/>
    <col min="4617" max="4617" width="15.6328125" style="269" customWidth="1"/>
    <col min="4618" max="4618" width="12.6328125" style="269" customWidth="1"/>
    <col min="4619" max="4619" width="2.6328125" style="269" customWidth="1"/>
    <col min="4620" max="4620" width="16.36328125" style="269" customWidth="1"/>
    <col min="4621" max="4621" width="2.6328125" style="269" customWidth="1"/>
    <col min="4622" max="4622" width="16.36328125" style="269" customWidth="1"/>
    <col min="4623" max="4623" width="3.6328125" style="269" customWidth="1"/>
    <col min="4624" max="4624" width="3.08984375" style="269" customWidth="1"/>
    <col min="4625" max="4625" width="15.6328125" style="269" customWidth="1"/>
    <col min="4626" max="4626" width="12.6328125" style="269" customWidth="1"/>
    <col min="4627" max="4627" width="2.6328125" style="269" customWidth="1"/>
    <col min="4628" max="4628" width="16.36328125" style="269" customWidth="1"/>
    <col min="4629" max="4629" width="2.6328125" style="269" customWidth="1"/>
    <col min="4630" max="4630" width="13.54296875" style="269" customWidth="1"/>
    <col min="4631" max="4631" width="3.6328125" style="269" customWidth="1"/>
    <col min="4632" max="4632" width="15.6328125" style="269" customWidth="1"/>
    <col min="4633" max="4633" width="12.6328125" style="269" customWidth="1"/>
    <col min="4634" max="4634" width="2.6328125" style="269" customWidth="1"/>
    <col min="4635" max="4635" width="16.36328125" style="269" customWidth="1"/>
    <col min="4636" max="4636" width="2.6328125" style="269" customWidth="1"/>
    <col min="4637" max="4637" width="16.36328125" style="269" customWidth="1"/>
    <col min="4638" max="4638" width="3.6328125" style="269" customWidth="1"/>
    <col min="4639" max="4639" width="3.08984375" style="269" customWidth="1"/>
    <col min="4640" max="4640" width="15.6328125" style="269" customWidth="1"/>
    <col min="4641" max="4641" width="12.6328125" style="269" customWidth="1"/>
    <col min="4642" max="4642" width="2.6328125" style="269" customWidth="1"/>
    <col min="4643" max="4643" width="16.36328125" style="269" customWidth="1"/>
    <col min="4644" max="4644" width="2.6328125" style="269" customWidth="1"/>
    <col min="4645" max="4645" width="13.54296875" style="269" customWidth="1"/>
    <col min="4646" max="4646" width="3.6328125" style="269" customWidth="1"/>
    <col min="4647" max="4647" width="15.6328125" style="269" customWidth="1"/>
    <col min="4648" max="4648" width="12.6328125" style="269" customWidth="1"/>
    <col min="4649" max="4649" width="2.6328125" style="269" customWidth="1"/>
    <col min="4650" max="4650" width="16.36328125" style="269" customWidth="1"/>
    <col min="4651" max="4651" width="2.6328125" style="269" customWidth="1"/>
    <col min="4652" max="4652" width="16.36328125" style="269" customWidth="1"/>
    <col min="4653" max="4653" width="3.6328125" style="269" customWidth="1"/>
    <col min="4654" max="4864" width="9.08984375" style="269"/>
    <col min="4865" max="4865" width="3.08984375" style="269" customWidth="1"/>
    <col min="4866" max="4866" width="17.81640625" style="269" customWidth="1"/>
    <col min="4867" max="4867" width="12.6328125" style="269" customWidth="1"/>
    <col min="4868" max="4868" width="2.6328125" style="269" customWidth="1"/>
    <col min="4869" max="4869" width="16.36328125" style="269" customWidth="1"/>
    <col min="4870" max="4870" width="2.6328125" style="269" customWidth="1"/>
    <col min="4871" max="4871" width="13.54296875" style="269" customWidth="1"/>
    <col min="4872" max="4872" width="3.6328125" style="269" customWidth="1"/>
    <col min="4873" max="4873" width="15.6328125" style="269" customWidth="1"/>
    <col min="4874" max="4874" width="12.6328125" style="269" customWidth="1"/>
    <col min="4875" max="4875" width="2.6328125" style="269" customWidth="1"/>
    <col min="4876" max="4876" width="16.36328125" style="269" customWidth="1"/>
    <col min="4877" max="4877" width="2.6328125" style="269" customWidth="1"/>
    <col min="4878" max="4878" width="16.36328125" style="269" customWidth="1"/>
    <col min="4879" max="4879" width="3.6328125" style="269" customWidth="1"/>
    <col min="4880" max="4880" width="3.08984375" style="269" customWidth="1"/>
    <col min="4881" max="4881" width="15.6328125" style="269" customWidth="1"/>
    <col min="4882" max="4882" width="12.6328125" style="269" customWidth="1"/>
    <col min="4883" max="4883" width="2.6328125" style="269" customWidth="1"/>
    <col min="4884" max="4884" width="16.36328125" style="269" customWidth="1"/>
    <col min="4885" max="4885" width="2.6328125" style="269" customWidth="1"/>
    <col min="4886" max="4886" width="13.54296875" style="269" customWidth="1"/>
    <col min="4887" max="4887" width="3.6328125" style="269" customWidth="1"/>
    <col min="4888" max="4888" width="15.6328125" style="269" customWidth="1"/>
    <col min="4889" max="4889" width="12.6328125" style="269" customWidth="1"/>
    <col min="4890" max="4890" width="2.6328125" style="269" customWidth="1"/>
    <col min="4891" max="4891" width="16.36328125" style="269" customWidth="1"/>
    <col min="4892" max="4892" width="2.6328125" style="269" customWidth="1"/>
    <col min="4893" max="4893" width="16.36328125" style="269" customWidth="1"/>
    <col min="4894" max="4894" width="3.6328125" style="269" customWidth="1"/>
    <col min="4895" max="4895" width="3.08984375" style="269" customWidth="1"/>
    <col min="4896" max="4896" width="15.6328125" style="269" customWidth="1"/>
    <col min="4897" max="4897" width="12.6328125" style="269" customWidth="1"/>
    <col min="4898" max="4898" width="2.6328125" style="269" customWidth="1"/>
    <col min="4899" max="4899" width="16.36328125" style="269" customWidth="1"/>
    <col min="4900" max="4900" width="2.6328125" style="269" customWidth="1"/>
    <col min="4901" max="4901" width="13.54296875" style="269" customWidth="1"/>
    <col min="4902" max="4902" width="3.6328125" style="269" customWidth="1"/>
    <col min="4903" max="4903" width="15.6328125" style="269" customWidth="1"/>
    <col min="4904" max="4904" width="12.6328125" style="269" customWidth="1"/>
    <col min="4905" max="4905" width="2.6328125" style="269" customWidth="1"/>
    <col min="4906" max="4906" width="16.36328125" style="269" customWidth="1"/>
    <col min="4907" max="4907" width="2.6328125" style="269" customWidth="1"/>
    <col min="4908" max="4908" width="16.36328125" style="269" customWidth="1"/>
    <col min="4909" max="4909" width="3.6328125" style="269" customWidth="1"/>
    <col min="4910" max="5120" width="9.08984375" style="269"/>
    <col min="5121" max="5121" width="3.08984375" style="269" customWidth="1"/>
    <col min="5122" max="5122" width="17.81640625" style="269" customWidth="1"/>
    <col min="5123" max="5123" width="12.6328125" style="269" customWidth="1"/>
    <col min="5124" max="5124" width="2.6328125" style="269" customWidth="1"/>
    <col min="5125" max="5125" width="16.36328125" style="269" customWidth="1"/>
    <col min="5126" max="5126" width="2.6328125" style="269" customWidth="1"/>
    <col min="5127" max="5127" width="13.54296875" style="269" customWidth="1"/>
    <col min="5128" max="5128" width="3.6328125" style="269" customWidth="1"/>
    <col min="5129" max="5129" width="15.6328125" style="269" customWidth="1"/>
    <col min="5130" max="5130" width="12.6328125" style="269" customWidth="1"/>
    <col min="5131" max="5131" width="2.6328125" style="269" customWidth="1"/>
    <col min="5132" max="5132" width="16.36328125" style="269" customWidth="1"/>
    <col min="5133" max="5133" width="2.6328125" style="269" customWidth="1"/>
    <col min="5134" max="5134" width="16.36328125" style="269" customWidth="1"/>
    <col min="5135" max="5135" width="3.6328125" style="269" customWidth="1"/>
    <col min="5136" max="5136" width="3.08984375" style="269" customWidth="1"/>
    <col min="5137" max="5137" width="15.6328125" style="269" customWidth="1"/>
    <col min="5138" max="5138" width="12.6328125" style="269" customWidth="1"/>
    <col min="5139" max="5139" width="2.6328125" style="269" customWidth="1"/>
    <col min="5140" max="5140" width="16.36328125" style="269" customWidth="1"/>
    <col min="5141" max="5141" width="2.6328125" style="269" customWidth="1"/>
    <col min="5142" max="5142" width="13.54296875" style="269" customWidth="1"/>
    <col min="5143" max="5143" width="3.6328125" style="269" customWidth="1"/>
    <col min="5144" max="5144" width="15.6328125" style="269" customWidth="1"/>
    <col min="5145" max="5145" width="12.6328125" style="269" customWidth="1"/>
    <col min="5146" max="5146" width="2.6328125" style="269" customWidth="1"/>
    <col min="5147" max="5147" width="16.36328125" style="269" customWidth="1"/>
    <col min="5148" max="5148" width="2.6328125" style="269" customWidth="1"/>
    <col min="5149" max="5149" width="16.36328125" style="269" customWidth="1"/>
    <col min="5150" max="5150" width="3.6328125" style="269" customWidth="1"/>
    <col min="5151" max="5151" width="3.08984375" style="269" customWidth="1"/>
    <col min="5152" max="5152" width="15.6328125" style="269" customWidth="1"/>
    <col min="5153" max="5153" width="12.6328125" style="269" customWidth="1"/>
    <col min="5154" max="5154" width="2.6328125" style="269" customWidth="1"/>
    <col min="5155" max="5155" width="16.36328125" style="269" customWidth="1"/>
    <col min="5156" max="5156" width="2.6328125" style="269" customWidth="1"/>
    <col min="5157" max="5157" width="13.54296875" style="269" customWidth="1"/>
    <col min="5158" max="5158" width="3.6328125" style="269" customWidth="1"/>
    <col min="5159" max="5159" width="15.6328125" style="269" customWidth="1"/>
    <col min="5160" max="5160" width="12.6328125" style="269" customWidth="1"/>
    <col min="5161" max="5161" width="2.6328125" style="269" customWidth="1"/>
    <col min="5162" max="5162" width="16.36328125" style="269" customWidth="1"/>
    <col min="5163" max="5163" width="2.6328125" style="269" customWidth="1"/>
    <col min="5164" max="5164" width="16.36328125" style="269" customWidth="1"/>
    <col min="5165" max="5165" width="3.6328125" style="269" customWidth="1"/>
    <col min="5166" max="5376" width="9.08984375" style="269"/>
    <col min="5377" max="5377" width="3.08984375" style="269" customWidth="1"/>
    <col min="5378" max="5378" width="17.81640625" style="269" customWidth="1"/>
    <col min="5379" max="5379" width="12.6328125" style="269" customWidth="1"/>
    <col min="5380" max="5380" width="2.6328125" style="269" customWidth="1"/>
    <col min="5381" max="5381" width="16.36328125" style="269" customWidth="1"/>
    <col min="5382" max="5382" width="2.6328125" style="269" customWidth="1"/>
    <col min="5383" max="5383" width="13.54296875" style="269" customWidth="1"/>
    <col min="5384" max="5384" width="3.6328125" style="269" customWidth="1"/>
    <col min="5385" max="5385" width="15.6328125" style="269" customWidth="1"/>
    <col min="5386" max="5386" width="12.6328125" style="269" customWidth="1"/>
    <col min="5387" max="5387" width="2.6328125" style="269" customWidth="1"/>
    <col min="5388" max="5388" width="16.36328125" style="269" customWidth="1"/>
    <col min="5389" max="5389" width="2.6328125" style="269" customWidth="1"/>
    <col min="5390" max="5390" width="16.36328125" style="269" customWidth="1"/>
    <col min="5391" max="5391" width="3.6328125" style="269" customWidth="1"/>
    <col min="5392" max="5392" width="3.08984375" style="269" customWidth="1"/>
    <col min="5393" max="5393" width="15.6328125" style="269" customWidth="1"/>
    <col min="5394" max="5394" width="12.6328125" style="269" customWidth="1"/>
    <col min="5395" max="5395" width="2.6328125" style="269" customWidth="1"/>
    <col min="5396" max="5396" width="16.36328125" style="269" customWidth="1"/>
    <col min="5397" max="5397" width="2.6328125" style="269" customWidth="1"/>
    <col min="5398" max="5398" width="13.54296875" style="269" customWidth="1"/>
    <col min="5399" max="5399" width="3.6328125" style="269" customWidth="1"/>
    <col min="5400" max="5400" width="15.6328125" style="269" customWidth="1"/>
    <col min="5401" max="5401" width="12.6328125" style="269" customWidth="1"/>
    <col min="5402" max="5402" width="2.6328125" style="269" customWidth="1"/>
    <col min="5403" max="5403" width="16.36328125" style="269" customWidth="1"/>
    <col min="5404" max="5404" width="2.6328125" style="269" customWidth="1"/>
    <col min="5405" max="5405" width="16.36328125" style="269" customWidth="1"/>
    <col min="5406" max="5406" width="3.6328125" style="269" customWidth="1"/>
    <col min="5407" max="5407" width="3.08984375" style="269" customWidth="1"/>
    <col min="5408" max="5408" width="15.6328125" style="269" customWidth="1"/>
    <col min="5409" max="5409" width="12.6328125" style="269" customWidth="1"/>
    <col min="5410" max="5410" width="2.6328125" style="269" customWidth="1"/>
    <col min="5411" max="5411" width="16.36328125" style="269" customWidth="1"/>
    <col min="5412" max="5412" width="2.6328125" style="269" customWidth="1"/>
    <col min="5413" max="5413" width="13.54296875" style="269" customWidth="1"/>
    <col min="5414" max="5414" width="3.6328125" style="269" customWidth="1"/>
    <col min="5415" max="5415" width="15.6328125" style="269" customWidth="1"/>
    <col min="5416" max="5416" width="12.6328125" style="269" customWidth="1"/>
    <col min="5417" max="5417" width="2.6328125" style="269" customWidth="1"/>
    <col min="5418" max="5418" width="16.36328125" style="269" customWidth="1"/>
    <col min="5419" max="5419" width="2.6328125" style="269" customWidth="1"/>
    <col min="5420" max="5420" width="16.36328125" style="269" customWidth="1"/>
    <col min="5421" max="5421" width="3.6328125" style="269" customWidth="1"/>
    <col min="5422" max="5632" width="9.08984375" style="269"/>
    <col min="5633" max="5633" width="3.08984375" style="269" customWidth="1"/>
    <col min="5634" max="5634" width="17.81640625" style="269" customWidth="1"/>
    <col min="5635" max="5635" width="12.6328125" style="269" customWidth="1"/>
    <col min="5636" max="5636" width="2.6328125" style="269" customWidth="1"/>
    <col min="5637" max="5637" width="16.36328125" style="269" customWidth="1"/>
    <col min="5638" max="5638" width="2.6328125" style="269" customWidth="1"/>
    <col min="5639" max="5639" width="13.54296875" style="269" customWidth="1"/>
    <col min="5640" max="5640" width="3.6328125" style="269" customWidth="1"/>
    <col min="5641" max="5641" width="15.6328125" style="269" customWidth="1"/>
    <col min="5642" max="5642" width="12.6328125" style="269" customWidth="1"/>
    <col min="5643" max="5643" width="2.6328125" style="269" customWidth="1"/>
    <col min="5644" max="5644" width="16.36328125" style="269" customWidth="1"/>
    <col min="5645" max="5645" width="2.6328125" style="269" customWidth="1"/>
    <col min="5646" max="5646" width="16.36328125" style="269" customWidth="1"/>
    <col min="5647" max="5647" width="3.6328125" style="269" customWidth="1"/>
    <col min="5648" max="5648" width="3.08984375" style="269" customWidth="1"/>
    <col min="5649" max="5649" width="15.6328125" style="269" customWidth="1"/>
    <col min="5650" max="5650" width="12.6328125" style="269" customWidth="1"/>
    <col min="5651" max="5651" width="2.6328125" style="269" customWidth="1"/>
    <col min="5652" max="5652" width="16.36328125" style="269" customWidth="1"/>
    <col min="5653" max="5653" width="2.6328125" style="269" customWidth="1"/>
    <col min="5654" max="5654" width="13.54296875" style="269" customWidth="1"/>
    <col min="5655" max="5655" width="3.6328125" style="269" customWidth="1"/>
    <col min="5656" max="5656" width="15.6328125" style="269" customWidth="1"/>
    <col min="5657" max="5657" width="12.6328125" style="269" customWidth="1"/>
    <col min="5658" max="5658" width="2.6328125" style="269" customWidth="1"/>
    <col min="5659" max="5659" width="16.36328125" style="269" customWidth="1"/>
    <col min="5660" max="5660" width="2.6328125" style="269" customWidth="1"/>
    <col min="5661" max="5661" width="16.36328125" style="269" customWidth="1"/>
    <col min="5662" max="5662" width="3.6328125" style="269" customWidth="1"/>
    <col min="5663" max="5663" width="3.08984375" style="269" customWidth="1"/>
    <col min="5664" max="5664" width="15.6328125" style="269" customWidth="1"/>
    <col min="5665" max="5665" width="12.6328125" style="269" customWidth="1"/>
    <col min="5666" max="5666" width="2.6328125" style="269" customWidth="1"/>
    <col min="5667" max="5667" width="16.36328125" style="269" customWidth="1"/>
    <col min="5668" max="5668" width="2.6328125" style="269" customWidth="1"/>
    <col min="5669" max="5669" width="13.54296875" style="269" customWidth="1"/>
    <col min="5670" max="5670" width="3.6328125" style="269" customWidth="1"/>
    <col min="5671" max="5671" width="15.6328125" style="269" customWidth="1"/>
    <col min="5672" max="5672" width="12.6328125" style="269" customWidth="1"/>
    <col min="5673" max="5673" width="2.6328125" style="269" customWidth="1"/>
    <col min="5674" max="5674" width="16.36328125" style="269" customWidth="1"/>
    <col min="5675" max="5675" width="2.6328125" style="269" customWidth="1"/>
    <col min="5676" max="5676" width="16.36328125" style="269" customWidth="1"/>
    <col min="5677" max="5677" width="3.6328125" style="269" customWidth="1"/>
    <col min="5678" max="5888" width="9.08984375" style="269"/>
    <col min="5889" max="5889" width="3.08984375" style="269" customWidth="1"/>
    <col min="5890" max="5890" width="17.81640625" style="269" customWidth="1"/>
    <col min="5891" max="5891" width="12.6328125" style="269" customWidth="1"/>
    <col min="5892" max="5892" width="2.6328125" style="269" customWidth="1"/>
    <col min="5893" max="5893" width="16.36328125" style="269" customWidth="1"/>
    <col min="5894" max="5894" width="2.6328125" style="269" customWidth="1"/>
    <col min="5895" max="5895" width="13.54296875" style="269" customWidth="1"/>
    <col min="5896" max="5896" width="3.6328125" style="269" customWidth="1"/>
    <col min="5897" max="5897" width="15.6328125" style="269" customWidth="1"/>
    <col min="5898" max="5898" width="12.6328125" style="269" customWidth="1"/>
    <col min="5899" max="5899" width="2.6328125" style="269" customWidth="1"/>
    <col min="5900" max="5900" width="16.36328125" style="269" customWidth="1"/>
    <col min="5901" max="5901" width="2.6328125" style="269" customWidth="1"/>
    <col min="5902" max="5902" width="16.36328125" style="269" customWidth="1"/>
    <col min="5903" max="5903" width="3.6328125" style="269" customWidth="1"/>
    <col min="5904" max="5904" width="3.08984375" style="269" customWidth="1"/>
    <col min="5905" max="5905" width="15.6328125" style="269" customWidth="1"/>
    <col min="5906" max="5906" width="12.6328125" style="269" customWidth="1"/>
    <col min="5907" max="5907" width="2.6328125" style="269" customWidth="1"/>
    <col min="5908" max="5908" width="16.36328125" style="269" customWidth="1"/>
    <col min="5909" max="5909" width="2.6328125" style="269" customWidth="1"/>
    <col min="5910" max="5910" width="13.54296875" style="269" customWidth="1"/>
    <col min="5911" max="5911" width="3.6328125" style="269" customWidth="1"/>
    <col min="5912" max="5912" width="15.6328125" style="269" customWidth="1"/>
    <col min="5913" max="5913" width="12.6328125" style="269" customWidth="1"/>
    <col min="5914" max="5914" width="2.6328125" style="269" customWidth="1"/>
    <col min="5915" max="5915" width="16.36328125" style="269" customWidth="1"/>
    <col min="5916" max="5916" width="2.6328125" style="269" customWidth="1"/>
    <col min="5917" max="5917" width="16.36328125" style="269" customWidth="1"/>
    <col min="5918" max="5918" width="3.6328125" style="269" customWidth="1"/>
    <col min="5919" max="5919" width="3.08984375" style="269" customWidth="1"/>
    <col min="5920" max="5920" width="15.6328125" style="269" customWidth="1"/>
    <col min="5921" max="5921" width="12.6328125" style="269" customWidth="1"/>
    <col min="5922" max="5922" width="2.6328125" style="269" customWidth="1"/>
    <col min="5923" max="5923" width="16.36328125" style="269" customWidth="1"/>
    <col min="5924" max="5924" width="2.6328125" style="269" customWidth="1"/>
    <col min="5925" max="5925" width="13.54296875" style="269" customWidth="1"/>
    <col min="5926" max="5926" width="3.6328125" style="269" customWidth="1"/>
    <col min="5927" max="5927" width="15.6328125" style="269" customWidth="1"/>
    <col min="5928" max="5928" width="12.6328125" style="269" customWidth="1"/>
    <col min="5929" max="5929" width="2.6328125" style="269" customWidth="1"/>
    <col min="5930" max="5930" width="16.36328125" style="269" customWidth="1"/>
    <col min="5931" max="5931" width="2.6328125" style="269" customWidth="1"/>
    <col min="5932" max="5932" width="16.36328125" style="269" customWidth="1"/>
    <col min="5933" max="5933" width="3.6328125" style="269" customWidth="1"/>
    <col min="5934" max="6144" width="9.08984375" style="269"/>
    <col min="6145" max="6145" width="3.08984375" style="269" customWidth="1"/>
    <col min="6146" max="6146" width="17.81640625" style="269" customWidth="1"/>
    <col min="6147" max="6147" width="12.6328125" style="269" customWidth="1"/>
    <col min="6148" max="6148" width="2.6328125" style="269" customWidth="1"/>
    <col min="6149" max="6149" width="16.36328125" style="269" customWidth="1"/>
    <col min="6150" max="6150" width="2.6328125" style="269" customWidth="1"/>
    <col min="6151" max="6151" width="13.54296875" style="269" customWidth="1"/>
    <col min="6152" max="6152" width="3.6328125" style="269" customWidth="1"/>
    <col min="6153" max="6153" width="15.6328125" style="269" customWidth="1"/>
    <col min="6154" max="6154" width="12.6328125" style="269" customWidth="1"/>
    <col min="6155" max="6155" width="2.6328125" style="269" customWidth="1"/>
    <col min="6156" max="6156" width="16.36328125" style="269" customWidth="1"/>
    <col min="6157" max="6157" width="2.6328125" style="269" customWidth="1"/>
    <col min="6158" max="6158" width="16.36328125" style="269" customWidth="1"/>
    <col min="6159" max="6159" width="3.6328125" style="269" customWidth="1"/>
    <col min="6160" max="6160" width="3.08984375" style="269" customWidth="1"/>
    <col min="6161" max="6161" width="15.6328125" style="269" customWidth="1"/>
    <col min="6162" max="6162" width="12.6328125" style="269" customWidth="1"/>
    <col min="6163" max="6163" width="2.6328125" style="269" customWidth="1"/>
    <col min="6164" max="6164" width="16.36328125" style="269" customWidth="1"/>
    <col min="6165" max="6165" width="2.6328125" style="269" customWidth="1"/>
    <col min="6166" max="6166" width="13.54296875" style="269" customWidth="1"/>
    <col min="6167" max="6167" width="3.6328125" style="269" customWidth="1"/>
    <col min="6168" max="6168" width="15.6328125" style="269" customWidth="1"/>
    <col min="6169" max="6169" width="12.6328125" style="269" customWidth="1"/>
    <col min="6170" max="6170" width="2.6328125" style="269" customWidth="1"/>
    <col min="6171" max="6171" width="16.36328125" style="269" customWidth="1"/>
    <col min="6172" max="6172" width="2.6328125" style="269" customWidth="1"/>
    <col min="6173" max="6173" width="16.36328125" style="269" customWidth="1"/>
    <col min="6174" max="6174" width="3.6328125" style="269" customWidth="1"/>
    <col min="6175" max="6175" width="3.08984375" style="269" customWidth="1"/>
    <col min="6176" max="6176" width="15.6328125" style="269" customWidth="1"/>
    <col min="6177" max="6177" width="12.6328125" style="269" customWidth="1"/>
    <col min="6178" max="6178" width="2.6328125" style="269" customWidth="1"/>
    <col min="6179" max="6179" width="16.36328125" style="269" customWidth="1"/>
    <col min="6180" max="6180" width="2.6328125" style="269" customWidth="1"/>
    <col min="6181" max="6181" width="13.54296875" style="269" customWidth="1"/>
    <col min="6182" max="6182" width="3.6328125" style="269" customWidth="1"/>
    <col min="6183" max="6183" width="15.6328125" style="269" customWidth="1"/>
    <col min="6184" max="6184" width="12.6328125" style="269" customWidth="1"/>
    <col min="6185" max="6185" width="2.6328125" style="269" customWidth="1"/>
    <col min="6186" max="6186" width="16.36328125" style="269" customWidth="1"/>
    <col min="6187" max="6187" width="2.6328125" style="269" customWidth="1"/>
    <col min="6188" max="6188" width="16.36328125" style="269" customWidth="1"/>
    <col min="6189" max="6189" width="3.6328125" style="269" customWidth="1"/>
    <col min="6190" max="6400" width="9.08984375" style="269"/>
    <col min="6401" max="6401" width="3.08984375" style="269" customWidth="1"/>
    <col min="6402" max="6402" width="17.81640625" style="269" customWidth="1"/>
    <col min="6403" max="6403" width="12.6328125" style="269" customWidth="1"/>
    <col min="6404" max="6404" width="2.6328125" style="269" customWidth="1"/>
    <col min="6405" max="6405" width="16.36328125" style="269" customWidth="1"/>
    <col min="6406" max="6406" width="2.6328125" style="269" customWidth="1"/>
    <col min="6407" max="6407" width="13.54296875" style="269" customWidth="1"/>
    <col min="6408" max="6408" width="3.6328125" style="269" customWidth="1"/>
    <col min="6409" max="6409" width="15.6328125" style="269" customWidth="1"/>
    <col min="6410" max="6410" width="12.6328125" style="269" customWidth="1"/>
    <col min="6411" max="6411" width="2.6328125" style="269" customWidth="1"/>
    <col min="6412" max="6412" width="16.36328125" style="269" customWidth="1"/>
    <col min="6413" max="6413" width="2.6328125" style="269" customWidth="1"/>
    <col min="6414" max="6414" width="16.36328125" style="269" customWidth="1"/>
    <col min="6415" max="6415" width="3.6328125" style="269" customWidth="1"/>
    <col min="6416" max="6416" width="3.08984375" style="269" customWidth="1"/>
    <col min="6417" max="6417" width="15.6328125" style="269" customWidth="1"/>
    <col min="6418" max="6418" width="12.6328125" style="269" customWidth="1"/>
    <col min="6419" max="6419" width="2.6328125" style="269" customWidth="1"/>
    <col min="6420" max="6420" width="16.36328125" style="269" customWidth="1"/>
    <col min="6421" max="6421" width="2.6328125" style="269" customWidth="1"/>
    <col min="6422" max="6422" width="13.54296875" style="269" customWidth="1"/>
    <col min="6423" max="6423" width="3.6328125" style="269" customWidth="1"/>
    <col min="6424" max="6424" width="15.6328125" style="269" customWidth="1"/>
    <col min="6425" max="6425" width="12.6328125" style="269" customWidth="1"/>
    <col min="6426" max="6426" width="2.6328125" style="269" customWidth="1"/>
    <col min="6427" max="6427" width="16.36328125" style="269" customWidth="1"/>
    <col min="6428" max="6428" width="2.6328125" style="269" customWidth="1"/>
    <col min="6429" max="6429" width="16.36328125" style="269" customWidth="1"/>
    <col min="6430" max="6430" width="3.6328125" style="269" customWidth="1"/>
    <col min="6431" max="6431" width="3.08984375" style="269" customWidth="1"/>
    <col min="6432" max="6432" width="15.6328125" style="269" customWidth="1"/>
    <col min="6433" max="6433" width="12.6328125" style="269" customWidth="1"/>
    <col min="6434" max="6434" width="2.6328125" style="269" customWidth="1"/>
    <col min="6435" max="6435" width="16.36328125" style="269" customWidth="1"/>
    <col min="6436" max="6436" width="2.6328125" style="269" customWidth="1"/>
    <col min="6437" max="6437" width="13.54296875" style="269" customWidth="1"/>
    <col min="6438" max="6438" width="3.6328125" style="269" customWidth="1"/>
    <col min="6439" max="6439" width="15.6328125" style="269" customWidth="1"/>
    <col min="6440" max="6440" width="12.6328125" style="269" customWidth="1"/>
    <col min="6441" max="6441" width="2.6328125" style="269" customWidth="1"/>
    <col min="6442" max="6442" width="16.36328125" style="269" customWidth="1"/>
    <col min="6443" max="6443" width="2.6328125" style="269" customWidth="1"/>
    <col min="6444" max="6444" width="16.36328125" style="269" customWidth="1"/>
    <col min="6445" max="6445" width="3.6328125" style="269" customWidth="1"/>
    <col min="6446" max="6656" width="9.08984375" style="269"/>
    <col min="6657" max="6657" width="3.08984375" style="269" customWidth="1"/>
    <col min="6658" max="6658" width="17.81640625" style="269" customWidth="1"/>
    <col min="6659" max="6659" width="12.6328125" style="269" customWidth="1"/>
    <col min="6660" max="6660" width="2.6328125" style="269" customWidth="1"/>
    <col min="6661" max="6661" width="16.36328125" style="269" customWidth="1"/>
    <col min="6662" max="6662" width="2.6328125" style="269" customWidth="1"/>
    <col min="6663" max="6663" width="13.54296875" style="269" customWidth="1"/>
    <col min="6664" max="6664" width="3.6328125" style="269" customWidth="1"/>
    <col min="6665" max="6665" width="15.6328125" style="269" customWidth="1"/>
    <col min="6666" max="6666" width="12.6328125" style="269" customWidth="1"/>
    <col min="6667" max="6667" width="2.6328125" style="269" customWidth="1"/>
    <col min="6668" max="6668" width="16.36328125" style="269" customWidth="1"/>
    <col min="6669" max="6669" width="2.6328125" style="269" customWidth="1"/>
    <col min="6670" max="6670" width="16.36328125" style="269" customWidth="1"/>
    <col min="6671" max="6671" width="3.6328125" style="269" customWidth="1"/>
    <col min="6672" max="6672" width="3.08984375" style="269" customWidth="1"/>
    <col min="6673" max="6673" width="15.6328125" style="269" customWidth="1"/>
    <col min="6674" max="6674" width="12.6328125" style="269" customWidth="1"/>
    <col min="6675" max="6675" width="2.6328125" style="269" customWidth="1"/>
    <col min="6676" max="6676" width="16.36328125" style="269" customWidth="1"/>
    <col min="6677" max="6677" width="2.6328125" style="269" customWidth="1"/>
    <col min="6678" max="6678" width="13.54296875" style="269" customWidth="1"/>
    <col min="6679" max="6679" width="3.6328125" style="269" customWidth="1"/>
    <col min="6680" max="6680" width="15.6328125" style="269" customWidth="1"/>
    <col min="6681" max="6681" width="12.6328125" style="269" customWidth="1"/>
    <col min="6682" max="6682" width="2.6328125" style="269" customWidth="1"/>
    <col min="6683" max="6683" width="16.36328125" style="269" customWidth="1"/>
    <col min="6684" max="6684" width="2.6328125" style="269" customWidth="1"/>
    <col min="6685" max="6685" width="16.36328125" style="269" customWidth="1"/>
    <col min="6686" max="6686" width="3.6328125" style="269" customWidth="1"/>
    <col min="6687" max="6687" width="3.08984375" style="269" customWidth="1"/>
    <col min="6688" max="6688" width="15.6328125" style="269" customWidth="1"/>
    <col min="6689" max="6689" width="12.6328125" style="269" customWidth="1"/>
    <col min="6690" max="6690" width="2.6328125" style="269" customWidth="1"/>
    <col min="6691" max="6691" width="16.36328125" style="269" customWidth="1"/>
    <col min="6692" max="6692" width="2.6328125" style="269" customWidth="1"/>
    <col min="6693" max="6693" width="13.54296875" style="269" customWidth="1"/>
    <col min="6694" max="6694" width="3.6328125" style="269" customWidth="1"/>
    <col min="6695" max="6695" width="15.6328125" style="269" customWidth="1"/>
    <col min="6696" max="6696" width="12.6328125" style="269" customWidth="1"/>
    <col min="6697" max="6697" width="2.6328125" style="269" customWidth="1"/>
    <col min="6698" max="6698" width="16.36328125" style="269" customWidth="1"/>
    <col min="6699" max="6699" width="2.6328125" style="269" customWidth="1"/>
    <col min="6700" max="6700" width="16.36328125" style="269" customWidth="1"/>
    <col min="6701" max="6701" width="3.6328125" style="269" customWidth="1"/>
    <col min="6702" max="6912" width="9.08984375" style="269"/>
    <col min="6913" max="6913" width="3.08984375" style="269" customWidth="1"/>
    <col min="6914" max="6914" width="17.81640625" style="269" customWidth="1"/>
    <col min="6915" max="6915" width="12.6328125" style="269" customWidth="1"/>
    <col min="6916" max="6916" width="2.6328125" style="269" customWidth="1"/>
    <col min="6917" max="6917" width="16.36328125" style="269" customWidth="1"/>
    <col min="6918" max="6918" width="2.6328125" style="269" customWidth="1"/>
    <col min="6919" max="6919" width="13.54296875" style="269" customWidth="1"/>
    <col min="6920" max="6920" width="3.6328125" style="269" customWidth="1"/>
    <col min="6921" max="6921" width="15.6328125" style="269" customWidth="1"/>
    <col min="6922" max="6922" width="12.6328125" style="269" customWidth="1"/>
    <col min="6923" max="6923" width="2.6328125" style="269" customWidth="1"/>
    <col min="6924" max="6924" width="16.36328125" style="269" customWidth="1"/>
    <col min="6925" max="6925" width="2.6328125" style="269" customWidth="1"/>
    <col min="6926" max="6926" width="16.36328125" style="269" customWidth="1"/>
    <col min="6927" max="6927" width="3.6328125" style="269" customWidth="1"/>
    <col min="6928" max="6928" width="3.08984375" style="269" customWidth="1"/>
    <col min="6929" max="6929" width="15.6328125" style="269" customWidth="1"/>
    <col min="6930" max="6930" width="12.6328125" style="269" customWidth="1"/>
    <col min="6931" max="6931" width="2.6328125" style="269" customWidth="1"/>
    <col min="6932" max="6932" width="16.36328125" style="269" customWidth="1"/>
    <col min="6933" max="6933" width="2.6328125" style="269" customWidth="1"/>
    <col min="6934" max="6934" width="13.54296875" style="269" customWidth="1"/>
    <col min="6935" max="6935" width="3.6328125" style="269" customWidth="1"/>
    <col min="6936" max="6936" width="15.6328125" style="269" customWidth="1"/>
    <col min="6937" max="6937" width="12.6328125" style="269" customWidth="1"/>
    <col min="6938" max="6938" width="2.6328125" style="269" customWidth="1"/>
    <col min="6939" max="6939" width="16.36328125" style="269" customWidth="1"/>
    <col min="6940" max="6940" width="2.6328125" style="269" customWidth="1"/>
    <col min="6941" max="6941" width="16.36328125" style="269" customWidth="1"/>
    <col min="6942" max="6942" width="3.6328125" style="269" customWidth="1"/>
    <col min="6943" max="6943" width="3.08984375" style="269" customWidth="1"/>
    <col min="6944" max="6944" width="15.6328125" style="269" customWidth="1"/>
    <col min="6945" max="6945" width="12.6328125" style="269" customWidth="1"/>
    <col min="6946" max="6946" width="2.6328125" style="269" customWidth="1"/>
    <col min="6947" max="6947" width="16.36328125" style="269" customWidth="1"/>
    <col min="6948" max="6948" width="2.6328125" style="269" customWidth="1"/>
    <col min="6949" max="6949" width="13.54296875" style="269" customWidth="1"/>
    <col min="6950" max="6950" width="3.6328125" style="269" customWidth="1"/>
    <col min="6951" max="6951" width="15.6328125" style="269" customWidth="1"/>
    <col min="6952" max="6952" width="12.6328125" style="269" customWidth="1"/>
    <col min="6953" max="6953" width="2.6328125" style="269" customWidth="1"/>
    <col min="6954" max="6954" width="16.36328125" style="269" customWidth="1"/>
    <col min="6955" max="6955" width="2.6328125" style="269" customWidth="1"/>
    <col min="6956" max="6956" width="16.36328125" style="269" customWidth="1"/>
    <col min="6957" max="6957" width="3.6328125" style="269" customWidth="1"/>
    <col min="6958" max="7168" width="9.08984375" style="269"/>
    <col min="7169" max="7169" width="3.08984375" style="269" customWidth="1"/>
    <col min="7170" max="7170" width="17.81640625" style="269" customWidth="1"/>
    <col min="7171" max="7171" width="12.6328125" style="269" customWidth="1"/>
    <col min="7172" max="7172" width="2.6328125" style="269" customWidth="1"/>
    <col min="7173" max="7173" width="16.36328125" style="269" customWidth="1"/>
    <col min="7174" max="7174" width="2.6328125" style="269" customWidth="1"/>
    <col min="7175" max="7175" width="13.54296875" style="269" customWidth="1"/>
    <col min="7176" max="7176" width="3.6328125" style="269" customWidth="1"/>
    <col min="7177" max="7177" width="15.6328125" style="269" customWidth="1"/>
    <col min="7178" max="7178" width="12.6328125" style="269" customWidth="1"/>
    <col min="7179" max="7179" width="2.6328125" style="269" customWidth="1"/>
    <col min="7180" max="7180" width="16.36328125" style="269" customWidth="1"/>
    <col min="7181" max="7181" width="2.6328125" style="269" customWidth="1"/>
    <col min="7182" max="7182" width="16.36328125" style="269" customWidth="1"/>
    <col min="7183" max="7183" width="3.6328125" style="269" customWidth="1"/>
    <col min="7184" max="7184" width="3.08984375" style="269" customWidth="1"/>
    <col min="7185" max="7185" width="15.6328125" style="269" customWidth="1"/>
    <col min="7186" max="7186" width="12.6328125" style="269" customWidth="1"/>
    <col min="7187" max="7187" width="2.6328125" style="269" customWidth="1"/>
    <col min="7188" max="7188" width="16.36328125" style="269" customWidth="1"/>
    <col min="7189" max="7189" width="2.6328125" style="269" customWidth="1"/>
    <col min="7190" max="7190" width="13.54296875" style="269" customWidth="1"/>
    <col min="7191" max="7191" width="3.6328125" style="269" customWidth="1"/>
    <col min="7192" max="7192" width="15.6328125" style="269" customWidth="1"/>
    <col min="7193" max="7193" width="12.6328125" style="269" customWidth="1"/>
    <col min="7194" max="7194" width="2.6328125" style="269" customWidth="1"/>
    <col min="7195" max="7195" width="16.36328125" style="269" customWidth="1"/>
    <col min="7196" max="7196" width="2.6328125" style="269" customWidth="1"/>
    <col min="7197" max="7197" width="16.36328125" style="269" customWidth="1"/>
    <col min="7198" max="7198" width="3.6328125" style="269" customWidth="1"/>
    <col min="7199" max="7199" width="3.08984375" style="269" customWidth="1"/>
    <col min="7200" max="7200" width="15.6328125" style="269" customWidth="1"/>
    <col min="7201" max="7201" width="12.6328125" style="269" customWidth="1"/>
    <col min="7202" max="7202" width="2.6328125" style="269" customWidth="1"/>
    <col min="7203" max="7203" width="16.36328125" style="269" customWidth="1"/>
    <col min="7204" max="7204" width="2.6328125" style="269" customWidth="1"/>
    <col min="7205" max="7205" width="13.54296875" style="269" customWidth="1"/>
    <col min="7206" max="7206" width="3.6328125" style="269" customWidth="1"/>
    <col min="7207" max="7207" width="15.6328125" style="269" customWidth="1"/>
    <col min="7208" max="7208" width="12.6328125" style="269" customWidth="1"/>
    <col min="7209" max="7209" width="2.6328125" style="269" customWidth="1"/>
    <col min="7210" max="7210" width="16.36328125" style="269" customWidth="1"/>
    <col min="7211" max="7211" width="2.6328125" style="269" customWidth="1"/>
    <col min="7212" max="7212" width="16.36328125" style="269" customWidth="1"/>
    <col min="7213" max="7213" width="3.6328125" style="269" customWidth="1"/>
    <col min="7214" max="7424" width="9.08984375" style="269"/>
    <col min="7425" max="7425" width="3.08984375" style="269" customWidth="1"/>
    <col min="7426" max="7426" width="17.81640625" style="269" customWidth="1"/>
    <col min="7427" max="7427" width="12.6328125" style="269" customWidth="1"/>
    <col min="7428" max="7428" width="2.6328125" style="269" customWidth="1"/>
    <col min="7429" max="7429" width="16.36328125" style="269" customWidth="1"/>
    <col min="7430" max="7430" width="2.6328125" style="269" customWidth="1"/>
    <col min="7431" max="7431" width="13.54296875" style="269" customWidth="1"/>
    <col min="7432" max="7432" width="3.6328125" style="269" customWidth="1"/>
    <col min="7433" max="7433" width="15.6328125" style="269" customWidth="1"/>
    <col min="7434" max="7434" width="12.6328125" style="269" customWidth="1"/>
    <col min="7435" max="7435" width="2.6328125" style="269" customWidth="1"/>
    <col min="7436" max="7436" width="16.36328125" style="269" customWidth="1"/>
    <col min="7437" max="7437" width="2.6328125" style="269" customWidth="1"/>
    <col min="7438" max="7438" width="16.36328125" style="269" customWidth="1"/>
    <col min="7439" max="7439" width="3.6328125" style="269" customWidth="1"/>
    <col min="7440" max="7440" width="3.08984375" style="269" customWidth="1"/>
    <col min="7441" max="7441" width="15.6328125" style="269" customWidth="1"/>
    <col min="7442" max="7442" width="12.6328125" style="269" customWidth="1"/>
    <col min="7443" max="7443" width="2.6328125" style="269" customWidth="1"/>
    <col min="7444" max="7444" width="16.36328125" style="269" customWidth="1"/>
    <col min="7445" max="7445" width="2.6328125" style="269" customWidth="1"/>
    <col min="7446" max="7446" width="13.54296875" style="269" customWidth="1"/>
    <col min="7447" max="7447" width="3.6328125" style="269" customWidth="1"/>
    <col min="7448" max="7448" width="15.6328125" style="269" customWidth="1"/>
    <col min="7449" max="7449" width="12.6328125" style="269" customWidth="1"/>
    <col min="7450" max="7450" width="2.6328125" style="269" customWidth="1"/>
    <col min="7451" max="7451" width="16.36328125" style="269" customWidth="1"/>
    <col min="7452" max="7452" width="2.6328125" style="269" customWidth="1"/>
    <col min="7453" max="7453" width="16.36328125" style="269" customWidth="1"/>
    <col min="7454" max="7454" width="3.6328125" style="269" customWidth="1"/>
    <col min="7455" max="7455" width="3.08984375" style="269" customWidth="1"/>
    <col min="7456" max="7456" width="15.6328125" style="269" customWidth="1"/>
    <col min="7457" max="7457" width="12.6328125" style="269" customWidth="1"/>
    <col min="7458" max="7458" width="2.6328125" style="269" customWidth="1"/>
    <col min="7459" max="7459" width="16.36328125" style="269" customWidth="1"/>
    <col min="7460" max="7460" width="2.6328125" style="269" customWidth="1"/>
    <col min="7461" max="7461" width="13.54296875" style="269" customWidth="1"/>
    <col min="7462" max="7462" width="3.6328125" style="269" customWidth="1"/>
    <col min="7463" max="7463" width="15.6328125" style="269" customWidth="1"/>
    <col min="7464" max="7464" width="12.6328125" style="269" customWidth="1"/>
    <col min="7465" max="7465" width="2.6328125" style="269" customWidth="1"/>
    <col min="7466" max="7466" width="16.36328125" style="269" customWidth="1"/>
    <col min="7467" max="7467" width="2.6328125" style="269" customWidth="1"/>
    <col min="7468" max="7468" width="16.36328125" style="269" customWidth="1"/>
    <col min="7469" max="7469" width="3.6328125" style="269" customWidth="1"/>
    <col min="7470" max="7680" width="9.08984375" style="269"/>
    <col min="7681" max="7681" width="3.08984375" style="269" customWidth="1"/>
    <col min="7682" max="7682" width="17.81640625" style="269" customWidth="1"/>
    <col min="7683" max="7683" width="12.6328125" style="269" customWidth="1"/>
    <col min="7684" max="7684" width="2.6328125" style="269" customWidth="1"/>
    <col min="7685" max="7685" width="16.36328125" style="269" customWidth="1"/>
    <col min="7686" max="7686" width="2.6328125" style="269" customWidth="1"/>
    <col min="7687" max="7687" width="13.54296875" style="269" customWidth="1"/>
    <col min="7688" max="7688" width="3.6328125" style="269" customWidth="1"/>
    <col min="7689" max="7689" width="15.6328125" style="269" customWidth="1"/>
    <col min="7690" max="7690" width="12.6328125" style="269" customWidth="1"/>
    <col min="7691" max="7691" width="2.6328125" style="269" customWidth="1"/>
    <col min="7692" max="7692" width="16.36328125" style="269" customWidth="1"/>
    <col min="7693" max="7693" width="2.6328125" style="269" customWidth="1"/>
    <col min="7694" max="7694" width="16.36328125" style="269" customWidth="1"/>
    <col min="7695" max="7695" width="3.6328125" style="269" customWidth="1"/>
    <col min="7696" max="7696" width="3.08984375" style="269" customWidth="1"/>
    <col min="7697" max="7697" width="15.6328125" style="269" customWidth="1"/>
    <col min="7698" max="7698" width="12.6328125" style="269" customWidth="1"/>
    <col min="7699" max="7699" width="2.6328125" style="269" customWidth="1"/>
    <col min="7700" max="7700" width="16.36328125" style="269" customWidth="1"/>
    <col min="7701" max="7701" width="2.6328125" style="269" customWidth="1"/>
    <col min="7702" max="7702" width="13.54296875" style="269" customWidth="1"/>
    <col min="7703" max="7703" width="3.6328125" style="269" customWidth="1"/>
    <col min="7704" max="7704" width="15.6328125" style="269" customWidth="1"/>
    <col min="7705" max="7705" width="12.6328125" style="269" customWidth="1"/>
    <col min="7706" max="7706" width="2.6328125" style="269" customWidth="1"/>
    <col min="7707" max="7707" width="16.36328125" style="269" customWidth="1"/>
    <col min="7708" max="7708" width="2.6328125" style="269" customWidth="1"/>
    <col min="7709" max="7709" width="16.36328125" style="269" customWidth="1"/>
    <col min="7710" max="7710" width="3.6328125" style="269" customWidth="1"/>
    <col min="7711" max="7711" width="3.08984375" style="269" customWidth="1"/>
    <col min="7712" max="7712" width="15.6328125" style="269" customWidth="1"/>
    <col min="7713" max="7713" width="12.6328125" style="269" customWidth="1"/>
    <col min="7714" max="7714" width="2.6328125" style="269" customWidth="1"/>
    <col min="7715" max="7715" width="16.36328125" style="269" customWidth="1"/>
    <col min="7716" max="7716" width="2.6328125" style="269" customWidth="1"/>
    <col min="7717" max="7717" width="13.54296875" style="269" customWidth="1"/>
    <col min="7718" max="7718" width="3.6328125" style="269" customWidth="1"/>
    <col min="7719" max="7719" width="15.6328125" style="269" customWidth="1"/>
    <col min="7720" max="7720" width="12.6328125" style="269" customWidth="1"/>
    <col min="7721" max="7721" width="2.6328125" style="269" customWidth="1"/>
    <col min="7722" max="7722" width="16.36328125" style="269" customWidth="1"/>
    <col min="7723" max="7723" width="2.6328125" style="269" customWidth="1"/>
    <col min="7724" max="7724" width="16.36328125" style="269" customWidth="1"/>
    <col min="7725" max="7725" width="3.6328125" style="269" customWidth="1"/>
    <col min="7726" max="7936" width="9.08984375" style="269"/>
    <col min="7937" max="7937" width="3.08984375" style="269" customWidth="1"/>
    <col min="7938" max="7938" width="17.81640625" style="269" customWidth="1"/>
    <col min="7939" max="7939" width="12.6328125" style="269" customWidth="1"/>
    <col min="7940" max="7940" width="2.6328125" style="269" customWidth="1"/>
    <col min="7941" max="7941" width="16.36328125" style="269" customWidth="1"/>
    <col min="7942" max="7942" width="2.6328125" style="269" customWidth="1"/>
    <col min="7943" max="7943" width="13.54296875" style="269" customWidth="1"/>
    <col min="7944" max="7944" width="3.6328125" style="269" customWidth="1"/>
    <col min="7945" max="7945" width="15.6328125" style="269" customWidth="1"/>
    <col min="7946" max="7946" width="12.6328125" style="269" customWidth="1"/>
    <col min="7947" max="7947" width="2.6328125" style="269" customWidth="1"/>
    <col min="7948" max="7948" width="16.36328125" style="269" customWidth="1"/>
    <col min="7949" max="7949" width="2.6328125" style="269" customWidth="1"/>
    <col min="7950" max="7950" width="16.36328125" style="269" customWidth="1"/>
    <col min="7951" max="7951" width="3.6328125" style="269" customWidth="1"/>
    <col min="7952" max="7952" width="3.08984375" style="269" customWidth="1"/>
    <col min="7953" max="7953" width="15.6328125" style="269" customWidth="1"/>
    <col min="7954" max="7954" width="12.6328125" style="269" customWidth="1"/>
    <col min="7955" max="7955" width="2.6328125" style="269" customWidth="1"/>
    <col min="7956" max="7956" width="16.36328125" style="269" customWidth="1"/>
    <col min="7957" max="7957" width="2.6328125" style="269" customWidth="1"/>
    <col min="7958" max="7958" width="13.54296875" style="269" customWidth="1"/>
    <col min="7959" max="7959" width="3.6328125" style="269" customWidth="1"/>
    <col min="7960" max="7960" width="15.6328125" style="269" customWidth="1"/>
    <col min="7961" max="7961" width="12.6328125" style="269" customWidth="1"/>
    <col min="7962" max="7962" width="2.6328125" style="269" customWidth="1"/>
    <col min="7963" max="7963" width="16.36328125" style="269" customWidth="1"/>
    <col min="7964" max="7964" width="2.6328125" style="269" customWidth="1"/>
    <col min="7965" max="7965" width="16.36328125" style="269" customWidth="1"/>
    <col min="7966" max="7966" width="3.6328125" style="269" customWidth="1"/>
    <col min="7967" max="7967" width="3.08984375" style="269" customWidth="1"/>
    <col min="7968" max="7968" width="15.6328125" style="269" customWidth="1"/>
    <col min="7969" max="7969" width="12.6328125" style="269" customWidth="1"/>
    <col min="7970" max="7970" width="2.6328125" style="269" customWidth="1"/>
    <col min="7971" max="7971" width="16.36328125" style="269" customWidth="1"/>
    <col min="7972" max="7972" width="2.6328125" style="269" customWidth="1"/>
    <col min="7973" max="7973" width="13.54296875" style="269" customWidth="1"/>
    <col min="7974" max="7974" width="3.6328125" style="269" customWidth="1"/>
    <col min="7975" max="7975" width="15.6328125" style="269" customWidth="1"/>
    <col min="7976" max="7976" width="12.6328125" style="269" customWidth="1"/>
    <col min="7977" max="7977" width="2.6328125" style="269" customWidth="1"/>
    <col min="7978" max="7978" width="16.36328125" style="269" customWidth="1"/>
    <col min="7979" max="7979" width="2.6328125" style="269" customWidth="1"/>
    <col min="7980" max="7980" width="16.36328125" style="269" customWidth="1"/>
    <col min="7981" max="7981" width="3.6328125" style="269" customWidth="1"/>
    <col min="7982" max="8192" width="9.08984375" style="269"/>
    <col min="8193" max="8193" width="3.08984375" style="269" customWidth="1"/>
    <col min="8194" max="8194" width="17.81640625" style="269" customWidth="1"/>
    <col min="8195" max="8195" width="12.6328125" style="269" customWidth="1"/>
    <col min="8196" max="8196" width="2.6328125" style="269" customWidth="1"/>
    <col min="8197" max="8197" width="16.36328125" style="269" customWidth="1"/>
    <col min="8198" max="8198" width="2.6328125" style="269" customWidth="1"/>
    <col min="8199" max="8199" width="13.54296875" style="269" customWidth="1"/>
    <col min="8200" max="8200" width="3.6328125" style="269" customWidth="1"/>
    <col min="8201" max="8201" width="15.6328125" style="269" customWidth="1"/>
    <col min="8202" max="8202" width="12.6328125" style="269" customWidth="1"/>
    <col min="8203" max="8203" width="2.6328125" style="269" customWidth="1"/>
    <col min="8204" max="8204" width="16.36328125" style="269" customWidth="1"/>
    <col min="8205" max="8205" width="2.6328125" style="269" customWidth="1"/>
    <col min="8206" max="8206" width="16.36328125" style="269" customWidth="1"/>
    <col min="8207" max="8207" width="3.6328125" style="269" customWidth="1"/>
    <col min="8208" max="8208" width="3.08984375" style="269" customWidth="1"/>
    <col min="8209" max="8209" width="15.6328125" style="269" customWidth="1"/>
    <col min="8210" max="8210" width="12.6328125" style="269" customWidth="1"/>
    <col min="8211" max="8211" width="2.6328125" style="269" customWidth="1"/>
    <col min="8212" max="8212" width="16.36328125" style="269" customWidth="1"/>
    <col min="8213" max="8213" width="2.6328125" style="269" customWidth="1"/>
    <col min="8214" max="8214" width="13.54296875" style="269" customWidth="1"/>
    <col min="8215" max="8215" width="3.6328125" style="269" customWidth="1"/>
    <col min="8216" max="8216" width="15.6328125" style="269" customWidth="1"/>
    <col min="8217" max="8217" width="12.6328125" style="269" customWidth="1"/>
    <col min="8218" max="8218" width="2.6328125" style="269" customWidth="1"/>
    <col min="8219" max="8219" width="16.36328125" style="269" customWidth="1"/>
    <col min="8220" max="8220" width="2.6328125" style="269" customWidth="1"/>
    <col min="8221" max="8221" width="16.36328125" style="269" customWidth="1"/>
    <col min="8222" max="8222" width="3.6328125" style="269" customWidth="1"/>
    <col min="8223" max="8223" width="3.08984375" style="269" customWidth="1"/>
    <col min="8224" max="8224" width="15.6328125" style="269" customWidth="1"/>
    <col min="8225" max="8225" width="12.6328125" style="269" customWidth="1"/>
    <col min="8226" max="8226" width="2.6328125" style="269" customWidth="1"/>
    <col min="8227" max="8227" width="16.36328125" style="269" customWidth="1"/>
    <col min="8228" max="8228" width="2.6328125" style="269" customWidth="1"/>
    <col min="8229" max="8229" width="13.54296875" style="269" customWidth="1"/>
    <col min="8230" max="8230" width="3.6328125" style="269" customWidth="1"/>
    <col min="8231" max="8231" width="15.6328125" style="269" customWidth="1"/>
    <col min="8232" max="8232" width="12.6328125" style="269" customWidth="1"/>
    <col min="8233" max="8233" width="2.6328125" style="269" customWidth="1"/>
    <col min="8234" max="8234" width="16.36328125" style="269" customWidth="1"/>
    <col min="8235" max="8235" width="2.6328125" style="269" customWidth="1"/>
    <col min="8236" max="8236" width="16.36328125" style="269" customWidth="1"/>
    <col min="8237" max="8237" width="3.6328125" style="269" customWidth="1"/>
    <col min="8238" max="8448" width="9.08984375" style="269"/>
    <col min="8449" max="8449" width="3.08984375" style="269" customWidth="1"/>
    <col min="8450" max="8450" width="17.81640625" style="269" customWidth="1"/>
    <col min="8451" max="8451" width="12.6328125" style="269" customWidth="1"/>
    <col min="8452" max="8452" width="2.6328125" style="269" customWidth="1"/>
    <col min="8453" max="8453" width="16.36328125" style="269" customWidth="1"/>
    <col min="8454" max="8454" width="2.6328125" style="269" customWidth="1"/>
    <col min="8455" max="8455" width="13.54296875" style="269" customWidth="1"/>
    <col min="8456" max="8456" width="3.6328125" style="269" customWidth="1"/>
    <col min="8457" max="8457" width="15.6328125" style="269" customWidth="1"/>
    <col min="8458" max="8458" width="12.6328125" style="269" customWidth="1"/>
    <col min="8459" max="8459" width="2.6328125" style="269" customWidth="1"/>
    <col min="8460" max="8460" width="16.36328125" style="269" customWidth="1"/>
    <col min="8461" max="8461" width="2.6328125" style="269" customWidth="1"/>
    <col min="8462" max="8462" width="16.36328125" style="269" customWidth="1"/>
    <col min="8463" max="8463" width="3.6328125" style="269" customWidth="1"/>
    <col min="8464" max="8464" width="3.08984375" style="269" customWidth="1"/>
    <col min="8465" max="8465" width="15.6328125" style="269" customWidth="1"/>
    <col min="8466" max="8466" width="12.6328125" style="269" customWidth="1"/>
    <col min="8467" max="8467" width="2.6328125" style="269" customWidth="1"/>
    <col min="8468" max="8468" width="16.36328125" style="269" customWidth="1"/>
    <col min="8469" max="8469" width="2.6328125" style="269" customWidth="1"/>
    <col min="8470" max="8470" width="13.54296875" style="269" customWidth="1"/>
    <col min="8471" max="8471" width="3.6328125" style="269" customWidth="1"/>
    <col min="8472" max="8472" width="15.6328125" style="269" customWidth="1"/>
    <col min="8473" max="8473" width="12.6328125" style="269" customWidth="1"/>
    <col min="8474" max="8474" width="2.6328125" style="269" customWidth="1"/>
    <col min="8475" max="8475" width="16.36328125" style="269" customWidth="1"/>
    <col min="8476" max="8476" width="2.6328125" style="269" customWidth="1"/>
    <col min="8477" max="8477" width="16.36328125" style="269" customWidth="1"/>
    <col min="8478" max="8478" width="3.6328125" style="269" customWidth="1"/>
    <col min="8479" max="8479" width="3.08984375" style="269" customWidth="1"/>
    <col min="8480" max="8480" width="15.6328125" style="269" customWidth="1"/>
    <col min="8481" max="8481" width="12.6328125" style="269" customWidth="1"/>
    <col min="8482" max="8482" width="2.6328125" style="269" customWidth="1"/>
    <col min="8483" max="8483" width="16.36328125" style="269" customWidth="1"/>
    <col min="8484" max="8484" width="2.6328125" style="269" customWidth="1"/>
    <col min="8485" max="8485" width="13.54296875" style="269" customWidth="1"/>
    <col min="8486" max="8486" width="3.6328125" style="269" customWidth="1"/>
    <col min="8487" max="8487" width="15.6328125" style="269" customWidth="1"/>
    <col min="8488" max="8488" width="12.6328125" style="269" customWidth="1"/>
    <col min="8489" max="8489" width="2.6328125" style="269" customWidth="1"/>
    <col min="8490" max="8490" width="16.36328125" style="269" customWidth="1"/>
    <col min="8491" max="8491" width="2.6328125" style="269" customWidth="1"/>
    <col min="8492" max="8492" width="16.36328125" style="269" customWidth="1"/>
    <col min="8493" max="8493" width="3.6328125" style="269" customWidth="1"/>
    <col min="8494" max="8704" width="9.08984375" style="269"/>
    <col min="8705" max="8705" width="3.08984375" style="269" customWidth="1"/>
    <col min="8706" max="8706" width="17.81640625" style="269" customWidth="1"/>
    <col min="8707" max="8707" width="12.6328125" style="269" customWidth="1"/>
    <col min="8708" max="8708" width="2.6328125" style="269" customWidth="1"/>
    <col min="8709" max="8709" width="16.36328125" style="269" customWidth="1"/>
    <col min="8710" max="8710" width="2.6328125" style="269" customWidth="1"/>
    <col min="8711" max="8711" width="13.54296875" style="269" customWidth="1"/>
    <col min="8712" max="8712" width="3.6328125" style="269" customWidth="1"/>
    <col min="8713" max="8713" width="15.6328125" style="269" customWidth="1"/>
    <col min="8714" max="8714" width="12.6328125" style="269" customWidth="1"/>
    <col min="8715" max="8715" width="2.6328125" style="269" customWidth="1"/>
    <col min="8716" max="8716" width="16.36328125" style="269" customWidth="1"/>
    <col min="8717" max="8717" width="2.6328125" style="269" customWidth="1"/>
    <col min="8718" max="8718" width="16.36328125" style="269" customWidth="1"/>
    <col min="8719" max="8719" width="3.6328125" style="269" customWidth="1"/>
    <col min="8720" max="8720" width="3.08984375" style="269" customWidth="1"/>
    <col min="8721" max="8721" width="15.6328125" style="269" customWidth="1"/>
    <col min="8722" max="8722" width="12.6328125" style="269" customWidth="1"/>
    <col min="8723" max="8723" width="2.6328125" style="269" customWidth="1"/>
    <col min="8724" max="8724" width="16.36328125" style="269" customWidth="1"/>
    <col min="8725" max="8725" width="2.6328125" style="269" customWidth="1"/>
    <col min="8726" max="8726" width="13.54296875" style="269" customWidth="1"/>
    <col min="8727" max="8727" width="3.6328125" style="269" customWidth="1"/>
    <col min="8728" max="8728" width="15.6328125" style="269" customWidth="1"/>
    <col min="8729" max="8729" width="12.6328125" style="269" customWidth="1"/>
    <col min="8730" max="8730" width="2.6328125" style="269" customWidth="1"/>
    <col min="8731" max="8731" width="16.36328125" style="269" customWidth="1"/>
    <col min="8732" max="8732" width="2.6328125" style="269" customWidth="1"/>
    <col min="8733" max="8733" width="16.36328125" style="269" customWidth="1"/>
    <col min="8734" max="8734" width="3.6328125" style="269" customWidth="1"/>
    <col min="8735" max="8735" width="3.08984375" style="269" customWidth="1"/>
    <col min="8736" max="8736" width="15.6328125" style="269" customWidth="1"/>
    <col min="8737" max="8737" width="12.6328125" style="269" customWidth="1"/>
    <col min="8738" max="8738" width="2.6328125" style="269" customWidth="1"/>
    <col min="8739" max="8739" width="16.36328125" style="269" customWidth="1"/>
    <col min="8740" max="8740" width="2.6328125" style="269" customWidth="1"/>
    <col min="8741" max="8741" width="13.54296875" style="269" customWidth="1"/>
    <col min="8742" max="8742" width="3.6328125" style="269" customWidth="1"/>
    <col min="8743" max="8743" width="15.6328125" style="269" customWidth="1"/>
    <col min="8744" max="8744" width="12.6328125" style="269" customWidth="1"/>
    <col min="8745" max="8745" width="2.6328125" style="269" customWidth="1"/>
    <col min="8746" max="8746" width="16.36328125" style="269" customWidth="1"/>
    <col min="8747" max="8747" width="2.6328125" style="269" customWidth="1"/>
    <col min="8748" max="8748" width="16.36328125" style="269" customWidth="1"/>
    <col min="8749" max="8749" width="3.6328125" style="269" customWidth="1"/>
    <col min="8750" max="8960" width="9.08984375" style="269"/>
    <col min="8961" max="8961" width="3.08984375" style="269" customWidth="1"/>
    <col min="8962" max="8962" width="17.81640625" style="269" customWidth="1"/>
    <col min="8963" max="8963" width="12.6328125" style="269" customWidth="1"/>
    <col min="8964" max="8964" width="2.6328125" style="269" customWidth="1"/>
    <col min="8965" max="8965" width="16.36328125" style="269" customWidth="1"/>
    <col min="8966" max="8966" width="2.6328125" style="269" customWidth="1"/>
    <col min="8967" max="8967" width="13.54296875" style="269" customWidth="1"/>
    <col min="8968" max="8968" width="3.6328125" style="269" customWidth="1"/>
    <col min="8969" max="8969" width="15.6328125" style="269" customWidth="1"/>
    <col min="8970" max="8970" width="12.6328125" style="269" customWidth="1"/>
    <col min="8971" max="8971" width="2.6328125" style="269" customWidth="1"/>
    <col min="8972" max="8972" width="16.36328125" style="269" customWidth="1"/>
    <col min="8973" max="8973" width="2.6328125" style="269" customWidth="1"/>
    <col min="8974" max="8974" width="16.36328125" style="269" customWidth="1"/>
    <col min="8975" max="8975" width="3.6328125" style="269" customWidth="1"/>
    <col min="8976" max="8976" width="3.08984375" style="269" customWidth="1"/>
    <col min="8977" max="8977" width="15.6328125" style="269" customWidth="1"/>
    <col min="8978" max="8978" width="12.6328125" style="269" customWidth="1"/>
    <col min="8979" max="8979" width="2.6328125" style="269" customWidth="1"/>
    <col min="8980" max="8980" width="16.36328125" style="269" customWidth="1"/>
    <col min="8981" max="8981" width="2.6328125" style="269" customWidth="1"/>
    <col min="8982" max="8982" width="13.54296875" style="269" customWidth="1"/>
    <col min="8983" max="8983" width="3.6328125" style="269" customWidth="1"/>
    <col min="8984" max="8984" width="15.6328125" style="269" customWidth="1"/>
    <col min="8985" max="8985" width="12.6328125" style="269" customWidth="1"/>
    <col min="8986" max="8986" width="2.6328125" style="269" customWidth="1"/>
    <col min="8987" max="8987" width="16.36328125" style="269" customWidth="1"/>
    <col min="8988" max="8988" width="2.6328125" style="269" customWidth="1"/>
    <col min="8989" max="8989" width="16.36328125" style="269" customWidth="1"/>
    <col min="8990" max="8990" width="3.6328125" style="269" customWidth="1"/>
    <col min="8991" max="8991" width="3.08984375" style="269" customWidth="1"/>
    <col min="8992" max="8992" width="15.6328125" style="269" customWidth="1"/>
    <col min="8993" max="8993" width="12.6328125" style="269" customWidth="1"/>
    <col min="8994" max="8994" width="2.6328125" style="269" customWidth="1"/>
    <col min="8995" max="8995" width="16.36328125" style="269" customWidth="1"/>
    <col min="8996" max="8996" width="2.6328125" style="269" customWidth="1"/>
    <col min="8997" max="8997" width="13.54296875" style="269" customWidth="1"/>
    <col min="8998" max="8998" width="3.6328125" style="269" customWidth="1"/>
    <col min="8999" max="8999" width="15.6328125" style="269" customWidth="1"/>
    <col min="9000" max="9000" width="12.6328125" style="269" customWidth="1"/>
    <col min="9001" max="9001" width="2.6328125" style="269" customWidth="1"/>
    <col min="9002" max="9002" width="16.36328125" style="269" customWidth="1"/>
    <col min="9003" max="9003" width="2.6328125" style="269" customWidth="1"/>
    <col min="9004" max="9004" width="16.36328125" style="269" customWidth="1"/>
    <col min="9005" max="9005" width="3.6328125" style="269" customWidth="1"/>
    <col min="9006" max="9216" width="9.08984375" style="269"/>
    <col min="9217" max="9217" width="3.08984375" style="269" customWidth="1"/>
    <col min="9218" max="9218" width="17.81640625" style="269" customWidth="1"/>
    <col min="9219" max="9219" width="12.6328125" style="269" customWidth="1"/>
    <col min="9220" max="9220" width="2.6328125" style="269" customWidth="1"/>
    <col min="9221" max="9221" width="16.36328125" style="269" customWidth="1"/>
    <col min="9222" max="9222" width="2.6328125" style="269" customWidth="1"/>
    <col min="9223" max="9223" width="13.54296875" style="269" customWidth="1"/>
    <col min="9224" max="9224" width="3.6328125" style="269" customWidth="1"/>
    <col min="9225" max="9225" width="15.6328125" style="269" customWidth="1"/>
    <col min="9226" max="9226" width="12.6328125" style="269" customWidth="1"/>
    <col min="9227" max="9227" width="2.6328125" style="269" customWidth="1"/>
    <col min="9228" max="9228" width="16.36328125" style="269" customWidth="1"/>
    <col min="9229" max="9229" width="2.6328125" style="269" customWidth="1"/>
    <col min="9230" max="9230" width="16.36328125" style="269" customWidth="1"/>
    <col min="9231" max="9231" width="3.6328125" style="269" customWidth="1"/>
    <col min="9232" max="9232" width="3.08984375" style="269" customWidth="1"/>
    <col min="9233" max="9233" width="15.6328125" style="269" customWidth="1"/>
    <col min="9234" max="9234" width="12.6328125" style="269" customWidth="1"/>
    <col min="9235" max="9235" width="2.6328125" style="269" customWidth="1"/>
    <col min="9236" max="9236" width="16.36328125" style="269" customWidth="1"/>
    <col min="9237" max="9237" width="2.6328125" style="269" customWidth="1"/>
    <col min="9238" max="9238" width="13.54296875" style="269" customWidth="1"/>
    <col min="9239" max="9239" width="3.6328125" style="269" customWidth="1"/>
    <col min="9240" max="9240" width="15.6328125" style="269" customWidth="1"/>
    <col min="9241" max="9241" width="12.6328125" style="269" customWidth="1"/>
    <col min="9242" max="9242" width="2.6328125" style="269" customWidth="1"/>
    <col min="9243" max="9243" width="16.36328125" style="269" customWidth="1"/>
    <col min="9244" max="9244" width="2.6328125" style="269" customWidth="1"/>
    <col min="9245" max="9245" width="16.36328125" style="269" customWidth="1"/>
    <col min="9246" max="9246" width="3.6328125" style="269" customWidth="1"/>
    <col min="9247" max="9247" width="3.08984375" style="269" customWidth="1"/>
    <col min="9248" max="9248" width="15.6328125" style="269" customWidth="1"/>
    <col min="9249" max="9249" width="12.6328125" style="269" customWidth="1"/>
    <col min="9250" max="9250" width="2.6328125" style="269" customWidth="1"/>
    <col min="9251" max="9251" width="16.36328125" style="269" customWidth="1"/>
    <col min="9252" max="9252" width="2.6328125" style="269" customWidth="1"/>
    <col min="9253" max="9253" width="13.54296875" style="269" customWidth="1"/>
    <col min="9254" max="9254" width="3.6328125" style="269" customWidth="1"/>
    <col min="9255" max="9255" width="15.6328125" style="269" customWidth="1"/>
    <col min="9256" max="9256" width="12.6328125" style="269" customWidth="1"/>
    <col min="9257" max="9257" width="2.6328125" style="269" customWidth="1"/>
    <col min="9258" max="9258" width="16.36328125" style="269" customWidth="1"/>
    <col min="9259" max="9259" width="2.6328125" style="269" customWidth="1"/>
    <col min="9260" max="9260" width="16.36328125" style="269" customWidth="1"/>
    <col min="9261" max="9261" width="3.6328125" style="269" customWidth="1"/>
    <col min="9262" max="9472" width="9.08984375" style="269"/>
    <col min="9473" max="9473" width="3.08984375" style="269" customWidth="1"/>
    <col min="9474" max="9474" width="17.81640625" style="269" customWidth="1"/>
    <col min="9475" max="9475" width="12.6328125" style="269" customWidth="1"/>
    <col min="9476" max="9476" width="2.6328125" style="269" customWidth="1"/>
    <col min="9477" max="9477" width="16.36328125" style="269" customWidth="1"/>
    <col min="9478" max="9478" width="2.6328125" style="269" customWidth="1"/>
    <col min="9479" max="9479" width="13.54296875" style="269" customWidth="1"/>
    <col min="9480" max="9480" width="3.6328125" style="269" customWidth="1"/>
    <col min="9481" max="9481" width="15.6328125" style="269" customWidth="1"/>
    <col min="9482" max="9482" width="12.6328125" style="269" customWidth="1"/>
    <col min="9483" max="9483" width="2.6328125" style="269" customWidth="1"/>
    <col min="9484" max="9484" width="16.36328125" style="269" customWidth="1"/>
    <col min="9485" max="9485" width="2.6328125" style="269" customWidth="1"/>
    <col min="9486" max="9486" width="16.36328125" style="269" customWidth="1"/>
    <col min="9487" max="9487" width="3.6328125" style="269" customWidth="1"/>
    <col min="9488" max="9488" width="3.08984375" style="269" customWidth="1"/>
    <col min="9489" max="9489" width="15.6328125" style="269" customWidth="1"/>
    <col min="9490" max="9490" width="12.6328125" style="269" customWidth="1"/>
    <col min="9491" max="9491" width="2.6328125" style="269" customWidth="1"/>
    <col min="9492" max="9492" width="16.36328125" style="269" customWidth="1"/>
    <col min="9493" max="9493" width="2.6328125" style="269" customWidth="1"/>
    <col min="9494" max="9494" width="13.54296875" style="269" customWidth="1"/>
    <col min="9495" max="9495" width="3.6328125" style="269" customWidth="1"/>
    <col min="9496" max="9496" width="15.6328125" style="269" customWidth="1"/>
    <col min="9497" max="9497" width="12.6328125" style="269" customWidth="1"/>
    <col min="9498" max="9498" width="2.6328125" style="269" customWidth="1"/>
    <col min="9499" max="9499" width="16.36328125" style="269" customWidth="1"/>
    <col min="9500" max="9500" width="2.6328125" style="269" customWidth="1"/>
    <col min="9501" max="9501" width="16.36328125" style="269" customWidth="1"/>
    <col min="9502" max="9502" width="3.6328125" style="269" customWidth="1"/>
    <col min="9503" max="9503" width="3.08984375" style="269" customWidth="1"/>
    <col min="9504" max="9504" width="15.6328125" style="269" customWidth="1"/>
    <col min="9505" max="9505" width="12.6328125" style="269" customWidth="1"/>
    <col min="9506" max="9506" width="2.6328125" style="269" customWidth="1"/>
    <col min="9507" max="9507" width="16.36328125" style="269" customWidth="1"/>
    <col min="9508" max="9508" width="2.6328125" style="269" customWidth="1"/>
    <col min="9509" max="9509" width="13.54296875" style="269" customWidth="1"/>
    <col min="9510" max="9510" width="3.6328125" style="269" customWidth="1"/>
    <col min="9511" max="9511" width="15.6328125" style="269" customWidth="1"/>
    <col min="9512" max="9512" width="12.6328125" style="269" customWidth="1"/>
    <col min="9513" max="9513" width="2.6328125" style="269" customWidth="1"/>
    <col min="9514" max="9514" width="16.36328125" style="269" customWidth="1"/>
    <col min="9515" max="9515" width="2.6328125" style="269" customWidth="1"/>
    <col min="9516" max="9516" width="16.36328125" style="269" customWidth="1"/>
    <col min="9517" max="9517" width="3.6328125" style="269" customWidth="1"/>
    <col min="9518" max="9728" width="9.08984375" style="269"/>
    <col min="9729" max="9729" width="3.08984375" style="269" customWidth="1"/>
    <col min="9730" max="9730" width="17.81640625" style="269" customWidth="1"/>
    <col min="9731" max="9731" width="12.6328125" style="269" customWidth="1"/>
    <col min="9732" max="9732" width="2.6328125" style="269" customWidth="1"/>
    <col min="9733" max="9733" width="16.36328125" style="269" customWidth="1"/>
    <col min="9734" max="9734" width="2.6328125" style="269" customWidth="1"/>
    <col min="9735" max="9735" width="13.54296875" style="269" customWidth="1"/>
    <col min="9736" max="9736" width="3.6328125" style="269" customWidth="1"/>
    <col min="9737" max="9737" width="15.6328125" style="269" customWidth="1"/>
    <col min="9738" max="9738" width="12.6328125" style="269" customWidth="1"/>
    <col min="9739" max="9739" width="2.6328125" style="269" customWidth="1"/>
    <col min="9740" max="9740" width="16.36328125" style="269" customWidth="1"/>
    <col min="9741" max="9741" width="2.6328125" style="269" customWidth="1"/>
    <col min="9742" max="9742" width="16.36328125" style="269" customWidth="1"/>
    <col min="9743" max="9743" width="3.6328125" style="269" customWidth="1"/>
    <col min="9744" max="9744" width="3.08984375" style="269" customWidth="1"/>
    <col min="9745" max="9745" width="15.6328125" style="269" customWidth="1"/>
    <col min="9746" max="9746" width="12.6328125" style="269" customWidth="1"/>
    <col min="9747" max="9747" width="2.6328125" style="269" customWidth="1"/>
    <col min="9748" max="9748" width="16.36328125" style="269" customWidth="1"/>
    <col min="9749" max="9749" width="2.6328125" style="269" customWidth="1"/>
    <col min="9750" max="9750" width="13.54296875" style="269" customWidth="1"/>
    <col min="9751" max="9751" width="3.6328125" style="269" customWidth="1"/>
    <col min="9752" max="9752" width="15.6328125" style="269" customWidth="1"/>
    <col min="9753" max="9753" width="12.6328125" style="269" customWidth="1"/>
    <col min="9754" max="9754" width="2.6328125" style="269" customWidth="1"/>
    <col min="9755" max="9755" width="16.36328125" style="269" customWidth="1"/>
    <col min="9756" max="9756" width="2.6328125" style="269" customWidth="1"/>
    <col min="9757" max="9757" width="16.36328125" style="269" customWidth="1"/>
    <col min="9758" max="9758" width="3.6328125" style="269" customWidth="1"/>
    <col min="9759" max="9759" width="3.08984375" style="269" customWidth="1"/>
    <col min="9760" max="9760" width="15.6328125" style="269" customWidth="1"/>
    <col min="9761" max="9761" width="12.6328125" style="269" customWidth="1"/>
    <col min="9762" max="9762" width="2.6328125" style="269" customWidth="1"/>
    <col min="9763" max="9763" width="16.36328125" style="269" customWidth="1"/>
    <col min="9764" max="9764" width="2.6328125" style="269" customWidth="1"/>
    <col min="9765" max="9765" width="13.54296875" style="269" customWidth="1"/>
    <col min="9766" max="9766" width="3.6328125" style="269" customWidth="1"/>
    <col min="9767" max="9767" width="15.6328125" style="269" customWidth="1"/>
    <col min="9768" max="9768" width="12.6328125" style="269" customWidth="1"/>
    <col min="9769" max="9769" width="2.6328125" style="269" customWidth="1"/>
    <col min="9770" max="9770" width="16.36328125" style="269" customWidth="1"/>
    <col min="9771" max="9771" width="2.6328125" style="269" customWidth="1"/>
    <col min="9772" max="9772" width="16.36328125" style="269" customWidth="1"/>
    <col min="9773" max="9773" width="3.6328125" style="269" customWidth="1"/>
    <col min="9774" max="9984" width="9.08984375" style="269"/>
    <col min="9985" max="9985" width="3.08984375" style="269" customWidth="1"/>
    <col min="9986" max="9986" width="17.81640625" style="269" customWidth="1"/>
    <col min="9987" max="9987" width="12.6328125" style="269" customWidth="1"/>
    <col min="9988" max="9988" width="2.6328125" style="269" customWidth="1"/>
    <col min="9989" max="9989" width="16.36328125" style="269" customWidth="1"/>
    <col min="9990" max="9990" width="2.6328125" style="269" customWidth="1"/>
    <col min="9991" max="9991" width="13.54296875" style="269" customWidth="1"/>
    <col min="9992" max="9992" width="3.6328125" style="269" customWidth="1"/>
    <col min="9993" max="9993" width="15.6328125" style="269" customWidth="1"/>
    <col min="9994" max="9994" width="12.6328125" style="269" customWidth="1"/>
    <col min="9995" max="9995" width="2.6328125" style="269" customWidth="1"/>
    <col min="9996" max="9996" width="16.36328125" style="269" customWidth="1"/>
    <col min="9997" max="9997" width="2.6328125" style="269" customWidth="1"/>
    <col min="9998" max="9998" width="16.36328125" style="269" customWidth="1"/>
    <col min="9999" max="9999" width="3.6328125" style="269" customWidth="1"/>
    <col min="10000" max="10000" width="3.08984375" style="269" customWidth="1"/>
    <col min="10001" max="10001" width="15.6328125" style="269" customWidth="1"/>
    <col min="10002" max="10002" width="12.6328125" style="269" customWidth="1"/>
    <col min="10003" max="10003" width="2.6328125" style="269" customWidth="1"/>
    <col min="10004" max="10004" width="16.36328125" style="269" customWidth="1"/>
    <col min="10005" max="10005" width="2.6328125" style="269" customWidth="1"/>
    <col min="10006" max="10006" width="13.54296875" style="269" customWidth="1"/>
    <col min="10007" max="10007" width="3.6328125" style="269" customWidth="1"/>
    <col min="10008" max="10008" width="15.6328125" style="269" customWidth="1"/>
    <col min="10009" max="10009" width="12.6328125" style="269" customWidth="1"/>
    <col min="10010" max="10010" width="2.6328125" style="269" customWidth="1"/>
    <col min="10011" max="10011" width="16.36328125" style="269" customWidth="1"/>
    <col min="10012" max="10012" width="2.6328125" style="269" customWidth="1"/>
    <col min="10013" max="10013" width="16.36328125" style="269" customWidth="1"/>
    <col min="10014" max="10014" width="3.6328125" style="269" customWidth="1"/>
    <col min="10015" max="10015" width="3.08984375" style="269" customWidth="1"/>
    <col min="10016" max="10016" width="15.6328125" style="269" customWidth="1"/>
    <col min="10017" max="10017" width="12.6328125" style="269" customWidth="1"/>
    <col min="10018" max="10018" width="2.6328125" style="269" customWidth="1"/>
    <col min="10019" max="10019" width="16.36328125" style="269" customWidth="1"/>
    <col min="10020" max="10020" width="2.6328125" style="269" customWidth="1"/>
    <col min="10021" max="10021" width="13.54296875" style="269" customWidth="1"/>
    <col min="10022" max="10022" width="3.6328125" style="269" customWidth="1"/>
    <col min="10023" max="10023" width="15.6328125" style="269" customWidth="1"/>
    <col min="10024" max="10024" width="12.6328125" style="269" customWidth="1"/>
    <col min="10025" max="10025" width="2.6328125" style="269" customWidth="1"/>
    <col min="10026" max="10026" width="16.36328125" style="269" customWidth="1"/>
    <col min="10027" max="10027" width="2.6328125" style="269" customWidth="1"/>
    <col min="10028" max="10028" width="16.36328125" style="269" customWidth="1"/>
    <col min="10029" max="10029" width="3.6328125" style="269" customWidth="1"/>
    <col min="10030" max="10240" width="9.08984375" style="269"/>
    <col min="10241" max="10241" width="3.08984375" style="269" customWidth="1"/>
    <col min="10242" max="10242" width="17.81640625" style="269" customWidth="1"/>
    <col min="10243" max="10243" width="12.6328125" style="269" customWidth="1"/>
    <col min="10244" max="10244" width="2.6328125" style="269" customWidth="1"/>
    <col min="10245" max="10245" width="16.36328125" style="269" customWidth="1"/>
    <col min="10246" max="10246" width="2.6328125" style="269" customWidth="1"/>
    <col min="10247" max="10247" width="13.54296875" style="269" customWidth="1"/>
    <col min="10248" max="10248" width="3.6328125" style="269" customWidth="1"/>
    <col min="10249" max="10249" width="15.6328125" style="269" customWidth="1"/>
    <col min="10250" max="10250" width="12.6328125" style="269" customWidth="1"/>
    <col min="10251" max="10251" width="2.6328125" style="269" customWidth="1"/>
    <col min="10252" max="10252" width="16.36328125" style="269" customWidth="1"/>
    <col min="10253" max="10253" width="2.6328125" style="269" customWidth="1"/>
    <col min="10254" max="10254" width="16.36328125" style="269" customWidth="1"/>
    <col min="10255" max="10255" width="3.6328125" style="269" customWidth="1"/>
    <col min="10256" max="10256" width="3.08984375" style="269" customWidth="1"/>
    <col min="10257" max="10257" width="15.6328125" style="269" customWidth="1"/>
    <col min="10258" max="10258" width="12.6328125" style="269" customWidth="1"/>
    <col min="10259" max="10259" width="2.6328125" style="269" customWidth="1"/>
    <col min="10260" max="10260" width="16.36328125" style="269" customWidth="1"/>
    <col min="10261" max="10261" width="2.6328125" style="269" customWidth="1"/>
    <col min="10262" max="10262" width="13.54296875" style="269" customWidth="1"/>
    <col min="10263" max="10263" width="3.6328125" style="269" customWidth="1"/>
    <col min="10264" max="10264" width="15.6328125" style="269" customWidth="1"/>
    <col min="10265" max="10265" width="12.6328125" style="269" customWidth="1"/>
    <col min="10266" max="10266" width="2.6328125" style="269" customWidth="1"/>
    <col min="10267" max="10267" width="16.36328125" style="269" customWidth="1"/>
    <col min="10268" max="10268" width="2.6328125" style="269" customWidth="1"/>
    <col min="10269" max="10269" width="16.36328125" style="269" customWidth="1"/>
    <col min="10270" max="10270" width="3.6328125" style="269" customWidth="1"/>
    <col min="10271" max="10271" width="3.08984375" style="269" customWidth="1"/>
    <col min="10272" max="10272" width="15.6328125" style="269" customWidth="1"/>
    <col min="10273" max="10273" width="12.6328125" style="269" customWidth="1"/>
    <col min="10274" max="10274" width="2.6328125" style="269" customWidth="1"/>
    <col min="10275" max="10275" width="16.36328125" style="269" customWidth="1"/>
    <col min="10276" max="10276" width="2.6328125" style="269" customWidth="1"/>
    <col min="10277" max="10277" width="13.54296875" style="269" customWidth="1"/>
    <col min="10278" max="10278" width="3.6328125" style="269" customWidth="1"/>
    <col min="10279" max="10279" width="15.6328125" style="269" customWidth="1"/>
    <col min="10280" max="10280" width="12.6328125" style="269" customWidth="1"/>
    <col min="10281" max="10281" width="2.6328125" style="269" customWidth="1"/>
    <col min="10282" max="10282" width="16.36328125" style="269" customWidth="1"/>
    <col min="10283" max="10283" width="2.6328125" style="269" customWidth="1"/>
    <col min="10284" max="10284" width="16.36328125" style="269" customWidth="1"/>
    <col min="10285" max="10285" width="3.6328125" style="269" customWidth="1"/>
    <col min="10286" max="10496" width="9.08984375" style="269"/>
    <col min="10497" max="10497" width="3.08984375" style="269" customWidth="1"/>
    <col min="10498" max="10498" width="17.81640625" style="269" customWidth="1"/>
    <col min="10499" max="10499" width="12.6328125" style="269" customWidth="1"/>
    <col min="10500" max="10500" width="2.6328125" style="269" customWidth="1"/>
    <col min="10501" max="10501" width="16.36328125" style="269" customWidth="1"/>
    <col min="10502" max="10502" width="2.6328125" style="269" customWidth="1"/>
    <col min="10503" max="10503" width="13.54296875" style="269" customWidth="1"/>
    <col min="10504" max="10504" width="3.6328125" style="269" customWidth="1"/>
    <col min="10505" max="10505" width="15.6328125" style="269" customWidth="1"/>
    <col min="10506" max="10506" width="12.6328125" style="269" customWidth="1"/>
    <col min="10507" max="10507" width="2.6328125" style="269" customWidth="1"/>
    <col min="10508" max="10508" width="16.36328125" style="269" customWidth="1"/>
    <col min="10509" max="10509" width="2.6328125" style="269" customWidth="1"/>
    <col min="10510" max="10510" width="16.36328125" style="269" customWidth="1"/>
    <col min="10511" max="10511" width="3.6328125" style="269" customWidth="1"/>
    <col min="10512" max="10512" width="3.08984375" style="269" customWidth="1"/>
    <col min="10513" max="10513" width="15.6328125" style="269" customWidth="1"/>
    <col min="10514" max="10514" width="12.6328125" style="269" customWidth="1"/>
    <col min="10515" max="10515" width="2.6328125" style="269" customWidth="1"/>
    <col min="10516" max="10516" width="16.36328125" style="269" customWidth="1"/>
    <col min="10517" max="10517" width="2.6328125" style="269" customWidth="1"/>
    <col min="10518" max="10518" width="13.54296875" style="269" customWidth="1"/>
    <col min="10519" max="10519" width="3.6328125" style="269" customWidth="1"/>
    <col min="10520" max="10520" width="15.6328125" style="269" customWidth="1"/>
    <col min="10521" max="10521" width="12.6328125" style="269" customWidth="1"/>
    <col min="10522" max="10522" width="2.6328125" style="269" customWidth="1"/>
    <col min="10523" max="10523" width="16.36328125" style="269" customWidth="1"/>
    <col min="10524" max="10524" width="2.6328125" style="269" customWidth="1"/>
    <col min="10525" max="10525" width="16.36328125" style="269" customWidth="1"/>
    <col min="10526" max="10526" width="3.6328125" style="269" customWidth="1"/>
    <col min="10527" max="10527" width="3.08984375" style="269" customWidth="1"/>
    <col min="10528" max="10528" width="15.6328125" style="269" customWidth="1"/>
    <col min="10529" max="10529" width="12.6328125" style="269" customWidth="1"/>
    <col min="10530" max="10530" width="2.6328125" style="269" customWidth="1"/>
    <col min="10531" max="10531" width="16.36328125" style="269" customWidth="1"/>
    <col min="10532" max="10532" width="2.6328125" style="269" customWidth="1"/>
    <col min="10533" max="10533" width="13.54296875" style="269" customWidth="1"/>
    <col min="10534" max="10534" width="3.6328125" style="269" customWidth="1"/>
    <col min="10535" max="10535" width="15.6328125" style="269" customWidth="1"/>
    <col min="10536" max="10536" width="12.6328125" style="269" customWidth="1"/>
    <col min="10537" max="10537" width="2.6328125" style="269" customWidth="1"/>
    <col min="10538" max="10538" width="16.36328125" style="269" customWidth="1"/>
    <col min="10539" max="10539" width="2.6328125" style="269" customWidth="1"/>
    <col min="10540" max="10540" width="16.36328125" style="269" customWidth="1"/>
    <col min="10541" max="10541" width="3.6328125" style="269" customWidth="1"/>
    <col min="10542" max="10752" width="9.08984375" style="269"/>
    <col min="10753" max="10753" width="3.08984375" style="269" customWidth="1"/>
    <col min="10754" max="10754" width="17.81640625" style="269" customWidth="1"/>
    <col min="10755" max="10755" width="12.6328125" style="269" customWidth="1"/>
    <col min="10756" max="10756" width="2.6328125" style="269" customWidth="1"/>
    <col min="10757" max="10757" width="16.36328125" style="269" customWidth="1"/>
    <col min="10758" max="10758" width="2.6328125" style="269" customWidth="1"/>
    <col min="10759" max="10759" width="13.54296875" style="269" customWidth="1"/>
    <col min="10760" max="10760" width="3.6328125" style="269" customWidth="1"/>
    <col min="10761" max="10761" width="15.6328125" style="269" customWidth="1"/>
    <col min="10762" max="10762" width="12.6328125" style="269" customWidth="1"/>
    <col min="10763" max="10763" width="2.6328125" style="269" customWidth="1"/>
    <col min="10764" max="10764" width="16.36328125" style="269" customWidth="1"/>
    <col min="10765" max="10765" width="2.6328125" style="269" customWidth="1"/>
    <col min="10766" max="10766" width="16.36328125" style="269" customWidth="1"/>
    <col min="10767" max="10767" width="3.6328125" style="269" customWidth="1"/>
    <col min="10768" max="10768" width="3.08984375" style="269" customWidth="1"/>
    <col min="10769" max="10769" width="15.6328125" style="269" customWidth="1"/>
    <col min="10770" max="10770" width="12.6328125" style="269" customWidth="1"/>
    <col min="10771" max="10771" width="2.6328125" style="269" customWidth="1"/>
    <col min="10772" max="10772" width="16.36328125" style="269" customWidth="1"/>
    <col min="10773" max="10773" width="2.6328125" style="269" customWidth="1"/>
    <col min="10774" max="10774" width="13.54296875" style="269" customWidth="1"/>
    <col min="10775" max="10775" width="3.6328125" style="269" customWidth="1"/>
    <col min="10776" max="10776" width="15.6328125" style="269" customWidth="1"/>
    <col min="10777" max="10777" width="12.6328125" style="269" customWidth="1"/>
    <col min="10778" max="10778" width="2.6328125" style="269" customWidth="1"/>
    <col min="10779" max="10779" width="16.36328125" style="269" customWidth="1"/>
    <col min="10780" max="10780" width="2.6328125" style="269" customWidth="1"/>
    <col min="10781" max="10781" width="16.36328125" style="269" customWidth="1"/>
    <col min="10782" max="10782" width="3.6328125" style="269" customWidth="1"/>
    <col min="10783" max="10783" width="3.08984375" style="269" customWidth="1"/>
    <col min="10784" max="10784" width="15.6328125" style="269" customWidth="1"/>
    <col min="10785" max="10785" width="12.6328125" style="269" customWidth="1"/>
    <col min="10786" max="10786" width="2.6328125" style="269" customWidth="1"/>
    <col min="10787" max="10787" width="16.36328125" style="269" customWidth="1"/>
    <col min="10788" max="10788" width="2.6328125" style="269" customWidth="1"/>
    <col min="10789" max="10789" width="13.54296875" style="269" customWidth="1"/>
    <col min="10790" max="10790" width="3.6328125" style="269" customWidth="1"/>
    <col min="10791" max="10791" width="15.6328125" style="269" customWidth="1"/>
    <col min="10792" max="10792" width="12.6328125" style="269" customWidth="1"/>
    <col min="10793" max="10793" width="2.6328125" style="269" customWidth="1"/>
    <col min="10794" max="10794" width="16.36328125" style="269" customWidth="1"/>
    <col min="10795" max="10795" width="2.6328125" style="269" customWidth="1"/>
    <col min="10796" max="10796" width="16.36328125" style="269" customWidth="1"/>
    <col min="10797" max="10797" width="3.6328125" style="269" customWidth="1"/>
    <col min="10798" max="11008" width="9.08984375" style="269"/>
    <col min="11009" max="11009" width="3.08984375" style="269" customWidth="1"/>
    <col min="11010" max="11010" width="17.81640625" style="269" customWidth="1"/>
    <col min="11011" max="11011" width="12.6328125" style="269" customWidth="1"/>
    <col min="11012" max="11012" width="2.6328125" style="269" customWidth="1"/>
    <col min="11013" max="11013" width="16.36328125" style="269" customWidth="1"/>
    <col min="11014" max="11014" width="2.6328125" style="269" customWidth="1"/>
    <col min="11015" max="11015" width="13.54296875" style="269" customWidth="1"/>
    <col min="11016" max="11016" width="3.6328125" style="269" customWidth="1"/>
    <col min="11017" max="11017" width="15.6328125" style="269" customWidth="1"/>
    <col min="11018" max="11018" width="12.6328125" style="269" customWidth="1"/>
    <col min="11019" max="11019" width="2.6328125" style="269" customWidth="1"/>
    <col min="11020" max="11020" width="16.36328125" style="269" customWidth="1"/>
    <col min="11021" max="11021" width="2.6328125" style="269" customWidth="1"/>
    <col min="11022" max="11022" width="16.36328125" style="269" customWidth="1"/>
    <col min="11023" max="11023" width="3.6328125" style="269" customWidth="1"/>
    <col min="11024" max="11024" width="3.08984375" style="269" customWidth="1"/>
    <col min="11025" max="11025" width="15.6328125" style="269" customWidth="1"/>
    <col min="11026" max="11026" width="12.6328125" style="269" customWidth="1"/>
    <col min="11027" max="11027" width="2.6328125" style="269" customWidth="1"/>
    <col min="11028" max="11028" width="16.36328125" style="269" customWidth="1"/>
    <col min="11029" max="11029" width="2.6328125" style="269" customWidth="1"/>
    <col min="11030" max="11030" width="13.54296875" style="269" customWidth="1"/>
    <col min="11031" max="11031" width="3.6328125" style="269" customWidth="1"/>
    <col min="11032" max="11032" width="15.6328125" style="269" customWidth="1"/>
    <col min="11033" max="11033" width="12.6328125" style="269" customWidth="1"/>
    <col min="11034" max="11034" width="2.6328125" style="269" customWidth="1"/>
    <col min="11035" max="11035" width="16.36328125" style="269" customWidth="1"/>
    <col min="11036" max="11036" width="2.6328125" style="269" customWidth="1"/>
    <col min="11037" max="11037" width="16.36328125" style="269" customWidth="1"/>
    <col min="11038" max="11038" width="3.6328125" style="269" customWidth="1"/>
    <col min="11039" max="11039" width="3.08984375" style="269" customWidth="1"/>
    <col min="11040" max="11040" width="15.6328125" style="269" customWidth="1"/>
    <col min="11041" max="11041" width="12.6328125" style="269" customWidth="1"/>
    <col min="11042" max="11042" width="2.6328125" style="269" customWidth="1"/>
    <col min="11043" max="11043" width="16.36328125" style="269" customWidth="1"/>
    <col min="11044" max="11044" width="2.6328125" style="269" customWidth="1"/>
    <col min="11045" max="11045" width="13.54296875" style="269" customWidth="1"/>
    <col min="11046" max="11046" width="3.6328125" style="269" customWidth="1"/>
    <col min="11047" max="11047" width="15.6328125" style="269" customWidth="1"/>
    <col min="11048" max="11048" width="12.6328125" style="269" customWidth="1"/>
    <col min="11049" max="11049" width="2.6328125" style="269" customWidth="1"/>
    <col min="11050" max="11050" width="16.36328125" style="269" customWidth="1"/>
    <col min="11051" max="11051" width="2.6328125" style="269" customWidth="1"/>
    <col min="11052" max="11052" width="16.36328125" style="269" customWidth="1"/>
    <col min="11053" max="11053" width="3.6328125" style="269" customWidth="1"/>
    <col min="11054" max="11264" width="9.08984375" style="269"/>
    <col min="11265" max="11265" width="3.08984375" style="269" customWidth="1"/>
    <col min="11266" max="11266" width="17.81640625" style="269" customWidth="1"/>
    <col min="11267" max="11267" width="12.6328125" style="269" customWidth="1"/>
    <col min="11268" max="11268" width="2.6328125" style="269" customWidth="1"/>
    <col min="11269" max="11269" width="16.36328125" style="269" customWidth="1"/>
    <col min="11270" max="11270" width="2.6328125" style="269" customWidth="1"/>
    <col min="11271" max="11271" width="13.54296875" style="269" customWidth="1"/>
    <col min="11272" max="11272" width="3.6328125" style="269" customWidth="1"/>
    <col min="11273" max="11273" width="15.6328125" style="269" customWidth="1"/>
    <col min="11274" max="11274" width="12.6328125" style="269" customWidth="1"/>
    <col min="11275" max="11275" width="2.6328125" style="269" customWidth="1"/>
    <col min="11276" max="11276" width="16.36328125" style="269" customWidth="1"/>
    <col min="11277" max="11277" width="2.6328125" style="269" customWidth="1"/>
    <col min="11278" max="11278" width="16.36328125" style="269" customWidth="1"/>
    <col min="11279" max="11279" width="3.6328125" style="269" customWidth="1"/>
    <col min="11280" max="11280" width="3.08984375" style="269" customWidth="1"/>
    <col min="11281" max="11281" width="15.6328125" style="269" customWidth="1"/>
    <col min="11282" max="11282" width="12.6328125" style="269" customWidth="1"/>
    <col min="11283" max="11283" width="2.6328125" style="269" customWidth="1"/>
    <col min="11284" max="11284" width="16.36328125" style="269" customWidth="1"/>
    <col min="11285" max="11285" width="2.6328125" style="269" customWidth="1"/>
    <col min="11286" max="11286" width="13.54296875" style="269" customWidth="1"/>
    <col min="11287" max="11287" width="3.6328125" style="269" customWidth="1"/>
    <col min="11288" max="11288" width="15.6328125" style="269" customWidth="1"/>
    <col min="11289" max="11289" width="12.6328125" style="269" customWidth="1"/>
    <col min="11290" max="11290" width="2.6328125" style="269" customWidth="1"/>
    <col min="11291" max="11291" width="16.36328125" style="269" customWidth="1"/>
    <col min="11292" max="11292" width="2.6328125" style="269" customWidth="1"/>
    <col min="11293" max="11293" width="16.36328125" style="269" customWidth="1"/>
    <col min="11294" max="11294" width="3.6328125" style="269" customWidth="1"/>
    <col min="11295" max="11295" width="3.08984375" style="269" customWidth="1"/>
    <col min="11296" max="11296" width="15.6328125" style="269" customWidth="1"/>
    <col min="11297" max="11297" width="12.6328125" style="269" customWidth="1"/>
    <col min="11298" max="11298" width="2.6328125" style="269" customWidth="1"/>
    <col min="11299" max="11299" width="16.36328125" style="269" customWidth="1"/>
    <col min="11300" max="11300" width="2.6328125" style="269" customWidth="1"/>
    <col min="11301" max="11301" width="13.54296875" style="269" customWidth="1"/>
    <col min="11302" max="11302" width="3.6328125" style="269" customWidth="1"/>
    <col min="11303" max="11303" width="15.6328125" style="269" customWidth="1"/>
    <col min="11304" max="11304" width="12.6328125" style="269" customWidth="1"/>
    <col min="11305" max="11305" width="2.6328125" style="269" customWidth="1"/>
    <col min="11306" max="11306" width="16.36328125" style="269" customWidth="1"/>
    <col min="11307" max="11307" width="2.6328125" style="269" customWidth="1"/>
    <col min="11308" max="11308" width="16.36328125" style="269" customWidth="1"/>
    <col min="11309" max="11309" width="3.6328125" style="269" customWidth="1"/>
    <col min="11310" max="11520" width="9.08984375" style="269"/>
    <col min="11521" max="11521" width="3.08984375" style="269" customWidth="1"/>
    <col min="11522" max="11522" width="17.81640625" style="269" customWidth="1"/>
    <col min="11523" max="11523" width="12.6328125" style="269" customWidth="1"/>
    <col min="11524" max="11524" width="2.6328125" style="269" customWidth="1"/>
    <col min="11525" max="11525" width="16.36328125" style="269" customWidth="1"/>
    <col min="11526" max="11526" width="2.6328125" style="269" customWidth="1"/>
    <col min="11527" max="11527" width="13.54296875" style="269" customWidth="1"/>
    <col min="11528" max="11528" width="3.6328125" style="269" customWidth="1"/>
    <col min="11529" max="11529" width="15.6328125" style="269" customWidth="1"/>
    <col min="11530" max="11530" width="12.6328125" style="269" customWidth="1"/>
    <col min="11531" max="11531" width="2.6328125" style="269" customWidth="1"/>
    <col min="11532" max="11532" width="16.36328125" style="269" customWidth="1"/>
    <col min="11533" max="11533" width="2.6328125" style="269" customWidth="1"/>
    <col min="11534" max="11534" width="16.36328125" style="269" customWidth="1"/>
    <col min="11535" max="11535" width="3.6328125" style="269" customWidth="1"/>
    <col min="11536" max="11536" width="3.08984375" style="269" customWidth="1"/>
    <col min="11537" max="11537" width="15.6328125" style="269" customWidth="1"/>
    <col min="11538" max="11538" width="12.6328125" style="269" customWidth="1"/>
    <col min="11539" max="11539" width="2.6328125" style="269" customWidth="1"/>
    <col min="11540" max="11540" width="16.36328125" style="269" customWidth="1"/>
    <col min="11541" max="11541" width="2.6328125" style="269" customWidth="1"/>
    <col min="11542" max="11542" width="13.54296875" style="269" customWidth="1"/>
    <col min="11543" max="11543" width="3.6328125" style="269" customWidth="1"/>
    <col min="11544" max="11544" width="15.6328125" style="269" customWidth="1"/>
    <col min="11545" max="11545" width="12.6328125" style="269" customWidth="1"/>
    <col min="11546" max="11546" width="2.6328125" style="269" customWidth="1"/>
    <col min="11547" max="11547" width="16.36328125" style="269" customWidth="1"/>
    <col min="11548" max="11548" width="2.6328125" style="269" customWidth="1"/>
    <col min="11549" max="11549" width="16.36328125" style="269" customWidth="1"/>
    <col min="11550" max="11550" width="3.6328125" style="269" customWidth="1"/>
    <col min="11551" max="11551" width="3.08984375" style="269" customWidth="1"/>
    <col min="11552" max="11552" width="15.6328125" style="269" customWidth="1"/>
    <col min="11553" max="11553" width="12.6328125" style="269" customWidth="1"/>
    <col min="11554" max="11554" width="2.6328125" style="269" customWidth="1"/>
    <col min="11555" max="11555" width="16.36328125" style="269" customWidth="1"/>
    <col min="11556" max="11556" width="2.6328125" style="269" customWidth="1"/>
    <col min="11557" max="11557" width="13.54296875" style="269" customWidth="1"/>
    <col min="11558" max="11558" width="3.6328125" style="269" customWidth="1"/>
    <col min="11559" max="11559" width="15.6328125" style="269" customWidth="1"/>
    <col min="11560" max="11560" width="12.6328125" style="269" customWidth="1"/>
    <col min="11561" max="11561" width="2.6328125" style="269" customWidth="1"/>
    <col min="11562" max="11562" width="16.36328125" style="269" customWidth="1"/>
    <col min="11563" max="11563" width="2.6328125" style="269" customWidth="1"/>
    <col min="11564" max="11564" width="16.36328125" style="269" customWidth="1"/>
    <col min="11565" max="11565" width="3.6328125" style="269" customWidth="1"/>
    <col min="11566" max="11776" width="9.08984375" style="269"/>
    <col min="11777" max="11777" width="3.08984375" style="269" customWidth="1"/>
    <col min="11778" max="11778" width="17.81640625" style="269" customWidth="1"/>
    <col min="11779" max="11779" width="12.6328125" style="269" customWidth="1"/>
    <col min="11780" max="11780" width="2.6328125" style="269" customWidth="1"/>
    <col min="11781" max="11781" width="16.36328125" style="269" customWidth="1"/>
    <col min="11782" max="11782" width="2.6328125" style="269" customWidth="1"/>
    <col min="11783" max="11783" width="13.54296875" style="269" customWidth="1"/>
    <col min="11784" max="11784" width="3.6328125" style="269" customWidth="1"/>
    <col min="11785" max="11785" width="15.6328125" style="269" customWidth="1"/>
    <col min="11786" max="11786" width="12.6328125" style="269" customWidth="1"/>
    <col min="11787" max="11787" width="2.6328125" style="269" customWidth="1"/>
    <col min="11788" max="11788" width="16.36328125" style="269" customWidth="1"/>
    <col min="11789" max="11789" width="2.6328125" style="269" customWidth="1"/>
    <col min="11790" max="11790" width="16.36328125" style="269" customWidth="1"/>
    <col min="11791" max="11791" width="3.6328125" style="269" customWidth="1"/>
    <col min="11792" max="11792" width="3.08984375" style="269" customWidth="1"/>
    <col min="11793" max="11793" width="15.6328125" style="269" customWidth="1"/>
    <col min="11794" max="11794" width="12.6328125" style="269" customWidth="1"/>
    <col min="11795" max="11795" width="2.6328125" style="269" customWidth="1"/>
    <col min="11796" max="11796" width="16.36328125" style="269" customWidth="1"/>
    <col min="11797" max="11797" width="2.6328125" style="269" customWidth="1"/>
    <col min="11798" max="11798" width="13.54296875" style="269" customWidth="1"/>
    <col min="11799" max="11799" width="3.6328125" style="269" customWidth="1"/>
    <col min="11800" max="11800" width="15.6328125" style="269" customWidth="1"/>
    <col min="11801" max="11801" width="12.6328125" style="269" customWidth="1"/>
    <col min="11802" max="11802" width="2.6328125" style="269" customWidth="1"/>
    <col min="11803" max="11803" width="16.36328125" style="269" customWidth="1"/>
    <col min="11804" max="11804" width="2.6328125" style="269" customWidth="1"/>
    <col min="11805" max="11805" width="16.36328125" style="269" customWidth="1"/>
    <col min="11806" max="11806" width="3.6328125" style="269" customWidth="1"/>
    <col min="11807" max="11807" width="3.08984375" style="269" customWidth="1"/>
    <col min="11808" max="11808" width="15.6328125" style="269" customWidth="1"/>
    <col min="11809" max="11809" width="12.6328125" style="269" customWidth="1"/>
    <col min="11810" max="11810" width="2.6328125" style="269" customWidth="1"/>
    <col min="11811" max="11811" width="16.36328125" style="269" customWidth="1"/>
    <col min="11812" max="11812" width="2.6328125" style="269" customWidth="1"/>
    <col min="11813" max="11813" width="13.54296875" style="269" customWidth="1"/>
    <col min="11814" max="11814" width="3.6328125" style="269" customWidth="1"/>
    <col min="11815" max="11815" width="15.6328125" style="269" customWidth="1"/>
    <col min="11816" max="11816" width="12.6328125" style="269" customWidth="1"/>
    <col min="11817" max="11817" width="2.6328125" style="269" customWidth="1"/>
    <col min="11818" max="11818" width="16.36328125" style="269" customWidth="1"/>
    <col min="11819" max="11819" width="2.6328125" style="269" customWidth="1"/>
    <col min="11820" max="11820" width="16.36328125" style="269" customWidth="1"/>
    <col min="11821" max="11821" width="3.6328125" style="269" customWidth="1"/>
    <col min="11822" max="12032" width="9.08984375" style="269"/>
    <col min="12033" max="12033" width="3.08984375" style="269" customWidth="1"/>
    <col min="12034" max="12034" width="17.81640625" style="269" customWidth="1"/>
    <col min="12035" max="12035" width="12.6328125" style="269" customWidth="1"/>
    <col min="12036" max="12036" width="2.6328125" style="269" customWidth="1"/>
    <col min="12037" max="12037" width="16.36328125" style="269" customWidth="1"/>
    <col min="12038" max="12038" width="2.6328125" style="269" customWidth="1"/>
    <col min="12039" max="12039" width="13.54296875" style="269" customWidth="1"/>
    <col min="12040" max="12040" width="3.6328125" style="269" customWidth="1"/>
    <col min="12041" max="12041" width="15.6328125" style="269" customWidth="1"/>
    <col min="12042" max="12042" width="12.6328125" style="269" customWidth="1"/>
    <col min="12043" max="12043" width="2.6328125" style="269" customWidth="1"/>
    <col min="12044" max="12044" width="16.36328125" style="269" customWidth="1"/>
    <col min="12045" max="12045" width="2.6328125" style="269" customWidth="1"/>
    <col min="12046" max="12046" width="16.36328125" style="269" customWidth="1"/>
    <col min="12047" max="12047" width="3.6328125" style="269" customWidth="1"/>
    <col min="12048" max="12048" width="3.08984375" style="269" customWidth="1"/>
    <col min="12049" max="12049" width="15.6328125" style="269" customWidth="1"/>
    <col min="12050" max="12050" width="12.6328125" style="269" customWidth="1"/>
    <col min="12051" max="12051" width="2.6328125" style="269" customWidth="1"/>
    <col min="12052" max="12052" width="16.36328125" style="269" customWidth="1"/>
    <col min="12053" max="12053" width="2.6328125" style="269" customWidth="1"/>
    <col min="12054" max="12054" width="13.54296875" style="269" customWidth="1"/>
    <col min="12055" max="12055" width="3.6328125" style="269" customWidth="1"/>
    <col min="12056" max="12056" width="15.6328125" style="269" customWidth="1"/>
    <col min="12057" max="12057" width="12.6328125" style="269" customWidth="1"/>
    <col min="12058" max="12058" width="2.6328125" style="269" customWidth="1"/>
    <col min="12059" max="12059" width="16.36328125" style="269" customWidth="1"/>
    <col min="12060" max="12060" width="2.6328125" style="269" customWidth="1"/>
    <col min="12061" max="12061" width="16.36328125" style="269" customWidth="1"/>
    <col min="12062" max="12062" width="3.6328125" style="269" customWidth="1"/>
    <col min="12063" max="12063" width="3.08984375" style="269" customWidth="1"/>
    <col min="12064" max="12064" width="15.6328125" style="269" customWidth="1"/>
    <col min="12065" max="12065" width="12.6328125" style="269" customWidth="1"/>
    <col min="12066" max="12066" width="2.6328125" style="269" customWidth="1"/>
    <col min="12067" max="12067" width="16.36328125" style="269" customWidth="1"/>
    <col min="12068" max="12068" width="2.6328125" style="269" customWidth="1"/>
    <col min="12069" max="12069" width="13.54296875" style="269" customWidth="1"/>
    <col min="12070" max="12070" width="3.6328125" style="269" customWidth="1"/>
    <col min="12071" max="12071" width="15.6328125" style="269" customWidth="1"/>
    <col min="12072" max="12072" width="12.6328125" style="269" customWidth="1"/>
    <col min="12073" max="12073" width="2.6328125" style="269" customWidth="1"/>
    <col min="12074" max="12074" width="16.36328125" style="269" customWidth="1"/>
    <col min="12075" max="12075" width="2.6328125" style="269" customWidth="1"/>
    <col min="12076" max="12076" width="16.36328125" style="269" customWidth="1"/>
    <col min="12077" max="12077" width="3.6328125" style="269" customWidth="1"/>
    <col min="12078" max="12288" width="9.08984375" style="269"/>
    <col min="12289" max="12289" width="3.08984375" style="269" customWidth="1"/>
    <col min="12290" max="12290" width="17.81640625" style="269" customWidth="1"/>
    <col min="12291" max="12291" width="12.6328125" style="269" customWidth="1"/>
    <col min="12292" max="12292" width="2.6328125" style="269" customWidth="1"/>
    <col min="12293" max="12293" width="16.36328125" style="269" customWidth="1"/>
    <col min="12294" max="12294" width="2.6328125" style="269" customWidth="1"/>
    <col min="12295" max="12295" width="13.54296875" style="269" customWidth="1"/>
    <col min="12296" max="12296" width="3.6328125" style="269" customWidth="1"/>
    <col min="12297" max="12297" width="15.6328125" style="269" customWidth="1"/>
    <col min="12298" max="12298" width="12.6328125" style="269" customWidth="1"/>
    <col min="12299" max="12299" width="2.6328125" style="269" customWidth="1"/>
    <col min="12300" max="12300" width="16.36328125" style="269" customWidth="1"/>
    <col min="12301" max="12301" width="2.6328125" style="269" customWidth="1"/>
    <col min="12302" max="12302" width="16.36328125" style="269" customWidth="1"/>
    <col min="12303" max="12303" width="3.6328125" style="269" customWidth="1"/>
    <col min="12304" max="12304" width="3.08984375" style="269" customWidth="1"/>
    <col min="12305" max="12305" width="15.6328125" style="269" customWidth="1"/>
    <col min="12306" max="12306" width="12.6328125" style="269" customWidth="1"/>
    <col min="12307" max="12307" width="2.6328125" style="269" customWidth="1"/>
    <col min="12308" max="12308" width="16.36328125" style="269" customWidth="1"/>
    <col min="12309" max="12309" width="2.6328125" style="269" customWidth="1"/>
    <col min="12310" max="12310" width="13.54296875" style="269" customWidth="1"/>
    <col min="12311" max="12311" width="3.6328125" style="269" customWidth="1"/>
    <col min="12312" max="12312" width="15.6328125" style="269" customWidth="1"/>
    <col min="12313" max="12313" width="12.6328125" style="269" customWidth="1"/>
    <col min="12314" max="12314" width="2.6328125" style="269" customWidth="1"/>
    <col min="12315" max="12315" width="16.36328125" style="269" customWidth="1"/>
    <col min="12316" max="12316" width="2.6328125" style="269" customWidth="1"/>
    <col min="12317" max="12317" width="16.36328125" style="269" customWidth="1"/>
    <col min="12318" max="12318" width="3.6328125" style="269" customWidth="1"/>
    <col min="12319" max="12319" width="3.08984375" style="269" customWidth="1"/>
    <col min="12320" max="12320" width="15.6328125" style="269" customWidth="1"/>
    <col min="12321" max="12321" width="12.6328125" style="269" customWidth="1"/>
    <col min="12322" max="12322" width="2.6328125" style="269" customWidth="1"/>
    <col min="12323" max="12323" width="16.36328125" style="269" customWidth="1"/>
    <col min="12324" max="12324" width="2.6328125" style="269" customWidth="1"/>
    <col min="12325" max="12325" width="13.54296875" style="269" customWidth="1"/>
    <col min="12326" max="12326" width="3.6328125" style="269" customWidth="1"/>
    <col min="12327" max="12327" width="15.6328125" style="269" customWidth="1"/>
    <col min="12328" max="12328" width="12.6328125" style="269" customWidth="1"/>
    <col min="12329" max="12329" width="2.6328125" style="269" customWidth="1"/>
    <col min="12330" max="12330" width="16.36328125" style="269" customWidth="1"/>
    <col min="12331" max="12331" width="2.6328125" style="269" customWidth="1"/>
    <col min="12332" max="12332" width="16.36328125" style="269" customWidth="1"/>
    <col min="12333" max="12333" width="3.6328125" style="269" customWidth="1"/>
    <col min="12334" max="12544" width="9.08984375" style="269"/>
    <col min="12545" max="12545" width="3.08984375" style="269" customWidth="1"/>
    <col min="12546" max="12546" width="17.81640625" style="269" customWidth="1"/>
    <col min="12547" max="12547" width="12.6328125" style="269" customWidth="1"/>
    <col min="12548" max="12548" width="2.6328125" style="269" customWidth="1"/>
    <col min="12549" max="12549" width="16.36328125" style="269" customWidth="1"/>
    <col min="12550" max="12550" width="2.6328125" style="269" customWidth="1"/>
    <col min="12551" max="12551" width="13.54296875" style="269" customWidth="1"/>
    <col min="12552" max="12552" width="3.6328125" style="269" customWidth="1"/>
    <col min="12553" max="12553" width="15.6328125" style="269" customWidth="1"/>
    <col min="12554" max="12554" width="12.6328125" style="269" customWidth="1"/>
    <col min="12555" max="12555" width="2.6328125" style="269" customWidth="1"/>
    <col min="12556" max="12556" width="16.36328125" style="269" customWidth="1"/>
    <col min="12557" max="12557" width="2.6328125" style="269" customWidth="1"/>
    <col min="12558" max="12558" width="16.36328125" style="269" customWidth="1"/>
    <col min="12559" max="12559" width="3.6328125" style="269" customWidth="1"/>
    <col min="12560" max="12560" width="3.08984375" style="269" customWidth="1"/>
    <col min="12561" max="12561" width="15.6328125" style="269" customWidth="1"/>
    <col min="12562" max="12562" width="12.6328125" style="269" customWidth="1"/>
    <col min="12563" max="12563" width="2.6328125" style="269" customWidth="1"/>
    <col min="12564" max="12564" width="16.36328125" style="269" customWidth="1"/>
    <col min="12565" max="12565" width="2.6328125" style="269" customWidth="1"/>
    <col min="12566" max="12566" width="13.54296875" style="269" customWidth="1"/>
    <col min="12567" max="12567" width="3.6328125" style="269" customWidth="1"/>
    <col min="12568" max="12568" width="15.6328125" style="269" customWidth="1"/>
    <col min="12569" max="12569" width="12.6328125" style="269" customWidth="1"/>
    <col min="12570" max="12570" width="2.6328125" style="269" customWidth="1"/>
    <col min="12571" max="12571" width="16.36328125" style="269" customWidth="1"/>
    <col min="12572" max="12572" width="2.6328125" style="269" customWidth="1"/>
    <col min="12573" max="12573" width="16.36328125" style="269" customWidth="1"/>
    <col min="12574" max="12574" width="3.6328125" style="269" customWidth="1"/>
    <col min="12575" max="12575" width="3.08984375" style="269" customWidth="1"/>
    <col min="12576" max="12576" width="15.6328125" style="269" customWidth="1"/>
    <col min="12577" max="12577" width="12.6328125" style="269" customWidth="1"/>
    <col min="12578" max="12578" width="2.6328125" style="269" customWidth="1"/>
    <col min="12579" max="12579" width="16.36328125" style="269" customWidth="1"/>
    <col min="12580" max="12580" width="2.6328125" style="269" customWidth="1"/>
    <col min="12581" max="12581" width="13.54296875" style="269" customWidth="1"/>
    <col min="12582" max="12582" width="3.6328125" style="269" customWidth="1"/>
    <col min="12583" max="12583" width="15.6328125" style="269" customWidth="1"/>
    <col min="12584" max="12584" width="12.6328125" style="269" customWidth="1"/>
    <col min="12585" max="12585" width="2.6328125" style="269" customWidth="1"/>
    <col min="12586" max="12586" width="16.36328125" style="269" customWidth="1"/>
    <col min="12587" max="12587" width="2.6328125" style="269" customWidth="1"/>
    <col min="12588" max="12588" width="16.36328125" style="269" customWidth="1"/>
    <col min="12589" max="12589" width="3.6328125" style="269" customWidth="1"/>
    <col min="12590" max="12800" width="9.08984375" style="269"/>
    <col min="12801" max="12801" width="3.08984375" style="269" customWidth="1"/>
    <col min="12802" max="12802" width="17.81640625" style="269" customWidth="1"/>
    <col min="12803" max="12803" width="12.6328125" style="269" customWidth="1"/>
    <col min="12804" max="12804" width="2.6328125" style="269" customWidth="1"/>
    <col min="12805" max="12805" width="16.36328125" style="269" customWidth="1"/>
    <col min="12806" max="12806" width="2.6328125" style="269" customWidth="1"/>
    <col min="12807" max="12807" width="13.54296875" style="269" customWidth="1"/>
    <col min="12808" max="12808" width="3.6328125" style="269" customWidth="1"/>
    <col min="12809" max="12809" width="15.6328125" style="269" customWidth="1"/>
    <col min="12810" max="12810" width="12.6328125" style="269" customWidth="1"/>
    <col min="12811" max="12811" width="2.6328125" style="269" customWidth="1"/>
    <col min="12812" max="12812" width="16.36328125" style="269" customWidth="1"/>
    <col min="12813" max="12813" width="2.6328125" style="269" customWidth="1"/>
    <col min="12814" max="12814" width="16.36328125" style="269" customWidth="1"/>
    <col min="12815" max="12815" width="3.6328125" style="269" customWidth="1"/>
    <col min="12816" max="12816" width="3.08984375" style="269" customWidth="1"/>
    <col min="12817" max="12817" width="15.6328125" style="269" customWidth="1"/>
    <col min="12818" max="12818" width="12.6328125" style="269" customWidth="1"/>
    <col min="12819" max="12819" width="2.6328125" style="269" customWidth="1"/>
    <col min="12820" max="12820" width="16.36328125" style="269" customWidth="1"/>
    <col min="12821" max="12821" width="2.6328125" style="269" customWidth="1"/>
    <col min="12822" max="12822" width="13.54296875" style="269" customWidth="1"/>
    <col min="12823" max="12823" width="3.6328125" style="269" customWidth="1"/>
    <col min="12824" max="12824" width="15.6328125" style="269" customWidth="1"/>
    <col min="12825" max="12825" width="12.6328125" style="269" customWidth="1"/>
    <col min="12826" max="12826" width="2.6328125" style="269" customWidth="1"/>
    <col min="12827" max="12827" width="16.36328125" style="269" customWidth="1"/>
    <col min="12828" max="12828" width="2.6328125" style="269" customWidth="1"/>
    <col min="12829" max="12829" width="16.36328125" style="269" customWidth="1"/>
    <col min="12830" max="12830" width="3.6328125" style="269" customWidth="1"/>
    <col min="12831" max="12831" width="3.08984375" style="269" customWidth="1"/>
    <col min="12832" max="12832" width="15.6328125" style="269" customWidth="1"/>
    <col min="12833" max="12833" width="12.6328125" style="269" customWidth="1"/>
    <col min="12834" max="12834" width="2.6328125" style="269" customWidth="1"/>
    <col min="12835" max="12835" width="16.36328125" style="269" customWidth="1"/>
    <col min="12836" max="12836" width="2.6328125" style="269" customWidth="1"/>
    <col min="12837" max="12837" width="13.54296875" style="269" customWidth="1"/>
    <col min="12838" max="12838" width="3.6328125" style="269" customWidth="1"/>
    <col min="12839" max="12839" width="15.6328125" style="269" customWidth="1"/>
    <col min="12840" max="12840" width="12.6328125" style="269" customWidth="1"/>
    <col min="12841" max="12841" width="2.6328125" style="269" customWidth="1"/>
    <col min="12842" max="12842" width="16.36328125" style="269" customWidth="1"/>
    <col min="12843" max="12843" width="2.6328125" style="269" customWidth="1"/>
    <col min="12844" max="12844" width="16.36328125" style="269" customWidth="1"/>
    <col min="12845" max="12845" width="3.6328125" style="269" customWidth="1"/>
    <col min="12846" max="13056" width="9.08984375" style="269"/>
    <col min="13057" max="13057" width="3.08984375" style="269" customWidth="1"/>
    <col min="13058" max="13058" width="17.81640625" style="269" customWidth="1"/>
    <col min="13059" max="13059" width="12.6328125" style="269" customWidth="1"/>
    <col min="13060" max="13060" width="2.6328125" style="269" customWidth="1"/>
    <col min="13061" max="13061" width="16.36328125" style="269" customWidth="1"/>
    <col min="13062" max="13062" width="2.6328125" style="269" customWidth="1"/>
    <col min="13063" max="13063" width="13.54296875" style="269" customWidth="1"/>
    <col min="13064" max="13064" width="3.6328125" style="269" customWidth="1"/>
    <col min="13065" max="13065" width="15.6328125" style="269" customWidth="1"/>
    <col min="13066" max="13066" width="12.6328125" style="269" customWidth="1"/>
    <col min="13067" max="13067" width="2.6328125" style="269" customWidth="1"/>
    <col min="13068" max="13068" width="16.36328125" style="269" customWidth="1"/>
    <col min="13069" max="13069" width="2.6328125" style="269" customWidth="1"/>
    <col min="13070" max="13070" width="16.36328125" style="269" customWidth="1"/>
    <col min="13071" max="13071" width="3.6328125" style="269" customWidth="1"/>
    <col min="13072" max="13072" width="3.08984375" style="269" customWidth="1"/>
    <col min="13073" max="13073" width="15.6328125" style="269" customWidth="1"/>
    <col min="13074" max="13074" width="12.6328125" style="269" customWidth="1"/>
    <col min="13075" max="13075" width="2.6328125" style="269" customWidth="1"/>
    <col min="13076" max="13076" width="16.36328125" style="269" customWidth="1"/>
    <col min="13077" max="13077" width="2.6328125" style="269" customWidth="1"/>
    <col min="13078" max="13078" width="13.54296875" style="269" customWidth="1"/>
    <col min="13079" max="13079" width="3.6328125" style="269" customWidth="1"/>
    <col min="13080" max="13080" width="15.6328125" style="269" customWidth="1"/>
    <col min="13081" max="13081" width="12.6328125" style="269" customWidth="1"/>
    <col min="13082" max="13082" width="2.6328125" style="269" customWidth="1"/>
    <col min="13083" max="13083" width="16.36328125" style="269" customWidth="1"/>
    <col min="13084" max="13084" width="2.6328125" style="269" customWidth="1"/>
    <col min="13085" max="13085" width="16.36328125" style="269" customWidth="1"/>
    <col min="13086" max="13086" width="3.6328125" style="269" customWidth="1"/>
    <col min="13087" max="13087" width="3.08984375" style="269" customWidth="1"/>
    <col min="13088" max="13088" width="15.6328125" style="269" customWidth="1"/>
    <col min="13089" max="13089" width="12.6328125" style="269" customWidth="1"/>
    <col min="13090" max="13090" width="2.6328125" style="269" customWidth="1"/>
    <col min="13091" max="13091" width="16.36328125" style="269" customWidth="1"/>
    <col min="13092" max="13092" width="2.6328125" style="269" customWidth="1"/>
    <col min="13093" max="13093" width="13.54296875" style="269" customWidth="1"/>
    <col min="13094" max="13094" width="3.6328125" style="269" customWidth="1"/>
    <col min="13095" max="13095" width="15.6328125" style="269" customWidth="1"/>
    <col min="13096" max="13096" width="12.6328125" style="269" customWidth="1"/>
    <col min="13097" max="13097" width="2.6328125" style="269" customWidth="1"/>
    <col min="13098" max="13098" width="16.36328125" style="269" customWidth="1"/>
    <col min="13099" max="13099" width="2.6328125" style="269" customWidth="1"/>
    <col min="13100" max="13100" width="16.36328125" style="269" customWidth="1"/>
    <col min="13101" max="13101" width="3.6328125" style="269" customWidth="1"/>
    <col min="13102" max="13312" width="9.08984375" style="269"/>
    <col min="13313" max="13313" width="3.08984375" style="269" customWidth="1"/>
    <col min="13314" max="13314" width="17.81640625" style="269" customWidth="1"/>
    <col min="13315" max="13315" width="12.6328125" style="269" customWidth="1"/>
    <col min="13316" max="13316" width="2.6328125" style="269" customWidth="1"/>
    <col min="13317" max="13317" width="16.36328125" style="269" customWidth="1"/>
    <col min="13318" max="13318" width="2.6328125" style="269" customWidth="1"/>
    <col min="13319" max="13319" width="13.54296875" style="269" customWidth="1"/>
    <col min="13320" max="13320" width="3.6328125" style="269" customWidth="1"/>
    <col min="13321" max="13321" width="15.6328125" style="269" customWidth="1"/>
    <col min="13322" max="13322" width="12.6328125" style="269" customWidth="1"/>
    <col min="13323" max="13323" width="2.6328125" style="269" customWidth="1"/>
    <col min="13324" max="13324" width="16.36328125" style="269" customWidth="1"/>
    <col min="13325" max="13325" width="2.6328125" style="269" customWidth="1"/>
    <col min="13326" max="13326" width="16.36328125" style="269" customWidth="1"/>
    <col min="13327" max="13327" width="3.6328125" style="269" customWidth="1"/>
    <col min="13328" max="13328" width="3.08984375" style="269" customWidth="1"/>
    <col min="13329" max="13329" width="15.6328125" style="269" customWidth="1"/>
    <col min="13330" max="13330" width="12.6328125" style="269" customWidth="1"/>
    <col min="13331" max="13331" width="2.6328125" style="269" customWidth="1"/>
    <col min="13332" max="13332" width="16.36328125" style="269" customWidth="1"/>
    <col min="13333" max="13333" width="2.6328125" style="269" customWidth="1"/>
    <col min="13334" max="13334" width="13.54296875" style="269" customWidth="1"/>
    <col min="13335" max="13335" width="3.6328125" style="269" customWidth="1"/>
    <col min="13336" max="13336" width="15.6328125" style="269" customWidth="1"/>
    <col min="13337" max="13337" width="12.6328125" style="269" customWidth="1"/>
    <col min="13338" max="13338" width="2.6328125" style="269" customWidth="1"/>
    <col min="13339" max="13339" width="16.36328125" style="269" customWidth="1"/>
    <col min="13340" max="13340" width="2.6328125" style="269" customWidth="1"/>
    <col min="13341" max="13341" width="16.36328125" style="269" customWidth="1"/>
    <col min="13342" max="13342" width="3.6328125" style="269" customWidth="1"/>
    <col min="13343" max="13343" width="3.08984375" style="269" customWidth="1"/>
    <col min="13344" max="13344" width="15.6328125" style="269" customWidth="1"/>
    <col min="13345" max="13345" width="12.6328125" style="269" customWidth="1"/>
    <col min="13346" max="13346" width="2.6328125" style="269" customWidth="1"/>
    <col min="13347" max="13347" width="16.36328125" style="269" customWidth="1"/>
    <col min="13348" max="13348" width="2.6328125" style="269" customWidth="1"/>
    <col min="13349" max="13349" width="13.54296875" style="269" customWidth="1"/>
    <col min="13350" max="13350" width="3.6328125" style="269" customWidth="1"/>
    <col min="13351" max="13351" width="15.6328125" style="269" customWidth="1"/>
    <col min="13352" max="13352" width="12.6328125" style="269" customWidth="1"/>
    <col min="13353" max="13353" width="2.6328125" style="269" customWidth="1"/>
    <col min="13354" max="13354" width="16.36328125" style="269" customWidth="1"/>
    <col min="13355" max="13355" width="2.6328125" style="269" customWidth="1"/>
    <col min="13356" max="13356" width="16.36328125" style="269" customWidth="1"/>
    <col min="13357" max="13357" width="3.6328125" style="269" customWidth="1"/>
    <col min="13358" max="13568" width="9.08984375" style="269"/>
    <col min="13569" max="13569" width="3.08984375" style="269" customWidth="1"/>
    <col min="13570" max="13570" width="17.81640625" style="269" customWidth="1"/>
    <col min="13571" max="13571" width="12.6328125" style="269" customWidth="1"/>
    <col min="13572" max="13572" width="2.6328125" style="269" customWidth="1"/>
    <col min="13573" max="13573" width="16.36328125" style="269" customWidth="1"/>
    <col min="13574" max="13574" width="2.6328125" style="269" customWidth="1"/>
    <col min="13575" max="13575" width="13.54296875" style="269" customWidth="1"/>
    <col min="13576" max="13576" width="3.6328125" style="269" customWidth="1"/>
    <col min="13577" max="13577" width="15.6328125" style="269" customWidth="1"/>
    <col min="13578" max="13578" width="12.6328125" style="269" customWidth="1"/>
    <col min="13579" max="13579" width="2.6328125" style="269" customWidth="1"/>
    <col min="13580" max="13580" width="16.36328125" style="269" customWidth="1"/>
    <col min="13581" max="13581" width="2.6328125" style="269" customWidth="1"/>
    <col min="13582" max="13582" width="16.36328125" style="269" customWidth="1"/>
    <col min="13583" max="13583" width="3.6328125" style="269" customWidth="1"/>
    <col min="13584" max="13584" width="3.08984375" style="269" customWidth="1"/>
    <col min="13585" max="13585" width="15.6328125" style="269" customWidth="1"/>
    <col min="13586" max="13586" width="12.6328125" style="269" customWidth="1"/>
    <col min="13587" max="13587" width="2.6328125" style="269" customWidth="1"/>
    <col min="13588" max="13588" width="16.36328125" style="269" customWidth="1"/>
    <col min="13589" max="13589" width="2.6328125" style="269" customWidth="1"/>
    <col min="13590" max="13590" width="13.54296875" style="269" customWidth="1"/>
    <col min="13591" max="13591" width="3.6328125" style="269" customWidth="1"/>
    <col min="13592" max="13592" width="15.6328125" style="269" customWidth="1"/>
    <col min="13593" max="13593" width="12.6328125" style="269" customWidth="1"/>
    <col min="13594" max="13594" width="2.6328125" style="269" customWidth="1"/>
    <col min="13595" max="13595" width="16.36328125" style="269" customWidth="1"/>
    <col min="13596" max="13596" width="2.6328125" style="269" customWidth="1"/>
    <col min="13597" max="13597" width="16.36328125" style="269" customWidth="1"/>
    <col min="13598" max="13598" width="3.6328125" style="269" customWidth="1"/>
    <col min="13599" max="13599" width="3.08984375" style="269" customWidth="1"/>
    <col min="13600" max="13600" width="15.6328125" style="269" customWidth="1"/>
    <col min="13601" max="13601" width="12.6328125" style="269" customWidth="1"/>
    <col min="13602" max="13602" width="2.6328125" style="269" customWidth="1"/>
    <col min="13603" max="13603" width="16.36328125" style="269" customWidth="1"/>
    <col min="13604" max="13604" width="2.6328125" style="269" customWidth="1"/>
    <col min="13605" max="13605" width="13.54296875" style="269" customWidth="1"/>
    <col min="13606" max="13606" width="3.6328125" style="269" customWidth="1"/>
    <col min="13607" max="13607" width="15.6328125" style="269" customWidth="1"/>
    <col min="13608" max="13608" width="12.6328125" style="269" customWidth="1"/>
    <col min="13609" max="13609" width="2.6328125" style="269" customWidth="1"/>
    <col min="13610" max="13610" width="16.36328125" style="269" customWidth="1"/>
    <col min="13611" max="13611" width="2.6328125" style="269" customWidth="1"/>
    <col min="13612" max="13612" width="16.36328125" style="269" customWidth="1"/>
    <col min="13613" max="13613" width="3.6328125" style="269" customWidth="1"/>
    <col min="13614" max="13824" width="9.08984375" style="269"/>
    <col min="13825" max="13825" width="3.08984375" style="269" customWidth="1"/>
    <col min="13826" max="13826" width="17.81640625" style="269" customWidth="1"/>
    <col min="13827" max="13827" width="12.6328125" style="269" customWidth="1"/>
    <col min="13828" max="13828" width="2.6328125" style="269" customWidth="1"/>
    <col min="13829" max="13829" width="16.36328125" style="269" customWidth="1"/>
    <col min="13830" max="13830" width="2.6328125" style="269" customWidth="1"/>
    <col min="13831" max="13831" width="13.54296875" style="269" customWidth="1"/>
    <col min="13832" max="13832" width="3.6328125" style="269" customWidth="1"/>
    <col min="13833" max="13833" width="15.6328125" style="269" customWidth="1"/>
    <col min="13834" max="13834" width="12.6328125" style="269" customWidth="1"/>
    <col min="13835" max="13835" width="2.6328125" style="269" customWidth="1"/>
    <col min="13836" max="13836" width="16.36328125" style="269" customWidth="1"/>
    <col min="13837" max="13837" width="2.6328125" style="269" customWidth="1"/>
    <col min="13838" max="13838" width="16.36328125" style="269" customWidth="1"/>
    <col min="13839" max="13839" width="3.6328125" style="269" customWidth="1"/>
    <col min="13840" max="13840" width="3.08984375" style="269" customWidth="1"/>
    <col min="13841" max="13841" width="15.6328125" style="269" customWidth="1"/>
    <col min="13842" max="13842" width="12.6328125" style="269" customWidth="1"/>
    <col min="13843" max="13843" width="2.6328125" style="269" customWidth="1"/>
    <col min="13844" max="13844" width="16.36328125" style="269" customWidth="1"/>
    <col min="13845" max="13845" width="2.6328125" style="269" customWidth="1"/>
    <col min="13846" max="13846" width="13.54296875" style="269" customWidth="1"/>
    <col min="13847" max="13847" width="3.6328125" style="269" customWidth="1"/>
    <col min="13848" max="13848" width="15.6328125" style="269" customWidth="1"/>
    <col min="13849" max="13849" width="12.6328125" style="269" customWidth="1"/>
    <col min="13850" max="13850" width="2.6328125" style="269" customWidth="1"/>
    <col min="13851" max="13851" width="16.36328125" style="269" customWidth="1"/>
    <col min="13852" max="13852" width="2.6328125" style="269" customWidth="1"/>
    <col min="13853" max="13853" width="16.36328125" style="269" customWidth="1"/>
    <col min="13854" max="13854" width="3.6328125" style="269" customWidth="1"/>
    <col min="13855" max="13855" width="3.08984375" style="269" customWidth="1"/>
    <col min="13856" max="13856" width="15.6328125" style="269" customWidth="1"/>
    <col min="13857" max="13857" width="12.6328125" style="269" customWidth="1"/>
    <col min="13858" max="13858" width="2.6328125" style="269" customWidth="1"/>
    <col min="13859" max="13859" width="16.36328125" style="269" customWidth="1"/>
    <col min="13860" max="13860" width="2.6328125" style="269" customWidth="1"/>
    <col min="13861" max="13861" width="13.54296875" style="269" customWidth="1"/>
    <col min="13862" max="13862" width="3.6328125" style="269" customWidth="1"/>
    <col min="13863" max="13863" width="15.6328125" style="269" customWidth="1"/>
    <col min="13864" max="13864" width="12.6328125" style="269" customWidth="1"/>
    <col min="13865" max="13865" width="2.6328125" style="269" customWidth="1"/>
    <col min="13866" max="13866" width="16.36328125" style="269" customWidth="1"/>
    <col min="13867" max="13867" width="2.6328125" style="269" customWidth="1"/>
    <col min="13868" max="13868" width="16.36328125" style="269" customWidth="1"/>
    <col min="13869" max="13869" width="3.6328125" style="269" customWidth="1"/>
    <col min="13870" max="14080" width="9.08984375" style="269"/>
    <col min="14081" max="14081" width="3.08984375" style="269" customWidth="1"/>
    <col min="14082" max="14082" width="17.81640625" style="269" customWidth="1"/>
    <col min="14083" max="14083" width="12.6328125" style="269" customWidth="1"/>
    <col min="14084" max="14084" width="2.6328125" style="269" customWidth="1"/>
    <col min="14085" max="14085" width="16.36328125" style="269" customWidth="1"/>
    <col min="14086" max="14086" width="2.6328125" style="269" customWidth="1"/>
    <col min="14087" max="14087" width="13.54296875" style="269" customWidth="1"/>
    <col min="14088" max="14088" width="3.6328125" style="269" customWidth="1"/>
    <col min="14089" max="14089" width="15.6328125" style="269" customWidth="1"/>
    <col min="14090" max="14090" width="12.6328125" style="269" customWidth="1"/>
    <col min="14091" max="14091" width="2.6328125" style="269" customWidth="1"/>
    <col min="14092" max="14092" width="16.36328125" style="269" customWidth="1"/>
    <col min="14093" max="14093" width="2.6328125" style="269" customWidth="1"/>
    <col min="14094" max="14094" width="16.36328125" style="269" customWidth="1"/>
    <col min="14095" max="14095" width="3.6328125" style="269" customWidth="1"/>
    <col min="14096" max="14096" width="3.08984375" style="269" customWidth="1"/>
    <col min="14097" max="14097" width="15.6328125" style="269" customWidth="1"/>
    <col min="14098" max="14098" width="12.6328125" style="269" customWidth="1"/>
    <col min="14099" max="14099" width="2.6328125" style="269" customWidth="1"/>
    <col min="14100" max="14100" width="16.36328125" style="269" customWidth="1"/>
    <col min="14101" max="14101" width="2.6328125" style="269" customWidth="1"/>
    <col min="14102" max="14102" width="13.54296875" style="269" customWidth="1"/>
    <col min="14103" max="14103" width="3.6328125" style="269" customWidth="1"/>
    <col min="14104" max="14104" width="15.6328125" style="269" customWidth="1"/>
    <col min="14105" max="14105" width="12.6328125" style="269" customWidth="1"/>
    <col min="14106" max="14106" width="2.6328125" style="269" customWidth="1"/>
    <col min="14107" max="14107" width="16.36328125" style="269" customWidth="1"/>
    <col min="14108" max="14108" width="2.6328125" style="269" customWidth="1"/>
    <col min="14109" max="14109" width="16.36328125" style="269" customWidth="1"/>
    <col min="14110" max="14110" width="3.6328125" style="269" customWidth="1"/>
    <col min="14111" max="14111" width="3.08984375" style="269" customWidth="1"/>
    <col min="14112" max="14112" width="15.6328125" style="269" customWidth="1"/>
    <col min="14113" max="14113" width="12.6328125" style="269" customWidth="1"/>
    <col min="14114" max="14114" width="2.6328125" style="269" customWidth="1"/>
    <col min="14115" max="14115" width="16.36328125" style="269" customWidth="1"/>
    <col min="14116" max="14116" width="2.6328125" style="269" customWidth="1"/>
    <col min="14117" max="14117" width="13.54296875" style="269" customWidth="1"/>
    <col min="14118" max="14118" width="3.6328125" style="269" customWidth="1"/>
    <col min="14119" max="14119" width="15.6328125" style="269" customWidth="1"/>
    <col min="14120" max="14120" width="12.6328125" style="269" customWidth="1"/>
    <col min="14121" max="14121" width="2.6328125" style="269" customWidth="1"/>
    <col min="14122" max="14122" width="16.36328125" style="269" customWidth="1"/>
    <col min="14123" max="14123" width="2.6328125" style="269" customWidth="1"/>
    <col min="14124" max="14124" width="16.36328125" style="269" customWidth="1"/>
    <col min="14125" max="14125" width="3.6328125" style="269" customWidth="1"/>
    <col min="14126" max="14336" width="9.08984375" style="269"/>
    <col min="14337" max="14337" width="3.08984375" style="269" customWidth="1"/>
    <col min="14338" max="14338" width="17.81640625" style="269" customWidth="1"/>
    <col min="14339" max="14339" width="12.6328125" style="269" customWidth="1"/>
    <col min="14340" max="14340" width="2.6328125" style="269" customWidth="1"/>
    <col min="14341" max="14341" width="16.36328125" style="269" customWidth="1"/>
    <col min="14342" max="14342" width="2.6328125" style="269" customWidth="1"/>
    <col min="14343" max="14343" width="13.54296875" style="269" customWidth="1"/>
    <col min="14344" max="14344" width="3.6328125" style="269" customWidth="1"/>
    <col min="14345" max="14345" width="15.6328125" style="269" customWidth="1"/>
    <col min="14346" max="14346" width="12.6328125" style="269" customWidth="1"/>
    <col min="14347" max="14347" width="2.6328125" style="269" customWidth="1"/>
    <col min="14348" max="14348" width="16.36328125" style="269" customWidth="1"/>
    <col min="14349" max="14349" width="2.6328125" style="269" customWidth="1"/>
    <col min="14350" max="14350" width="16.36328125" style="269" customWidth="1"/>
    <col min="14351" max="14351" width="3.6328125" style="269" customWidth="1"/>
    <col min="14352" max="14352" width="3.08984375" style="269" customWidth="1"/>
    <col min="14353" max="14353" width="15.6328125" style="269" customWidth="1"/>
    <col min="14354" max="14354" width="12.6328125" style="269" customWidth="1"/>
    <col min="14355" max="14355" width="2.6328125" style="269" customWidth="1"/>
    <col min="14356" max="14356" width="16.36328125" style="269" customWidth="1"/>
    <col min="14357" max="14357" width="2.6328125" style="269" customWidth="1"/>
    <col min="14358" max="14358" width="13.54296875" style="269" customWidth="1"/>
    <col min="14359" max="14359" width="3.6328125" style="269" customWidth="1"/>
    <col min="14360" max="14360" width="15.6328125" style="269" customWidth="1"/>
    <col min="14361" max="14361" width="12.6328125" style="269" customWidth="1"/>
    <col min="14362" max="14362" width="2.6328125" style="269" customWidth="1"/>
    <col min="14363" max="14363" width="16.36328125" style="269" customWidth="1"/>
    <col min="14364" max="14364" width="2.6328125" style="269" customWidth="1"/>
    <col min="14365" max="14365" width="16.36328125" style="269" customWidth="1"/>
    <col min="14366" max="14366" width="3.6328125" style="269" customWidth="1"/>
    <col min="14367" max="14367" width="3.08984375" style="269" customWidth="1"/>
    <col min="14368" max="14368" width="15.6328125" style="269" customWidth="1"/>
    <col min="14369" max="14369" width="12.6328125" style="269" customWidth="1"/>
    <col min="14370" max="14370" width="2.6328125" style="269" customWidth="1"/>
    <col min="14371" max="14371" width="16.36328125" style="269" customWidth="1"/>
    <col min="14372" max="14372" width="2.6328125" style="269" customWidth="1"/>
    <col min="14373" max="14373" width="13.54296875" style="269" customWidth="1"/>
    <col min="14374" max="14374" width="3.6328125" style="269" customWidth="1"/>
    <col min="14375" max="14375" width="15.6328125" style="269" customWidth="1"/>
    <col min="14376" max="14376" width="12.6328125" style="269" customWidth="1"/>
    <col min="14377" max="14377" width="2.6328125" style="269" customWidth="1"/>
    <col min="14378" max="14378" width="16.36328125" style="269" customWidth="1"/>
    <col min="14379" max="14379" width="2.6328125" style="269" customWidth="1"/>
    <col min="14380" max="14380" width="16.36328125" style="269" customWidth="1"/>
    <col min="14381" max="14381" width="3.6328125" style="269" customWidth="1"/>
    <col min="14382" max="14592" width="9.08984375" style="269"/>
    <col min="14593" max="14593" width="3.08984375" style="269" customWidth="1"/>
    <col min="14594" max="14594" width="17.81640625" style="269" customWidth="1"/>
    <col min="14595" max="14595" width="12.6328125" style="269" customWidth="1"/>
    <col min="14596" max="14596" width="2.6328125" style="269" customWidth="1"/>
    <col min="14597" max="14597" width="16.36328125" style="269" customWidth="1"/>
    <col min="14598" max="14598" width="2.6328125" style="269" customWidth="1"/>
    <col min="14599" max="14599" width="13.54296875" style="269" customWidth="1"/>
    <col min="14600" max="14600" width="3.6328125" style="269" customWidth="1"/>
    <col min="14601" max="14601" width="15.6328125" style="269" customWidth="1"/>
    <col min="14602" max="14602" width="12.6328125" style="269" customWidth="1"/>
    <col min="14603" max="14603" width="2.6328125" style="269" customWidth="1"/>
    <col min="14604" max="14604" width="16.36328125" style="269" customWidth="1"/>
    <col min="14605" max="14605" width="2.6328125" style="269" customWidth="1"/>
    <col min="14606" max="14606" width="16.36328125" style="269" customWidth="1"/>
    <col min="14607" max="14607" width="3.6328125" style="269" customWidth="1"/>
    <col min="14608" max="14608" width="3.08984375" style="269" customWidth="1"/>
    <col min="14609" max="14609" width="15.6328125" style="269" customWidth="1"/>
    <col min="14610" max="14610" width="12.6328125" style="269" customWidth="1"/>
    <col min="14611" max="14611" width="2.6328125" style="269" customWidth="1"/>
    <col min="14612" max="14612" width="16.36328125" style="269" customWidth="1"/>
    <col min="14613" max="14613" width="2.6328125" style="269" customWidth="1"/>
    <col min="14614" max="14614" width="13.54296875" style="269" customWidth="1"/>
    <col min="14615" max="14615" width="3.6328125" style="269" customWidth="1"/>
    <col min="14616" max="14616" width="15.6328125" style="269" customWidth="1"/>
    <col min="14617" max="14617" width="12.6328125" style="269" customWidth="1"/>
    <col min="14618" max="14618" width="2.6328125" style="269" customWidth="1"/>
    <col min="14619" max="14619" width="16.36328125" style="269" customWidth="1"/>
    <col min="14620" max="14620" width="2.6328125" style="269" customWidth="1"/>
    <col min="14621" max="14621" width="16.36328125" style="269" customWidth="1"/>
    <col min="14622" max="14622" width="3.6328125" style="269" customWidth="1"/>
    <col min="14623" max="14623" width="3.08984375" style="269" customWidth="1"/>
    <col min="14624" max="14624" width="15.6328125" style="269" customWidth="1"/>
    <col min="14625" max="14625" width="12.6328125" style="269" customWidth="1"/>
    <col min="14626" max="14626" width="2.6328125" style="269" customWidth="1"/>
    <col min="14627" max="14627" width="16.36328125" style="269" customWidth="1"/>
    <col min="14628" max="14628" width="2.6328125" style="269" customWidth="1"/>
    <col min="14629" max="14629" width="13.54296875" style="269" customWidth="1"/>
    <col min="14630" max="14630" width="3.6328125" style="269" customWidth="1"/>
    <col min="14631" max="14631" width="15.6328125" style="269" customWidth="1"/>
    <col min="14632" max="14632" width="12.6328125" style="269" customWidth="1"/>
    <col min="14633" max="14633" width="2.6328125" style="269" customWidth="1"/>
    <col min="14634" max="14634" width="16.36328125" style="269" customWidth="1"/>
    <col min="14635" max="14635" width="2.6328125" style="269" customWidth="1"/>
    <col min="14636" max="14636" width="16.36328125" style="269" customWidth="1"/>
    <col min="14637" max="14637" width="3.6328125" style="269" customWidth="1"/>
    <col min="14638" max="14848" width="9.08984375" style="269"/>
    <col min="14849" max="14849" width="3.08984375" style="269" customWidth="1"/>
    <col min="14850" max="14850" width="17.81640625" style="269" customWidth="1"/>
    <col min="14851" max="14851" width="12.6328125" style="269" customWidth="1"/>
    <col min="14852" max="14852" width="2.6328125" style="269" customWidth="1"/>
    <col min="14853" max="14853" width="16.36328125" style="269" customWidth="1"/>
    <col min="14854" max="14854" width="2.6328125" style="269" customWidth="1"/>
    <col min="14855" max="14855" width="13.54296875" style="269" customWidth="1"/>
    <col min="14856" max="14856" width="3.6328125" style="269" customWidth="1"/>
    <col min="14857" max="14857" width="15.6328125" style="269" customWidth="1"/>
    <col min="14858" max="14858" width="12.6328125" style="269" customWidth="1"/>
    <col min="14859" max="14859" width="2.6328125" style="269" customWidth="1"/>
    <col min="14860" max="14860" width="16.36328125" style="269" customWidth="1"/>
    <col min="14861" max="14861" width="2.6328125" style="269" customWidth="1"/>
    <col min="14862" max="14862" width="16.36328125" style="269" customWidth="1"/>
    <col min="14863" max="14863" width="3.6328125" style="269" customWidth="1"/>
    <col min="14864" max="14864" width="3.08984375" style="269" customWidth="1"/>
    <col min="14865" max="14865" width="15.6328125" style="269" customWidth="1"/>
    <col min="14866" max="14866" width="12.6328125" style="269" customWidth="1"/>
    <col min="14867" max="14867" width="2.6328125" style="269" customWidth="1"/>
    <col min="14868" max="14868" width="16.36328125" style="269" customWidth="1"/>
    <col min="14869" max="14869" width="2.6328125" style="269" customWidth="1"/>
    <col min="14870" max="14870" width="13.54296875" style="269" customWidth="1"/>
    <col min="14871" max="14871" width="3.6328125" style="269" customWidth="1"/>
    <col min="14872" max="14872" width="15.6328125" style="269" customWidth="1"/>
    <col min="14873" max="14873" width="12.6328125" style="269" customWidth="1"/>
    <col min="14874" max="14874" width="2.6328125" style="269" customWidth="1"/>
    <col min="14875" max="14875" width="16.36328125" style="269" customWidth="1"/>
    <col min="14876" max="14876" width="2.6328125" style="269" customWidth="1"/>
    <col min="14877" max="14877" width="16.36328125" style="269" customWidth="1"/>
    <col min="14878" max="14878" width="3.6328125" style="269" customWidth="1"/>
    <col min="14879" max="14879" width="3.08984375" style="269" customWidth="1"/>
    <col min="14880" max="14880" width="15.6328125" style="269" customWidth="1"/>
    <col min="14881" max="14881" width="12.6328125" style="269" customWidth="1"/>
    <col min="14882" max="14882" width="2.6328125" style="269" customWidth="1"/>
    <col min="14883" max="14883" width="16.36328125" style="269" customWidth="1"/>
    <col min="14884" max="14884" width="2.6328125" style="269" customWidth="1"/>
    <col min="14885" max="14885" width="13.54296875" style="269" customWidth="1"/>
    <col min="14886" max="14886" width="3.6328125" style="269" customWidth="1"/>
    <col min="14887" max="14887" width="15.6328125" style="269" customWidth="1"/>
    <col min="14888" max="14888" width="12.6328125" style="269" customWidth="1"/>
    <col min="14889" max="14889" width="2.6328125" style="269" customWidth="1"/>
    <col min="14890" max="14890" width="16.36328125" style="269" customWidth="1"/>
    <col min="14891" max="14891" width="2.6328125" style="269" customWidth="1"/>
    <col min="14892" max="14892" width="16.36328125" style="269" customWidth="1"/>
    <col min="14893" max="14893" width="3.6328125" style="269" customWidth="1"/>
    <col min="14894" max="15104" width="9.08984375" style="269"/>
    <col min="15105" max="15105" width="3.08984375" style="269" customWidth="1"/>
    <col min="15106" max="15106" width="17.81640625" style="269" customWidth="1"/>
    <col min="15107" max="15107" width="12.6328125" style="269" customWidth="1"/>
    <col min="15108" max="15108" width="2.6328125" style="269" customWidth="1"/>
    <col min="15109" max="15109" width="16.36328125" style="269" customWidth="1"/>
    <col min="15110" max="15110" width="2.6328125" style="269" customWidth="1"/>
    <col min="15111" max="15111" width="13.54296875" style="269" customWidth="1"/>
    <col min="15112" max="15112" width="3.6328125" style="269" customWidth="1"/>
    <col min="15113" max="15113" width="15.6328125" style="269" customWidth="1"/>
    <col min="15114" max="15114" width="12.6328125" style="269" customWidth="1"/>
    <col min="15115" max="15115" width="2.6328125" style="269" customWidth="1"/>
    <col min="15116" max="15116" width="16.36328125" style="269" customWidth="1"/>
    <col min="15117" max="15117" width="2.6328125" style="269" customWidth="1"/>
    <col min="15118" max="15118" width="16.36328125" style="269" customWidth="1"/>
    <col min="15119" max="15119" width="3.6328125" style="269" customWidth="1"/>
    <col min="15120" max="15120" width="3.08984375" style="269" customWidth="1"/>
    <col min="15121" max="15121" width="15.6328125" style="269" customWidth="1"/>
    <col min="15122" max="15122" width="12.6328125" style="269" customWidth="1"/>
    <col min="15123" max="15123" width="2.6328125" style="269" customWidth="1"/>
    <col min="15124" max="15124" width="16.36328125" style="269" customWidth="1"/>
    <col min="15125" max="15125" width="2.6328125" style="269" customWidth="1"/>
    <col min="15126" max="15126" width="13.54296875" style="269" customWidth="1"/>
    <col min="15127" max="15127" width="3.6328125" style="269" customWidth="1"/>
    <col min="15128" max="15128" width="15.6328125" style="269" customWidth="1"/>
    <col min="15129" max="15129" width="12.6328125" style="269" customWidth="1"/>
    <col min="15130" max="15130" width="2.6328125" style="269" customWidth="1"/>
    <col min="15131" max="15131" width="16.36328125" style="269" customWidth="1"/>
    <col min="15132" max="15132" width="2.6328125" style="269" customWidth="1"/>
    <col min="15133" max="15133" width="16.36328125" style="269" customWidth="1"/>
    <col min="15134" max="15134" width="3.6328125" style="269" customWidth="1"/>
    <col min="15135" max="15135" width="3.08984375" style="269" customWidth="1"/>
    <col min="15136" max="15136" width="15.6328125" style="269" customWidth="1"/>
    <col min="15137" max="15137" width="12.6328125" style="269" customWidth="1"/>
    <col min="15138" max="15138" width="2.6328125" style="269" customWidth="1"/>
    <col min="15139" max="15139" width="16.36328125" style="269" customWidth="1"/>
    <col min="15140" max="15140" width="2.6328125" style="269" customWidth="1"/>
    <col min="15141" max="15141" width="13.54296875" style="269" customWidth="1"/>
    <col min="15142" max="15142" width="3.6328125" style="269" customWidth="1"/>
    <col min="15143" max="15143" width="15.6328125" style="269" customWidth="1"/>
    <col min="15144" max="15144" width="12.6328125" style="269" customWidth="1"/>
    <col min="15145" max="15145" width="2.6328125" style="269" customWidth="1"/>
    <col min="15146" max="15146" width="16.36328125" style="269" customWidth="1"/>
    <col min="15147" max="15147" width="2.6328125" style="269" customWidth="1"/>
    <col min="15148" max="15148" width="16.36328125" style="269" customWidth="1"/>
    <col min="15149" max="15149" width="3.6328125" style="269" customWidth="1"/>
    <col min="15150" max="15360" width="9.08984375" style="269"/>
    <col min="15361" max="15361" width="3.08984375" style="269" customWidth="1"/>
    <col min="15362" max="15362" width="17.81640625" style="269" customWidth="1"/>
    <col min="15363" max="15363" width="12.6328125" style="269" customWidth="1"/>
    <col min="15364" max="15364" width="2.6328125" style="269" customWidth="1"/>
    <col min="15365" max="15365" width="16.36328125" style="269" customWidth="1"/>
    <col min="15366" max="15366" width="2.6328125" style="269" customWidth="1"/>
    <col min="15367" max="15367" width="13.54296875" style="269" customWidth="1"/>
    <col min="15368" max="15368" width="3.6328125" style="269" customWidth="1"/>
    <col min="15369" max="15369" width="15.6328125" style="269" customWidth="1"/>
    <col min="15370" max="15370" width="12.6328125" style="269" customWidth="1"/>
    <col min="15371" max="15371" width="2.6328125" style="269" customWidth="1"/>
    <col min="15372" max="15372" width="16.36328125" style="269" customWidth="1"/>
    <col min="15373" max="15373" width="2.6328125" style="269" customWidth="1"/>
    <col min="15374" max="15374" width="16.36328125" style="269" customWidth="1"/>
    <col min="15375" max="15375" width="3.6328125" style="269" customWidth="1"/>
    <col min="15376" max="15376" width="3.08984375" style="269" customWidth="1"/>
    <col min="15377" max="15377" width="15.6328125" style="269" customWidth="1"/>
    <col min="15378" max="15378" width="12.6328125" style="269" customWidth="1"/>
    <col min="15379" max="15379" width="2.6328125" style="269" customWidth="1"/>
    <col min="15380" max="15380" width="16.36328125" style="269" customWidth="1"/>
    <col min="15381" max="15381" width="2.6328125" style="269" customWidth="1"/>
    <col min="15382" max="15382" width="13.54296875" style="269" customWidth="1"/>
    <col min="15383" max="15383" width="3.6328125" style="269" customWidth="1"/>
    <col min="15384" max="15384" width="15.6328125" style="269" customWidth="1"/>
    <col min="15385" max="15385" width="12.6328125" style="269" customWidth="1"/>
    <col min="15386" max="15386" width="2.6328125" style="269" customWidth="1"/>
    <col min="15387" max="15387" width="16.36328125" style="269" customWidth="1"/>
    <col min="15388" max="15388" width="2.6328125" style="269" customWidth="1"/>
    <col min="15389" max="15389" width="16.36328125" style="269" customWidth="1"/>
    <col min="15390" max="15390" width="3.6328125" style="269" customWidth="1"/>
    <col min="15391" max="15391" width="3.08984375" style="269" customWidth="1"/>
    <col min="15392" max="15392" width="15.6328125" style="269" customWidth="1"/>
    <col min="15393" max="15393" width="12.6328125" style="269" customWidth="1"/>
    <col min="15394" max="15394" width="2.6328125" style="269" customWidth="1"/>
    <col min="15395" max="15395" width="16.36328125" style="269" customWidth="1"/>
    <col min="15396" max="15396" width="2.6328125" style="269" customWidth="1"/>
    <col min="15397" max="15397" width="13.54296875" style="269" customWidth="1"/>
    <col min="15398" max="15398" width="3.6328125" style="269" customWidth="1"/>
    <col min="15399" max="15399" width="15.6328125" style="269" customWidth="1"/>
    <col min="15400" max="15400" width="12.6328125" style="269" customWidth="1"/>
    <col min="15401" max="15401" width="2.6328125" style="269" customWidth="1"/>
    <col min="15402" max="15402" width="16.36328125" style="269" customWidth="1"/>
    <col min="15403" max="15403" width="2.6328125" style="269" customWidth="1"/>
    <col min="15404" max="15404" width="16.36328125" style="269" customWidth="1"/>
    <col min="15405" max="15405" width="3.6328125" style="269" customWidth="1"/>
    <col min="15406" max="15616" width="9.08984375" style="269"/>
    <col min="15617" max="15617" width="3.08984375" style="269" customWidth="1"/>
    <col min="15618" max="15618" width="17.81640625" style="269" customWidth="1"/>
    <col min="15619" max="15619" width="12.6328125" style="269" customWidth="1"/>
    <col min="15620" max="15620" width="2.6328125" style="269" customWidth="1"/>
    <col min="15621" max="15621" width="16.36328125" style="269" customWidth="1"/>
    <col min="15622" max="15622" width="2.6328125" style="269" customWidth="1"/>
    <col min="15623" max="15623" width="13.54296875" style="269" customWidth="1"/>
    <col min="15624" max="15624" width="3.6328125" style="269" customWidth="1"/>
    <col min="15625" max="15625" width="15.6328125" style="269" customWidth="1"/>
    <col min="15626" max="15626" width="12.6328125" style="269" customWidth="1"/>
    <col min="15627" max="15627" width="2.6328125" style="269" customWidth="1"/>
    <col min="15628" max="15628" width="16.36328125" style="269" customWidth="1"/>
    <col min="15629" max="15629" width="2.6328125" style="269" customWidth="1"/>
    <col min="15630" max="15630" width="16.36328125" style="269" customWidth="1"/>
    <col min="15631" max="15631" width="3.6328125" style="269" customWidth="1"/>
    <col min="15632" max="15632" width="3.08984375" style="269" customWidth="1"/>
    <col min="15633" max="15633" width="15.6328125" style="269" customWidth="1"/>
    <col min="15634" max="15634" width="12.6328125" style="269" customWidth="1"/>
    <col min="15635" max="15635" width="2.6328125" style="269" customWidth="1"/>
    <col min="15636" max="15636" width="16.36328125" style="269" customWidth="1"/>
    <col min="15637" max="15637" width="2.6328125" style="269" customWidth="1"/>
    <col min="15638" max="15638" width="13.54296875" style="269" customWidth="1"/>
    <col min="15639" max="15639" width="3.6328125" style="269" customWidth="1"/>
    <col min="15640" max="15640" width="15.6328125" style="269" customWidth="1"/>
    <col min="15641" max="15641" width="12.6328125" style="269" customWidth="1"/>
    <col min="15642" max="15642" width="2.6328125" style="269" customWidth="1"/>
    <col min="15643" max="15643" width="16.36328125" style="269" customWidth="1"/>
    <col min="15644" max="15644" width="2.6328125" style="269" customWidth="1"/>
    <col min="15645" max="15645" width="16.36328125" style="269" customWidth="1"/>
    <col min="15646" max="15646" width="3.6328125" style="269" customWidth="1"/>
    <col min="15647" max="15647" width="3.08984375" style="269" customWidth="1"/>
    <col min="15648" max="15648" width="15.6328125" style="269" customWidth="1"/>
    <col min="15649" max="15649" width="12.6328125" style="269" customWidth="1"/>
    <col min="15650" max="15650" width="2.6328125" style="269" customWidth="1"/>
    <col min="15651" max="15651" width="16.36328125" style="269" customWidth="1"/>
    <col min="15652" max="15652" width="2.6328125" style="269" customWidth="1"/>
    <col min="15653" max="15653" width="13.54296875" style="269" customWidth="1"/>
    <col min="15654" max="15654" width="3.6328125" style="269" customWidth="1"/>
    <col min="15655" max="15655" width="15.6328125" style="269" customWidth="1"/>
    <col min="15656" max="15656" width="12.6328125" style="269" customWidth="1"/>
    <col min="15657" max="15657" width="2.6328125" style="269" customWidth="1"/>
    <col min="15658" max="15658" width="16.36328125" style="269" customWidth="1"/>
    <col min="15659" max="15659" width="2.6328125" style="269" customWidth="1"/>
    <col min="15660" max="15660" width="16.36328125" style="269" customWidth="1"/>
    <col min="15661" max="15661" width="3.6328125" style="269" customWidth="1"/>
    <col min="15662" max="15872" width="9.08984375" style="269"/>
    <col min="15873" max="15873" width="3.08984375" style="269" customWidth="1"/>
    <col min="15874" max="15874" width="17.81640625" style="269" customWidth="1"/>
    <col min="15875" max="15875" width="12.6328125" style="269" customWidth="1"/>
    <col min="15876" max="15876" width="2.6328125" style="269" customWidth="1"/>
    <col min="15877" max="15877" width="16.36328125" style="269" customWidth="1"/>
    <col min="15878" max="15878" width="2.6328125" style="269" customWidth="1"/>
    <col min="15879" max="15879" width="13.54296875" style="269" customWidth="1"/>
    <col min="15880" max="15880" width="3.6328125" style="269" customWidth="1"/>
    <col min="15881" max="15881" width="15.6328125" style="269" customWidth="1"/>
    <col min="15882" max="15882" width="12.6328125" style="269" customWidth="1"/>
    <col min="15883" max="15883" width="2.6328125" style="269" customWidth="1"/>
    <col min="15884" max="15884" width="16.36328125" style="269" customWidth="1"/>
    <col min="15885" max="15885" width="2.6328125" style="269" customWidth="1"/>
    <col min="15886" max="15886" width="16.36328125" style="269" customWidth="1"/>
    <col min="15887" max="15887" width="3.6328125" style="269" customWidth="1"/>
    <col min="15888" max="15888" width="3.08984375" style="269" customWidth="1"/>
    <col min="15889" max="15889" width="15.6328125" style="269" customWidth="1"/>
    <col min="15890" max="15890" width="12.6328125" style="269" customWidth="1"/>
    <col min="15891" max="15891" width="2.6328125" style="269" customWidth="1"/>
    <col min="15892" max="15892" width="16.36328125" style="269" customWidth="1"/>
    <col min="15893" max="15893" width="2.6328125" style="269" customWidth="1"/>
    <col min="15894" max="15894" width="13.54296875" style="269" customWidth="1"/>
    <col min="15895" max="15895" width="3.6328125" style="269" customWidth="1"/>
    <col min="15896" max="15896" width="15.6328125" style="269" customWidth="1"/>
    <col min="15897" max="15897" width="12.6328125" style="269" customWidth="1"/>
    <col min="15898" max="15898" width="2.6328125" style="269" customWidth="1"/>
    <col min="15899" max="15899" width="16.36328125" style="269" customWidth="1"/>
    <col min="15900" max="15900" width="2.6328125" style="269" customWidth="1"/>
    <col min="15901" max="15901" width="16.36328125" style="269" customWidth="1"/>
    <col min="15902" max="15902" width="3.6328125" style="269" customWidth="1"/>
    <col min="15903" max="15903" width="3.08984375" style="269" customWidth="1"/>
    <col min="15904" max="15904" width="15.6328125" style="269" customWidth="1"/>
    <col min="15905" max="15905" width="12.6328125" style="269" customWidth="1"/>
    <col min="15906" max="15906" width="2.6328125" style="269" customWidth="1"/>
    <col min="15907" max="15907" width="16.36328125" style="269" customWidth="1"/>
    <col min="15908" max="15908" width="2.6328125" style="269" customWidth="1"/>
    <col min="15909" max="15909" width="13.54296875" style="269" customWidth="1"/>
    <col min="15910" max="15910" width="3.6328125" style="269" customWidth="1"/>
    <col min="15911" max="15911" width="15.6328125" style="269" customWidth="1"/>
    <col min="15912" max="15912" width="12.6328125" style="269" customWidth="1"/>
    <col min="15913" max="15913" width="2.6328125" style="269" customWidth="1"/>
    <col min="15914" max="15914" width="16.36328125" style="269" customWidth="1"/>
    <col min="15915" max="15915" width="2.6328125" style="269" customWidth="1"/>
    <col min="15916" max="15916" width="16.36328125" style="269" customWidth="1"/>
    <col min="15917" max="15917" width="3.6328125" style="269" customWidth="1"/>
    <col min="15918" max="16128" width="9.08984375" style="269"/>
    <col min="16129" max="16129" width="3.08984375" style="269" customWidth="1"/>
    <col min="16130" max="16130" width="17.81640625" style="269" customWidth="1"/>
    <col min="16131" max="16131" width="12.6328125" style="269" customWidth="1"/>
    <col min="16132" max="16132" width="2.6328125" style="269" customWidth="1"/>
    <col min="16133" max="16133" width="16.36328125" style="269" customWidth="1"/>
    <col min="16134" max="16134" width="2.6328125" style="269" customWidth="1"/>
    <col min="16135" max="16135" width="13.54296875" style="269" customWidth="1"/>
    <col min="16136" max="16136" width="3.6328125" style="269" customWidth="1"/>
    <col min="16137" max="16137" width="15.6328125" style="269" customWidth="1"/>
    <col min="16138" max="16138" width="12.6328125" style="269" customWidth="1"/>
    <col min="16139" max="16139" width="2.6328125" style="269" customWidth="1"/>
    <col min="16140" max="16140" width="16.36328125" style="269" customWidth="1"/>
    <col min="16141" max="16141" width="2.6328125" style="269" customWidth="1"/>
    <col min="16142" max="16142" width="16.36328125" style="269" customWidth="1"/>
    <col min="16143" max="16143" width="3.6328125" style="269" customWidth="1"/>
    <col min="16144" max="16144" width="3.08984375" style="269" customWidth="1"/>
    <col min="16145" max="16145" width="15.6328125" style="269" customWidth="1"/>
    <col min="16146" max="16146" width="12.6328125" style="269" customWidth="1"/>
    <col min="16147" max="16147" width="2.6328125" style="269" customWidth="1"/>
    <col min="16148" max="16148" width="16.36328125" style="269" customWidth="1"/>
    <col min="16149" max="16149" width="2.6328125" style="269" customWidth="1"/>
    <col min="16150" max="16150" width="13.54296875" style="269" customWidth="1"/>
    <col min="16151" max="16151" width="3.6328125" style="269" customWidth="1"/>
    <col min="16152" max="16152" width="15.6328125" style="269" customWidth="1"/>
    <col min="16153" max="16153" width="12.6328125" style="269" customWidth="1"/>
    <col min="16154" max="16154" width="2.6328125" style="269" customWidth="1"/>
    <col min="16155" max="16155" width="16.36328125" style="269" customWidth="1"/>
    <col min="16156" max="16156" width="2.6328125" style="269" customWidth="1"/>
    <col min="16157" max="16157" width="16.36328125" style="269" customWidth="1"/>
    <col min="16158" max="16158" width="3.6328125" style="269" customWidth="1"/>
    <col min="16159" max="16159" width="3.08984375" style="269" customWidth="1"/>
    <col min="16160" max="16160" width="15.6328125" style="269" customWidth="1"/>
    <col min="16161" max="16161" width="12.6328125" style="269" customWidth="1"/>
    <col min="16162" max="16162" width="2.6328125" style="269" customWidth="1"/>
    <col min="16163" max="16163" width="16.36328125" style="269" customWidth="1"/>
    <col min="16164" max="16164" width="2.6328125" style="269" customWidth="1"/>
    <col min="16165" max="16165" width="13.54296875" style="269" customWidth="1"/>
    <col min="16166" max="16166" width="3.6328125" style="269" customWidth="1"/>
    <col min="16167" max="16167" width="15.6328125" style="269" customWidth="1"/>
    <col min="16168" max="16168" width="12.6328125" style="269" customWidth="1"/>
    <col min="16169" max="16169" width="2.6328125" style="269" customWidth="1"/>
    <col min="16170" max="16170" width="16.36328125" style="269" customWidth="1"/>
    <col min="16171" max="16171" width="2.6328125" style="269" customWidth="1"/>
    <col min="16172" max="16172" width="16.36328125" style="269" customWidth="1"/>
    <col min="16173" max="16173" width="3.6328125" style="269" customWidth="1"/>
    <col min="16174" max="16384" width="9.08984375" style="269"/>
  </cols>
  <sheetData>
    <row r="1" spans="1:45">
      <c r="A1" s="266"/>
      <c r="B1" s="267"/>
      <c r="C1" s="267"/>
      <c r="D1" s="267"/>
      <c r="E1" s="267"/>
      <c r="F1" s="267"/>
      <c r="G1" s="267"/>
      <c r="H1" s="267"/>
      <c r="I1" s="267"/>
      <c r="J1" s="267"/>
      <c r="K1" s="267"/>
      <c r="L1" s="267"/>
      <c r="M1" s="267"/>
      <c r="N1" s="267"/>
      <c r="O1" s="268"/>
      <c r="P1" s="266"/>
      <c r="Q1" s="267"/>
      <c r="R1" s="267"/>
      <c r="S1" s="267"/>
      <c r="T1" s="267"/>
      <c r="U1" s="267"/>
      <c r="V1" s="267"/>
      <c r="W1" s="267"/>
      <c r="X1" s="267"/>
      <c r="Y1" s="267"/>
      <c r="Z1" s="267"/>
      <c r="AA1" s="267"/>
      <c r="AB1" s="267"/>
      <c r="AC1" s="267"/>
      <c r="AD1" s="268"/>
      <c r="AE1" s="266"/>
      <c r="AF1" s="267"/>
      <c r="AG1" s="267"/>
      <c r="AH1" s="267"/>
      <c r="AI1" s="267"/>
      <c r="AJ1" s="267"/>
      <c r="AK1" s="267"/>
      <c r="AL1" s="267"/>
      <c r="AM1" s="267"/>
      <c r="AN1" s="267"/>
      <c r="AO1" s="267"/>
      <c r="AP1" s="267"/>
      <c r="AQ1" s="267"/>
      <c r="AR1" s="267"/>
      <c r="AS1" s="268"/>
    </row>
    <row r="2" spans="1:45">
      <c r="A2" s="394" t="s">
        <v>0</v>
      </c>
      <c r="B2" s="395"/>
      <c r="C2" s="395"/>
      <c r="D2" s="395"/>
      <c r="E2" s="395"/>
      <c r="F2" s="395"/>
      <c r="G2" s="395"/>
      <c r="H2" s="395"/>
      <c r="I2" s="395"/>
      <c r="J2" s="395"/>
      <c r="K2" s="395"/>
      <c r="L2" s="395"/>
      <c r="M2" s="395"/>
      <c r="N2" s="395"/>
      <c r="O2" s="396"/>
      <c r="P2" s="394" t="s">
        <v>0</v>
      </c>
      <c r="Q2" s="395"/>
      <c r="R2" s="395"/>
      <c r="S2" s="395"/>
      <c r="T2" s="395"/>
      <c r="U2" s="395"/>
      <c r="V2" s="395"/>
      <c r="W2" s="395"/>
      <c r="X2" s="395"/>
      <c r="Y2" s="395"/>
      <c r="Z2" s="395"/>
      <c r="AA2" s="395"/>
      <c r="AB2" s="395"/>
      <c r="AC2" s="395"/>
      <c r="AD2" s="396"/>
      <c r="AE2" s="394" t="s">
        <v>0</v>
      </c>
      <c r="AF2" s="395"/>
      <c r="AG2" s="395"/>
      <c r="AH2" s="395"/>
      <c r="AI2" s="395"/>
      <c r="AJ2" s="395"/>
      <c r="AK2" s="395"/>
      <c r="AL2" s="395"/>
      <c r="AM2" s="395"/>
      <c r="AN2" s="395"/>
      <c r="AO2" s="395"/>
      <c r="AP2" s="395"/>
      <c r="AQ2" s="395"/>
      <c r="AR2" s="395"/>
      <c r="AS2" s="396"/>
    </row>
    <row r="3" spans="1:45">
      <c r="A3" s="270"/>
      <c r="B3" s="271"/>
      <c r="C3" s="271"/>
      <c r="D3" s="271"/>
      <c r="E3" s="397" t="s">
        <v>1</v>
      </c>
      <c r="F3" s="397"/>
      <c r="G3" s="397"/>
      <c r="H3" s="397"/>
      <c r="I3" s="397"/>
      <c r="J3" s="397"/>
      <c r="K3" s="397"/>
      <c r="L3" s="397"/>
      <c r="M3" s="397"/>
      <c r="N3" s="397"/>
      <c r="O3" s="261"/>
      <c r="P3" s="270"/>
      <c r="Q3" s="271"/>
      <c r="R3" s="271"/>
      <c r="S3" s="271"/>
      <c r="T3" s="397" t="s">
        <v>1</v>
      </c>
      <c r="U3" s="397"/>
      <c r="V3" s="397"/>
      <c r="W3" s="397"/>
      <c r="X3" s="397"/>
      <c r="Y3" s="397"/>
      <c r="Z3" s="397"/>
      <c r="AA3" s="397"/>
      <c r="AB3" s="397"/>
      <c r="AC3" s="397"/>
      <c r="AD3" s="261"/>
      <c r="AE3" s="270"/>
      <c r="AF3" s="271"/>
      <c r="AG3" s="271"/>
      <c r="AH3" s="271"/>
      <c r="AI3" s="397" t="s">
        <v>1</v>
      </c>
      <c r="AJ3" s="397"/>
      <c r="AK3" s="397"/>
      <c r="AL3" s="397"/>
      <c r="AM3" s="397"/>
      <c r="AN3" s="397"/>
      <c r="AO3" s="397"/>
      <c r="AP3" s="397"/>
      <c r="AQ3" s="397"/>
      <c r="AR3" s="397"/>
      <c r="AS3" s="261"/>
    </row>
    <row r="4" spans="1:45">
      <c r="A4" s="270"/>
      <c r="B4" s="271"/>
      <c r="C4" s="271"/>
      <c r="D4" s="271"/>
      <c r="E4" s="262"/>
      <c r="F4" s="262"/>
      <c r="G4" s="262"/>
      <c r="H4" s="262"/>
      <c r="I4" s="262"/>
      <c r="J4" s="262"/>
      <c r="K4" s="262"/>
      <c r="L4" s="262"/>
      <c r="M4" s="262"/>
      <c r="N4" s="262"/>
      <c r="O4" s="261"/>
      <c r="P4" s="270"/>
      <c r="Q4" s="271"/>
      <c r="R4" s="271"/>
      <c r="S4" s="271"/>
      <c r="T4" s="262"/>
      <c r="U4" s="262"/>
      <c r="V4" s="262"/>
      <c r="W4" s="262"/>
      <c r="X4" s="262"/>
      <c r="Y4" s="262"/>
      <c r="Z4" s="262"/>
      <c r="AA4" s="262"/>
      <c r="AB4" s="262"/>
      <c r="AC4" s="262"/>
      <c r="AD4" s="261"/>
      <c r="AE4" s="270"/>
      <c r="AF4" s="271"/>
      <c r="AG4" s="271"/>
      <c r="AH4" s="271"/>
      <c r="AI4" s="262"/>
      <c r="AJ4" s="262"/>
      <c r="AK4" s="262"/>
      <c r="AL4" s="262"/>
      <c r="AM4" s="262"/>
      <c r="AN4" s="262"/>
      <c r="AO4" s="262"/>
      <c r="AP4" s="262"/>
      <c r="AQ4" s="262"/>
      <c r="AR4" s="262"/>
      <c r="AS4" s="261"/>
    </row>
    <row r="5" spans="1:45">
      <c r="A5" s="272"/>
      <c r="B5" s="273" t="s">
        <v>2</v>
      </c>
      <c r="C5" s="273"/>
      <c r="D5" s="389" t="s">
        <v>3</v>
      </c>
      <c r="E5" s="390"/>
      <c r="F5" s="388"/>
      <c r="G5" s="388"/>
      <c r="H5" s="388"/>
      <c r="I5" s="263"/>
      <c r="J5" s="263"/>
      <c r="K5" s="274"/>
      <c r="L5" s="273" t="s">
        <v>4</v>
      </c>
      <c r="M5" s="275"/>
      <c r="N5" s="263"/>
      <c r="O5" s="276"/>
      <c r="P5" s="272"/>
      <c r="Q5" s="273" t="s">
        <v>2</v>
      </c>
      <c r="R5" s="273"/>
      <c r="S5" s="389" t="s">
        <v>3</v>
      </c>
      <c r="T5" s="390"/>
      <c r="U5" s="388"/>
      <c r="V5" s="388"/>
      <c r="W5" s="388"/>
      <c r="X5" s="263"/>
      <c r="Y5" s="263"/>
      <c r="Z5" s="274"/>
      <c r="AA5" s="273" t="s">
        <v>4</v>
      </c>
      <c r="AB5" s="275"/>
      <c r="AC5" s="263"/>
      <c r="AD5" s="276"/>
      <c r="AE5" s="272"/>
      <c r="AF5" s="273" t="s">
        <v>2</v>
      </c>
      <c r="AG5" s="273"/>
      <c r="AH5" s="389" t="s">
        <v>3</v>
      </c>
      <c r="AI5" s="390"/>
      <c r="AJ5" s="388"/>
      <c r="AK5" s="388"/>
      <c r="AL5" s="388"/>
      <c r="AM5" s="263"/>
      <c r="AN5" s="263"/>
      <c r="AO5" s="274"/>
      <c r="AP5" s="273" t="s">
        <v>4</v>
      </c>
      <c r="AQ5" s="275"/>
      <c r="AR5" s="263"/>
      <c r="AS5" s="276"/>
    </row>
    <row r="6" spans="1:45">
      <c r="A6" s="391"/>
      <c r="B6" s="392"/>
      <c r="C6" s="392"/>
      <c r="D6" s="392"/>
      <c r="E6" s="392"/>
      <c r="F6" s="392"/>
      <c r="G6" s="392"/>
      <c r="H6" s="392"/>
      <c r="I6" s="392"/>
      <c r="J6" s="392"/>
      <c r="K6" s="392"/>
      <c r="L6" s="392"/>
      <c r="M6" s="392"/>
      <c r="N6" s="392"/>
      <c r="O6" s="393"/>
      <c r="P6" s="391"/>
      <c r="Q6" s="392"/>
      <c r="R6" s="392"/>
      <c r="S6" s="392"/>
      <c r="T6" s="392"/>
      <c r="U6" s="392"/>
      <c r="V6" s="392"/>
      <c r="W6" s="392"/>
      <c r="X6" s="392"/>
      <c r="Y6" s="392"/>
      <c r="Z6" s="392"/>
      <c r="AA6" s="392"/>
      <c r="AB6" s="392"/>
      <c r="AC6" s="392"/>
      <c r="AD6" s="393"/>
      <c r="AE6" s="391"/>
      <c r="AF6" s="392"/>
      <c r="AG6" s="392"/>
      <c r="AH6" s="392"/>
      <c r="AI6" s="392"/>
      <c r="AJ6" s="392"/>
      <c r="AK6" s="392"/>
      <c r="AL6" s="392"/>
      <c r="AM6" s="392"/>
      <c r="AN6" s="392"/>
      <c r="AO6" s="392"/>
      <c r="AP6" s="392"/>
      <c r="AQ6" s="392"/>
      <c r="AR6" s="392"/>
      <c r="AS6" s="393"/>
    </row>
    <row r="7" spans="1:45">
      <c r="A7" s="277" t="s">
        <v>5</v>
      </c>
      <c r="B7" s="278" t="s">
        <v>6</v>
      </c>
      <c r="C7" s="278"/>
      <c r="D7" s="278" t="s">
        <v>7</v>
      </c>
      <c r="E7" s="278"/>
      <c r="F7" s="278"/>
      <c r="G7" s="278"/>
      <c r="H7" s="278"/>
      <c r="I7" s="278"/>
      <c r="J7" s="278"/>
      <c r="K7" s="278"/>
      <c r="L7" s="278" t="s">
        <v>8</v>
      </c>
      <c r="M7" s="278"/>
      <c r="N7" s="278"/>
      <c r="O7" s="276"/>
      <c r="P7" s="277" t="s">
        <v>9</v>
      </c>
      <c r="Q7" s="278" t="s">
        <v>6</v>
      </c>
      <c r="R7" s="278"/>
      <c r="S7" s="278" t="s">
        <v>7</v>
      </c>
      <c r="T7" s="278"/>
      <c r="U7" s="278"/>
      <c r="V7" s="278"/>
      <c r="W7" s="278"/>
      <c r="X7" s="278"/>
      <c r="Y7" s="278"/>
      <c r="Z7" s="278"/>
      <c r="AA7" s="278" t="s">
        <v>10</v>
      </c>
      <c r="AB7" s="278"/>
      <c r="AC7" s="278"/>
      <c r="AD7" s="276"/>
      <c r="AE7" s="277" t="s">
        <v>11</v>
      </c>
      <c r="AF7" s="278" t="s">
        <v>6</v>
      </c>
      <c r="AG7" s="278"/>
      <c r="AH7" s="278" t="s">
        <v>7</v>
      </c>
      <c r="AI7" s="278"/>
      <c r="AJ7" s="278"/>
      <c r="AK7" s="278"/>
      <c r="AL7" s="278"/>
      <c r="AM7" s="278"/>
      <c r="AN7" s="278"/>
      <c r="AO7" s="278"/>
      <c r="AP7" s="278" t="s">
        <v>12</v>
      </c>
      <c r="AQ7" s="278"/>
      <c r="AR7" s="278"/>
      <c r="AS7" s="276"/>
    </row>
    <row r="8" spans="1:45">
      <c r="A8" s="277" t="s">
        <v>13</v>
      </c>
      <c r="B8" s="279" t="s">
        <v>6</v>
      </c>
      <c r="C8" s="279"/>
      <c r="D8" s="279" t="s">
        <v>14</v>
      </c>
      <c r="E8" s="279"/>
      <c r="F8" s="279"/>
      <c r="G8" s="279"/>
      <c r="H8" s="279"/>
      <c r="I8" s="279"/>
      <c r="J8" s="279"/>
      <c r="K8" s="279"/>
      <c r="L8" s="279" t="s">
        <v>8</v>
      </c>
      <c r="M8" s="279"/>
      <c r="N8" s="279"/>
      <c r="O8" s="276"/>
      <c r="P8" s="277" t="s">
        <v>15</v>
      </c>
      <c r="Q8" s="279" t="s">
        <v>6</v>
      </c>
      <c r="R8" s="279"/>
      <c r="S8" s="279" t="s">
        <v>14</v>
      </c>
      <c r="T8" s="279"/>
      <c r="U8" s="279"/>
      <c r="V8" s="279"/>
      <c r="W8" s="279"/>
      <c r="X8" s="279"/>
      <c r="Y8" s="279"/>
      <c r="Z8" s="279"/>
      <c r="AA8" s="279" t="s">
        <v>10</v>
      </c>
      <c r="AB8" s="279"/>
      <c r="AC8" s="279"/>
      <c r="AD8" s="276"/>
      <c r="AE8" s="277" t="s">
        <v>16</v>
      </c>
      <c r="AF8" s="279" t="s">
        <v>6</v>
      </c>
      <c r="AG8" s="279"/>
      <c r="AH8" s="279" t="s">
        <v>14</v>
      </c>
      <c r="AI8" s="279"/>
      <c r="AJ8" s="279"/>
      <c r="AK8" s="279"/>
      <c r="AL8" s="279"/>
      <c r="AM8" s="279"/>
      <c r="AN8" s="279"/>
      <c r="AO8" s="279"/>
      <c r="AP8" s="279" t="s">
        <v>12</v>
      </c>
      <c r="AQ8" s="279"/>
      <c r="AR8" s="279"/>
      <c r="AS8" s="276"/>
    </row>
    <row r="9" spans="1:45">
      <c r="A9" s="270"/>
      <c r="B9" s="280"/>
      <c r="C9" s="280"/>
      <c r="D9" s="280"/>
      <c r="E9" s="262"/>
      <c r="F9" s="264"/>
      <c r="G9" s="262"/>
      <c r="H9" s="264"/>
      <c r="I9" s="264"/>
      <c r="J9" s="264"/>
      <c r="K9" s="262"/>
      <c r="L9" s="262"/>
      <c r="M9" s="262"/>
      <c r="N9" s="281"/>
      <c r="O9" s="265"/>
      <c r="P9" s="270"/>
      <c r="Q9" s="280"/>
      <c r="R9" s="280"/>
      <c r="S9" s="280"/>
      <c r="T9" s="262"/>
      <c r="U9" s="264"/>
      <c r="V9" s="262"/>
      <c r="W9" s="264"/>
      <c r="X9" s="264"/>
      <c r="Y9" s="264"/>
      <c r="Z9" s="262"/>
      <c r="AA9" s="262"/>
      <c r="AB9" s="262"/>
      <c r="AC9" s="281"/>
      <c r="AD9" s="265"/>
      <c r="AE9" s="270"/>
      <c r="AF9" s="280"/>
      <c r="AG9" s="280"/>
      <c r="AH9" s="280"/>
      <c r="AI9" s="262"/>
      <c r="AJ9" s="264"/>
      <c r="AK9" s="262"/>
      <c r="AL9" s="264"/>
      <c r="AM9" s="264"/>
      <c r="AN9" s="264"/>
      <c r="AO9" s="262"/>
      <c r="AP9" s="262"/>
      <c r="AQ9" s="262"/>
      <c r="AR9" s="281"/>
      <c r="AS9" s="265"/>
    </row>
    <row r="10" spans="1:45">
      <c r="A10" s="270"/>
      <c r="B10" s="274"/>
      <c r="C10" s="274"/>
      <c r="D10" s="282" t="s">
        <v>5</v>
      </c>
      <c r="E10" s="387" t="s">
        <v>17</v>
      </c>
      <c r="F10" s="387"/>
      <c r="G10" s="388"/>
      <c r="H10" s="263"/>
      <c r="I10" s="263"/>
      <c r="J10" s="263"/>
      <c r="K10" s="275" t="s">
        <v>13</v>
      </c>
      <c r="L10" s="387" t="s">
        <v>18</v>
      </c>
      <c r="M10" s="388"/>
      <c r="N10" s="388"/>
      <c r="O10" s="276"/>
      <c r="P10" s="270"/>
      <c r="Q10" s="274"/>
      <c r="R10" s="274"/>
      <c r="S10" s="282" t="s">
        <v>9</v>
      </c>
      <c r="T10" s="387" t="s">
        <v>17</v>
      </c>
      <c r="U10" s="387"/>
      <c r="V10" s="388"/>
      <c r="W10" s="263"/>
      <c r="X10" s="263"/>
      <c r="Y10" s="263"/>
      <c r="Z10" s="275" t="s">
        <v>15</v>
      </c>
      <c r="AA10" s="387" t="s">
        <v>18</v>
      </c>
      <c r="AB10" s="388"/>
      <c r="AC10" s="388"/>
      <c r="AD10" s="276"/>
      <c r="AE10" s="270"/>
      <c r="AF10" s="274"/>
      <c r="AG10" s="274"/>
      <c r="AH10" s="282" t="s">
        <v>11</v>
      </c>
      <c r="AI10" s="387" t="s">
        <v>17</v>
      </c>
      <c r="AJ10" s="387"/>
      <c r="AK10" s="388"/>
      <c r="AL10" s="263"/>
      <c r="AM10" s="263"/>
      <c r="AN10" s="263"/>
      <c r="AO10" s="275" t="s">
        <v>16</v>
      </c>
      <c r="AP10" s="387" t="s">
        <v>18</v>
      </c>
      <c r="AQ10" s="388"/>
      <c r="AR10" s="388"/>
      <c r="AS10" s="276"/>
    </row>
    <row r="11" spans="1:45">
      <c r="A11" s="270"/>
      <c r="B11" s="283" t="s">
        <v>19</v>
      </c>
      <c r="C11" s="283" t="s">
        <v>20</v>
      </c>
      <c r="D11" s="284">
        <v>1</v>
      </c>
      <c r="E11" s="285"/>
      <c r="F11" s="285"/>
      <c r="G11" s="264"/>
      <c r="H11" s="264"/>
      <c r="I11" s="283" t="s">
        <v>19</v>
      </c>
      <c r="J11" s="283" t="s">
        <v>20</v>
      </c>
      <c r="K11" s="286">
        <v>3</v>
      </c>
      <c r="L11" s="285"/>
      <c r="M11" s="285"/>
      <c r="N11" s="264"/>
      <c r="O11" s="265"/>
      <c r="P11" s="270"/>
      <c r="Q11" s="283" t="s">
        <v>19</v>
      </c>
      <c r="R11" s="283" t="s">
        <v>20</v>
      </c>
      <c r="S11" s="287">
        <v>1</v>
      </c>
      <c r="T11" s="285"/>
      <c r="U11" s="285"/>
      <c r="V11" s="264"/>
      <c r="W11" s="264"/>
      <c r="X11" s="283" t="s">
        <v>19</v>
      </c>
      <c r="Y11" s="283" t="s">
        <v>20</v>
      </c>
      <c r="Z11" s="286">
        <v>5</v>
      </c>
      <c r="AA11" s="285"/>
      <c r="AB11" s="285"/>
      <c r="AC11" s="264"/>
      <c r="AD11" s="265"/>
      <c r="AE11" s="270"/>
      <c r="AF11" s="283" t="s">
        <v>19</v>
      </c>
      <c r="AG11" s="283" t="s">
        <v>20</v>
      </c>
      <c r="AH11" s="287">
        <v>1</v>
      </c>
      <c r="AI11" s="285"/>
      <c r="AJ11" s="285"/>
      <c r="AK11" s="264"/>
      <c r="AL11" s="264"/>
      <c r="AM11" s="283" t="s">
        <v>19</v>
      </c>
      <c r="AN11" s="283" t="s">
        <v>20</v>
      </c>
      <c r="AO11" s="286">
        <v>5</v>
      </c>
      <c r="AP11" s="285"/>
      <c r="AQ11" s="285"/>
      <c r="AR11" s="264"/>
      <c r="AS11" s="265"/>
    </row>
    <row r="12" spans="1:45">
      <c r="A12" s="270"/>
      <c r="B12" s="283"/>
      <c r="C12" s="283" t="s">
        <v>21</v>
      </c>
      <c r="D12" s="288" t="s">
        <v>22</v>
      </c>
      <c r="E12" s="289">
        <v>0</v>
      </c>
      <c r="F12" s="285"/>
      <c r="G12" s="264"/>
      <c r="H12" s="264"/>
      <c r="I12" s="283"/>
      <c r="J12" s="283"/>
      <c r="K12" s="290" t="s">
        <v>22</v>
      </c>
      <c r="L12" s="289">
        <v>0</v>
      </c>
      <c r="M12" s="285"/>
      <c r="N12" s="264"/>
      <c r="O12" s="265"/>
      <c r="P12" s="270"/>
      <c r="Q12" s="283"/>
      <c r="R12" s="283"/>
      <c r="S12" s="288" t="s">
        <v>22</v>
      </c>
      <c r="T12" s="289">
        <v>0</v>
      </c>
      <c r="U12" s="285"/>
      <c r="V12" s="264"/>
      <c r="W12" s="264"/>
      <c r="X12" s="283"/>
      <c r="Y12" s="283"/>
      <c r="Z12" s="290" t="s">
        <v>22</v>
      </c>
      <c r="AA12" s="289">
        <v>0</v>
      </c>
      <c r="AB12" s="285"/>
      <c r="AC12" s="264"/>
      <c r="AD12" s="265"/>
      <c r="AE12" s="270"/>
      <c r="AF12" s="283"/>
      <c r="AG12" s="283"/>
      <c r="AH12" s="288" t="s">
        <v>22</v>
      </c>
      <c r="AI12" s="289">
        <v>0</v>
      </c>
      <c r="AJ12" s="285"/>
      <c r="AK12" s="264"/>
      <c r="AL12" s="264"/>
      <c r="AM12" s="283"/>
      <c r="AN12" s="283"/>
      <c r="AO12" s="290" t="s">
        <v>22</v>
      </c>
      <c r="AP12" s="289">
        <v>0</v>
      </c>
      <c r="AQ12" s="285"/>
      <c r="AR12" s="264"/>
      <c r="AS12" s="265"/>
    </row>
    <row r="13" spans="1:45">
      <c r="A13" s="270"/>
      <c r="B13" s="283"/>
      <c r="C13" s="291"/>
      <c r="D13" s="288" t="s">
        <v>22</v>
      </c>
      <c r="E13" s="289"/>
      <c r="F13" s="285"/>
      <c r="G13" s="264"/>
      <c r="H13" s="264"/>
      <c r="I13" s="283"/>
      <c r="J13" s="291"/>
      <c r="K13" s="290" t="s">
        <v>22</v>
      </c>
      <c r="L13" s="289"/>
      <c r="M13" s="285"/>
      <c r="N13" s="264"/>
      <c r="O13" s="265"/>
      <c r="P13" s="270"/>
      <c r="Q13" s="283"/>
      <c r="R13" s="291"/>
      <c r="S13" s="288"/>
      <c r="T13" s="289"/>
      <c r="U13" s="285"/>
      <c r="V13" s="264"/>
      <c r="W13" s="264"/>
      <c r="X13" s="283"/>
      <c r="Y13" s="291"/>
      <c r="Z13" s="290"/>
      <c r="AA13" s="289"/>
      <c r="AB13" s="285"/>
      <c r="AC13" s="264"/>
      <c r="AD13" s="265"/>
      <c r="AE13" s="270"/>
      <c r="AF13" s="283"/>
      <c r="AG13" s="291"/>
      <c r="AH13" s="288"/>
      <c r="AI13" s="289"/>
      <c r="AJ13" s="285"/>
      <c r="AK13" s="264"/>
      <c r="AL13" s="264"/>
      <c r="AM13" s="283"/>
      <c r="AN13" s="291"/>
      <c r="AO13" s="290"/>
      <c r="AP13" s="289"/>
      <c r="AQ13" s="285"/>
      <c r="AR13" s="264"/>
      <c r="AS13" s="265"/>
    </row>
    <row r="14" spans="1:45">
      <c r="A14" s="270"/>
      <c r="B14" s="283"/>
      <c r="C14" s="283"/>
      <c r="D14" s="288" t="s">
        <v>22</v>
      </c>
      <c r="E14" s="289"/>
      <c r="F14" s="285"/>
      <c r="G14" s="264"/>
      <c r="H14" s="264"/>
      <c r="I14" s="283"/>
      <c r="J14" s="283"/>
      <c r="K14" s="290" t="s">
        <v>22</v>
      </c>
      <c r="L14" s="289"/>
      <c r="M14" s="285"/>
      <c r="N14" s="264"/>
      <c r="O14" s="265"/>
      <c r="P14" s="270"/>
      <c r="Q14" s="283"/>
      <c r="R14" s="278">
        <v>0.5</v>
      </c>
      <c r="S14" s="288" t="s">
        <v>22</v>
      </c>
      <c r="T14" s="289">
        <f>+(T12+T13)*R14</f>
        <v>0</v>
      </c>
      <c r="U14" s="285"/>
      <c r="V14" s="264"/>
      <c r="W14" s="264"/>
      <c r="X14" s="283"/>
      <c r="Y14" s="278">
        <v>0.5</v>
      </c>
      <c r="Z14" s="290" t="s">
        <v>22</v>
      </c>
      <c r="AA14" s="289">
        <f>+(AA12+AA13)*Y14</f>
        <v>0</v>
      </c>
      <c r="AB14" s="285"/>
      <c r="AC14" s="264"/>
      <c r="AD14" s="265"/>
      <c r="AE14" s="270"/>
      <c r="AF14" s="283"/>
      <c r="AG14" s="278">
        <v>1.5</v>
      </c>
      <c r="AH14" s="288" t="s">
        <v>22</v>
      </c>
      <c r="AI14" s="289">
        <f>+(AI12+AI13)*AG14</f>
        <v>0</v>
      </c>
      <c r="AJ14" s="285"/>
      <c r="AK14" s="264"/>
      <c r="AL14" s="264"/>
      <c r="AM14" s="283"/>
      <c r="AN14" s="278">
        <v>1.5</v>
      </c>
      <c r="AO14" s="290" t="s">
        <v>22</v>
      </c>
      <c r="AP14" s="289">
        <f>+(AP12+AP13)*AN14</f>
        <v>0</v>
      </c>
      <c r="AQ14" s="285"/>
      <c r="AR14" s="264"/>
      <c r="AS14" s="265"/>
    </row>
    <row r="15" spans="1:45">
      <c r="A15" s="270"/>
      <c r="B15" s="283"/>
      <c r="C15" s="283"/>
      <c r="D15" s="292" t="s">
        <v>22</v>
      </c>
      <c r="E15" s="293"/>
      <c r="F15" s="285"/>
      <c r="G15" s="264"/>
      <c r="H15" s="264"/>
      <c r="I15" s="283"/>
      <c r="J15" s="283"/>
      <c r="K15" s="294" t="s">
        <v>22</v>
      </c>
      <c r="L15" s="293"/>
      <c r="M15" s="285"/>
      <c r="N15" s="264"/>
      <c r="O15" s="265"/>
      <c r="P15" s="270"/>
      <c r="Q15" s="283"/>
      <c r="R15" s="283"/>
      <c r="S15" s="292" t="s">
        <v>22</v>
      </c>
      <c r="T15" s="293"/>
      <c r="U15" s="285"/>
      <c r="V15" s="264"/>
      <c r="W15" s="264"/>
      <c r="X15" s="283"/>
      <c r="Y15" s="283"/>
      <c r="Z15" s="294" t="s">
        <v>22</v>
      </c>
      <c r="AA15" s="293"/>
      <c r="AB15" s="285"/>
      <c r="AC15" s="264"/>
      <c r="AD15" s="265"/>
      <c r="AE15" s="270"/>
      <c r="AF15" s="283"/>
      <c r="AG15" s="283"/>
      <c r="AH15" s="292" t="s">
        <v>22</v>
      </c>
      <c r="AI15" s="293"/>
      <c r="AJ15" s="285"/>
      <c r="AK15" s="264"/>
      <c r="AL15" s="264"/>
      <c r="AM15" s="283"/>
      <c r="AN15" s="283"/>
      <c r="AO15" s="294" t="s">
        <v>22</v>
      </c>
      <c r="AP15" s="293"/>
      <c r="AQ15" s="285"/>
      <c r="AR15" s="264"/>
      <c r="AS15" s="265"/>
    </row>
    <row r="16" spans="1:45" ht="36">
      <c r="A16" s="270"/>
      <c r="B16" s="295" t="s">
        <v>23</v>
      </c>
      <c r="C16" s="296"/>
      <c r="D16" s="292" t="s">
        <v>22</v>
      </c>
      <c r="E16" s="293">
        <f>SUM(E12:E15)</f>
        <v>0</v>
      </c>
      <c r="F16" s="297"/>
      <c r="G16" s="281"/>
      <c r="H16" s="283"/>
      <c r="I16" s="295" t="s">
        <v>23</v>
      </c>
      <c r="J16" s="296"/>
      <c r="K16" s="294" t="s">
        <v>22</v>
      </c>
      <c r="L16" s="293">
        <f>SUM(L12:L15)</f>
        <v>0</v>
      </c>
      <c r="M16" s="297"/>
      <c r="N16" s="281"/>
      <c r="O16" s="276"/>
      <c r="P16" s="270"/>
      <c r="Q16" s="295" t="s">
        <v>23</v>
      </c>
      <c r="R16" s="296"/>
      <c r="S16" s="292" t="s">
        <v>22</v>
      </c>
      <c r="T16" s="293">
        <f>SUM(T12:T15)</f>
        <v>0</v>
      </c>
      <c r="U16" s="297"/>
      <c r="V16" s="281"/>
      <c r="W16" s="283"/>
      <c r="X16" s="295" t="s">
        <v>23</v>
      </c>
      <c r="Y16" s="296"/>
      <c r="Z16" s="294" t="s">
        <v>22</v>
      </c>
      <c r="AA16" s="293">
        <f>SUM(AA12:AA15)</f>
        <v>0</v>
      </c>
      <c r="AB16" s="297"/>
      <c r="AC16" s="281"/>
      <c r="AD16" s="276"/>
      <c r="AE16" s="270"/>
      <c r="AF16" s="295" t="s">
        <v>23</v>
      </c>
      <c r="AG16" s="296"/>
      <c r="AH16" s="292" t="s">
        <v>22</v>
      </c>
      <c r="AI16" s="293">
        <f>SUM(AI12:AI15)</f>
        <v>0</v>
      </c>
      <c r="AJ16" s="297"/>
      <c r="AK16" s="281"/>
      <c r="AL16" s="283"/>
      <c r="AM16" s="295" t="s">
        <v>23</v>
      </c>
      <c r="AN16" s="296"/>
      <c r="AO16" s="294" t="s">
        <v>22</v>
      </c>
      <c r="AP16" s="293">
        <f>SUM(AP12:AP15)</f>
        <v>0</v>
      </c>
      <c r="AQ16" s="297"/>
      <c r="AR16" s="281"/>
      <c r="AS16" s="276"/>
    </row>
    <row r="17" spans="1:45">
      <c r="A17" s="270"/>
      <c r="B17" s="281"/>
      <c r="C17" s="281"/>
      <c r="D17" s="298"/>
      <c r="E17" s="297"/>
      <c r="F17" s="297"/>
      <c r="G17" s="283"/>
      <c r="H17" s="283"/>
      <c r="I17" s="283"/>
      <c r="J17" s="283"/>
      <c r="K17" s="298"/>
      <c r="L17" s="297"/>
      <c r="M17" s="297"/>
      <c r="N17" s="283"/>
      <c r="O17" s="276"/>
      <c r="P17" s="270"/>
      <c r="Q17" s="281"/>
      <c r="R17" s="281"/>
      <c r="S17" s="298"/>
      <c r="T17" s="297"/>
      <c r="U17" s="297"/>
      <c r="V17" s="283"/>
      <c r="W17" s="283"/>
      <c r="X17" s="283"/>
      <c r="Y17" s="283"/>
      <c r="Z17" s="298"/>
      <c r="AA17" s="297"/>
      <c r="AB17" s="297"/>
      <c r="AC17" s="283"/>
      <c r="AD17" s="276"/>
      <c r="AE17" s="270"/>
      <c r="AF17" s="281"/>
      <c r="AG17" s="281"/>
      <c r="AH17" s="298"/>
      <c r="AI17" s="297"/>
      <c r="AJ17" s="297"/>
      <c r="AK17" s="283"/>
      <c r="AL17" s="283"/>
      <c r="AM17" s="283"/>
      <c r="AN17" s="283"/>
      <c r="AO17" s="298"/>
      <c r="AP17" s="297"/>
      <c r="AQ17" s="297"/>
      <c r="AR17" s="283"/>
      <c r="AS17" s="276"/>
    </row>
    <row r="18" spans="1:45">
      <c r="A18" s="270"/>
      <c r="B18" s="281"/>
      <c r="C18" s="281"/>
      <c r="D18" s="299" t="s">
        <v>24</v>
      </c>
      <c r="E18" s="300"/>
      <c r="F18" s="301" t="s">
        <v>22</v>
      </c>
      <c r="G18" s="302">
        <f>+E16</f>
        <v>0</v>
      </c>
      <c r="H18" s="264"/>
      <c r="I18" s="264"/>
      <c r="J18" s="264"/>
      <c r="K18" s="299" t="s">
        <v>24</v>
      </c>
      <c r="L18" s="300"/>
      <c r="M18" s="301" t="s">
        <v>22</v>
      </c>
      <c r="N18" s="302">
        <f>+L16</f>
        <v>0</v>
      </c>
      <c r="O18" s="265"/>
      <c r="P18" s="270"/>
      <c r="Q18" s="281"/>
      <c r="R18" s="281"/>
      <c r="S18" s="299" t="s">
        <v>24</v>
      </c>
      <c r="T18" s="300"/>
      <c r="U18" s="301" t="s">
        <v>22</v>
      </c>
      <c r="V18" s="302">
        <f>+T16</f>
        <v>0</v>
      </c>
      <c r="W18" s="264"/>
      <c r="X18" s="264"/>
      <c r="Y18" s="264"/>
      <c r="Z18" s="299" t="s">
        <v>24</v>
      </c>
      <c r="AA18" s="300"/>
      <c r="AB18" s="301" t="s">
        <v>22</v>
      </c>
      <c r="AC18" s="302">
        <f>+AA16</f>
        <v>0</v>
      </c>
      <c r="AD18" s="265"/>
      <c r="AE18" s="270"/>
      <c r="AF18" s="281"/>
      <c r="AG18" s="281"/>
      <c r="AH18" s="299" t="s">
        <v>24</v>
      </c>
      <c r="AI18" s="300"/>
      <c r="AJ18" s="301" t="s">
        <v>22</v>
      </c>
      <c r="AK18" s="302">
        <f>+AI16</f>
        <v>0</v>
      </c>
      <c r="AL18" s="264"/>
      <c r="AM18" s="264"/>
      <c r="AN18" s="264"/>
      <c r="AO18" s="299" t="s">
        <v>24</v>
      </c>
      <c r="AP18" s="300"/>
      <c r="AQ18" s="301" t="s">
        <v>22</v>
      </c>
      <c r="AR18" s="302">
        <f>+AP16</f>
        <v>0</v>
      </c>
      <c r="AS18" s="265"/>
    </row>
    <row r="19" spans="1:45">
      <c r="A19" s="270"/>
      <c r="B19" s="303"/>
      <c r="C19" s="303"/>
      <c r="D19" s="298"/>
      <c r="E19" s="283"/>
      <c r="F19" s="283"/>
      <c r="G19" s="283"/>
      <c r="H19" s="283"/>
      <c r="I19" s="283"/>
      <c r="J19" s="283"/>
      <c r="K19" s="298"/>
      <c r="L19" s="283"/>
      <c r="M19" s="283"/>
      <c r="N19" s="283"/>
      <c r="O19" s="276"/>
      <c r="P19" s="270"/>
      <c r="Q19" s="303"/>
      <c r="R19" s="303"/>
      <c r="S19" s="298"/>
      <c r="T19" s="283"/>
      <c r="U19" s="283"/>
      <c r="V19" s="283"/>
      <c r="W19" s="283"/>
      <c r="X19" s="283"/>
      <c r="Y19" s="283"/>
      <c r="Z19" s="298"/>
      <c r="AA19" s="283"/>
      <c r="AB19" s="283"/>
      <c r="AC19" s="283"/>
      <c r="AD19" s="276"/>
      <c r="AE19" s="270"/>
      <c r="AF19" s="303"/>
      <c r="AG19" s="303"/>
      <c r="AH19" s="298"/>
      <c r="AI19" s="283"/>
      <c r="AJ19" s="283"/>
      <c r="AK19" s="283"/>
      <c r="AL19" s="283"/>
      <c r="AM19" s="283"/>
      <c r="AN19" s="283"/>
      <c r="AO19" s="298"/>
      <c r="AP19" s="283"/>
      <c r="AQ19" s="283"/>
      <c r="AR19" s="283"/>
      <c r="AS19" s="276"/>
    </row>
    <row r="20" spans="1:45">
      <c r="A20" s="270"/>
      <c r="B20" s="281" t="s">
        <v>25</v>
      </c>
      <c r="C20" s="304">
        <v>0.12089999999999999</v>
      </c>
      <c r="D20" s="294" t="s">
        <v>22</v>
      </c>
      <c r="E20" s="305">
        <f>+G18*C20</f>
        <v>0</v>
      </c>
      <c r="F20" s="297"/>
      <c r="G20" s="281"/>
      <c r="H20" s="283"/>
      <c r="I20" s="281" t="s">
        <v>25</v>
      </c>
      <c r="J20" s="304">
        <v>0.12089999999999999</v>
      </c>
      <c r="K20" s="294" t="s">
        <v>22</v>
      </c>
      <c r="L20" s="305">
        <v>0</v>
      </c>
      <c r="M20" s="297"/>
      <c r="N20" s="281"/>
      <c r="O20" s="276"/>
      <c r="P20" s="270"/>
      <c r="Q20" s="281" t="s">
        <v>25</v>
      </c>
      <c r="R20" s="304">
        <v>0.12089999999999999</v>
      </c>
      <c r="S20" s="294" t="s">
        <v>22</v>
      </c>
      <c r="T20" s="305">
        <f>+V18*R20</f>
        <v>0</v>
      </c>
      <c r="U20" s="297"/>
      <c r="V20" s="281"/>
      <c r="W20" s="283"/>
      <c r="X20" s="281" t="s">
        <v>25</v>
      </c>
      <c r="Y20" s="304">
        <v>0.12089999999999999</v>
      </c>
      <c r="Z20" s="294" t="s">
        <v>22</v>
      </c>
      <c r="AA20" s="305">
        <f>+AC18*Y20</f>
        <v>0</v>
      </c>
      <c r="AB20" s="297"/>
      <c r="AC20" s="281"/>
      <c r="AD20" s="276"/>
      <c r="AE20" s="270"/>
      <c r="AF20" s="281" t="s">
        <v>25</v>
      </c>
      <c r="AG20" s="304">
        <v>0.12089999999999999</v>
      </c>
      <c r="AH20" s="294" t="s">
        <v>22</v>
      </c>
      <c r="AI20" s="305">
        <f>+AK18*AG20</f>
        <v>0</v>
      </c>
      <c r="AJ20" s="297"/>
      <c r="AK20" s="281"/>
      <c r="AL20" s="283"/>
      <c r="AM20" s="281" t="s">
        <v>25</v>
      </c>
      <c r="AN20" s="304">
        <v>0.12089999999999999</v>
      </c>
      <c r="AO20" s="294" t="s">
        <v>22</v>
      </c>
      <c r="AP20" s="305">
        <f>+AR18*AN20</f>
        <v>0</v>
      </c>
      <c r="AQ20" s="297"/>
      <c r="AR20" s="281"/>
      <c r="AS20" s="276"/>
    </row>
    <row r="21" spans="1:45">
      <c r="A21" s="270"/>
      <c r="B21" s="281" t="s">
        <v>26</v>
      </c>
      <c r="C21" s="304">
        <v>8.9999999999999993E-3</v>
      </c>
      <c r="D21" s="294" t="s">
        <v>22</v>
      </c>
      <c r="E21" s="305">
        <f>+G18*C21</f>
        <v>0</v>
      </c>
      <c r="F21" s="297"/>
      <c r="G21" s="281"/>
      <c r="H21" s="283"/>
      <c r="I21" s="281" t="s">
        <v>26</v>
      </c>
      <c r="J21" s="304">
        <v>8.9999999999999993E-3</v>
      </c>
      <c r="K21" s="294" t="s">
        <v>22</v>
      </c>
      <c r="L21" s="305">
        <v>0</v>
      </c>
      <c r="M21" s="297"/>
      <c r="N21" s="281"/>
      <c r="O21" s="276"/>
      <c r="P21" s="270"/>
      <c r="Q21" s="281" t="s">
        <v>26</v>
      </c>
      <c r="R21" s="304">
        <v>8.9999999999999993E-3</v>
      </c>
      <c r="S21" s="294" t="s">
        <v>22</v>
      </c>
      <c r="T21" s="305">
        <f>+V18*R21</f>
        <v>0</v>
      </c>
      <c r="U21" s="297"/>
      <c r="V21" s="281"/>
      <c r="W21" s="283"/>
      <c r="X21" s="281" t="s">
        <v>26</v>
      </c>
      <c r="Y21" s="304">
        <v>8.9999999999999993E-3</v>
      </c>
      <c r="Z21" s="294" t="s">
        <v>22</v>
      </c>
      <c r="AA21" s="305">
        <f>+AC18*Y21</f>
        <v>0</v>
      </c>
      <c r="AB21" s="297"/>
      <c r="AC21" s="281"/>
      <c r="AD21" s="276"/>
      <c r="AE21" s="270"/>
      <c r="AF21" s="281" t="s">
        <v>26</v>
      </c>
      <c r="AG21" s="304">
        <v>8.9999999999999993E-3</v>
      </c>
      <c r="AH21" s="294" t="s">
        <v>22</v>
      </c>
      <c r="AI21" s="305">
        <f>+AK18*AG21</f>
        <v>0</v>
      </c>
      <c r="AJ21" s="297"/>
      <c r="AK21" s="281"/>
      <c r="AL21" s="283"/>
      <c r="AM21" s="281" t="s">
        <v>26</v>
      </c>
      <c r="AN21" s="304">
        <v>8.9999999999999993E-3</v>
      </c>
      <c r="AO21" s="294" t="s">
        <v>22</v>
      </c>
      <c r="AP21" s="305">
        <f>+AR18*AN21</f>
        <v>0</v>
      </c>
      <c r="AQ21" s="297"/>
      <c r="AR21" s="281"/>
      <c r="AS21" s="276"/>
    </row>
    <row r="22" spans="1:45">
      <c r="A22" s="270"/>
      <c r="B22" s="281" t="s">
        <v>27</v>
      </c>
      <c r="C22" s="304">
        <v>6.6500000000000004E-2</v>
      </c>
      <c r="D22" s="294" t="s">
        <v>22</v>
      </c>
      <c r="E22" s="305">
        <f>+G18*C22</f>
        <v>0</v>
      </c>
      <c r="F22" s="297"/>
      <c r="G22" s="281"/>
      <c r="H22" s="283"/>
      <c r="I22" s="281" t="s">
        <v>27</v>
      </c>
      <c r="J22" s="304">
        <v>6.6500000000000004E-2</v>
      </c>
      <c r="K22" s="294" t="s">
        <v>22</v>
      </c>
      <c r="L22" s="305">
        <v>0</v>
      </c>
      <c r="M22" s="297"/>
      <c r="N22" s="281"/>
      <c r="O22" s="276"/>
      <c r="P22" s="270"/>
      <c r="Q22" s="281" t="s">
        <v>27</v>
      </c>
      <c r="R22" s="304">
        <v>6.6500000000000004E-2</v>
      </c>
      <c r="S22" s="294" t="s">
        <v>22</v>
      </c>
      <c r="T22" s="305">
        <f>+V18*R22</f>
        <v>0</v>
      </c>
      <c r="U22" s="297"/>
      <c r="V22" s="281"/>
      <c r="W22" s="283"/>
      <c r="X22" s="281" t="s">
        <v>27</v>
      </c>
      <c r="Y22" s="304">
        <v>6.6500000000000004E-2</v>
      </c>
      <c r="Z22" s="294" t="s">
        <v>22</v>
      </c>
      <c r="AA22" s="305">
        <f>+AC18*Y22</f>
        <v>0</v>
      </c>
      <c r="AB22" s="297"/>
      <c r="AC22" s="281"/>
      <c r="AD22" s="276"/>
      <c r="AE22" s="270"/>
      <c r="AF22" s="281" t="s">
        <v>27</v>
      </c>
      <c r="AG22" s="304">
        <v>6.6500000000000004E-2</v>
      </c>
      <c r="AH22" s="294" t="s">
        <v>22</v>
      </c>
      <c r="AI22" s="305">
        <f>+AK18*AG22</f>
        <v>0</v>
      </c>
      <c r="AJ22" s="297"/>
      <c r="AK22" s="281"/>
      <c r="AL22" s="283"/>
      <c r="AM22" s="281" t="s">
        <v>27</v>
      </c>
      <c r="AN22" s="304">
        <v>6.6500000000000004E-2</v>
      </c>
      <c r="AO22" s="294" t="s">
        <v>22</v>
      </c>
      <c r="AP22" s="305">
        <f>+AR18*AN22</f>
        <v>0</v>
      </c>
      <c r="AQ22" s="297"/>
      <c r="AR22" s="281"/>
      <c r="AS22" s="276"/>
    </row>
    <row r="23" spans="1:45">
      <c r="A23" s="270"/>
      <c r="B23" s="281"/>
      <c r="C23" s="281"/>
      <c r="D23" s="306"/>
      <c r="E23" s="297"/>
      <c r="F23" s="297"/>
      <c r="G23" s="283"/>
      <c r="H23" s="283"/>
      <c r="I23" s="283"/>
      <c r="J23" s="281"/>
      <c r="K23" s="306"/>
      <c r="L23" s="297"/>
      <c r="M23" s="297"/>
      <c r="N23" s="283"/>
      <c r="O23" s="276"/>
      <c r="P23" s="270"/>
      <c r="Q23" s="281"/>
      <c r="R23" s="281"/>
      <c r="S23" s="306"/>
      <c r="T23" s="297"/>
      <c r="U23" s="297"/>
      <c r="V23" s="283"/>
      <c r="W23" s="283"/>
      <c r="X23" s="283"/>
      <c r="Y23" s="281"/>
      <c r="Z23" s="306"/>
      <c r="AA23" s="297"/>
      <c r="AB23" s="297"/>
      <c r="AC23" s="283"/>
      <c r="AD23" s="276"/>
      <c r="AE23" s="270"/>
      <c r="AF23" s="281"/>
      <c r="AG23" s="281"/>
      <c r="AH23" s="306"/>
      <c r="AI23" s="297"/>
      <c r="AJ23" s="297"/>
      <c r="AK23" s="283"/>
      <c r="AL23" s="283"/>
      <c r="AM23" s="283"/>
      <c r="AN23" s="281"/>
      <c r="AO23" s="306"/>
      <c r="AP23" s="297"/>
      <c r="AQ23" s="297"/>
      <c r="AR23" s="283"/>
      <c r="AS23" s="276"/>
    </row>
    <row r="24" spans="1:45">
      <c r="A24" s="270"/>
      <c r="B24" s="281"/>
      <c r="C24" s="281"/>
      <c r="D24" s="299" t="s">
        <v>28</v>
      </c>
      <c r="E24" s="300"/>
      <c r="F24" s="301" t="s">
        <v>22</v>
      </c>
      <c r="G24" s="302">
        <f>SUM(E20:E22)</f>
        <v>0</v>
      </c>
      <c r="H24" s="283"/>
      <c r="I24" s="283"/>
      <c r="J24" s="281"/>
      <c r="K24" s="299" t="s">
        <v>28</v>
      </c>
      <c r="L24" s="300"/>
      <c r="M24" s="301" t="s">
        <v>22</v>
      </c>
      <c r="N24" s="302">
        <f>SUM(L20:L22)</f>
        <v>0</v>
      </c>
      <c r="O24" s="276"/>
      <c r="P24" s="270"/>
      <c r="Q24" s="281"/>
      <c r="R24" s="281"/>
      <c r="S24" s="299" t="s">
        <v>28</v>
      </c>
      <c r="T24" s="300"/>
      <c r="U24" s="301" t="s">
        <v>22</v>
      </c>
      <c r="V24" s="302">
        <f>SUM(T20:T22)</f>
        <v>0</v>
      </c>
      <c r="W24" s="283"/>
      <c r="X24" s="283"/>
      <c r="Y24" s="281"/>
      <c r="Z24" s="299" t="s">
        <v>28</v>
      </c>
      <c r="AA24" s="300"/>
      <c r="AB24" s="301" t="s">
        <v>22</v>
      </c>
      <c r="AC24" s="302">
        <f>SUM(AA20:AA22)</f>
        <v>0</v>
      </c>
      <c r="AD24" s="276"/>
      <c r="AE24" s="270"/>
      <c r="AF24" s="281"/>
      <c r="AG24" s="281"/>
      <c r="AH24" s="299" t="s">
        <v>28</v>
      </c>
      <c r="AI24" s="300"/>
      <c r="AJ24" s="301" t="s">
        <v>22</v>
      </c>
      <c r="AK24" s="302">
        <f>SUM(AI20:AI22)</f>
        <v>0</v>
      </c>
      <c r="AL24" s="283"/>
      <c r="AM24" s="283"/>
      <c r="AN24" s="281"/>
      <c r="AO24" s="299" t="s">
        <v>28</v>
      </c>
      <c r="AP24" s="300"/>
      <c r="AQ24" s="301" t="s">
        <v>22</v>
      </c>
      <c r="AR24" s="302">
        <f>SUM(AP20:AP22)</f>
        <v>0</v>
      </c>
      <c r="AS24" s="276"/>
    </row>
    <row r="25" spans="1:45">
      <c r="A25" s="270"/>
      <c r="B25" s="303"/>
      <c r="C25" s="303"/>
      <c r="D25" s="298"/>
      <c r="E25" s="283"/>
      <c r="F25" s="283"/>
      <c r="G25" s="283"/>
      <c r="H25" s="283"/>
      <c r="I25" s="283"/>
      <c r="J25" s="303"/>
      <c r="K25" s="298"/>
      <c r="L25" s="283"/>
      <c r="M25" s="283"/>
      <c r="N25" s="283"/>
      <c r="O25" s="276"/>
      <c r="P25" s="270"/>
      <c r="Q25" s="303"/>
      <c r="R25" s="303"/>
      <c r="S25" s="298"/>
      <c r="T25" s="283"/>
      <c r="U25" s="283"/>
      <c r="V25" s="283"/>
      <c r="W25" s="283"/>
      <c r="X25" s="283"/>
      <c r="Y25" s="303"/>
      <c r="Z25" s="298"/>
      <c r="AA25" s="283"/>
      <c r="AB25" s="283"/>
      <c r="AC25" s="283"/>
      <c r="AD25" s="276"/>
      <c r="AE25" s="270"/>
      <c r="AF25" s="303"/>
      <c r="AG25" s="303"/>
      <c r="AH25" s="298"/>
      <c r="AI25" s="283"/>
      <c r="AJ25" s="283"/>
      <c r="AK25" s="283"/>
      <c r="AL25" s="283"/>
      <c r="AM25" s="283"/>
      <c r="AN25" s="303"/>
      <c r="AO25" s="298"/>
      <c r="AP25" s="283"/>
      <c r="AQ25" s="283"/>
      <c r="AR25" s="283"/>
      <c r="AS25" s="276"/>
    </row>
    <row r="26" spans="1:45">
      <c r="A26" s="270"/>
      <c r="B26" s="283" t="s">
        <v>29</v>
      </c>
      <c r="C26" s="304">
        <v>2.8500000000000001E-2</v>
      </c>
      <c r="D26" s="294" t="s">
        <v>22</v>
      </c>
      <c r="E26" s="305">
        <f>+(G18+G24)*C26</f>
        <v>0</v>
      </c>
      <c r="F26" s="283"/>
      <c r="G26" s="283"/>
      <c r="H26" s="283"/>
      <c r="I26" s="283" t="s">
        <v>29</v>
      </c>
      <c r="J26" s="304">
        <v>2.8500000000000001E-2</v>
      </c>
      <c r="K26" s="294" t="s">
        <v>22</v>
      </c>
      <c r="L26" s="305">
        <v>0</v>
      </c>
      <c r="M26" s="283"/>
      <c r="N26" s="283"/>
      <c r="O26" s="276"/>
      <c r="P26" s="270"/>
      <c r="Q26" s="283" t="s">
        <v>29</v>
      </c>
      <c r="R26" s="304">
        <v>2.8500000000000001E-2</v>
      </c>
      <c r="S26" s="294" t="s">
        <v>22</v>
      </c>
      <c r="T26" s="305">
        <f>+(V18+V24)*R26</f>
        <v>0</v>
      </c>
      <c r="U26" s="283"/>
      <c r="V26" s="283"/>
      <c r="W26" s="283"/>
      <c r="X26" s="283" t="s">
        <v>29</v>
      </c>
      <c r="Y26" s="304">
        <v>2.8500000000000001E-2</v>
      </c>
      <c r="Z26" s="294" t="s">
        <v>22</v>
      </c>
      <c r="AA26" s="305">
        <f>+(AC18+AC24)*Y26</f>
        <v>0</v>
      </c>
      <c r="AB26" s="283"/>
      <c r="AC26" s="283"/>
      <c r="AD26" s="276"/>
      <c r="AE26" s="270"/>
      <c r="AF26" s="283" t="s">
        <v>29</v>
      </c>
      <c r="AG26" s="304">
        <v>2.8500000000000001E-2</v>
      </c>
      <c r="AH26" s="294" t="s">
        <v>22</v>
      </c>
      <c r="AI26" s="305">
        <f>+(AK18+AK24)*AG26</f>
        <v>0</v>
      </c>
      <c r="AJ26" s="283"/>
      <c r="AK26" s="283"/>
      <c r="AL26" s="283"/>
      <c r="AM26" s="283" t="s">
        <v>29</v>
      </c>
      <c r="AN26" s="304">
        <v>2.8500000000000001E-2</v>
      </c>
      <c r="AO26" s="294" t="s">
        <v>22</v>
      </c>
      <c r="AP26" s="305">
        <f>+(AR18+AR24)*AN26</f>
        <v>0</v>
      </c>
      <c r="AQ26" s="283"/>
      <c r="AR26" s="283"/>
      <c r="AS26" s="276"/>
    </row>
    <row r="27" spans="1:45">
      <c r="A27" s="270"/>
      <c r="B27" s="281" t="s">
        <v>30</v>
      </c>
      <c r="C27" s="304">
        <v>0.08</v>
      </c>
      <c r="D27" s="294" t="s">
        <v>22</v>
      </c>
      <c r="E27" s="305">
        <f>+(G18+G24)*C27</f>
        <v>0</v>
      </c>
      <c r="F27" s="283"/>
      <c r="G27" s="283"/>
      <c r="H27" s="283"/>
      <c r="I27" s="281" t="s">
        <v>30</v>
      </c>
      <c r="J27" s="304">
        <v>0.08</v>
      </c>
      <c r="K27" s="294" t="s">
        <v>22</v>
      </c>
      <c r="L27" s="305">
        <v>0</v>
      </c>
      <c r="M27" s="283"/>
      <c r="N27" s="283"/>
      <c r="O27" s="276"/>
      <c r="P27" s="270"/>
      <c r="Q27" s="281" t="s">
        <v>30</v>
      </c>
      <c r="R27" s="304">
        <v>0.08</v>
      </c>
      <c r="S27" s="294" t="s">
        <v>22</v>
      </c>
      <c r="T27" s="305">
        <f>+(V18+V24)*R27</f>
        <v>0</v>
      </c>
      <c r="U27" s="283"/>
      <c r="V27" s="283"/>
      <c r="W27" s="283"/>
      <c r="X27" s="281" t="s">
        <v>30</v>
      </c>
      <c r="Y27" s="304">
        <v>0.08</v>
      </c>
      <c r="Z27" s="294" t="s">
        <v>22</v>
      </c>
      <c r="AA27" s="305">
        <f>+(AC18+AC24)*Y27</f>
        <v>0</v>
      </c>
      <c r="AB27" s="283"/>
      <c r="AC27" s="283"/>
      <c r="AD27" s="276"/>
      <c r="AE27" s="270"/>
      <c r="AF27" s="281" t="s">
        <v>30</v>
      </c>
      <c r="AG27" s="304">
        <v>0.08</v>
      </c>
      <c r="AH27" s="294" t="s">
        <v>22</v>
      </c>
      <c r="AI27" s="305">
        <f>+(AK18+AK24)*AG27</f>
        <v>0</v>
      </c>
      <c r="AJ27" s="283"/>
      <c r="AK27" s="283"/>
      <c r="AL27" s="283"/>
      <c r="AM27" s="281" t="s">
        <v>30</v>
      </c>
      <c r="AN27" s="304">
        <v>0.08</v>
      </c>
      <c r="AO27" s="294" t="s">
        <v>22</v>
      </c>
      <c r="AP27" s="305">
        <f>+(AR18+AR24)*AN27</f>
        <v>0</v>
      </c>
      <c r="AQ27" s="283"/>
      <c r="AR27" s="283"/>
      <c r="AS27" s="276"/>
    </row>
    <row r="28" spans="1:45">
      <c r="A28" s="270"/>
      <c r="B28" s="283"/>
      <c r="C28" s="283"/>
      <c r="D28" s="298"/>
      <c r="E28" s="297"/>
      <c r="F28" s="283"/>
      <c r="G28" s="283"/>
      <c r="H28" s="283"/>
      <c r="I28" s="283"/>
      <c r="J28" s="283"/>
      <c r="K28" s="298"/>
      <c r="L28" s="297"/>
      <c r="M28" s="283"/>
      <c r="N28" s="283"/>
      <c r="O28" s="276"/>
      <c r="P28" s="270"/>
      <c r="Q28" s="283"/>
      <c r="R28" s="283"/>
      <c r="S28" s="298"/>
      <c r="T28" s="297"/>
      <c r="U28" s="283"/>
      <c r="V28" s="283"/>
      <c r="W28" s="283"/>
      <c r="X28" s="283"/>
      <c r="Y28" s="283"/>
      <c r="Z28" s="298"/>
      <c r="AA28" s="297"/>
      <c r="AB28" s="283"/>
      <c r="AC28" s="283"/>
      <c r="AD28" s="276"/>
      <c r="AE28" s="270"/>
      <c r="AF28" s="283"/>
      <c r="AG28" s="283"/>
      <c r="AH28" s="298"/>
      <c r="AI28" s="297"/>
      <c r="AJ28" s="283"/>
      <c r="AK28" s="283"/>
      <c r="AL28" s="283"/>
      <c r="AM28" s="283"/>
      <c r="AN28" s="283"/>
      <c r="AO28" s="298"/>
      <c r="AP28" s="297"/>
      <c r="AQ28" s="283"/>
      <c r="AR28" s="283"/>
      <c r="AS28" s="276"/>
    </row>
    <row r="29" spans="1:45">
      <c r="A29" s="270"/>
      <c r="B29" s="281"/>
      <c r="C29" s="281"/>
      <c r="D29" s="299" t="s">
        <v>24</v>
      </c>
      <c r="E29" s="300"/>
      <c r="F29" s="301" t="s">
        <v>22</v>
      </c>
      <c r="G29" s="302">
        <f>SUM(E26:E27)</f>
        <v>0</v>
      </c>
      <c r="H29" s="283"/>
      <c r="I29" s="283"/>
      <c r="J29" s="281"/>
      <c r="K29" s="299" t="s">
        <v>24</v>
      </c>
      <c r="L29" s="300"/>
      <c r="M29" s="301" t="s">
        <v>22</v>
      </c>
      <c r="N29" s="302">
        <f>SUM(L26:L27)</f>
        <v>0</v>
      </c>
      <c r="O29" s="276"/>
      <c r="P29" s="270"/>
      <c r="Q29" s="281"/>
      <c r="R29" s="281"/>
      <c r="S29" s="299" t="s">
        <v>24</v>
      </c>
      <c r="T29" s="300"/>
      <c r="U29" s="301" t="s">
        <v>22</v>
      </c>
      <c r="V29" s="302">
        <f>SUM(T26:T27)</f>
        <v>0</v>
      </c>
      <c r="W29" s="283"/>
      <c r="X29" s="283"/>
      <c r="Y29" s="281"/>
      <c r="Z29" s="299" t="s">
        <v>24</v>
      </c>
      <c r="AA29" s="300"/>
      <c r="AB29" s="301" t="s">
        <v>22</v>
      </c>
      <c r="AC29" s="302">
        <f>SUM(AA26:AA27)</f>
        <v>0</v>
      </c>
      <c r="AD29" s="276"/>
      <c r="AE29" s="270"/>
      <c r="AF29" s="281"/>
      <c r="AG29" s="281"/>
      <c r="AH29" s="299" t="s">
        <v>24</v>
      </c>
      <c r="AI29" s="300"/>
      <c r="AJ29" s="301" t="s">
        <v>22</v>
      </c>
      <c r="AK29" s="302">
        <f>SUM(AI26:AI27)</f>
        <v>0</v>
      </c>
      <c r="AL29" s="283"/>
      <c r="AM29" s="283"/>
      <c r="AN29" s="281"/>
      <c r="AO29" s="299" t="s">
        <v>24</v>
      </c>
      <c r="AP29" s="300"/>
      <c r="AQ29" s="301" t="s">
        <v>22</v>
      </c>
      <c r="AR29" s="302">
        <f>SUM(AP26:AP27)</f>
        <v>0</v>
      </c>
      <c r="AS29" s="276"/>
    </row>
    <row r="30" spans="1:45">
      <c r="A30" s="270"/>
      <c r="B30" s="303"/>
      <c r="C30" s="303"/>
      <c r="D30" s="298"/>
      <c r="E30" s="283"/>
      <c r="F30" s="283"/>
      <c r="G30" s="283"/>
      <c r="H30" s="283"/>
      <c r="I30" s="283"/>
      <c r="J30" s="303"/>
      <c r="K30" s="298"/>
      <c r="L30" s="283"/>
      <c r="M30" s="283"/>
      <c r="N30" s="283"/>
      <c r="O30" s="276"/>
      <c r="P30" s="270"/>
      <c r="Q30" s="303"/>
      <c r="R30" s="303"/>
      <c r="S30" s="298"/>
      <c r="T30" s="283"/>
      <c r="U30" s="283"/>
      <c r="V30" s="283"/>
      <c r="W30" s="283"/>
      <c r="X30" s="283"/>
      <c r="Y30" s="303"/>
      <c r="Z30" s="298"/>
      <c r="AA30" s="283"/>
      <c r="AB30" s="283"/>
      <c r="AC30" s="283"/>
      <c r="AD30" s="276"/>
      <c r="AE30" s="270"/>
      <c r="AF30" s="303"/>
      <c r="AG30" s="303"/>
      <c r="AH30" s="298"/>
      <c r="AI30" s="283"/>
      <c r="AJ30" s="283"/>
      <c r="AK30" s="283"/>
      <c r="AL30" s="283"/>
      <c r="AM30" s="283"/>
      <c r="AN30" s="303"/>
      <c r="AO30" s="298"/>
      <c r="AP30" s="283"/>
      <c r="AQ30" s="283"/>
      <c r="AR30" s="283"/>
      <c r="AS30" s="276"/>
    </row>
    <row r="31" spans="1:45">
      <c r="A31" s="270"/>
      <c r="B31" s="281" t="s">
        <v>31</v>
      </c>
      <c r="C31" s="304">
        <v>0.2382</v>
      </c>
      <c r="D31" s="294" t="s">
        <v>22</v>
      </c>
      <c r="E31" s="305">
        <f>+(G18+G24+G29)*C31</f>
        <v>0</v>
      </c>
      <c r="F31" s="283"/>
      <c r="G31" s="283"/>
      <c r="H31" s="283"/>
      <c r="I31" s="281" t="s">
        <v>31</v>
      </c>
      <c r="J31" s="304">
        <v>0.2382</v>
      </c>
      <c r="K31" s="294" t="s">
        <v>22</v>
      </c>
      <c r="L31" s="305">
        <v>0</v>
      </c>
      <c r="M31" s="283"/>
      <c r="N31" s="283"/>
      <c r="O31" s="276"/>
      <c r="P31" s="270"/>
      <c r="Q31" s="281" t="s">
        <v>31</v>
      </c>
      <c r="R31" s="304">
        <v>0.2382</v>
      </c>
      <c r="S31" s="294" t="s">
        <v>22</v>
      </c>
      <c r="T31" s="305">
        <f>+(V18+V24+V29)*R31</f>
        <v>0</v>
      </c>
      <c r="U31" s="283"/>
      <c r="V31" s="283"/>
      <c r="W31" s="283"/>
      <c r="X31" s="281" t="s">
        <v>31</v>
      </c>
      <c r="Y31" s="304">
        <v>0.2382</v>
      </c>
      <c r="Z31" s="294" t="s">
        <v>22</v>
      </c>
      <c r="AA31" s="305">
        <f>+(AC18+AC24+AC29)*Y31</f>
        <v>0</v>
      </c>
      <c r="AB31" s="283"/>
      <c r="AC31" s="283"/>
      <c r="AD31" s="276"/>
      <c r="AE31" s="270"/>
      <c r="AF31" s="281" t="s">
        <v>31</v>
      </c>
      <c r="AG31" s="304">
        <v>0.2382</v>
      </c>
      <c r="AH31" s="294" t="s">
        <v>22</v>
      </c>
      <c r="AI31" s="305">
        <f>+(AK18+AK24+AK29)*AG31</f>
        <v>0</v>
      </c>
      <c r="AJ31" s="283"/>
      <c r="AK31" s="283"/>
      <c r="AL31" s="283"/>
      <c r="AM31" s="281" t="s">
        <v>31</v>
      </c>
      <c r="AN31" s="304">
        <v>0.2382</v>
      </c>
      <c r="AO31" s="294" t="s">
        <v>22</v>
      </c>
      <c r="AP31" s="305">
        <f>+(AR18+AR24+AR29)*AN31</f>
        <v>0</v>
      </c>
      <c r="AQ31" s="283"/>
      <c r="AR31" s="283"/>
      <c r="AS31" s="276"/>
    </row>
    <row r="32" spans="1:45">
      <c r="A32" s="270"/>
      <c r="B32" s="281" t="s">
        <v>32</v>
      </c>
      <c r="C32" s="304">
        <v>2.1000000000000001E-2</v>
      </c>
      <c r="D32" s="294" t="s">
        <v>22</v>
      </c>
      <c r="E32" s="305">
        <f>+(G18+G24+G29)*C32</f>
        <v>0</v>
      </c>
      <c r="F32" s="283"/>
      <c r="G32" s="283"/>
      <c r="H32" s="283"/>
      <c r="I32" s="281" t="s">
        <v>32</v>
      </c>
      <c r="J32" s="304">
        <v>2.1000000000000001E-2</v>
      </c>
      <c r="K32" s="294" t="s">
        <v>22</v>
      </c>
      <c r="L32" s="305">
        <f>+(N18+N24+N29)*J32</f>
        <v>0</v>
      </c>
      <c r="M32" s="283"/>
      <c r="N32" s="283"/>
      <c r="O32" s="276"/>
      <c r="P32" s="270"/>
      <c r="Q32" s="281" t="s">
        <v>32</v>
      </c>
      <c r="R32" s="304">
        <v>2.1000000000000001E-2</v>
      </c>
      <c r="S32" s="294" t="s">
        <v>22</v>
      </c>
      <c r="T32" s="305">
        <f>+(V18+V24+V29)*R32</f>
        <v>0</v>
      </c>
      <c r="U32" s="283"/>
      <c r="V32" s="283"/>
      <c r="W32" s="283"/>
      <c r="X32" s="281" t="s">
        <v>32</v>
      </c>
      <c r="Y32" s="304">
        <v>2.1000000000000001E-2</v>
      </c>
      <c r="Z32" s="294" t="s">
        <v>22</v>
      </c>
      <c r="AA32" s="305">
        <f>+(AC18+AC24+AC29)*Y32</f>
        <v>0</v>
      </c>
      <c r="AB32" s="283"/>
      <c r="AC32" s="283"/>
      <c r="AD32" s="276"/>
      <c r="AE32" s="270"/>
      <c r="AF32" s="281" t="s">
        <v>32</v>
      </c>
      <c r="AG32" s="304">
        <v>2.1000000000000001E-2</v>
      </c>
      <c r="AH32" s="294" t="s">
        <v>22</v>
      </c>
      <c r="AI32" s="305">
        <f>+(AK18+AK24+AK29)*AG32</f>
        <v>0</v>
      </c>
      <c r="AJ32" s="283"/>
      <c r="AK32" s="283"/>
      <c r="AL32" s="283"/>
      <c r="AM32" s="281" t="s">
        <v>32</v>
      </c>
      <c r="AN32" s="304">
        <v>2.1000000000000001E-2</v>
      </c>
      <c r="AO32" s="294" t="s">
        <v>22</v>
      </c>
      <c r="AP32" s="305">
        <f>+(AR18+AR24+AR29)*AN32</f>
        <v>0</v>
      </c>
      <c r="AQ32" s="283"/>
      <c r="AR32" s="283"/>
      <c r="AS32" s="276"/>
    </row>
    <row r="33" spans="1:45">
      <c r="A33" s="270"/>
      <c r="B33" s="283"/>
      <c r="C33" s="283"/>
      <c r="D33" s="298"/>
      <c r="E33" s="297"/>
      <c r="F33" s="283"/>
      <c r="G33" s="283"/>
      <c r="H33" s="283"/>
      <c r="I33" s="283"/>
      <c r="J33" s="283"/>
      <c r="K33" s="298"/>
      <c r="L33" s="297"/>
      <c r="M33" s="283"/>
      <c r="N33" s="283"/>
      <c r="O33" s="276"/>
      <c r="P33" s="270"/>
      <c r="Q33" s="283"/>
      <c r="R33" s="283"/>
      <c r="S33" s="298"/>
      <c r="T33" s="297"/>
      <c r="U33" s="283"/>
      <c r="V33" s="283"/>
      <c r="W33" s="283"/>
      <c r="X33" s="283"/>
      <c r="Y33" s="283"/>
      <c r="Z33" s="298"/>
      <c r="AA33" s="297"/>
      <c r="AB33" s="283"/>
      <c r="AC33" s="283"/>
      <c r="AD33" s="276"/>
      <c r="AE33" s="270"/>
      <c r="AF33" s="283"/>
      <c r="AG33" s="283"/>
      <c r="AH33" s="298"/>
      <c r="AI33" s="297"/>
      <c r="AJ33" s="283"/>
      <c r="AK33" s="283"/>
      <c r="AL33" s="283"/>
      <c r="AM33" s="283"/>
      <c r="AN33" s="283"/>
      <c r="AO33" s="298"/>
      <c r="AP33" s="297"/>
      <c r="AQ33" s="283"/>
      <c r="AR33" s="283"/>
      <c r="AS33" s="276"/>
    </row>
    <row r="34" spans="1:45">
      <c r="A34" s="270"/>
      <c r="B34" s="281"/>
      <c r="C34" s="281"/>
      <c r="D34" s="299" t="s">
        <v>24</v>
      </c>
      <c r="E34" s="300"/>
      <c r="F34" s="301" t="s">
        <v>22</v>
      </c>
      <c r="G34" s="302">
        <f>SUM(E31:E32)</f>
        <v>0</v>
      </c>
      <c r="H34" s="303"/>
      <c r="I34" s="303"/>
      <c r="J34" s="303"/>
      <c r="K34" s="299" t="s">
        <v>24</v>
      </c>
      <c r="L34" s="300"/>
      <c r="M34" s="301" t="s">
        <v>22</v>
      </c>
      <c r="N34" s="302">
        <f>SUM(L31:L32)</f>
        <v>0</v>
      </c>
      <c r="O34" s="307"/>
      <c r="P34" s="270"/>
      <c r="Q34" s="281"/>
      <c r="R34" s="281"/>
      <c r="S34" s="299" t="s">
        <v>24</v>
      </c>
      <c r="T34" s="300"/>
      <c r="U34" s="301" t="s">
        <v>22</v>
      </c>
      <c r="V34" s="302">
        <f>SUM(T31:T32)</f>
        <v>0</v>
      </c>
      <c r="W34" s="303"/>
      <c r="X34" s="303"/>
      <c r="Y34" s="303"/>
      <c r="Z34" s="299" t="s">
        <v>24</v>
      </c>
      <c r="AA34" s="300"/>
      <c r="AB34" s="301" t="s">
        <v>22</v>
      </c>
      <c r="AC34" s="302">
        <f>SUM(AA31:AA32)</f>
        <v>0</v>
      </c>
      <c r="AD34" s="307"/>
      <c r="AE34" s="270"/>
      <c r="AF34" s="281"/>
      <c r="AG34" s="281"/>
      <c r="AH34" s="299" t="s">
        <v>24</v>
      </c>
      <c r="AI34" s="300"/>
      <c r="AJ34" s="301" t="s">
        <v>22</v>
      </c>
      <c r="AK34" s="302">
        <f>SUM(AI31:AI32)</f>
        <v>0</v>
      </c>
      <c r="AL34" s="303"/>
      <c r="AM34" s="303"/>
      <c r="AN34" s="303"/>
      <c r="AO34" s="299" t="s">
        <v>24</v>
      </c>
      <c r="AP34" s="300"/>
      <c r="AQ34" s="301" t="s">
        <v>22</v>
      </c>
      <c r="AR34" s="302">
        <f>SUM(AP31:AP32)</f>
        <v>0</v>
      </c>
      <c r="AS34" s="307"/>
    </row>
    <row r="35" spans="1:45">
      <c r="A35" s="270"/>
      <c r="B35" s="303"/>
      <c r="C35" s="303"/>
      <c r="D35" s="298"/>
      <c r="E35" s="283"/>
      <c r="F35" s="283"/>
      <c r="G35" s="283"/>
      <c r="H35" s="283"/>
      <c r="I35" s="283"/>
      <c r="J35" s="283"/>
      <c r="K35" s="298"/>
      <c r="L35" s="283"/>
      <c r="M35" s="283"/>
      <c r="N35" s="283"/>
      <c r="O35" s="276"/>
      <c r="P35" s="270"/>
      <c r="Q35" s="303"/>
      <c r="R35" s="303"/>
      <c r="S35" s="298"/>
      <c r="T35" s="283"/>
      <c r="U35" s="283"/>
      <c r="V35" s="283"/>
      <c r="W35" s="283"/>
      <c r="X35" s="283"/>
      <c r="Y35" s="283"/>
      <c r="Z35" s="298"/>
      <c r="AA35" s="283"/>
      <c r="AB35" s="283"/>
      <c r="AC35" s="283"/>
      <c r="AD35" s="276"/>
      <c r="AE35" s="270"/>
      <c r="AF35" s="303"/>
      <c r="AG35" s="303"/>
      <c r="AH35" s="298"/>
      <c r="AI35" s="283"/>
      <c r="AJ35" s="283"/>
      <c r="AK35" s="283"/>
      <c r="AL35" s="283"/>
      <c r="AM35" s="283"/>
      <c r="AN35" s="283"/>
      <c r="AO35" s="298"/>
      <c r="AP35" s="283"/>
      <c r="AQ35" s="283"/>
      <c r="AR35" s="283"/>
      <c r="AS35" s="276"/>
    </row>
    <row r="36" spans="1:45">
      <c r="A36" s="270"/>
      <c r="B36" s="283" t="s">
        <v>33</v>
      </c>
      <c r="C36" s="303"/>
      <c r="D36" s="294" t="s">
        <v>22</v>
      </c>
      <c r="E36" s="308">
        <v>0</v>
      </c>
      <c r="F36" s="283"/>
      <c r="G36" s="283"/>
      <c r="H36" s="283"/>
      <c r="I36" s="283" t="s">
        <v>33</v>
      </c>
      <c r="J36" s="283"/>
      <c r="K36" s="294" t="s">
        <v>22</v>
      </c>
      <c r="L36" s="308">
        <v>0</v>
      </c>
      <c r="M36" s="283"/>
      <c r="N36" s="283"/>
      <c r="O36" s="276"/>
      <c r="P36" s="270"/>
      <c r="Q36" s="283" t="s">
        <v>33</v>
      </c>
      <c r="R36" s="303"/>
      <c r="S36" s="294" t="s">
        <v>22</v>
      </c>
      <c r="T36" s="308">
        <v>0</v>
      </c>
      <c r="U36" s="283"/>
      <c r="V36" s="283"/>
      <c r="W36" s="283"/>
      <c r="X36" s="283" t="s">
        <v>33</v>
      </c>
      <c r="Y36" s="283"/>
      <c r="Z36" s="294" t="s">
        <v>22</v>
      </c>
      <c r="AA36" s="308">
        <v>0</v>
      </c>
      <c r="AB36" s="283"/>
      <c r="AC36" s="283"/>
      <c r="AD36" s="276"/>
      <c r="AE36" s="270"/>
      <c r="AF36" s="283" t="s">
        <v>33</v>
      </c>
      <c r="AG36" s="303"/>
      <c r="AH36" s="294" t="s">
        <v>22</v>
      </c>
      <c r="AI36" s="308">
        <v>0</v>
      </c>
      <c r="AJ36" s="283"/>
      <c r="AK36" s="283"/>
      <c r="AL36" s="283"/>
      <c r="AM36" s="283" t="s">
        <v>33</v>
      </c>
      <c r="AN36" s="283"/>
      <c r="AO36" s="294" t="s">
        <v>22</v>
      </c>
      <c r="AP36" s="308">
        <v>0</v>
      </c>
      <c r="AQ36" s="283"/>
      <c r="AR36" s="283"/>
      <c r="AS36" s="276"/>
    </row>
    <row r="37" spans="1:45">
      <c r="A37" s="270"/>
      <c r="B37" s="281" t="s">
        <v>34</v>
      </c>
      <c r="C37" s="281"/>
      <c r="D37" s="294" t="s">
        <v>22</v>
      </c>
      <c r="E37" s="308">
        <v>0</v>
      </c>
      <c r="F37" s="283"/>
      <c r="G37" s="283"/>
      <c r="H37" s="283"/>
      <c r="I37" s="281" t="s">
        <v>34</v>
      </c>
      <c r="J37" s="283"/>
      <c r="K37" s="294" t="s">
        <v>22</v>
      </c>
      <c r="L37" s="308">
        <v>0</v>
      </c>
      <c r="M37" s="283"/>
      <c r="N37" s="283"/>
      <c r="O37" s="276"/>
      <c r="P37" s="270"/>
      <c r="Q37" s="281" t="s">
        <v>34</v>
      </c>
      <c r="R37" s="281"/>
      <c r="S37" s="294" t="s">
        <v>22</v>
      </c>
      <c r="T37" s="308">
        <v>0</v>
      </c>
      <c r="U37" s="283"/>
      <c r="V37" s="283"/>
      <c r="W37" s="283"/>
      <c r="X37" s="281" t="s">
        <v>34</v>
      </c>
      <c r="Y37" s="283"/>
      <c r="Z37" s="294" t="s">
        <v>22</v>
      </c>
      <c r="AA37" s="308">
        <v>0</v>
      </c>
      <c r="AB37" s="283"/>
      <c r="AC37" s="283"/>
      <c r="AD37" s="276"/>
      <c r="AE37" s="270"/>
      <c r="AF37" s="281" t="s">
        <v>34</v>
      </c>
      <c r="AG37" s="281"/>
      <c r="AH37" s="294" t="s">
        <v>22</v>
      </c>
      <c r="AI37" s="308">
        <v>0</v>
      </c>
      <c r="AJ37" s="283"/>
      <c r="AK37" s="283"/>
      <c r="AL37" s="283"/>
      <c r="AM37" s="281" t="s">
        <v>34</v>
      </c>
      <c r="AN37" s="283"/>
      <c r="AO37" s="294" t="s">
        <v>22</v>
      </c>
      <c r="AP37" s="308">
        <v>0</v>
      </c>
      <c r="AQ37" s="283"/>
      <c r="AR37" s="283"/>
      <c r="AS37" s="276"/>
    </row>
    <row r="38" spans="1:45">
      <c r="A38" s="270"/>
      <c r="B38" s="281" t="s">
        <v>35</v>
      </c>
      <c r="C38" s="281"/>
      <c r="D38" s="294" t="s">
        <v>22</v>
      </c>
      <c r="E38" s="308">
        <v>0</v>
      </c>
      <c r="F38" s="283"/>
      <c r="G38" s="283"/>
      <c r="H38" s="283"/>
      <c r="I38" s="281" t="s">
        <v>35</v>
      </c>
      <c r="J38" s="283"/>
      <c r="K38" s="294" t="s">
        <v>22</v>
      </c>
      <c r="L38" s="308">
        <v>0</v>
      </c>
      <c r="M38" s="283"/>
      <c r="N38" s="283"/>
      <c r="O38" s="276"/>
      <c r="P38" s="270"/>
      <c r="Q38" s="281" t="s">
        <v>35</v>
      </c>
      <c r="R38" s="281"/>
      <c r="S38" s="294" t="s">
        <v>22</v>
      </c>
      <c r="T38" s="308">
        <v>0</v>
      </c>
      <c r="U38" s="283"/>
      <c r="V38" s="283"/>
      <c r="W38" s="283"/>
      <c r="X38" s="281" t="s">
        <v>35</v>
      </c>
      <c r="Y38" s="283"/>
      <c r="Z38" s="294" t="s">
        <v>22</v>
      </c>
      <c r="AA38" s="308">
        <v>0</v>
      </c>
      <c r="AB38" s="283"/>
      <c r="AC38" s="283"/>
      <c r="AD38" s="276"/>
      <c r="AE38" s="270"/>
      <c r="AF38" s="281" t="s">
        <v>35</v>
      </c>
      <c r="AG38" s="281"/>
      <c r="AH38" s="294" t="s">
        <v>22</v>
      </c>
      <c r="AI38" s="308">
        <v>0</v>
      </c>
      <c r="AJ38" s="283"/>
      <c r="AK38" s="283"/>
      <c r="AL38" s="283"/>
      <c r="AM38" s="281" t="s">
        <v>35</v>
      </c>
      <c r="AN38" s="283"/>
      <c r="AO38" s="294" t="s">
        <v>22</v>
      </c>
      <c r="AP38" s="308">
        <v>0</v>
      </c>
      <c r="AQ38" s="283"/>
      <c r="AR38" s="283"/>
      <c r="AS38" s="276"/>
    </row>
    <row r="39" spans="1:45">
      <c r="A39" s="270"/>
      <c r="B39" s="283" t="s">
        <v>36</v>
      </c>
      <c r="C39" s="281"/>
      <c r="D39" s="294" t="s">
        <v>22</v>
      </c>
      <c r="E39" s="308">
        <v>0</v>
      </c>
      <c r="F39" s="283"/>
      <c r="G39" s="283"/>
      <c r="H39" s="283"/>
      <c r="I39" s="283" t="s">
        <v>36</v>
      </c>
      <c r="J39" s="283"/>
      <c r="K39" s="294" t="s">
        <v>22</v>
      </c>
      <c r="L39" s="308">
        <v>0</v>
      </c>
      <c r="M39" s="283"/>
      <c r="N39" s="283"/>
      <c r="O39" s="276"/>
      <c r="P39" s="270"/>
      <c r="Q39" s="283" t="s">
        <v>36</v>
      </c>
      <c r="R39" s="281"/>
      <c r="S39" s="294" t="s">
        <v>22</v>
      </c>
      <c r="T39" s="308">
        <v>0</v>
      </c>
      <c r="U39" s="283"/>
      <c r="V39" s="283"/>
      <c r="W39" s="283"/>
      <c r="X39" s="283" t="s">
        <v>36</v>
      </c>
      <c r="Y39" s="283"/>
      <c r="Z39" s="294" t="s">
        <v>22</v>
      </c>
      <c r="AA39" s="308">
        <v>0</v>
      </c>
      <c r="AB39" s="283"/>
      <c r="AC39" s="283"/>
      <c r="AD39" s="276"/>
      <c r="AE39" s="270"/>
      <c r="AF39" s="283" t="s">
        <v>36</v>
      </c>
      <c r="AG39" s="281"/>
      <c r="AH39" s="294" t="s">
        <v>22</v>
      </c>
      <c r="AI39" s="308">
        <v>0</v>
      </c>
      <c r="AJ39" s="283"/>
      <c r="AK39" s="283"/>
      <c r="AL39" s="283"/>
      <c r="AM39" s="283" t="s">
        <v>36</v>
      </c>
      <c r="AN39" s="283"/>
      <c r="AO39" s="294" t="s">
        <v>22</v>
      </c>
      <c r="AP39" s="308">
        <v>0</v>
      </c>
      <c r="AQ39" s="283"/>
      <c r="AR39" s="283"/>
      <c r="AS39" s="276"/>
    </row>
    <row r="40" spans="1:45">
      <c r="A40" s="270"/>
      <c r="B40" s="281"/>
      <c r="C40" s="281"/>
      <c r="D40" s="306"/>
      <c r="E40" s="297"/>
      <c r="F40" s="283"/>
      <c r="G40" s="283"/>
      <c r="H40" s="283"/>
      <c r="I40" s="283"/>
      <c r="J40" s="283"/>
      <c r="K40" s="306"/>
      <c r="L40" s="297"/>
      <c r="M40" s="283"/>
      <c r="N40" s="283"/>
      <c r="O40" s="276"/>
      <c r="P40" s="270"/>
      <c r="Q40" s="281"/>
      <c r="R40" s="281"/>
      <c r="S40" s="306"/>
      <c r="T40" s="297"/>
      <c r="U40" s="283"/>
      <c r="V40" s="283"/>
      <c r="W40" s="283"/>
      <c r="X40" s="283"/>
      <c r="Y40" s="283"/>
      <c r="Z40" s="306"/>
      <c r="AA40" s="297"/>
      <c r="AB40" s="283"/>
      <c r="AC40" s="283"/>
      <c r="AD40" s="276"/>
      <c r="AE40" s="270"/>
      <c r="AF40" s="281"/>
      <c r="AG40" s="281"/>
      <c r="AH40" s="306"/>
      <c r="AI40" s="297"/>
      <c r="AJ40" s="283"/>
      <c r="AK40" s="283"/>
      <c r="AL40" s="283"/>
      <c r="AM40" s="283"/>
      <c r="AN40" s="283"/>
      <c r="AO40" s="306"/>
      <c r="AP40" s="297"/>
      <c r="AQ40" s="283"/>
      <c r="AR40" s="283"/>
      <c r="AS40" s="276"/>
    </row>
    <row r="41" spans="1:45">
      <c r="A41" s="270"/>
      <c r="B41" s="281"/>
      <c r="C41" s="281"/>
      <c r="D41" s="299" t="s">
        <v>24</v>
      </c>
      <c r="E41" s="300"/>
      <c r="F41" s="301" t="s">
        <v>22</v>
      </c>
      <c r="G41" s="302">
        <f>SUM(E36:E39)</f>
        <v>0</v>
      </c>
      <c r="H41" s="303"/>
      <c r="I41" s="303"/>
      <c r="J41" s="303"/>
      <c r="K41" s="309" t="s">
        <v>24</v>
      </c>
      <c r="L41" s="300"/>
      <c r="M41" s="301" t="s">
        <v>22</v>
      </c>
      <c r="N41" s="302">
        <f>SUM(L36:L39)</f>
        <v>0</v>
      </c>
      <c r="O41" s="307"/>
      <c r="P41" s="270"/>
      <c r="Q41" s="281"/>
      <c r="R41" s="281"/>
      <c r="S41" s="299" t="s">
        <v>24</v>
      </c>
      <c r="T41" s="300"/>
      <c r="U41" s="301" t="s">
        <v>22</v>
      </c>
      <c r="V41" s="302">
        <f>SUM(T36:T39)</f>
        <v>0</v>
      </c>
      <c r="W41" s="303"/>
      <c r="X41" s="303"/>
      <c r="Y41" s="303"/>
      <c r="Z41" s="309" t="s">
        <v>24</v>
      </c>
      <c r="AA41" s="300"/>
      <c r="AB41" s="301" t="s">
        <v>22</v>
      </c>
      <c r="AC41" s="302">
        <f>SUM(AA36:AA39)</f>
        <v>0</v>
      </c>
      <c r="AD41" s="307"/>
      <c r="AE41" s="270"/>
      <c r="AF41" s="281"/>
      <c r="AG41" s="281"/>
      <c r="AH41" s="299" t="s">
        <v>24</v>
      </c>
      <c r="AI41" s="300"/>
      <c r="AJ41" s="301" t="s">
        <v>22</v>
      </c>
      <c r="AK41" s="302">
        <f>SUM(AI36:AI39)</f>
        <v>0</v>
      </c>
      <c r="AL41" s="303"/>
      <c r="AM41" s="303"/>
      <c r="AN41" s="303"/>
      <c r="AO41" s="309" t="s">
        <v>24</v>
      </c>
      <c r="AP41" s="300"/>
      <c r="AQ41" s="301" t="s">
        <v>22</v>
      </c>
      <c r="AR41" s="302">
        <f>SUM(AP36:AP39)</f>
        <v>0</v>
      </c>
      <c r="AS41" s="307"/>
    </row>
    <row r="42" spans="1:45">
      <c r="A42" s="270"/>
      <c r="B42" s="303"/>
      <c r="C42" s="303"/>
      <c r="D42" s="298"/>
      <c r="E42" s="283"/>
      <c r="F42" s="283"/>
      <c r="G42" s="283"/>
      <c r="H42" s="283"/>
      <c r="I42" s="283"/>
      <c r="J42" s="283"/>
      <c r="K42" s="298"/>
      <c r="L42" s="283"/>
      <c r="M42" s="283"/>
      <c r="N42" s="283"/>
      <c r="O42" s="276"/>
      <c r="P42" s="270"/>
      <c r="Q42" s="303"/>
      <c r="R42" s="303"/>
      <c r="S42" s="298"/>
      <c r="T42" s="283"/>
      <c r="U42" s="283"/>
      <c r="V42" s="283"/>
      <c r="W42" s="283"/>
      <c r="X42" s="283"/>
      <c r="Y42" s="283"/>
      <c r="Z42" s="298"/>
      <c r="AA42" s="283"/>
      <c r="AB42" s="283"/>
      <c r="AC42" s="283"/>
      <c r="AD42" s="276"/>
      <c r="AE42" s="270"/>
      <c r="AF42" s="303"/>
      <c r="AG42" s="303"/>
      <c r="AH42" s="298"/>
      <c r="AI42" s="283"/>
      <c r="AJ42" s="283"/>
      <c r="AK42" s="283"/>
      <c r="AL42" s="283"/>
      <c r="AM42" s="283"/>
      <c r="AN42" s="283"/>
      <c r="AO42" s="298"/>
      <c r="AP42" s="283"/>
      <c r="AQ42" s="283"/>
      <c r="AR42" s="283"/>
      <c r="AS42" s="276"/>
    </row>
    <row r="43" spans="1:45">
      <c r="A43" s="270"/>
      <c r="B43" s="281" t="s">
        <v>37</v>
      </c>
      <c r="C43" s="281"/>
      <c r="D43" s="292" t="s">
        <v>22</v>
      </c>
      <c r="E43" s="308">
        <v>0</v>
      </c>
      <c r="F43" s="297"/>
      <c r="G43" s="281"/>
      <c r="H43" s="283"/>
      <c r="I43" s="281" t="s">
        <v>37</v>
      </c>
      <c r="J43" s="283"/>
      <c r="K43" s="294" t="s">
        <v>22</v>
      </c>
      <c r="L43" s="308">
        <v>0</v>
      </c>
      <c r="M43" s="297"/>
      <c r="N43" s="281"/>
      <c r="O43" s="276"/>
      <c r="P43" s="270"/>
      <c r="Q43" s="281" t="s">
        <v>37</v>
      </c>
      <c r="R43" s="281"/>
      <c r="S43" s="292" t="s">
        <v>22</v>
      </c>
      <c r="T43" s="308">
        <v>0</v>
      </c>
      <c r="U43" s="297"/>
      <c r="V43" s="281"/>
      <c r="W43" s="283"/>
      <c r="X43" s="281" t="s">
        <v>37</v>
      </c>
      <c r="Y43" s="283"/>
      <c r="Z43" s="294" t="s">
        <v>22</v>
      </c>
      <c r="AA43" s="308">
        <v>0</v>
      </c>
      <c r="AB43" s="297"/>
      <c r="AC43" s="281"/>
      <c r="AD43" s="276"/>
      <c r="AE43" s="270"/>
      <c r="AF43" s="281" t="s">
        <v>37</v>
      </c>
      <c r="AG43" s="281"/>
      <c r="AH43" s="292" t="s">
        <v>22</v>
      </c>
      <c r="AI43" s="308">
        <v>0</v>
      </c>
      <c r="AJ43" s="297"/>
      <c r="AK43" s="281"/>
      <c r="AL43" s="283"/>
      <c r="AM43" s="281" t="s">
        <v>37</v>
      </c>
      <c r="AN43" s="283"/>
      <c r="AO43" s="294" t="s">
        <v>22</v>
      </c>
      <c r="AP43" s="308">
        <v>0</v>
      </c>
      <c r="AQ43" s="297"/>
      <c r="AR43" s="281"/>
      <c r="AS43" s="276"/>
    </row>
    <row r="44" spans="1:45">
      <c r="A44" s="270"/>
      <c r="B44" s="281" t="s">
        <v>38</v>
      </c>
      <c r="C44" s="281"/>
      <c r="D44" s="292" t="s">
        <v>22</v>
      </c>
      <c r="E44" s="308">
        <v>0</v>
      </c>
      <c r="F44" s="297"/>
      <c r="G44" s="281"/>
      <c r="H44" s="283"/>
      <c r="I44" s="281" t="s">
        <v>38</v>
      </c>
      <c r="J44" s="283"/>
      <c r="K44" s="294" t="s">
        <v>22</v>
      </c>
      <c r="L44" s="308">
        <v>0</v>
      </c>
      <c r="M44" s="297"/>
      <c r="N44" s="281"/>
      <c r="O44" s="276"/>
      <c r="P44" s="270"/>
      <c r="Q44" s="281" t="s">
        <v>38</v>
      </c>
      <c r="R44" s="281"/>
      <c r="S44" s="292" t="s">
        <v>22</v>
      </c>
      <c r="T44" s="308">
        <v>0</v>
      </c>
      <c r="U44" s="297"/>
      <c r="V44" s="281"/>
      <c r="W44" s="283"/>
      <c r="X44" s="281" t="s">
        <v>38</v>
      </c>
      <c r="Y44" s="283"/>
      <c r="Z44" s="294" t="s">
        <v>22</v>
      </c>
      <c r="AA44" s="308">
        <v>0</v>
      </c>
      <c r="AB44" s="297"/>
      <c r="AC44" s="281"/>
      <c r="AD44" s="276"/>
      <c r="AE44" s="270"/>
      <c r="AF44" s="281" t="s">
        <v>38</v>
      </c>
      <c r="AG44" s="281"/>
      <c r="AH44" s="292" t="s">
        <v>22</v>
      </c>
      <c r="AI44" s="308">
        <v>0</v>
      </c>
      <c r="AJ44" s="297"/>
      <c r="AK44" s="281"/>
      <c r="AL44" s="283"/>
      <c r="AM44" s="281" t="s">
        <v>38</v>
      </c>
      <c r="AN44" s="283"/>
      <c r="AO44" s="294" t="s">
        <v>22</v>
      </c>
      <c r="AP44" s="308">
        <v>0</v>
      </c>
      <c r="AQ44" s="297"/>
      <c r="AR44" s="281"/>
      <c r="AS44" s="276"/>
    </row>
    <row r="45" spans="1:45">
      <c r="A45" s="270"/>
      <c r="B45" s="281" t="s">
        <v>39</v>
      </c>
      <c r="C45" s="281"/>
      <c r="D45" s="292" t="s">
        <v>22</v>
      </c>
      <c r="E45" s="308">
        <v>0</v>
      </c>
      <c r="F45" s="297"/>
      <c r="G45" s="281"/>
      <c r="H45" s="283"/>
      <c r="I45" s="281" t="s">
        <v>39</v>
      </c>
      <c r="J45" s="283"/>
      <c r="K45" s="294" t="s">
        <v>22</v>
      </c>
      <c r="L45" s="308">
        <v>0</v>
      </c>
      <c r="M45" s="297"/>
      <c r="N45" s="281"/>
      <c r="O45" s="276"/>
      <c r="P45" s="270"/>
      <c r="Q45" s="281" t="s">
        <v>39</v>
      </c>
      <c r="R45" s="281"/>
      <c r="S45" s="292" t="s">
        <v>22</v>
      </c>
      <c r="T45" s="308">
        <v>0</v>
      </c>
      <c r="U45" s="297"/>
      <c r="V45" s="281"/>
      <c r="W45" s="283"/>
      <c r="X45" s="281" t="s">
        <v>39</v>
      </c>
      <c r="Y45" s="283"/>
      <c r="Z45" s="294" t="s">
        <v>22</v>
      </c>
      <c r="AA45" s="308">
        <v>0</v>
      </c>
      <c r="AB45" s="297"/>
      <c r="AC45" s="281"/>
      <c r="AD45" s="276"/>
      <c r="AE45" s="270"/>
      <c r="AF45" s="281" t="s">
        <v>39</v>
      </c>
      <c r="AG45" s="281"/>
      <c r="AH45" s="292" t="s">
        <v>22</v>
      </c>
      <c r="AI45" s="308">
        <v>0</v>
      </c>
      <c r="AJ45" s="297"/>
      <c r="AK45" s="281"/>
      <c r="AL45" s="283"/>
      <c r="AM45" s="281" t="s">
        <v>39</v>
      </c>
      <c r="AN45" s="283"/>
      <c r="AO45" s="294" t="s">
        <v>22</v>
      </c>
      <c r="AP45" s="308">
        <v>0</v>
      </c>
      <c r="AQ45" s="297"/>
      <c r="AR45" s="281"/>
      <c r="AS45" s="276"/>
    </row>
    <row r="46" spans="1:45">
      <c r="A46" s="270"/>
      <c r="B46" s="281" t="s">
        <v>40</v>
      </c>
      <c r="C46" s="281"/>
      <c r="D46" s="292" t="s">
        <v>22</v>
      </c>
      <c r="E46" s="308">
        <v>0</v>
      </c>
      <c r="F46" s="297"/>
      <c r="G46" s="281"/>
      <c r="H46" s="283"/>
      <c r="I46" s="281" t="s">
        <v>40</v>
      </c>
      <c r="J46" s="283"/>
      <c r="K46" s="294" t="s">
        <v>22</v>
      </c>
      <c r="L46" s="308">
        <v>0</v>
      </c>
      <c r="M46" s="297"/>
      <c r="N46" s="281"/>
      <c r="O46" s="276"/>
      <c r="P46" s="270"/>
      <c r="Q46" s="281" t="s">
        <v>40</v>
      </c>
      <c r="R46" s="281"/>
      <c r="S46" s="292" t="s">
        <v>22</v>
      </c>
      <c r="T46" s="308">
        <v>0</v>
      </c>
      <c r="U46" s="297"/>
      <c r="V46" s="281"/>
      <c r="W46" s="283"/>
      <c r="X46" s="281" t="s">
        <v>40</v>
      </c>
      <c r="Y46" s="283"/>
      <c r="Z46" s="294" t="s">
        <v>22</v>
      </c>
      <c r="AA46" s="308">
        <v>0</v>
      </c>
      <c r="AB46" s="297"/>
      <c r="AC46" s="281"/>
      <c r="AD46" s="276"/>
      <c r="AE46" s="270"/>
      <c r="AF46" s="281" t="s">
        <v>40</v>
      </c>
      <c r="AG46" s="281"/>
      <c r="AH46" s="292" t="s">
        <v>22</v>
      </c>
      <c r="AI46" s="308">
        <v>0</v>
      </c>
      <c r="AJ46" s="297"/>
      <c r="AK46" s="281"/>
      <c r="AL46" s="283"/>
      <c r="AM46" s="281" t="s">
        <v>40</v>
      </c>
      <c r="AN46" s="283"/>
      <c r="AO46" s="294" t="s">
        <v>22</v>
      </c>
      <c r="AP46" s="308">
        <v>0</v>
      </c>
      <c r="AQ46" s="297"/>
      <c r="AR46" s="281"/>
      <c r="AS46" s="276"/>
    </row>
    <row r="47" spans="1:45">
      <c r="A47" s="270"/>
      <c r="B47" s="281" t="s">
        <v>41</v>
      </c>
      <c r="C47" s="281"/>
      <c r="D47" s="292" t="s">
        <v>22</v>
      </c>
      <c r="E47" s="308">
        <v>0</v>
      </c>
      <c r="F47" s="297"/>
      <c r="G47" s="281"/>
      <c r="H47" s="283"/>
      <c r="I47" s="281" t="s">
        <v>41</v>
      </c>
      <c r="J47" s="283"/>
      <c r="K47" s="294" t="s">
        <v>22</v>
      </c>
      <c r="L47" s="308">
        <v>0</v>
      </c>
      <c r="M47" s="297"/>
      <c r="N47" s="281"/>
      <c r="O47" s="276"/>
      <c r="P47" s="270"/>
      <c r="Q47" s="281" t="s">
        <v>41</v>
      </c>
      <c r="R47" s="281"/>
      <c r="S47" s="292" t="s">
        <v>22</v>
      </c>
      <c r="T47" s="308">
        <v>0</v>
      </c>
      <c r="U47" s="297"/>
      <c r="V47" s="281"/>
      <c r="W47" s="283"/>
      <c r="X47" s="281" t="s">
        <v>41</v>
      </c>
      <c r="Y47" s="283"/>
      <c r="Z47" s="294" t="s">
        <v>22</v>
      </c>
      <c r="AA47" s="308">
        <v>0</v>
      </c>
      <c r="AB47" s="297"/>
      <c r="AC47" s="281"/>
      <c r="AD47" s="276"/>
      <c r="AE47" s="270"/>
      <c r="AF47" s="281" t="s">
        <v>41</v>
      </c>
      <c r="AG47" s="281"/>
      <c r="AH47" s="292" t="s">
        <v>22</v>
      </c>
      <c r="AI47" s="308">
        <v>0</v>
      </c>
      <c r="AJ47" s="297"/>
      <c r="AK47" s="281"/>
      <c r="AL47" s="283"/>
      <c r="AM47" s="281" t="s">
        <v>41</v>
      </c>
      <c r="AN47" s="283"/>
      <c r="AO47" s="294" t="s">
        <v>22</v>
      </c>
      <c r="AP47" s="308">
        <v>0</v>
      </c>
      <c r="AQ47" s="297"/>
      <c r="AR47" s="281"/>
      <c r="AS47" s="276"/>
    </row>
    <row r="48" spans="1:45">
      <c r="A48" s="270"/>
      <c r="B48" s="281" t="s">
        <v>42</v>
      </c>
      <c r="C48" s="281"/>
      <c r="D48" s="292" t="s">
        <v>22</v>
      </c>
      <c r="E48" s="308">
        <v>0</v>
      </c>
      <c r="F48" s="297"/>
      <c r="G48" s="281"/>
      <c r="H48" s="283"/>
      <c r="I48" s="281" t="s">
        <v>42</v>
      </c>
      <c r="J48" s="283"/>
      <c r="K48" s="294" t="s">
        <v>22</v>
      </c>
      <c r="L48" s="308">
        <v>0</v>
      </c>
      <c r="M48" s="297"/>
      <c r="N48" s="281"/>
      <c r="O48" s="276"/>
      <c r="P48" s="270"/>
      <c r="Q48" s="281" t="s">
        <v>42</v>
      </c>
      <c r="R48" s="281"/>
      <c r="S48" s="292" t="s">
        <v>22</v>
      </c>
      <c r="T48" s="308">
        <v>0</v>
      </c>
      <c r="U48" s="297"/>
      <c r="V48" s="281"/>
      <c r="W48" s="283"/>
      <c r="X48" s="281" t="s">
        <v>42</v>
      </c>
      <c r="Y48" s="283"/>
      <c r="Z48" s="294" t="s">
        <v>22</v>
      </c>
      <c r="AA48" s="308">
        <v>0</v>
      </c>
      <c r="AB48" s="297"/>
      <c r="AC48" s="281"/>
      <c r="AD48" s="276"/>
      <c r="AE48" s="270"/>
      <c r="AF48" s="281" t="s">
        <v>42</v>
      </c>
      <c r="AG48" s="281"/>
      <c r="AH48" s="292" t="s">
        <v>22</v>
      </c>
      <c r="AI48" s="308">
        <v>0</v>
      </c>
      <c r="AJ48" s="297"/>
      <c r="AK48" s="281"/>
      <c r="AL48" s="283"/>
      <c r="AM48" s="281" t="s">
        <v>42</v>
      </c>
      <c r="AN48" s="283"/>
      <c r="AO48" s="294" t="s">
        <v>22</v>
      </c>
      <c r="AP48" s="308">
        <v>0</v>
      </c>
      <c r="AQ48" s="297"/>
      <c r="AR48" s="281"/>
      <c r="AS48" s="276"/>
    </row>
    <row r="49" spans="1:45">
      <c r="A49" s="270"/>
      <c r="B49" s="281" t="s">
        <v>43</v>
      </c>
      <c r="C49" s="281"/>
      <c r="D49" s="292" t="s">
        <v>22</v>
      </c>
      <c r="E49" s="308">
        <v>0</v>
      </c>
      <c r="F49" s="297"/>
      <c r="G49" s="281"/>
      <c r="H49" s="283"/>
      <c r="I49" s="281" t="s">
        <v>43</v>
      </c>
      <c r="J49" s="283"/>
      <c r="K49" s="294" t="s">
        <v>22</v>
      </c>
      <c r="L49" s="308">
        <v>0</v>
      </c>
      <c r="M49" s="297"/>
      <c r="N49" s="281"/>
      <c r="O49" s="276"/>
      <c r="P49" s="270"/>
      <c r="Q49" s="281" t="s">
        <v>43</v>
      </c>
      <c r="R49" s="281"/>
      <c r="S49" s="292" t="s">
        <v>22</v>
      </c>
      <c r="T49" s="308">
        <v>0</v>
      </c>
      <c r="U49" s="297"/>
      <c r="V49" s="281"/>
      <c r="W49" s="283"/>
      <c r="X49" s="281" t="s">
        <v>43</v>
      </c>
      <c r="Y49" s="283"/>
      <c r="Z49" s="294" t="s">
        <v>22</v>
      </c>
      <c r="AA49" s="308">
        <v>0</v>
      </c>
      <c r="AB49" s="297"/>
      <c r="AC49" s="281"/>
      <c r="AD49" s="276"/>
      <c r="AE49" s="270"/>
      <c r="AF49" s="281" t="s">
        <v>43</v>
      </c>
      <c r="AG49" s="281"/>
      <c r="AH49" s="292" t="s">
        <v>22</v>
      </c>
      <c r="AI49" s="308">
        <v>0</v>
      </c>
      <c r="AJ49" s="297"/>
      <c r="AK49" s="281"/>
      <c r="AL49" s="283"/>
      <c r="AM49" s="281" t="s">
        <v>43</v>
      </c>
      <c r="AN49" s="283"/>
      <c r="AO49" s="294" t="s">
        <v>22</v>
      </c>
      <c r="AP49" s="308">
        <v>0</v>
      </c>
      <c r="AQ49" s="297"/>
      <c r="AR49" s="281"/>
      <c r="AS49" s="276"/>
    </row>
    <row r="50" spans="1:45">
      <c r="A50" s="270"/>
      <c r="B50" s="283"/>
      <c r="C50" s="283"/>
      <c r="D50" s="298"/>
      <c r="E50" s="297"/>
      <c r="F50" s="297"/>
      <c r="G50" s="283"/>
      <c r="H50" s="283"/>
      <c r="I50" s="283"/>
      <c r="J50" s="283"/>
      <c r="K50" s="298"/>
      <c r="L50" s="297"/>
      <c r="M50" s="297"/>
      <c r="N50" s="283"/>
      <c r="O50" s="276"/>
      <c r="P50" s="270"/>
      <c r="Q50" s="283"/>
      <c r="R50" s="283"/>
      <c r="S50" s="298"/>
      <c r="T50" s="297"/>
      <c r="U50" s="297"/>
      <c r="V50" s="283"/>
      <c r="W50" s="283"/>
      <c r="X50" s="283"/>
      <c r="Y50" s="283"/>
      <c r="Z50" s="298"/>
      <c r="AA50" s="297"/>
      <c r="AB50" s="297"/>
      <c r="AC50" s="283"/>
      <c r="AD50" s="276"/>
      <c r="AE50" s="270"/>
      <c r="AF50" s="283"/>
      <c r="AG50" s="283"/>
      <c r="AH50" s="298"/>
      <c r="AI50" s="297"/>
      <c r="AJ50" s="297"/>
      <c r="AK50" s="283"/>
      <c r="AL50" s="283"/>
      <c r="AM50" s="283"/>
      <c r="AN50" s="283"/>
      <c r="AO50" s="298"/>
      <c r="AP50" s="297"/>
      <c r="AQ50" s="297"/>
      <c r="AR50" s="283"/>
      <c r="AS50" s="276"/>
    </row>
    <row r="51" spans="1:45">
      <c r="A51" s="270"/>
      <c r="B51" s="281"/>
      <c r="C51" s="281"/>
      <c r="D51" s="299" t="s">
        <v>24</v>
      </c>
      <c r="E51" s="300"/>
      <c r="F51" s="301" t="s">
        <v>22</v>
      </c>
      <c r="G51" s="302">
        <f>SUM(E43:E49)</f>
        <v>0</v>
      </c>
      <c r="H51" s="303"/>
      <c r="I51" s="303"/>
      <c r="J51" s="303"/>
      <c r="K51" s="299" t="s">
        <v>24</v>
      </c>
      <c r="L51" s="300"/>
      <c r="M51" s="301" t="s">
        <v>22</v>
      </c>
      <c r="N51" s="302">
        <f>SUM(L43:L49)</f>
        <v>0</v>
      </c>
      <c r="O51" s="307"/>
      <c r="P51" s="270"/>
      <c r="Q51" s="281"/>
      <c r="R51" s="281"/>
      <c r="S51" s="299" t="s">
        <v>24</v>
      </c>
      <c r="T51" s="300"/>
      <c r="U51" s="301" t="s">
        <v>22</v>
      </c>
      <c r="V51" s="302">
        <f>SUM(T43:T49)</f>
        <v>0</v>
      </c>
      <c r="W51" s="303"/>
      <c r="X51" s="303"/>
      <c r="Y51" s="303"/>
      <c r="Z51" s="299" t="s">
        <v>24</v>
      </c>
      <c r="AA51" s="300"/>
      <c r="AB51" s="301" t="s">
        <v>22</v>
      </c>
      <c r="AC51" s="302">
        <f>SUM(AA43:AA49)</f>
        <v>0</v>
      </c>
      <c r="AD51" s="307"/>
      <c r="AE51" s="270"/>
      <c r="AF51" s="281"/>
      <c r="AG51" s="281"/>
      <c r="AH51" s="299" t="s">
        <v>24</v>
      </c>
      <c r="AI51" s="300"/>
      <c r="AJ51" s="301" t="s">
        <v>22</v>
      </c>
      <c r="AK51" s="302">
        <f>SUM(AI43:AI49)</f>
        <v>0</v>
      </c>
      <c r="AL51" s="303"/>
      <c r="AM51" s="303"/>
      <c r="AN51" s="303"/>
      <c r="AO51" s="299" t="s">
        <v>24</v>
      </c>
      <c r="AP51" s="300"/>
      <c r="AQ51" s="301" t="s">
        <v>22</v>
      </c>
      <c r="AR51" s="302">
        <f>SUM(AP43:AP49)</f>
        <v>0</v>
      </c>
      <c r="AS51" s="307"/>
    </row>
    <row r="52" spans="1:45">
      <c r="A52" s="270"/>
      <c r="B52" s="281"/>
      <c r="C52" s="281"/>
      <c r="D52" s="303"/>
      <c r="E52" s="303"/>
      <c r="F52" s="303"/>
      <c r="G52" s="303"/>
      <c r="H52" s="303"/>
      <c r="I52" s="303"/>
      <c r="J52" s="303"/>
      <c r="K52" s="303"/>
      <c r="L52" s="303"/>
      <c r="M52" s="303"/>
      <c r="N52" s="303"/>
      <c r="O52" s="307"/>
      <c r="P52" s="270"/>
      <c r="Q52" s="281"/>
      <c r="R52" s="281"/>
      <c r="S52" s="303"/>
      <c r="T52" s="303"/>
      <c r="U52" s="303"/>
      <c r="V52" s="303"/>
      <c r="W52" s="303"/>
      <c r="X52" s="303"/>
      <c r="Y52" s="303"/>
      <c r="Z52" s="303"/>
      <c r="AA52" s="303"/>
      <c r="AB52" s="303"/>
      <c r="AC52" s="303"/>
      <c r="AD52" s="307"/>
      <c r="AE52" s="270"/>
      <c r="AF52" s="281"/>
      <c r="AG52" s="281"/>
      <c r="AH52" s="303"/>
      <c r="AI52" s="303"/>
      <c r="AJ52" s="303"/>
      <c r="AK52" s="303"/>
      <c r="AL52" s="303"/>
      <c r="AM52" s="303"/>
      <c r="AN52" s="303"/>
      <c r="AO52" s="303"/>
      <c r="AP52" s="303"/>
      <c r="AQ52" s="303"/>
      <c r="AR52" s="303"/>
      <c r="AS52" s="307"/>
    </row>
    <row r="53" spans="1:45">
      <c r="A53" s="270"/>
      <c r="B53" s="281" t="s">
        <v>44</v>
      </c>
      <c r="C53" s="310">
        <v>0</v>
      </c>
      <c r="D53" s="294" t="s">
        <v>22</v>
      </c>
      <c r="E53" s="305">
        <f>+(G18+G24+G29+G34+G41+G51)*C53</f>
        <v>0</v>
      </c>
      <c r="F53" s="283"/>
      <c r="G53" s="283"/>
      <c r="H53" s="283"/>
      <c r="I53" s="283"/>
      <c r="J53" s="310">
        <v>0</v>
      </c>
      <c r="K53" s="294" t="s">
        <v>22</v>
      </c>
      <c r="L53" s="305">
        <f>+(N18+N24+N29+N34+N41+N51)*J53</f>
        <v>0</v>
      </c>
      <c r="M53" s="283"/>
      <c r="N53" s="283"/>
      <c r="O53" s="276"/>
      <c r="P53" s="270"/>
      <c r="Q53" s="281" t="s">
        <v>44</v>
      </c>
      <c r="R53" s="310">
        <v>0</v>
      </c>
      <c r="S53" s="294" t="s">
        <v>22</v>
      </c>
      <c r="T53" s="305">
        <f>+(V18+V24+V29+V34+V41+V51)*R53</f>
        <v>0</v>
      </c>
      <c r="U53" s="283"/>
      <c r="V53" s="283"/>
      <c r="W53" s="283"/>
      <c r="X53" s="283"/>
      <c r="Y53" s="310">
        <v>0</v>
      </c>
      <c r="Z53" s="294" t="s">
        <v>22</v>
      </c>
      <c r="AA53" s="305">
        <f>+(AC18+AC24+AC29+AC34+AC41+AC51)*Y53</f>
        <v>0</v>
      </c>
      <c r="AB53" s="283"/>
      <c r="AC53" s="283"/>
      <c r="AD53" s="276"/>
      <c r="AE53" s="270"/>
      <c r="AF53" s="281" t="s">
        <v>44</v>
      </c>
      <c r="AG53" s="310">
        <v>0</v>
      </c>
      <c r="AH53" s="294" t="s">
        <v>22</v>
      </c>
      <c r="AI53" s="305">
        <f>+(AK18+AK24+AK29+AK34+AK41+AK51)*AG53</f>
        <v>0</v>
      </c>
      <c r="AJ53" s="283"/>
      <c r="AK53" s="283"/>
      <c r="AL53" s="283"/>
      <c r="AM53" s="283"/>
      <c r="AN53" s="310">
        <v>0</v>
      </c>
      <c r="AO53" s="294" t="s">
        <v>22</v>
      </c>
      <c r="AP53" s="305">
        <f>+(AR18+AR24+AR29+AR34+AR41+AR51)*AN53</f>
        <v>0</v>
      </c>
      <c r="AQ53" s="283"/>
      <c r="AR53" s="283"/>
      <c r="AS53" s="276"/>
    </row>
    <row r="54" spans="1:45">
      <c r="A54" s="270"/>
      <c r="B54" s="283"/>
      <c r="C54" s="283"/>
      <c r="D54" s="281"/>
      <c r="E54" s="283"/>
      <c r="F54" s="283"/>
      <c r="G54" s="283"/>
      <c r="H54" s="283"/>
      <c r="I54" s="283"/>
      <c r="J54" s="283"/>
      <c r="K54" s="281"/>
      <c r="L54" s="283"/>
      <c r="M54" s="283"/>
      <c r="N54" s="283"/>
      <c r="O54" s="276"/>
      <c r="P54" s="270"/>
      <c r="Q54" s="283"/>
      <c r="R54" s="283"/>
      <c r="S54" s="281"/>
      <c r="T54" s="283"/>
      <c r="U54" s="283"/>
      <c r="V54" s="283"/>
      <c r="W54" s="283"/>
      <c r="X54" s="283"/>
      <c r="Y54" s="283"/>
      <c r="Z54" s="281"/>
      <c r="AA54" s="283"/>
      <c r="AB54" s="283"/>
      <c r="AC54" s="283"/>
      <c r="AD54" s="276"/>
      <c r="AE54" s="270"/>
      <c r="AF54" s="283"/>
      <c r="AG54" s="283"/>
      <c r="AH54" s="281"/>
      <c r="AI54" s="283"/>
      <c r="AJ54" s="283"/>
      <c r="AK54" s="283"/>
      <c r="AL54" s="283"/>
      <c r="AM54" s="283"/>
      <c r="AN54" s="283"/>
      <c r="AO54" s="281"/>
      <c r="AP54" s="283"/>
      <c r="AQ54" s="283"/>
      <c r="AR54" s="283"/>
      <c r="AS54" s="276"/>
    </row>
    <row r="55" spans="1:45">
      <c r="A55" s="270"/>
      <c r="B55" s="281"/>
      <c r="C55" s="281"/>
      <c r="D55" s="299" t="s">
        <v>24</v>
      </c>
      <c r="E55" s="300"/>
      <c r="F55" s="301" t="s">
        <v>22</v>
      </c>
      <c r="G55" s="302">
        <f>+E53</f>
        <v>0</v>
      </c>
      <c r="H55" s="283"/>
      <c r="I55" s="283"/>
      <c r="J55" s="283"/>
      <c r="K55" s="299" t="s">
        <v>24</v>
      </c>
      <c r="L55" s="300"/>
      <c r="M55" s="301" t="s">
        <v>22</v>
      </c>
      <c r="N55" s="302">
        <f>+L53</f>
        <v>0</v>
      </c>
      <c r="O55" s="276"/>
      <c r="P55" s="270"/>
      <c r="Q55" s="281"/>
      <c r="R55" s="281"/>
      <c r="S55" s="299" t="s">
        <v>24</v>
      </c>
      <c r="T55" s="300"/>
      <c r="U55" s="301" t="s">
        <v>22</v>
      </c>
      <c r="V55" s="302">
        <f>+T53</f>
        <v>0</v>
      </c>
      <c r="W55" s="283"/>
      <c r="X55" s="283"/>
      <c r="Y55" s="283"/>
      <c r="Z55" s="299" t="s">
        <v>24</v>
      </c>
      <c r="AA55" s="300"/>
      <c r="AB55" s="301" t="s">
        <v>22</v>
      </c>
      <c r="AC55" s="302">
        <f>+AA53</f>
        <v>0</v>
      </c>
      <c r="AD55" s="276"/>
      <c r="AE55" s="270"/>
      <c r="AF55" s="281"/>
      <c r="AG55" s="281"/>
      <c r="AH55" s="299" t="s">
        <v>24</v>
      </c>
      <c r="AI55" s="300"/>
      <c r="AJ55" s="301" t="s">
        <v>22</v>
      </c>
      <c r="AK55" s="302">
        <f>+AI53</f>
        <v>0</v>
      </c>
      <c r="AL55" s="283"/>
      <c r="AM55" s="283"/>
      <c r="AN55" s="283"/>
      <c r="AO55" s="299" t="s">
        <v>24</v>
      </c>
      <c r="AP55" s="300"/>
      <c r="AQ55" s="301" t="s">
        <v>22</v>
      </c>
      <c r="AR55" s="302">
        <f>+AP53</f>
        <v>0</v>
      </c>
      <c r="AS55" s="276"/>
    </row>
    <row r="56" spans="1:45">
      <c r="A56" s="270"/>
      <c r="B56" s="303"/>
      <c r="C56" s="303"/>
      <c r="D56" s="285"/>
      <c r="E56" s="283"/>
      <c r="F56" s="283"/>
      <c r="G56" s="283"/>
      <c r="H56" s="283"/>
      <c r="I56" s="283"/>
      <c r="J56" s="283"/>
      <c r="K56" s="285"/>
      <c r="L56" s="283"/>
      <c r="M56" s="283"/>
      <c r="N56" s="283"/>
      <c r="O56" s="276"/>
      <c r="P56" s="270"/>
      <c r="Q56" s="303"/>
      <c r="R56" s="303"/>
      <c r="S56" s="285"/>
      <c r="T56" s="283"/>
      <c r="U56" s="283"/>
      <c r="V56" s="283"/>
      <c r="W56" s="283"/>
      <c r="X56" s="283"/>
      <c r="Y56" s="283"/>
      <c r="Z56" s="285"/>
      <c r="AA56" s="283"/>
      <c r="AB56" s="283"/>
      <c r="AC56" s="283"/>
      <c r="AD56" s="276"/>
      <c r="AE56" s="270"/>
      <c r="AF56" s="303"/>
      <c r="AG56" s="303"/>
      <c r="AH56" s="285"/>
      <c r="AI56" s="283"/>
      <c r="AJ56" s="283"/>
      <c r="AK56" s="283"/>
      <c r="AL56" s="283"/>
      <c r="AM56" s="283"/>
      <c r="AN56" s="283"/>
      <c r="AO56" s="285"/>
      <c r="AP56" s="283"/>
      <c r="AQ56" s="283"/>
      <c r="AR56" s="283"/>
      <c r="AS56" s="276"/>
    </row>
    <row r="57" spans="1:45">
      <c r="A57" s="270"/>
      <c r="B57" s="281"/>
      <c r="C57" s="281"/>
      <c r="D57" s="275" t="s">
        <v>45</v>
      </c>
      <c r="E57" s="275"/>
      <c r="F57" s="275" t="s">
        <v>22</v>
      </c>
      <c r="G57" s="311">
        <f>+G18+G24+G29+G34+G41+G51+G55</f>
        <v>0</v>
      </c>
      <c r="H57" s="303"/>
      <c r="I57" s="303"/>
      <c r="J57" s="303"/>
      <c r="K57" s="275" t="s">
        <v>45</v>
      </c>
      <c r="L57" s="275"/>
      <c r="M57" s="275" t="s">
        <v>22</v>
      </c>
      <c r="N57" s="311">
        <f>+N18+N24+N29+N34+N41+N51+N55</f>
        <v>0</v>
      </c>
      <c r="O57" s="307"/>
      <c r="P57" s="270"/>
      <c r="Q57" s="281"/>
      <c r="R57" s="281"/>
      <c r="S57" s="275" t="s">
        <v>45</v>
      </c>
      <c r="T57" s="275"/>
      <c r="U57" s="275" t="s">
        <v>22</v>
      </c>
      <c r="V57" s="311">
        <f>+V18+V24+V29+V34+V41+V51+V55</f>
        <v>0</v>
      </c>
      <c r="W57" s="303"/>
      <c r="X57" s="303"/>
      <c r="Y57" s="303"/>
      <c r="Z57" s="275" t="s">
        <v>45</v>
      </c>
      <c r="AA57" s="275"/>
      <c r="AB57" s="275" t="s">
        <v>22</v>
      </c>
      <c r="AC57" s="311">
        <f>+AC18+AC24+AC29+AC34+AC41+AC51+AC55</f>
        <v>0</v>
      </c>
      <c r="AD57" s="307"/>
      <c r="AE57" s="270"/>
      <c r="AF57" s="281"/>
      <c r="AG57" s="281"/>
      <c r="AH57" s="275" t="s">
        <v>45</v>
      </c>
      <c r="AI57" s="275"/>
      <c r="AJ57" s="275" t="s">
        <v>22</v>
      </c>
      <c r="AK57" s="311">
        <f>+AK18+AK24+AK29+AK34+AK41+AK51+AK55</f>
        <v>0</v>
      </c>
      <c r="AL57" s="303"/>
      <c r="AM57" s="303"/>
      <c r="AN57" s="303"/>
      <c r="AO57" s="275" t="s">
        <v>45</v>
      </c>
      <c r="AP57" s="275"/>
      <c r="AQ57" s="275" t="s">
        <v>22</v>
      </c>
      <c r="AR57" s="311">
        <f>+AR18+AR24+AR29+AR34+AR41+AR51+AR55</f>
        <v>0</v>
      </c>
      <c r="AS57" s="307"/>
    </row>
    <row r="58" spans="1:45">
      <c r="A58" s="270"/>
      <c r="B58" s="281"/>
      <c r="C58" s="281"/>
      <c r="D58" s="281"/>
      <c r="E58" s="281"/>
      <c r="F58" s="283"/>
      <c r="G58" s="281"/>
      <c r="H58" s="283"/>
      <c r="I58" s="283"/>
      <c r="J58" s="283"/>
      <c r="K58" s="281"/>
      <c r="L58" s="281"/>
      <c r="M58" s="281"/>
      <c r="N58" s="281"/>
      <c r="O58" s="276"/>
      <c r="P58" s="270"/>
      <c r="Q58" s="281"/>
      <c r="R58" s="281"/>
      <c r="S58" s="281"/>
      <c r="T58" s="281"/>
      <c r="U58" s="283"/>
      <c r="V58" s="281"/>
      <c r="W58" s="283"/>
      <c r="X58" s="283"/>
      <c r="Y58" s="283"/>
      <c r="Z58" s="281"/>
      <c r="AA58" s="281"/>
      <c r="AB58" s="281"/>
      <c r="AC58" s="281"/>
      <c r="AD58" s="276"/>
      <c r="AE58" s="270"/>
      <c r="AF58" s="281"/>
      <c r="AG58" s="281"/>
      <c r="AH58" s="281"/>
      <c r="AI58" s="281"/>
      <c r="AJ58" s="283"/>
      <c r="AK58" s="281"/>
      <c r="AL58" s="283"/>
      <c r="AM58" s="283"/>
      <c r="AN58" s="283"/>
      <c r="AO58" s="281"/>
      <c r="AP58" s="281"/>
      <c r="AQ58" s="281"/>
      <c r="AR58" s="281"/>
      <c r="AS58" s="276"/>
    </row>
    <row r="59" spans="1:45">
      <c r="A59" s="270"/>
      <c r="B59" s="281"/>
      <c r="C59" s="281"/>
      <c r="D59" s="281"/>
      <c r="E59" s="281"/>
      <c r="F59" s="281"/>
      <c r="G59" s="281"/>
      <c r="H59" s="281"/>
      <c r="I59" s="281"/>
      <c r="J59" s="281"/>
      <c r="K59" s="281"/>
      <c r="L59" s="281"/>
      <c r="M59" s="281"/>
      <c r="N59" s="281"/>
      <c r="O59" s="312"/>
      <c r="P59" s="270"/>
      <c r="Q59" s="281"/>
      <c r="R59" s="281"/>
      <c r="S59" s="281"/>
      <c r="T59" s="281"/>
      <c r="U59" s="281"/>
      <c r="V59" s="281"/>
      <c r="W59" s="281"/>
      <c r="X59" s="281"/>
      <c r="Y59" s="281"/>
      <c r="Z59" s="281"/>
      <c r="AA59" s="281"/>
      <c r="AB59" s="281"/>
      <c r="AC59" s="281"/>
      <c r="AD59" s="312"/>
      <c r="AE59" s="270"/>
      <c r="AF59" s="281"/>
      <c r="AG59" s="281"/>
      <c r="AH59" s="281"/>
      <c r="AI59" s="281"/>
      <c r="AJ59" s="281"/>
      <c r="AK59" s="281"/>
      <c r="AL59" s="281"/>
      <c r="AM59" s="281"/>
      <c r="AN59" s="281"/>
      <c r="AO59" s="281"/>
      <c r="AP59" s="281"/>
      <c r="AQ59" s="281"/>
      <c r="AR59" s="281"/>
      <c r="AS59" s="312"/>
    </row>
    <row r="60" spans="1:45">
      <c r="A60" s="270"/>
      <c r="B60" s="313" t="s">
        <v>46</v>
      </c>
      <c r="C60" s="281"/>
      <c r="D60" s="281"/>
      <c r="E60" s="281"/>
      <c r="F60" s="281"/>
      <c r="G60" s="281"/>
      <c r="H60" s="281"/>
      <c r="I60" s="281"/>
      <c r="J60" s="281"/>
      <c r="K60" s="281"/>
      <c r="L60" s="281"/>
      <c r="M60" s="281"/>
      <c r="N60" s="281"/>
      <c r="O60" s="312"/>
      <c r="P60" s="270"/>
      <c r="Q60" s="313" t="s">
        <v>46</v>
      </c>
      <c r="R60" s="281"/>
      <c r="S60" s="281"/>
      <c r="T60" s="281"/>
      <c r="U60" s="281"/>
      <c r="V60" s="281"/>
      <c r="W60" s="281"/>
      <c r="X60" s="281"/>
      <c r="Y60" s="281"/>
      <c r="Z60" s="281"/>
      <c r="AA60" s="281"/>
      <c r="AB60" s="281"/>
      <c r="AC60" s="281"/>
      <c r="AD60" s="312"/>
      <c r="AE60" s="270"/>
      <c r="AF60" s="313" t="s">
        <v>46</v>
      </c>
      <c r="AG60" s="281"/>
      <c r="AH60" s="281"/>
      <c r="AI60" s="281"/>
      <c r="AJ60" s="281"/>
      <c r="AK60" s="281"/>
      <c r="AL60" s="281"/>
      <c r="AM60" s="281"/>
      <c r="AN60" s="281"/>
      <c r="AO60" s="281"/>
      <c r="AP60" s="281"/>
      <c r="AQ60" s="281"/>
      <c r="AR60" s="281"/>
      <c r="AS60" s="312"/>
    </row>
    <row r="61" spans="1:45">
      <c r="A61" s="270"/>
      <c r="B61" s="281" t="s">
        <v>47</v>
      </c>
      <c r="C61" s="281"/>
      <c r="D61" s="281"/>
      <c r="E61" s="281"/>
      <c r="F61" s="281"/>
      <c r="G61" s="281"/>
      <c r="H61" s="281"/>
      <c r="I61" s="281"/>
      <c r="J61" s="281"/>
      <c r="K61" s="281"/>
      <c r="L61" s="281"/>
      <c r="M61" s="281"/>
      <c r="N61" s="281"/>
      <c r="O61" s="312"/>
      <c r="P61" s="270"/>
      <c r="Q61" s="281" t="s">
        <v>47</v>
      </c>
      <c r="R61" s="281"/>
      <c r="S61" s="281"/>
      <c r="T61" s="281"/>
      <c r="U61" s="281"/>
      <c r="V61" s="281"/>
      <c r="W61" s="281"/>
      <c r="X61" s="281"/>
      <c r="Y61" s="281"/>
      <c r="Z61" s="281"/>
      <c r="AA61" s="281"/>
      <c r="AB61" s="281"/>
      <c r="AC61" s="281"/>
      <c r="AD61" s="312"/>
      <c r="AE61" s="270"/>
      <c r="AF61" s="281" t="s">
        <v>47</v>
      </c>
      <c r="AG61" s="281"/>
      <c r="AH61" s="281"/>
      <c r="AI61" s="281"/>
      <c r="AJ61" s="281"/>
      <c r="AK61" s="281"/>
      <c r="AL61" s="281"/>
      <c r="AM61" s="281"/>
      <c r="AN61" s="281"/>
      <c r="AO61" s="281"/>
      <c r="AP61" s="281"/>
      <c r="AQ61" s="281"/>
      <c r="AR61" s="281"/>
      <c r="AS61" s="312"/>
    </row>
    <row r="62" spans="1:45">
      <c r="A62" s="314"/>
      <c r="B62" s="315" t="s">
        <v>48</v>
      </c>
      <c r="C62" s="315"/>
      <c r="D62" s="315"/>
      <c r="E62" s="315"/>
      <c r="F62" s="315"/>
      <c r="G62" s="315"/>
      <c r="H62" s="315"/>
      <c r="I62" s="315"/>
      <c r="J62" s="315"/>
      <c r="K62" s="315"/>
      <c r="L62" s="315"/>
      <c r="M62" s="315"/>
      <c r="N62" s="315"/>
      <c r="O62" s="316"/>
      <c r="P62" s="314"/>
      <c r="Q62" s="315" t="s">
        <v>48</v>
      </c>
      <c r="R62" s="315"/>
      <c r="S62" s="315"/>
      <c r="T62" s="315"/>
      <c r="U62" s="315"/>
      <c r="V62" s="315"/>
      <c r="W62" s="315"/>
      <c r="X62" s="315"/>
      <c r="Y62" s="315"/>
      <c r="Z62" s="315"/>
      <c r="AA62" s="315"/>
      <c r="AB62" s="315"/>
      <c r="AC62" s="315"/>
      <c r="AD62" s="316"/>
      <c r="AE62" s="314"/>
      <c r="AF62" s="315" t="s">
        <v>48</v>
      </c>
      <c r="AG62" s="315"/>
      <c r="AH62" s="315"/>
      <c r="AI62" s="315"/>
      <c r="AJ62" s="315"/>
      <c r="AK62" s="315"/>
      <c r="AL62" s="315"/>
      <c r="AM62" s="315"/>
      <c r="AN62" s="315"/>
      <c r="AO62" s="315"/>
      <c r="AP62" s="315"/>
      <c r="AQ62" s="315"/>
      <c r="AR62" s="315"/>
      <c r="AS62" s="316"/>
    </row>
  </sheetData>
  <sheetProtection algorithmName="SHA-512" hashValue="wGzG+5C/Z3fzeXX4uPJASnokyKUlVGO+i/OgktkDfeEzGAsZlzKIAQT93K1E6magzXG88mJvJ0VT0snyOr7kHA==" saltValue="PQPNsMm58BvlphjAjxSzOg==" spinCount="100000" sheet="1" objects="1" scenarios="1"/>
  <mergeCells count="18">
    <mergeCell ref="A2:O2"/>
    <mergeCell ref="P2:AD2"/>
    <mergeCell ref="AE2:AS2"/>
    <mergeCell ref="E3:N3"/>
    <mergeCell ref="T3:AC3"/>
    <mergeCell ref="AI3:AR3"/>
    <mergeCell ref="AP10:AR10"/>
    <mergeCell ref="D5:H5"/>
    <mergeCell ref="S5:W5"/>
    <mergeCell ref="AH5:AL5"/>
    <mergeCell ref="A6:O6"/>
    <mergeCell ref="P6:AD6"/>
    <mergeCell ref="AE6:AS6"/>
    <mergeCell ref="E10:G10"/>
    <mergeCell ref="L10:N10"/>
    <mergeCell ref="T10:V10"/>
    <mergeCell ref="AA10:AC10"/>
    <mergeCell ref="AI10:AK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7"/>
  <sheetViews>
    <sheetView topLeftCell="A19" workbookViewId="0">
      <selection activeCell="F42" sqref="F42"/>
    </sheetView>
  </sheetViews>
  <sheetFormatPr defaultRowHeight="12"/>
  <cols>
    <col min="1" max="1" width="18.81640625" style="4" customWidth="1"/>
    <col min="2" max="2" width="8.7265625" style="15"/>
    <col min="3" max="16384" width="8.7265625" style="3"/>
  </cols>
  <sheetData>
    <row r="1" spans="1:2" ht="13" customHeight="1">
      <c r="A1" s="1" t="s">
        <v>179</v>
      </c>
      <c r="B1" s="2" t="s">
        <v>180</v>
      </c>
    </row>
    <row r="2" spans="1:2" ht="13" customHeight="1">
      <c r="A2" s="4" t="s">
        <v>181</v>
      </c>
      <c r="B2" s="5"/>
    </row>
    <row r="3" spans="1:2" ht="13" customHeight="1">
      <c r="A3" s="4" t="s">
        <v>182</v>
      </c>
      <c r="B3" s="5"/>
    </row>
    <row r="4" spans="1:2" ht="13" customHeight="1">
      <c r="A4" s="6" t="s">
        <v>183</v>
      </c>
      <c r="B4" s="5"/>
    </row>
    <row r="5" spans="1:2" ht="13" customHeight="1">
      <c r="A5" s="4" t="s">
        <v>184</v>
      </c>
      <c r="B5" s="5"/>
    </row>
    <row r="6" spans="1:2" ht="13" customHeight="1">
      <c r="A6" s="6" t="s">
        <v>185</v>
      </c>
      <c r="B6" s="5"/>
    </row>
    <row r="7" spans="1:2" ht="13" customHeight="1">
      <c r="A7" s="6" t="s">
        <v>186</v>
      </c>
      <c r="B7" s="5"/>
    </row>
    <row r="8" spans="1:2" ht="13" customHeight="1">
      <c r="A8" s="6" t="s">
        <v>187</v>
      </c>
      <c r="B8" s="5"/>
    </row>
    <row r="9" spans="1:2" ht="13" customHeight="1">
      <c r="A9" s="7" t="s">
        <v>188</v>
      </c>
      <c r="B9" s="5"/>
    </row>
    <row r="10" spans="1:2" ht="13" customHeight="1">
      <c r="A10" s="4" t="s">
        <v>189</v>
      </c>
      <c r="B10" s="5"/>
    </row>
    <row r="11" spans="1:2" ht="13" customHeight="1">
      <c r="A11" s="4" t="s">
        <v>190</v>
      </c>
      <c r="B11" s="5"/>
    </row>
    <row r="12" spans="1:2" ht="13" customHeight="1">
      <c r="A12" s="4" t="s">
        <v>191</v>
      </c>
      <c r="B12" s="5"/>
    </row>
    <row r="13" spans="1:2" ht="13" customHeight="1">
      <c r="A13" s="6" t="s">
        <v>192</v>
      </c>
      <c r="B13" s="5"/>
    </row>
    <row r="14" spans="1:2" ht="13" customHeight="1">
      <c r="A14" s="8" t="s">
        <v>193</v>
      </c>
      <c r="B14" s="5"/>
    </row>
    <row r="15" spans="1:2" ht="13" customHeight="1">
      <c r="A15" s="4" t="s">
        <v>194</v>
      </c>
      <c r="B15" s="5"/>
    </row>
    <row r="16" spans="1:2" ht="13" customHeight="1">
      <c r="A16" s="4" t="s">
        <v>195</v>
      </c>
      <c r="B16" s="5"/>
    </row>
    <row r="17" spans="1:2" ht="13" customHeight="1">
      <c r="A17" s="4" t="s">
        <v>196</v>
      </c>
      <c r="B17" s="5"/>
    </row>
    <row r="18" spans="1:2" ht="13" customHeight="1">
      <c r="A18" s="4" t="s">
        <v>197</v>
      </c>
      <c r="B18" s="5"/>
    </row>
    <row r="19" spans="1:2" ht="13" customHeight="1">
      <c r="A19" s="4" t="s">
        <v>198</v>
      </c>
      <c r="B19" s="5"/>
    </row>
    <row r="20" spans="1:2" ht="13" customHeight="1">
      <c r="A20" s="4" t="s">
        <v>199</v>
      </c>
      <c r="B20" s="5"/>
    </row>
    <row r="21" spans="1:2" ht="13" customHeight="1">
      <c r="A21" s="6" t="s">
        <v>200</v>
      </c>
      <c r="B21" s="5"/>
    </row>
    <row r="22" spans="1:2" ht="13" customHeight="1">
      <c r="A22" s="6" t="s">
        <v>201</v>
      </c>
      <c r="B22" s="5"/>
    </row>
    <row r="23" spans="1:2" ht="13" customHeight="1">
      <c r="A23" s="4" t="s">
        <v>202</v>
      </c>
      <c r="B23" s="5"/>
    </row>
    <row r="24" spans="1:2" ht="13" customHeight="1">
      <c r="A24" s="4" t="s">
        <v>203</v>
      </c>
      <c r="B24" s="5"/>
    </row>
    <row r="25" spans="1:2" ht="13" customHeight="1">
      <c r="A25" s="4" t="s">
        <v>204</v>
      </c>
      <c r="B25" s="5"/>
    </row>
    <row r="26" spans="1:2" ht="13" customHeight="1">
      <c r="A26" s="4" t="s">
        <v>205</v>
      </c>
      <c r="B26" s="5"/>
    </row>
    <row r="27" spans="1:2" ht="13" customHeight="1">
      <c r="A27" s="4" t="s">
        <v>206</v>
      </c>
      <c r="B27" s="5"/>
    </row>
    <row r="28" spans="1:2" ht="13" customHeight="1">
      <c r="A28" s="4" t="s">
        <v>207</v>
      </c>
      <c r="B28" s="5"/>
    </row>
    <row r="29" spans="1:2" ht="13" customHeight="1">
      <c r="A29" s="6" t="s">
        <v>208</v>
      </c>
      <c r="B29" s="5"/>
    </row>
    <row r="30" spans="1:2" ht="13" customHeight="1">
      <c r="A30" s="8" t="s">
        <v>209</v>
      </c>
      <c r="B30" s="5"/>
    </row>
    <row r="31" spans="1:2" ht="13" customHeight="1">
      <c r="A31" s="4" t="s">
        <v>210</v>
      </c>
      <c r="B31" s="5"/>
    </row>
    <row r="32" spans="1:2" ht="13" customHeight="1">
      <c r="A32" s="6" t="s">
        <v>211</v>
      </c>
      <c r="B32" s="5"/>
    </row>
    <row r="33" spans="1:2" ht="13" customHeight="1">
      <c r="A33" s="9" t="s">
        <v>212</v>
      </c>
      <c r="B33" s="5"/>
    </row>
    <row r="34" spans="1:2" ht="13" customHeight="1">
      <c r="A34" s="4" t="s">
        <v>213</v>
      </c>
      <c r="B34" s="5"/>
    </row>
    <row r="35" spans="1:2" ht="13" customHeight="1">
      <c r="A35" s="8" t="s">
        <v>214</v>
      </c>
      <c r="B35" s="5"/>
    </row>
    <row r="36" spans="1:2" ht="13" customHeight="1">
      <c r="A36" s="4" t="s">
        <v>215</v>
      </c>
      <c r="B36" s="5"/>
    </row>
    <row r="37" spans="1:2" ht="13" customHeight="1">
      <c r="A37" s="4" t="s">
        <v>216</v>
      </c>
      <c r="B37" s="5"/>
    </row>
    <row r="38" spans="1:2" ht="13" customHeight="1">
      <c r="A38" s="6" t="s">
        <v>217</v>
      </c>
      <c r="B38" s="5"/>
    </row>
    <row r="39" spans="1:2" ht="13" customHeight="1">
      <c r="A39" s="4" t="s">
        <v>218</v>
      </c>
      <c r="B39" s="5"/>
    </row>
    <row r="40" spans="1:2" ht="13" hidden="1" customHeight="1">
      <c r="A40" s="4" t="s">
        <v>219</v>
      </c>
      <c r="B40" s="5"/>
    </row>
    <row r="41" spans="1:2" ht="13" customHeight="1">
      <c r="A41" s="4" t="s">
        <v>220</v>
      </c>
      <c r="B41" s="5"/>
    </row>
    <row r="42" spans="1:2" ht="13" customHeight="1">
      <c r="A42" s="8" t="s">
        <v>221</v>
      </c>
      <c r="B42" s="5"/>
    </row>
    <row r="43" spans="1:2" ht="13" customHeight="1">
      <c r="A43" s="4" t="s">
        <v>222</v>
      </c>
      <c r="B43" s="5"/>
    </row>
    <row r="44" spans="1:2" ht="13" customHeight="1">
      <c r="A44" s="4" t="s">
        <v>223</v>
      </c>
      <c r="B44" s="5"/>
    </row>
    <row r="45" spans="1:2" ht="13" customHeight="1">
      <c r="A45" s="4" t="s">
        <v>224</v>
      </c>
      <c r="B45" s="5"/>
    </row>
    <row r="46" spans="1:2" ht="13" customHeight="1">
      <c r="A46" s="4" t="s">
        <v>225</v>
      </c>
      <c r="B46" s="5"/>
    </row>
    <row r="47" spans="1:2" ht="13" customHeight="1">
      <c r="A47" s="7" t="s">
        <v>226</v>
      </c>
      <c r="B47" s="5"/>
    </row>
    <row r="48" spans="1:2" ht="13" customHeight="1">
      <c r="A48" s="4" t="s">
        <v>227</v>
      </c>
      <c r="B48" s="5"/>
    </row>
    <row r="49" spans="1:2" ht="13" customHeight="1">
      <c r="A49" s="4" t="s">
        <v>228</v>
      </c>
      <c r="B49" s="5"/>
    </row>
    <row r="50" spans="1:2" ht="13" customHeight="1">
      <c r="A50" s="4" t="s">
        <v>229</v>
      </c>
      <c r="B50" s="5"/>
    </row>
    <row r="51" spans="1:2" ht="13" customHeight="1">
      <c r="A51" s="4" t="s">
        <v>230</v>
      </c>
      <c r="B51" s="5"/>
    </row>
    <row r="52" spans="1:2" ht="13" hidden="1" customHeight="1">
      <c r="A52" s="4" t="s">
        <v>231</v>
      </c>
      <c r="B52" s="5"/>
    </row>
    <row r="53" spans="1:2" ht="13" customHeight="1">
      <c r="A53" s="4" t="s">
        <v>232</v>
      </c>
      <c r="B53" s="5"/>
    </row>
    <row r="54" spans="1:2" ht="13" customHeight="1">
      <c r="A54" s="4" t="s">
        <v>233</v>
      </c>
      <c r="B54" s="5"/>
    </row>
    <row r="55" spans="1:2" ht="13" customHeight="1">
      <c r="A55" s="8" t="s">
        <v>234</v>
      </c>
      <c r="B55" s="5"/>
    </row>
    <row r="56" spans="1:2" ht="13" hidden="1" customHeight="1">
      <c r="A56" s="8" t="s">
        <v>235</v>
      </c>
      <c r="B56" s="5"/>
    </row>
    <row r="57" spans="1:2" ht="13" hidden="1" customHeight="1">
      <c r="A57" s="8" t="s">
        <v>236</v>
      </c>
      <c r="B57" s="5"/>
    </row>
    <row r="58" spans="1:2" ht="13" customHeight="1">
      <c r="A58" s="1"/>
      <c r="B58" s="2"/>
    </row>
    <row r="60" spans="1:2" ht="13" customHeight="1">
      <c r="A60" s="1" t="s">
        <v>237</v>
      </c>
      <c r="B60" s="2"/>
    </row>
    <row r="61" spans="1:2" ht="13" customHeight="1">
      <c r="A61" s="10" t="s">
        <v>166</v>
      </c>
      <c r="B61" s="11" t="s">
        <v>238</v>
      </c>
    </row>
    <row r="62" spans="1:2" ht="13" customHeight="1">
      <c r="A62" s="10" t="s">
        <v>239</v>
      </c>
      <c r="B62" s="11" t="s">
        <v>240</v>
      </c>
    </row>
    <row r="63" spans="1:2" ht="13" customHeight="1">
      <c r="A63" s="10" t="s">
        <v>241</v>
      </c>
      <c r="B63" s="11" t="s">
        <v>242</v>
      </c>
    </row>
    <row r="64" spans="1:2" ht="13" customHeight="1">
      <c r="A64" s="12" t="s">
        <v>243</v>
      </c>
      <c r="B64" s="11" t="s">
        <v>240</v>
      </c>
    </row>
    <row r="65" spans="1:2" ht="13" customHeight="1">
      <c r="A65" s="10" t="s">
        <v>244</v>
      </c>
      <c r="B65" s="11" t="s">
        <v>245</v>
      </c>
    </row>
    <row r="66" spans="1:2" ht="13" customHeight="1">
      <c r="A66" s="10" t="s">
        <v>246</v>
      </c>
      <c r="B66" s="11" t="s">
        <v>247</v>
      </c>
    </row>
    <row r="67" spans="1:2" ht="13" customHeight="1">
      <c r="A67" s="13" t="s">
        <v>248</v>
      </c>
      <c r="B67" s="14" t="s">
        <v>249</v>
      </c>
    </row>
  </sheetData>
  <sheetProtection algorithmName="SHA-512" hashValue="fc15iZzOBKPWkjcLZqYdBUapOXVVoge9xOEsvQCHhcpYVEgzSri41UeFsZ1qI9i/SV7pnbRVlQcTt99S5ScCxA==" saltValue="g07J90kF1IM7waUZFNB1aw==" spinCount="100000" sheet="1" objects="1" scenarios="1" autoFilter="0"/>
  <autoFilter ref="A1:B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4392"/>
  <sheetViews>
    <sheetView zoomScale="90" zoomScaleNormal="90" workbookViewId="0">
      <selection activeCell="E10" sqref="E10"/>
    </sheetView>
  </sheetViews>
  <sheetFormatPr defaultColWidth="9" defaultRowHeight="12"/>
  <cols>
    <col min="1" max="1" width="18.90625" style="176" customWidth="1"/>
    <col min="2" max="2" width="20.1796875" style="116" customWidth="1"/>
    <col min="3" max="3" width="19.36328125" style="116" hidden="1" customWidth="1"/>
    <col min="4" max="4" width="19.36328125" style="116" customWidth="1"/>
    <col min="5" max="5" width="22.36328125" style="116" customWidth="1"/>
    <col min="6" max="6" width="17" style="33" bestFit="1" customWidth="1"/>
    <col min="7" max="7" width="17.54296875" style="33" customWidth="1"/>
    <col min="8" max="8" width="25" style="33" customWidth="1"/>
    <col min="9" max="9" width="20.08984375" style="33" customWidth="1"/>
    <col min="10" max="10" width="13.90625" style="155" bestFit="1" customWidth="1"/>
    <col min="11" max="11" width="10.453125" style="156" bestFit="1" customWidth="1"/>
    <col min="12" max="12" width="9.7265625" style="118" bestFit="1" customWidth="1"/>
    <col min="13" max="13" width="9" style="157" customWidth="1"/>
    <col min="14" max="14" width="21.08984375" style="158" customWidth="1"/>
    <col min="15" max="15" width="13.36328125" style="35" bestFit="1" customWidth="1"/>
    <col min="16" max="16" width="13.26953125" style="36" bestFit="1" customWidth="1"/>
    <col min="17" max="17" width="11.90625" style="58" customWidth="1"/>
    <col min="18" max="18" width="13.1796875" style="48" bestFit="1" customWidth="1"/>
    <col min="19" max="19" width="13.6328125" style="39" bestFit="1" customWidth="1"/>
    <col min="20" max="20" width="35.81640625" style="58" customWidth="1"/>
    <col min="21" max="21" width="13.54296875" style="40" bestFit="1" customWidth="1"/>
    <col min="22" max="22" width="14.7265625" style="41" bestFit="1" customWidth="1"/>
    <col min="23" max="56" width="9" style="41"/>
    <col min="57" max="16384" width="9" style="42"/>
  </cols>
  <sheetData>
    <row r="1" spans="1:57" s="24" customFormat="1" ht="24">
      <c r="A1" s="16" t="s">
        <v>250</v>
      </c>
      <c r="B1" s="16" t="s">
        <v>251</v>
      </c>
      <c r="C1" s="16" t="s">
        <v>252</v>
      </c>
      <c r="D1" s="16" t="s">
        <v>253</v>
      </c>
      <c r="E1" s="16" t="s">
        <v>254</v>
      </c>
      <c r="F1" s="16" t="s">
        <v>255</v>
      </c>
      <c r="G1" s="16" t="s">
        <v>256</v>
      </c>
      <c r="H1" s="16" t="s">
        <v>257</v>
      </c>
      <c r="I1" s="16" t="s">
        <v>258</v>
      </c>
      <c r="J1" s="17" t="s">
        <v>259</v>
      </c>
      <c r="K1" s="17" t="s">
        <v>260</v>
      </c>
      <c r="L1" s="18" t="s">
        <v>261</v>
      </c>
      <c r="M1" s="16" t="s">
        <v>262</v>
      </c>
      <c r="N1" s="16" t="s">
        <v>250</v>
      </c>
      <c r="O1" s="19" t="s">
        <v>263</v>
      </c>
      <c r="P1" s="20" t="s">
        <v>180</v>
      </c>
      <c r="Q1" s="20" t="s">
        <v>264</v>
      </c>
      <c r="R1" s="21" t="s">
        <v>265</v>
      </c>
      <c r="S1" s="19" t="s">
        <v>266</v>
      </c>
      <c r="T1" s="20" t="s">
        <v>267</v>
      </c>
      <c r="U1" s="22" t="s">
        <v>268</v>
      </c>
      <c r="V1" s="23" t="s">
        <v>93</v>
      </c>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row>
    <row r="2" spans="1:57" ht="13.5" customHeight="1">
      <c r="A2" s="25" t="s">
        <v>289</v>
      </c>
      <c r="B2" s="26" t="s">
        <v>269</v>
      </c>
      <c r="C2" s="26" t="s">
        <v>270</v>
      </c>
      <c r="D2" s="26" t="s">
        <v>271</v>
      </c>
      <c r="E2" s="26"/>
      <c r="F2" s="27" t="s">
        <v>272</v>
      </c>
      <c r="G2" s="28" t="s">
        <v>273</v>
      </c>
      <c r="H2" s="28" t="s">
        <v>274</v>
      </c>
      <c r="I2" s="29" t="s">
        <v>275</v>
      </c>
      <c r="J2" s="30">
        <v>101</v>
      </c>
      <c r="K2" s="31">
        <v>0</v>
      </c>
      <c r="L2" s="32">
        <v>101</v>
      </c>
      <c r="M2" s="33">
        <v>0</v>
      </c>
      <c r="N2" s="34" t="s">
        <v>289</v>
      </c>
      <c r="Q2" s="44"/>
      <c r="R2" s="38"/>
      <c r="T2" s="44"/>
    </row>
    <row r="3" spans="1:57" ht="13.5" customHeight="1">
      <c r="A3" s="25" t="s">
        <v>214</v>
      </c>
      <c r="B3" s="26" t="s">
        <v>269</v>
      </c>
      <c r="C3" s="26" t="s">
        <v>270</v>
      </c>
      <c r="D3" s="26" t="s">
        <v>271</v>
      </c>
      <c r="E3" s="26"/>
      <c r="F3" s="27" t="s">
        <v>272</v>
      </c>
      <c r="G3" s="28" t="s">
        <v>276</v>
      </c>
      <c r="H3" s="28" t="s">
        <v>277</v>
      </c>
      <c r="I3" s="29" t="s">
        <v>275</v>
      </c>
      <c r="J3" s="30">
        <v>30</v>
      </c>
      <c r="K3" s="31">
        <v>30</v>
      </c>
      <c r="L3" s="32">
        <v>0</v>
      </c>
      <c r="M3" s="33">
        <v>200</v>
      </c>
      <c r="N3" s="34" t="str">
        <f t="shared" ref="N3:N66" si="0">A3</f>
        <v>les200s</v>
      </c>
      <c r="O3" s="35" t="e">
        <f t="shared" ref="O3:O66" si="1">+M3/P3</f>
        <v>#DIV/0!</v>
      </c>
      <c r="P3" s="36">
        <f>VLOOKUP(A3,Kengetallen!$A$2:$B$57,2,FALSE)</f>
        <v>0</v>
      </c>
      <c r="Q3" s="37"/>
      <c r="R3" s="38">
        <f t="shared" ref="R3:R8" si="2">+P3*Q3</f>
        <v>0</v>
      </c>
      <c r="S3" s="39">
        <f t="shared" ref="S3:S8" si="3">+R3*K3</f>
        <v>0</v>
      </c>
      <c r="T3" s="37"/>
      <c r="U3" s="40">
        <f t="shared" ref="U3:U66" si="4">+M3*K3</f>
        <v>6000</v>
      </c>
    </row>
    <row r="4" spans="1:57" ht="13.5" customHeight="1">
      <c r="A4" s="25" t="s">
        <v>289</v>
      </c>
      <c r="B4" s="26" t="s">
        <v>269</v>
      </c>
      <c r="C4" s="26" t="s">
        <v>270</v>
      </c>
      <c r="D4" s="26" t="s">
        <v>271</v>
      </c>
      <c r="E4" s="26"/>
      <c r="F4" s="27" t="s">
        <v>272</v>
      </c>
      <c r="G4" s="28" t="s">
        <v>278</v>
      </c>
      <c r="H4" s="28" t="s">
        <v>279</v>
      </c>
      <c r="I4" s="29" t="s">
        <v>275</v>
      </c>
      <c r="J4" s="30">
        <v>101</v>
      </c>
      <c r="K4" s="31">
        <v>0</v>
      </c>
      <c r="L4" s="32">
        <v>101</v>
      </c>
      <c r="M4" s="33">
        <v>0</v>
      </c>
      <c r="N4" s="34" t="s">
        <v>289</v>
      </c>
      <c r="Q4" s="44"/>
      <c r="R4" s="38"/>
      <c r="T4" s="44"/>
    </row>
    <row r="5" spans="1:57" ht="13.5" customHeight="1">
      <c r="A5" s="25" t="s">
        <v>206</v>
      </c>
      <c r="B5" s="26" t="s">
        <v>269</v>
      </c>
      <c r="C5" s="26" t="s">
        <v>270</v>
      </c>
      <c r="D5" s="26" t="s">
        <v>271</v>
      </c>
      <c r="E5" s="26"/>
      <c r="F5" s="27" t="s">
        <v>272</v>
      </c>
      <c r="G5" s="28" t="s">
        <v>280</v>
      </c>
      <c r="H5" s="28" t="s">
        <v>281</v>
      </c>
      <c r="I5" s="29" t="s">
        <v>282</v>
      </c>
      <c r="J5" s="30">
        <v>102</v>
      </c>
      <c r="K5" s="31">
        <v>102</v>
      </c>
      <c r="L5" s="32">
        <v>0</v>
      </c>
      <c r="M5" s="33">
        <v>40</v>
      </c>
      <c r="N5" s="34" t="str">
        <f t="shared" si="0"/>
        <v>keu040s</v>
      </c>
      <c r="O5" s="35" t="e">
        <f t="shared" si="1"/>
        <v>#DIV/0!</v>
      </c>
      <c r="P5" s="36">
        <f>VLOOKUP(A5,Kengetallen!$A$2:$B$57,2,FALSE)</f>
        <v>0</v>
      </c>
      <c r="Q5" s="37"/>
      <c r="R5" s="38">
        <f t="shared" si="2"/>
        <v>0</v>
      </c>
      <c r="S5" s="39">
        <f t="shared" si="3"/>
        <v>0</v>
      </c>
      <c r="T5" s="37"/>
      <c r="U5" s="40">
        <f t="shared" si="4"/>
        <v>4080</v>
      </c>
    </row>
    <row r="6" spans="1:57" ht="13.5" customHeight="1">
      <c r="A6" s="25" t="s">
        <v>221</v>
      </c>
      <c r="B6" s="26" t="s">
        <v>269</v>
      </c>
      <c r="C6" s="26" t="s">
        <v>270</v>
      </c>
      <c r="D6" s="26" t="s">
        <v>271</v>
      </c>
      <c r="E6" s="26"/>
      <c r="F6" s="27" t="s">
        <v>272</v>
      </c>
      <c r="G6" s="28" t="s">
        <v>283</v>
      </c>
      <c r="H6" s="28" t="s">
        <v>284</v>
      </c>
      <c r="I6" s="29" t="s">
        <v>282</v>
      </c>
      <c r="J6" s="30">
        <v>84</v>
      </c>
      <c r="K6" s="31">
        <v>84</v>
      </c>
      <c r="L6" s="32">
        <v>0</v>
      </c>
      <c r="M6" s="33">
        <v>200</v>
      </c>
      <c r="N6" s="34" t="str">
        <f t="shared" si="0"/>
        <v>pra200s</v>
      </c>
      <c r="O6" s="35" t="e">
        <f t="shared" si="1"/>
        <v>#DIV/0!</v>
      </c>
      <c r="P6" s="36">
        <f>VLOOKUP(A6,Kengetallen!$A$2:$B$57,2,FALSE)</f>
        <v>0</v>
      </c>
      <c r="Q6" s="37"/>
      <c r="R6" s="38">
        <f t="shared" si="2"/>
        <v>0</v>
      </c>
      <c r="S6" s="39">
        <f t="shared" si="3"/>
        <v>0</v>
      </c>
      <c r="T6" s="37"/>
      <c r="U6" s="40">
        <f t="shared" si="4"/>
        <v>16800</v>
      </c>
    </row>
    <row r="7" spans="1:57" ht="13.5" customHeight="1">
      <c r="A7" s="43" t="s">
        <v>221</v>
      </c>
      <c r="B7" s="26" t="s">
        <v>269</v>
      </c>
      <c r="C7" s="26" t="s">
        <v>270</v>
      </c>
      <c r="D7" s="26" t="s">
        <v>271</v>
      </c>
      <c r="E7" s="26"/>
      <c r="F7" s="27" t="s">
        <v>272</v>
      </c>
      <c r="G7" s="28" t="s">
        <v>285</v>
      </c>
      <c r="H7" s="28" t="s">
        <v>286</v>
      </c>
      <c r="I7" s="29" t="s">
        <v>275</v>
      </c>
      <c r="J7" s="30">
        <v>74</v>
      </c>
      <c r="K7" s="31">
        <v>74</v>
      </c>
      <c r="L7" s="32">
        <v>0</v>
      </c>
      <c r="M7" s="33">
        <v>200</v>
      </c>
      <c r="N7" s="34" t="str">
        <f t="shared" si="0"/>
        <v>pra200s</v>
      </c>
      <c r="O7" s="35" t="e">
        <f t="shared" si="1"/>
        <v>#DIV/0!</v>
      </c>
      <c r="P7" s="36">
        <f>VLOOKUP(A7,Kengetallen!$A$2:$B$57,2,FALSE)</f>
        <v>0</v>
      </c>
      <c r="Q7" s="37"/>
      <c r="R7" s="38">
        <f t="shared" si="2"/>
        <v>0</v>
      </c>
      <c r="S7" s="39">
        <f t="shared" si="3"/>
        <v>0</v>
      </c>
      <c r="T7" s="37"/>
      <c r="U7" s="40">
        <f t="shared" si="4"/>
        <v>14800</v>
      </c>
    </row>
    <row r="8" spans="1:57" ht="13.5" customHeight="1">
      <c r="A8" s="43" t="s">
        <v>221</v>
      </c>
      <c r="B8" s="26" t="s">
        <v>269</v>
      </c>
      <c r="C8" s="26" t="s">
        <v>270</v>
      </c>
      <c r="D8" s="26" t="s">
        <v>271</v>
      </c>
      <c r="E8" s="26"/>
      <c r="F8" s="27" t="s">
        <v>272</v>
      </c>
      <c r="G8" s="28" t="s">
        <v>287</v>
      </c>
      <c r="H8" s="28" t="s">
        <v>288</v>
      </c>
      <c r="I8" s="29" t="s">
        <v>275</v>
      </c>
      <c r="J8" s="30">
        <v>72</v>
      </c>
      <c r="K8" s="31">
        <v>72</v>
      </c>
      <c r="L8" s="32">
        <v>0</v>
      </c>
      <c r="M8" s="33">
        <v>200</v>
      </c>
      <c r="N8" s="34" t="str">
        <f t="shared" si="0"/>
        <v>pra200s</v>
      </c>
      <c r="O8" s="35" t="e">
        <f t="shared" si="1"/>
        <v>#DIV/0!</v>
      </c>
      <c r="P8" s="36">
        <f>VLOOKUP(A8,Kengetallen!$A$2:$B$57,2,FALSE)</f>
        <v>0</v>
      </c>
      <c r="Q8" s="37"/>
      <c r="R8" s="38">
        <f t="shared" si="2"/>
        <v>0</v>
      </c>
      <c r="S8" s="39">
        <f t="shared" si="3"/>
        <v>0</v>
      </c>
      <c r="T8" s="37"/>
      <c r="U8" s="40">
        <f t="shared" si="4"/>
        <v>14400</v>
      </c>
    </row>
    <row r="9" spans="1:57" ht="13.5" customHeight="1">
      <c r="A9" s="43" t="s">
        <v>289</v>
      </c>
      <c r="B9" s="26" t="s">
        <v>269</v>
      </c>
      <c r="C9" s="26" t="s">
        <v>270</v>
      </c>
      <c r="D9" s="26" t="s">
        <v>271</v>
      </c>
      <c r="E9" s="26"/>
      <c r="F9" s="27" t="s">
        <v>272</v>
      </c>
      <c r="G9" s="28" t="s">
        <v>290</v>
      </c>
      <c r="H9" s="28" t="s">
        <v>291</v>
      </c>
      <c r="I9" s="29" t="s">
        <v>275</v>
      </c>
      <c r="J9" s="30">
        <v>12</v>
      </c>
      <c r="K9" s="31">
        <v>0</v>
      </c>
      <c r="L9" s="32">
        <v>12</v>
      </c>
      <c r="M9" s="33">
        <v>0</v>
      </c>
      <c r="N9" s="34" t="str">
        <f t="shared" si="0"/>
        <v>nio</v>
      </c>
      <c r="Q9" s="44"/>
      <c r="R9" s="38"/>
      <c r="T9" s="44"/>
    </row>
    <row r="10" spans="1:57" ht="13.5" customHeight="1">
      <c r="A10" s="43" t="s">
        <v>289</v>
      </c>
      <c r="B10" s="26" t="s">
        <v>269</v>
      </c>
      <c r="C10" s="26" t="s">
        <v>270</v>
      </c>
      <c r="D10" s="26" t="s">
        <v>271</v>
      </c>
      <c r="E10" s="26"/>
      <c r="F10" s="27" t="s">
        <v>272</v>
      </c>
      <c r="G10" s="28" t="s">
        <v>292</v>
      </c>
      <c r="H10" s="28" t="s">
        <v>293</v>
      </c>
      <c r="I10" s="29" t="s">
        <v>275</v>
      </c>
      <c r="J10" s="30">
        <v>10</v>
      </c>
      <c r="K10" s="31">
        <v>0</v>
      </c>
      <c r="L10" s="32">
        <v>10</v>
      </c>
      <c r="M10" s="33">
        <v>0</v>
      </c>
      <c r="N10" s="34" t="str">
        <f t="shared" si="0"/>
        <v>nio</v>
      </c>
      <c r="Q10" s="44"/>
      <c r="R10" s="38"/>
      <c r="T10" s="44"/>
    </row>
    <row r="11" spans="1:57" ht="13.5" customHeight="1">
      <c r="A11" s="43" t="s">
        <v>194</v>
      </c>
      <c r="B11" s="26" t="s">
        <v>269</v>
      </c>
      <c r="C11" s="26" t="s">
        <v>270</v>
      </c>
      <c r="D11" s="26" t="s">
        <v>271</v>
      </c>
      <c r="E11" s="26"/>
      <c r="F11" s="27" t="s">
        <v>272</v>
      </c>
      <c r="G11" s="28" t="s">
        <v>294</v>
      </c>
      <c r="H11" s="28" t="s">
        <v>295</v>
      </c>
      <c r="I11" s="29" t="s">
        <v>296</v>
      </c>
      <c r="J11" s="30">
        <v>12</v>
      </c>
      <c r="K11" s="31">
        <v>12</v>
      </c>
      <c r="L11" s="32">
        <v>0</v>
      </c>
      <c r="M11" s="33">
        <v>200</v>
      </c>
      <c r="N11" s="34" t="str">
        <f t="shared" si="0"/>
        <v>ent200t</v>
      </c>
      <c r="O11" s="35" t="e">
        <f t="shared" si="1"/>
        <v>#DIV/0!</v>
      </c>
      <c r="P11" s="36">
        <f>VLOOKUP(A11,Kengetallen!$A$2:$B$57,2,FALSE)</f>
        <v>0</v>
      </c>
      <c r="Q11" s="37"/>
      <c r="R11" s="38">
        <f t="shared" ref="R11" si="5">+P11*Q11</f>
        <v>0</v>
      </c>
      <c r="S11" s="39">
        <f t="shared" ref="S11" si="6">+R11*K11</f>
        <v>0</v>
      </c>
      <c r="T11" s="37"/>
      <c r="U11" s="40">
        <f t="shared" si="4"/>
        <v>2400</v>
      </c>
    </row>
    <row r="12" spans="1:57" ht="13.5" customHeight="1">
      <c r="A12" s="43" t="s">
        <v>289</v>
      </c>
      <c r="B12" s="26" t="s">
        <v>269</v>
      </c>
      <c r="C12" s="26" t="s">
        <v>270</v>
      </c>
      <c r="D12" s="26" t="s">
        <v>271</v>
      </c>
      <c r="E12" s="26"/>
      <c r="F12" s="27" t="s">
        <v>272</v>
      </c>
      <c r="G12" s="28" t="s">
        <v>297</v>
      </c>
      <c r="H12" s="28" t="s">
        <v>298</v>
      </c>
      <c r="I12" s="29" t="s">
        <v>275</v>
      </c>
      <c r="J12" s="30">
        <v>9</v>
      </c>
      <c r="K12" s="31">
        <v>0</v>
      </c>
      <c r="L12" s="32">
        <v>9</v>
      </c>
      <c r="M12" s="33">
        <v>0</v>
      </c>
      <c r="N12" s="34" t="str">
        <f t="shared" si="0"/>
        <v>nio</v>
      </c>
      <c r="Q12" s="44"/>
      <c r="R12" s="38"/>
      <c r="T12" s="44"/>
    </row>
    <row r="13" spans="1:57" ht="13.5" customHeight="1">
      <c r="A13" s="43" t="s">
        <v>228</v>
      </c>
      <c r="B13" s="26" t="s">
        <v>269</v>
      </c>
      <c r="C13" s="26" t="s">
        <v>270</v>
      </c>
      <c r="D13" s="26" t="s">
        <v>271</v>
      </c>
      <c r="E13" s="26"/>
      <c r="F13" s="27" t="s">
        <v>272</v>
      </c>
      <c r="G13" s="28" t="s">
        <v>299</v>
      </c>
      <c r="H13" s="28" t="s">
        <v>300</v>
      </c>
      <c r="I13" s="29" t="s">
        <v>282</v>
      </c>
      <c r="J13" s="30">
        <v>7</v>
      </c>
      <c r="K13" s="31">
        <v>7</v>
      </c>
      <c r="L13" s="32">
        <v>0</v>
      </c>
      <c r="M13" s="33">
        <v>200</v>
      </c>
      <c r="N13" s="34" t="str">
        <f t="shared" si="0"/>
        <v>sas200s</v>
      </c>
      <c r="O13" s="35" t="e">
        <f t="shared" si="1"/>
        <v>#DIV/0!</v>
      </c>
      <c r="P13" s="36">
        <f>VLOOKUP(A13,Kengetallen!$A$2:$B$57,2,FALSE)</f>
        <v>0</v>
      </c>
      <c r="Q13" s="37"/>
      <c r="R13" s="38">
        <f t="shared" ref="R13:R16" si="7">+P13*Q13</f>
        <v>0</v>
      </c>
      <c r="S13" s="39">
        <f t="shared" ref="S13:S16" si="8">+R13*K13</f>
        <v>0</v>
      </c>
      <c r="T13" s="37"/>
      <c r="U13" s="40">
        <f t="shared" si="4"/>
        <v>1400</v>
      </c>
    </row>
    <row r="14" spans="1:57" ht="13.5" customHeight="1">
      <c r="A14" s="43" t="s">
        <v>190</v>
      </c>
      <c r="B14" s="26" t="s">
        <v>269</v>
      </c>
      <c r="C14" s="26" t="s">
        <v>270</v>
      </c>
      <c r="D14" s="26" t="s">
        <v>271</v>
      </c>
      <c r="E14" s="26"/>
      <c r="F14" s="27" t="s">
        <v>272</v>
      </c>
      <c r="G14" s="28" t="s">
        <v>301</v>
      </c>
      <c r="H14" s="28" t="s">
        <v>302</v>
      </c>
      <c r="I14" s="29" t="s">
        <v>282</v>
      </c>
      <c r="J14" s="30">
        <v>4</v>
      </c>
      <c r="K14" s="31">
        <v>4</v>
      </c>
      <c r="L14" s="32">
        <v>0</v>
      </c>
      <c r="M14" s="33">
        <v>200</v>
      </c>
      <c r="N14" s="34" t="str">
        <f>A14</f>
        <v>dou200s</v>
      </c>
      <c r="O14" s="35" t="e">
        <f t="shared" si="1"/>
        <v>#DIV/0!</v>
      </c>
      <c r="P14" s="36">
        <f>VLOOKUP(A14,Kengetallen!$A$2:$B$57,2,FALSE)</f>
        <v>0</v>
      </c>
      <c r="Q14" s="37"/>
      <c r="R14" s="38">
        <f t="shared" si="7"/>
        <v>0</v>
      </c>
      <c r="S14" s="39">
        <f t="shared" si="8"/>
        <v>0</v>
      </c>
      <c r="T14" s="37"/>
      <c r="U14" s="40">
        <f t="shared" si="4"/>
        <v>800</v>
      </c>
    </row>
    <row r="15" spans="1:57" ht="13.5" customHeight="1">
      <c r="A15" s="43" t="s">
        <v>203</v>
      </c>
      <c r="B15" s="26" t="s">
        <v>269</v>
      </c>
      <c r="C15" s="26" t="s">
        <v>270</v>
      </c>
      <c r="D15" s="26" t="s">
        <v>271</v>
      </c>
      <c r="E15" s="26"/>
      <c r="F15" s="27" t="s">
        <v>272</v>
      </c>
      <c r="G15" s="28" t="s">
        <v>303</v>
      </c>
      <c r="H15" s="28" t="s">
        <v>304</v>
      </c>
      <c r="I15" s="29" t="s">
        <v>166</v>
      </c>
      <c r="J15" s="30">
        <v>25</v>
      </c>
      <c r="K15" s="31">
        <v>25</v>
      </c>
      <c r="L15" s="32">
        <v>0</v>
      </c>
      <c r="M15" s="33">
        <v>200</v>
      </c>
      <c r="N15" s="34" t="str">
        <f t="shared" si="0"/>
        <v>kan200l</v>
      </c>
      <c r="O15" s="35" t="e">
        <f t="shared" si="1"/>
        <v>#DIV/0!</v>
      </c>
      <c r="P15" s="36">
        <f>VLOOKUP(A15,Kengetallen!$A$2:$B$57,2,FALSE)</f>
        <v>0</v>
      </c>
      <c r="Q15" s="37"/>
      <c r="R15" s="38">
        <f t="shared" si="7"/>
        <v>0</v>
      </c>
      <c r="S15" s="39">
        <f t="shared" si="8"/>
        <v>0</v>
      </c>
      <c r="T15" s="37"/>
      <c r="U15" s="40">
        <f t="shared" si="4"/>
        <v>5000</v>
      </c>
    </row>
    <row r="16" spans="1:57" ht="13.5" customHeight="1">
      <c r="A16" s="43" t="s">
        <v>203</v>
      </c>
      <c r="B16" s="26" t="s">
        <v>269</v>
      </c>
      <c r="C16" s="26" t="s">
        <v>270</v>
      </c>
      <c r="D16" s="26" t="s">
        <v>271</v>
      </c>
      <c r="E16" s="26"/>
      <c r="F16" s="27" t="s">
        <v>272</v>
      </c>
      <c r="G16" s="28" t="s">
        <v>305</v>
      </c>
      <c r="H16" s="28" t="s">
        <v>306</v>
      </c>
      <c r="I16" s="29" t="s">
        <v>166</v>
      </c>
      <c r="J16" s="30">
        <v>22</v>
      </c>
      <c r="K16" s="31">
        <v>22</v>
      </c>
      <c r="L16" s="32">
        <v>0</v>
      </c>
      <c r="M16" s="33">
        <v>200</v>
      </c>
      <c r="N16" s="34" t="str">
        <f t="shared" si="0"/>
        <v>kan200l</v>
      </c>
      <c r="O16" s="35" t="e">
        <f t="shared" si="1"/>
        <v>#DIV/0!</v>
      </c>
      <c r="P16" s="36">
        <f>VLOOKUP(A16,Kengetallen!$A$2:$B$57,2,FALSE)</f>
        <v>0</v>
      </c>
      <c r="Q16" s="37"/>
      <c r="R16" s="38">
        <f t="shared" si="7"/>
        <v>0</v>
      </c>
      <c r="S16" s="39">
        <f t="shared" si="8"/>
        <v>0</v>
      </c>
      <c r="T16" s="37"/>
      <c r="U16" s="40">
        <f t="shared" si="4"/>
        <v>4400</v>
      </c>
    </row>
    <row r="17" spans="1:21" ht="13.5" customHeight="1">
      <c r="A17" s="43" t="s">
        <v>289</v>
      </c>
      <c r="B17" s="26" t="s">
        <v>269</v>
      </c>
      <c r="C17" s="26" t="s">
        <v>270</v>
      </c>
      <c r="D17" s="26" t="s">
        <v>271</v>
      </c>
      <c r="E17" s="26"/>
      <c r="F17" s="27" t="s">
        <v>272</v>
      </c>
      <c r="G17" s="28" t="s">
        <v>307</v>
      </c>
      <c r="H17" s="28" t="s">
        <v>308</v>
      </c>
      <c r="I17" s="29" t="s">
        <v>166</v>
      </c>
      <c r="J17" s="30">
        <v>4</v>
      </c>
      <c r="K17" s="31">
        <v>0</v>
      </c>
      <c r="L17" s="32">
        <v>4</v>
      </c>
      <c r="M17" s="33">
        <v>0</v>
      </c>
      <c r="N17" s="34" t="str">
        <f t="shared" si="0"/>
        <v>nio</v>
      </c>
      <c r="Q17" s="44"/>
      <c r="R17" s="38"/>
      <c r="T17" s="44"/>
    </row>
    <row r="18" spans="1:21" ht="13.5" customHeight="1">
      <c r="A18" s="43" t="s">
        <v>203</v>
      </c>
      <c r="B18" s="26" t="s">
        <v>269</v>
      </c>
      <c r="C18" s="26" t="s">
        <v>270</v>
      </c>
      <c r="D18" s="26" t="s">
        <v>271</v>
      </c>
      <c r="E18" s="26"/>
      <c r="F18" s="27" t="s">
        <v>272</v>
      </c>
      <c r="G18" s="28" t="s">
        <v>309</v>
      </c>
      <c r="H18" s="28" t="s">
        <v>310</v>
      </c>
      <c r="I18" s="29" t="s">
        <v>166</v>
      </c>
      <c r="J18" s="30">
        <v>4</v>
      </c>
      <c r="K18" s="31">
        <v>4</v>
      </c>
      <c r="L18" s="32">
        <v>0</v>
      </c>
      <c r="M18" s="33">
        <v>200</v>
      </c>
      <c r="N18" s="34" t="str">
        <f t="shared" si="0"/>
        <v>kan200l</v>
      </c>
      <c r="O18" s="35" t="e">
        <f t="shared" si="1"/>
        <v>#DIV/0!</v>
      </c>
      <c r="P18" s="36">
        <f>VLOOKUP(A18,Kengetallen!$A$2:$B$57,2,FALSE)</f>
        <v>0</v>
      </c>
      <c r="Q18" s="37"/>
      <c r="R18" s="38">
        <f t="shared" ref="R18:R20" si="9">+P18*Q18</f>
        <v>0</v>
      </c>
      <c r="S18" s="39">
        <f t="shared" ref="S18:S20" si="10">+R18*K18</f>
        <v>0</v>
      </c>
      <c r="T18" s="37"/>
      <c r="U18" s="40">
        <f t="shared" si="4"/>
        <v>800</v>
      </c>
    </row>
    <row r="19" spans="1:21" ht="13.5" customHeight="1">
      <c r="A19" s="43" t="s">
        <v>203</v>
      </c>
      <c r="B19" s="26" t="s">
        <v>269</v>
      </c>
      <c r="C19" s="26" t="s">
        <v>270</v>
      </c>
      <c r="D19" s="26" t="s">
        <v>271</v>
      </c>
      <c r="E19" s="26"/>
      <c r="F19" s="27" t="s">
        <v>272</v>
      </c>
      <c r="G19" s="28" t="s">
        <v>311</v>
      </c>
      <c r="H19" s="28" t="s">
        <v>312</v>
      </c>
      <c r="I19" s="29" t="s">
        <v>166</v>
      </c>
      <c r="J19" s="30">
        <v>16</v>
      </c>
      <c r="K19" s="31">
        <v>16</v>
      </c>
      <c r="L19" s="32">
        <v>0</v>
      </c>
      <c r="M19" s="33">
        <v>200</v>
      </c>
      <c r="N19" s="34" t="str">
        <f t="shared" si="0"/>
        <v>kan200l</v>
      </c>
      <c r="O19" s="35" t="e">
        <f t="shared" si="1"/>
        <v>#DIV/0!</v>
      </c>
      <c r="P19" s="36">
        <f>VLOOKUP(A19,Kengetallen!$A$2:$B$57,2,FALSE)</f>
        <v>0</v>
      </c>
      <c r="Q19" s="37"/>
      <c r="R19" s="38">
        <f t="shared" si="9"/>
        <v>0</v>
      </c>
      <c r="S19" s="39">
        <f t="shared" si="10"/>
        <v>0</v>
      </c>
      <c r="T19" s="37"/>
      <c r="U19" s="40">
        <f t="shared" si="4"/>
        <v>3200</v>
      </c>
    </row>
    <row r="20" spans="1:21" ht="13.5" customHeight="1">
      <c r="A20" s="43" t="s">
        <v>196</v>
      </c>
      <c r="B20" s="26" t="s">
        <v>269</v>
      </c>
      <c r="C20" s="26" t="s">
        <v>270</v>
      </c>
      <c r="D20" s="26" t="s">
        <v>271</v>
      </c>
      <c r="E20" s="26"/>
      <c r="F20" s="27" t="s">
        <v>272</v>
      </c>
      <c r="G20" s="28" t="s">
        <v>313</v>
      </c>
      <c r="H20" s="28" t="s">
        <v>314</v>
      </c>
      <c r="I20" s="29" t="s">
        <v>166</v>
      </c>
      <c r="J20" s="30">
        <v>14</v>
      </c>
      <c r="K20" s="31">
        <v>14</v>
      </c>
      <c r="L20" s="32">
        <v>0</v>
      </c>
      <c r="M20" s="33">
        <v>200</v>
      </c>
      <c r="N20" s="34" t="str">
        <f t="shared" si="0"/>
        <v>gan200l</v>
      </c>
      <c r="O20" s="35" t="e">
        <f t="shared" si="1"/>
        <v>#DIV/0!</v>
      </c>
      <c r="P20" s="36">
        <f>VLOOKUP(A20,Kengetallen!$A$2:$B$57,2,FALSE)</f>
        <v>0</v>
      </c>
      <c r="Q20" s="37"/>
      <c r="R20" s="38">
        <f t="shared" si="9"/>
        <v>0</v>
      </c>
      <c r="S20" s="39">
        <f t="shared" si="10"/>
        <v>0</v>
      </c>
      <c r="T20" s="37"/>
      <c r="U20" s="40">
        <f t="shared" si="4"/>
        <v>2800</v>
      </c>
    </row>
    <row r="21" spans="1:21" ht="13.5" customHeight="1">
      <c r="A21" s="45" t="s">
        <v>289</v>
      </c>
      <c r="B21" s="26" t="s">
        <v>269</v>
      </c>
      <c r="C21" s="26" t="s">
        <v>270</v>
      </c>
      <c r="D21" s="26" t="s">
        <v>271</v>
      </c>
      <c r="E21" s="26"/>
      <c r="F21" s="27" t="s">
        <v>272</v>
      </c>
      <c r="G21" s="28" t="s">
        <v>315</v>
      </c>
      <c r="H21" s="28" t="s">
        <v>316</v>
      </c>
      <c r="I21" s="29" t="s">
        <v>282</v>
      </c>
      <c r="J21" s="30">
        <v>15</v>
      </c>
      <c r="K21" s="31">
        <v>0</v>
      </c>
      <c r="L21" s="32">
        <v>15</v>
      </c>
      <c r="M21" s="33">
        <v>0</v>
      </c>
      <c r="N21" s="34" t="str">
        <f t="shared" si="0"/>
        <v>nio</v>
      </c>
      <c r="Q21" s="44"/>
      <c r="R21" s="38"/>
      <c r="T21" s="44"/>
    </row>
    <row r="22" spans="1:21" ht="13.5" customHeight="1">
      <c r="A22" s="43" t="s">
        <v>197</v>
      </c>
      <c r="B22" s="26" t="s">
        <v>269</v>
      </c>
      <c r="C22" s="26" t="s">
        <v>270</v>
      </c>
      <c r="D22" s="26" t="s">
        <v>271</v>
      </c>
      <c r="E22" s="26"/>
      <c r="F22" s="27" t="s">
        <v>272</v>
      </c>
      <c r="G22" s="28" t="s">
        <v>317</v>
      </c>
      <c r="H22" s="28" t="s">
        <v>318</v>
      </c>
      <c r="I22" s="29" t="s">
        <v>282</v>
      </c>
      <c r="J22" s="30">
        <v>6</v>
      </c>
      <c r="K22" s="31">
        <v>6</v>
      </c>
      <c r="L22" s="32">
        <v>0</v>
      </c>
      <c r="M22" s="33">
        <v>200</v>
      </c>
      <c r="N22" s="34" t="str">
        <f t="shared" si="0"/>
        <v>gan200s</v>
      </c>
      <c r="O22" s="35" t="e">
        <f t="shared" si="1"/>
        <v>#DIV/0!</v>
      </c>
      <c r="P22" s="36">
        <f>VLOOKUP(A22,Kengetallen!$A$2:$B$57,2,FALSE)</f>
        <v>0</v>
      </c>
      <c r="Q22" s="37"/>
      <c r="R22" s="38">
        <f t="shared" ref="R22:R31" si="11">+P22*Q22</f>
        <v>0</v>
      </c>
      <c r="S22" s="39">
        <f t="shared" ref="S22:S31" si="12">+R22*K22</f>
        <v>0</v>
      </c>
      <c r="T22" s="37"/>
      <c r="U22" s="40">
        <f t="shared" si="4"/>
        <v>1200</v>
      </c>
    </row>
    <row r="23" spans="1:21" ht="13.5" customHeight="1">
      <c r="A23" s="43" t="s">
        <v>203</v>
      </c>
      <c r="B23" s="26" t="s">
        <v>269</v>
      </c>
      <c r="C23" s="26" t="s">
        <v>270</v>
      </c>
      <c r="D23" s="26" t="s">
        <v>271</v>
      </c>
      <c r="E23" s="26"/>
      <c r="F23" s="27" t="s">
        <v>272</v>
      </c>
      <c r="G23" s="28" t="s">
        <v>319</v>
      </c>
      <c r="H23" s="28" t="s">
        <v>320</v>
      </c>
      <c r="I23" s="29" t="s">
        <v>166</v>
      </c>
      <c r="J23" s="30">
        <v>14</v>
      </c>
      <c r="K23" s="31">
        <v>14</v>
      </c>
      <c r="L23" s="32">
        <v>0</v>
      </c>
      <c r="M23" s="33">
        <v>200</v>
      </c>
      <c r="N23" s="34" t="str">
        <f t="shared" si="0"/>
        <v>kan200l</v>
      </c>
      <c r="O23" s="35" t="e">
        <f t="shared" si="1"/>
        <v>#DIV/0!</v>
      </c>
      <c r="P23" s="36">
        <f>VLOOKUP(A23,Kengetallen!$A$2:$B$57,2,FALSE)</f>
        <v>0</v>
      </c>
      <c r="Q23" s="37"/>
      <c r="R23" s="38">
        <f t="shared" si="11"/>
        <v>0</v>
      </c>
      <c r="S23" s="39">
        <f t="shared" si="12"/>
        <v>0</v>
      </c>
      <c r="T23" s="37"/>
      <c r="U23" s="40">
        <f t="shared" si="4"/>
        <v>2800</v>
      </c>
    </row>
    <row r="24" spans="1:21" ht="13.5" customHeight="1">
      <c r="A24" s="43" t="s">
        <v>203</v>
      </c>
      <c r="B24" s="26" t="s">
        <v>269</v>
      </c>
      <c r="C24" s="26" t="s">
        <v>270</v>
      </c>
      <c r="D24" s="26" t="s">
        <v>271</v>
      </c>
      <c r="E24" s="26"/>
      <c r="F24" s="27" t="s">
        <v>272</v>
      </c>
      <c r="G24" s="28" t="s">
        <v>321</v>
      </c>
      <c r="H24" s="28" t="s">
        <v>322</v>
      </c>
      <c r="I24" s="29" t="s">
        <v>166</v>
      </c>
      <c r="J24" s="30">
        <v>15</v>
      </c>
      <c r="K24" s="31">
        <v>15</v>
      </c>
      <c r="L24" s="32">
        <v>0</v>
      </c>
      <c r="M24" s="33">
        <v>200</v>
      </c>
      <c r="N24" s="34" t="str">
        <f t="shared" si="0"/>
        <v>kan200l</v>
      </c>
      <c r="O24" s="35" t="e">
        <f t="shared" si="1"/>
        <v>#DIV/0!</v>
      </c>
      <c r="P24" s="36">
        <f>VLOOKUP(A24,Kengetallen!$A$2:$B$57,2,FALSE)</f>
        <v>0</v>
      </c>
      <c r="Q24" s="37"/>
      <c r="R24" s="38">
        <f t="shared" si="11"/>
        <v>0</v>
      </c>
      <c r="S24" s="39">
        <f t="shared" si="12"/>
        <v>0</v>
      </c>
      <c r="T24" s="37"/>
      <c r="U24" s="40">
        <f t="shared" si="4"/>
        <v>3000</v>
      </c>
    </row>
    <row r="25" spans="1:21" ht="13.5" customHeight="1">
      <c r="A25" s="43" t="s">
        <v>203</v>
      </c>
      <c r="B25" s="26" t="s">
        <v>269</v>
      </c>
      <c r="C25" s="26" t="s">
        <v>270</v>
      </c>
      <c r="D25" s="26" t="s">
        <v>271</v>
      </c>
      <c r="E25" s="26"/>
      <c r="F25" s="27" t="s">
        <v>272</v>
      </c>
      <c r="G25" s="28" t="s">
        <v>323</v>
      </c>
      <c r="H25" s="28" t="s">
        <v>324</v>
      </c>
      <c r="I25" s="29" t="s">
        <v>166</v>
      </c>
      <c r="J25" s="30">
        <v>14</v>
      </c>
      <c r="K25" s="31">
        <v>14</v>
      </c>
      <c r="L25" s="32">
        <v>0</v>
      </c>
      <c r="M25" s="33">
        <v>200</v>
      </c>
      <c r="N25" s="34" t="str">
        <f t="shared" si="0"/>
        <v>kan200l</v>
      </c>
      <c r="O25" s="35" t="e">
        <f t="shared" si="1"/>
        <v>#DIV/0!</v>
      </c>
      <c r="P25" s="36">
        <f>VLOOKUP(A25,Kengetallen!$A$2:$B$57,2,FALSE)</f>
        <v>0</v>
      </c>
      <c r="Q25" s="37"/>
      <c r="R25" s="38">
        <f t="shared" si="11"/>
        <v>0</v>
      </c>
      <c r="S25" s="39">
        <f t="shared" si="12"/>
        <v>0</v>
      </c>
      <c r="T25" s="37"/>
      <c r="U25" s="40">
        <f t="shared" si="4"/>
        <v>2800</v>
      </c>
    </row>
    <row r="26" spans="1:21" ht="13.5" customHeight="1">
      <c r="A26" s="43" t="s">
        <v>203</v>
      </c>
      <c r="B26" s="26" t="s">
        <v>269</v>
      </c>
      <c r="C26" s="26" t="s">
        <v>270</v>
      </c>
      <c r="D26" s="26" t="s">
        <v>271</v>
      </c>
      <c r="E26" s="26"/>
      <c r="F26" s="27" t="s">
        <v>272</v>
      </c>
      <c r="G26" s="28" t="s">
        <v>325</v>
      </c>
      <c r="H26" s="28" t="s">
        <v>326</v>
      </c>
      <c r="I26" s="29" t="s">
        <v>166</v>
      </c>
      <c r="J26" s="30">
        <v>12</v>
      </c>
      <c r="K26" s="31">
        <v>12</v>
      </c>
      <c r="L26" s="32">
        <v>0</v>
      </c>
      <c r="M26" s="33">
        <v>200</v>
      </c>
      <c r="N26" s="34" t="str">
        <f t="shared" si="0"/>
        <v>kan200l</v>
      </c>
      <c r="O26" s="35" t="e">
        <f t="shared" si="1"/>
        <v>#DIV/0!</v>
      </c>
      <c r="P26" s="36">
        <f>VLOOKUP(A26,Kengetallen!$A$2:$B$57,2,FALSE)</f>
        <v>0</v>
      </c>
      <c r="Q26" s="37"/>
      <c r="R26" s="38">
        <f t="shared" si="11"/>
        <v>0</v>
      </c>
      <c r="S26" s="39">
        <f t="shared" si="12"/>
        <v>0</v>
      </c>
      <c r="T26" s="37"/>
      <c r="U26" s="40">
        <f t="shared" si="4"/>
        <v>2400</v>
      </c>
    </row>
    <row r="27" spans="1:21" ht="13.5" customHeight="1">
      <c r="A27" s="43" t="s">
        <v>203</v>
      </c>
      <c r="B27" s="26" t="s">
        <v>269</v>
      </c>
      <c r="C27" s="26" t="s">
        <v>270</v>
      </c>
      <c r="D27" s="26" t="s">
        <v>271</v>
      </c>
      <c r="E27" s="26"/>
      <c r="F27" s="27" t="s">
        <v>272</v>
      </c>
      <c r="G27" s="28" t="s">
        <v>327</v>
      </c>
      <c r="H27" s="28" t="s">
        <v>328</v>
      </c>
      <c r="I27" s="29" t="s">
        <v>166</v>
      </c>
      <c r="J27" s="30">
        <v>14</v>
      </c>
      <c r="K27" s="31">
        <v>14</v>
      </c>
      <c r="L27" s="32">
        <v>0</v>
      </c>
      <c r="M27" s="33">
        <v>200</v>
      </c>
      <c r="N27" s="34" t="str">
        <f t="shared" si="0"/>
        <v>kan200l</v>
      </c>
      <c r="O27" s="35" t="e">
        <f t="shared" si="1"/>
        <v>#DIV/0!</v>
      </c>
      <c r="P27" s="36">
        <f>VLOOKUP(A27,Kengetallen!$A$2:$B$57,2,FALSE)</f>
        <v>0</v>
      </c>
      <c r="Q27" s="37"/>
      <c r="R27" s="38">
        <f t="shared" si="11"/>
        <v>0</v>
      </c>
      <c r="S27" s="39">
        <f t="shared" si="12"/>
        <v>0</v>
      </c>
      <c r="T27" s="37"/>
      <c r="U27" s="40">
        <f t="shared" si="4"/>
        <v>2800</v>
      </c>
    </row>
    <row r="28" spans="1:21" ht="13.5" customHeight="1">
      <c r="A28" s="43" t="s">
        <v>203</v>
      </c>
      <c r="B28" s="26" t="s">
        <v>269</v>
      </c>
      <c r="C28" s="26" t="s">
        <v>270</v>
      </c>
      <c r="D28" s="26" t="s">
        <v>271</v>
      </c>
      <c r="E28" s="26"/>
      <c r="F28" s="27" t="s">
        <v>272</v>
      </c>
      <c r="G28" s="28" t="s">
        <v>329</v>
      </c>
      <c r="H28" s="28" t="s">
        <v>330</v>
      </c>
      <c r="I28" s="29" t="s">
        <v>166</v>
      </c>
      <c r="J28" s="30">
        <v>15</v>
      </c>
      <c r="K28" s="31">
        <v>15</v>
      </c>
      <c r="L28" s="32">
        <v>0</v>
      </c>
      <c r="M28" s="33">
        <v>200</v>
      </c>
      <c r="N28" s="34" t="str">
        <f t="shared" si="0"/>
        <v>kan200l</v>
      </c>
      <c r="O28" s="35" t="e">
        <f t="shared" si="1"/>
        <v>#DIV/0!</v>
      </c>
      <c r="P28" s="36">
        <f>VLOOKUP(A28,Kengetallen!$A$2:$B$57,2,FALSE)</f>
        <v>0</v>
      </c>
      <c r="Q28" s="37"/>
      <c r="R28" s="38">
        <f t="shared" si="11"/>
        <v>0</v>
      </c>
      <c r="S28" s="39">
        <f t="shared" si="12"/>
        <v>0</v>
      </c>
      <c r="T28" s="37"/>
      <c r="U28" s="40">
        <f t="shared" si="4"/>
        <v>3000</v>
      </c>
    </row>
    <row r="29" spans="1:21" ht="13.5" customHeight="1">
      <c r="A29" s="25" t="s">
        <v>203</v>
      </c>
      <c r="B29" s="26" t="s">
        <v>269</v>
      </c>
      <c r="C29" s="26" t="s">
        <v>270</v>
      </c>
      <c r="D29" s="26" t="s">
        <v>271</v>
      </c>
      <c r="E29" s="26"/>
      <c r="F29" s="27" t="s">
        <v>272</v>
      </c>
      <c r="G29" s="28" t="s">
        <v>331</v>
      </c>
      <c r="H29" s="28" t="s">
        <v>332</v>
      </c>
      <c r="I29" s="29" t="s">
        <v>166</v>
      </c>
      <c r="J29" s="30">
        <v>12</v>
      </c>
      <c r="K29" s="31">
        <v>12</v>
      </c>
      <c r="L29" s="32">
        <v>0</v>
      </c>
      <c r="M29" s="33">
        <v>200</v>
      </c>
      <c r="N29" s="34" t="str">
        <f t="shared" si="0"/>
        <v>kan200l</v>
      </c>
      <c r="O29" s="35" t="e">
        <f t="shared" si="1"/>
        <v>#DIV/0!</v>
      </c>
      <c r="P29" s="36">
        <f>VLOOKUP(A29,Kengetallen!$A$2:$B$57,2,FALSE)</f>
        <v>0</v>
      </c>
      <c r="Q29" s="37"/>
      <c r="R29" s="38">
        <f t="shared" si="11"/>
        <v>0</v>
      </c>
      <c r="S29" s="39">
        <f t="shared" si="12"/>
        <v>0</v>
      </c>
      <c r="T29" s="37"/>
      <c r="U29" s="40">
        <f t="shared" si="4"/>
        <v>2400</v>
      </c>
    </row>
    <row r="30" spans="1:21" ht="13.5" customHeight="1">
      <c r="A30" s="43" t="s">
        <v>203</v>
      </c>
      <c r="B30" s="26" t="s">
        <v>269</v>
      </c>
      <c r="C30" s="26" t="s">
        <v>270</v>
      </c>
      <c r="D30" s="26" t="s">
        <v>271</v>
      </c>
      <c r="E30" s="26"/>
      <c r="F30" s="27" t="s">
        <v>272</v>
      </c>
      <c r="G30" s="28" t="s">
        <v>333</v>
      </c>
      <c r="H30" s="28" t="s">
        <v>334</v>
      </c>
      <c r="I30" s="29" t="s">
        <v>166</v>
      </c>
      <c r="J30" s="30">
        <v>17</v>
      </c>
      <c r="K30" s="31">
        <v>17</v>
      </c>
      <c r="L30" s="32">
        <v>0</v>
      </c>
      <c r="M30" s="33">
        <v>200</v>
      </c>
      <c r="N30" s="34" t="str">
        <f t="shared" si="0"/>
        <v>kan200l</v>
      </c>
      <c r="O30" s="35" t="e">
        <f t="shared" si="1"/>
        <v>#DIV/0!</v>
      </c>
      <c r="P30" s="36">
        <f>VLOOKUP(A30,Kengetallen!$A$2:$B$57,2,FALSE)</f>
        <v>0</v>
      </c>
      <c r="Q30" s="37"/>
      <c r="R30" s="38">
        <f t="shared" si="11"/>
        <v>0</v>
      </c>
      <c r="S30" s="39">
        <f t="shared" si="12"/>
        <v>0</v>
      </c>
      <c r="T30" s="37"/>
      <c r="U30" s="40">
        <f t="shared" si="4"/>
        <v>3400</v>
      </c>
    </row>
    <row r="31" spans="1:21" ht="13.5" customHeight="1">
      <c r="A31" s="25" t="s">
        <v>196</v>
      </c>
      <c r="B31" s="26" t="s">
        <v>269</v>
      </c>
      <c r="C31" s="26" t="s">
        <v>270</v>
      </c>
      <c r="D31" s="26" t="s">
        <v>271</v>
      </c>
      <c r="E31" s="26"/>
      <c r="F31" s="28" t="s">
        <v>272</v>
      </c>
      <c r="G31" s="28" t="s">
        <v>335</v>
      </c>
      <c r="H31" s="28" t="s">
        <v>336</v>
      </c>
      <c r="I31" s="29" t="s">
        <v>166</v>
      </c>
      <c r="J31" s="30">
        <v>14</v>
      </c>
      <c r="K31" s="31">
        <v>14</v>
      </c>
      <c r="L31" s="32">
        <v>0</v>
      </c>
      <c r="M31" s="33">
        <v>200</v>
      </c>
      <c r="N31" s="34" t="str">
        <f t="shared" si="0"/>
        <v>gan200l</v>
      </c>
      <c r="O31" s="35" t="e">
        <f t="shared" si="1"/>
        <v>#DIV/0!</v>
      </c>
      <c r="P31" s="36">
        <f>VLOOKUP(A31,Kengetallen!$A$2:$B$57,2,FALSE)</f>
        <v>0</v>
      </c>
      <c r="Q31" s="37"/>
      <c r="R31" s="38">
        <f t="shared" si="11"/>
        <v>0</v>
      </c>
      <c r="S31" s="39">
        <f t="shared" si="12"/>
        <v>0</v>
      </c>
      <c r="T31" s="37"/>
      <c r="U31" s="40">
        <f t="shared" si="4"/>
        <v>2800</v>
      </c>
    </row>
    <row r="32" spans="1:21" ht="13.5" customHeight="1">
      <c r="A32" s="45" t="s">
        <v>289</v>
      </c>
      <c r="B32" s="26" t="s">
        <v>269</v>
      </c>
      <c r="C32" s="26" t="s">
        <v>270</v>
      </c>
      <c r="D32" s="26" t="s">
        <v>271</v>
      </c>
      <c r="E32" s="26"/>
      <c r="F32" s="28" t="s">
        <v>272</v>
      </c>
      <c r="G32" s="28" t="s">
        <v>337</v>
      </c>
      <c r="H32" s="28" t="s">
        <v>338</v>
      </c>
      <c r="I32" s="29" t="s">
        <v>282</v>
      </c>
      <c r="J32" s="30">
        <v>11</v>
      </c>
      <c r="K32" s="31">
        <v>0</v>
      </c>
      <c r="L32" s="32">
        <v>11</v>
      </c>
      <c r="M32" s="33">
        <v>0</v>
      </c>
      <c r="N32" s="34" t="str">
        <f t="shared" si="0"/>
        <v>nio</v>
      </c>
      <c r="Q32" s="44"/>
      <c r="R32" s="38"/>
      <c r="T32" s="44"/>
    </row>
    <row r="33" spans="1:21" ht="13.5" customHeight="1">
      <c r="A33" s="25" t="s">
        <v>181</v>
      </c>
      <c r="B33" s="26" t="s">
        <v>269</v>
      </c>
      <c r="C33" s="26" t="s">
        <v>270</v>
      </c>
      <c r="D33" s="26" t="s">
        <v>271</v>
      </c>
      <c r="E33" s="26"/>
      <c r="F33" s="28" t="s">
        <v>272</v>
      </c>
      <c r="G33" s="28" t="s">
        <v>339</v>
      </c>
      <c r="H33" s="28" t="s">
        <v>340</v>
      </c>
      <c r="I33" s="29" t="s">
        <v>341</v>
      </c>
      <c r="J33" s="30">
        <v>206</v>
      </c>
      <c r="K33" s="31">
        <v>206</v>
      </c>
      <c r="L33" s="32">
        <v>0</v>
      </c>
      <c r="M33" s="33">
        <v>200</v>
      </c>
      <c r="N33" s="34" t="str">
        <f t="shared" si="0"/>
        <v>aul200b</v>
      </c>
      <c r="O33" s="35" t="e">
        <f t="shared" si="1"/>
        <v>#DIV/0!</v>
      </c>
      <c r="P33" s="36">
        <f>VLOOKUP(A33,Kengetallen!$A$2:$B$57,2,FALSE)</f>
        <v>0</v>
      </c>
      <c r="Q33" s="37"/>
      <c r="R33" s="38">
        <f t="shared" ref="R33:R39" si="13">+P33*Q33</f>
        <v>0</v>
      </c>
      <c r="S33" s="39">
        <f t="shared" ref="S33:S39" si="14">+R33*K33</f>
        <v>0</v>
      </c>
      <c r="T33" s="37"/>
      <c r="U33" s="40">
        <f t="shared" si="4"/>
        <v>41200</v>
      </c>
    </row>
    <row r="34" spans="1:21" ht="12.75" customHeight="1">
      <c r="A34" s="25" t="s">
        <v>193</v>
      </c>
      <c r="B34" s="26" t="s">
        <v>269</v>
      </c>
      <c r="C34" s="26" t="s">
        <v>270</v>
      </c>
      <c r="D34" s="26" t="s">
        <v>271</v>
      </c>
      <c r="E34" s="26"/>
      <c r="F34" s="28" t="s">
        <v>272</v>
      </c>
      <c r="G34" s="28" t="s">
        <v>342</v>
      </c>
      <c r="H34" s="28" t="s">
        <v>343</v>
      </c>
      <c r="I34" s="29" t="s">
        <v>282</v>
      </c>
      <c r="J34" s="30">
        <v>10</v>
      </c>
      <c r="K34" s="31">
        <v>10</v>
      </c>
      <c r="L34" s="32">
        <v>0</v>
      </c>
      <c r="M34" s="33">
        <v>200</v>
      </c>
      <c r="N34" s="34" t="str">
        <f t="shared" si="0"/>
        <v>ent200s</v>
      </c>
      <c r="O34" s="35" t="e">
        <f t="shared" si="1"/>
        <v>#DIV/0!</v>
      </c>
      <c r="P34" s="36">
        <f>VLOOKUP(A34,Kengetallen!$A$2:$B$57,2,FALSE)</f>
        <v>0</v>
      </c>
      <c r="Q34" s="37"/>
      <c r="R34" s="38">
        <f t="shared" si="13"/>
        <v>0</v>
      </c>
      <c r="S34" s="39">
        <f t="shared" si="14"/>
        <v>0</v>
      </c>
      <c r="T34" s="37"/>
      <c r="U34" s="40">
        <f t="shared" si="4"/>
        <v>2000</v>
      </c>
    </row>
    <row r="35" spans="1:21" ht="13.5" customHeight="1">
      <c r="A35" s="25" t="s">
        <v>228</v>
      </c>
      <c r="B35" s="26" t="s">
        <v>269</v>
      </c>
      <c r="C35" s="26" t="s">
        <v>270</v>
      </c>
      <c r="D35" s="26" t="s">
        <v>271</v>
      </c>
      <c r="E35" s="26"/>
      <c r="F35" s="28" t="s">
        <v>272</v>
      </c>
      <c r="G35" s="28" t="s">
        <v>344</v>
      </c>
      <c r="H35" s="28" t="s">
        <v>345</v>
      </c>
      <c r="I35" s="29" t="s">
        <v>282</v>
      </c>
      <c r="J35" s="30">
        <v>14</v>
      </c>
      <c r="K35" s="31">
        <v>14</v>
      </c>
      <c r="L35" s="32">
        <v>0</v>
      </c>
      <c r="M35" s="33">
        <v>200</v>
      </c>
      <c r="N35" s="34" t="str">
        <f t="shared" si="0"/>
        <v>sas200s</v>
      </c>
      <c r="O35" s="35" t="e">
        <f t="shared" si="1"/>
        <v>#DIV/0!</v>
      </c>
      <c r="P35" s="36">
        <f>VLOOKUP(A35,Kengetallen!$A$2:$B$57,2,FALSE)</f>
        <v>0</v>
      </c>
      <c r="Q35" s="37"/>
      <c r="R35" s="38">
        <f t="shared" si="13"/>
        <v>0</v>
      </c>
      <c r="S35" s="39">
        <f t="shared" si="14"/>
        <v>0</v>
      </c>
      <c r="T35" s="37"/>
      <c r="U35" s="40">
        <f t="shared" si="4"/>
        <v>2800</v>
      </c>
    </row>
    <row r="36" spans="1:21" ht="13.5" customHeight="1">
      <c r="A36" s="25" t="s">
        <v>216</v>
      </c>
      <c r="B36" s="26" t="s">
        <v>269</v>
      </c>
      <c r="C36" s="26" t="s">
        <v>270</v>
      </c>
      <c r="D36" s="26" t="s">
        <v>271</v>
      </c>
      <c r="E36" s="26"/>
      <c r="F36" s="28" t="s">
        <v>272</v>
      </c>
      <c r="G36" s="28" t="s">
        <v>346</v>
      </c>
      <c r="H36" s="28" t="s">
        <v>347</v>
      </c>
      <c r="I36" s="29" t="s">
        <v>166</v>
      </c>
      <c r="J36" s="30">
        <v>4</v>
      </c>
      <c r="K36" s="31">
        <v>4</v>
      </c>
      <c r="L36" s="32">
        <v>0</v>
      </c>
      <c r="M36" s="33">
        <v>200</v>
      </c>
      <c r="N36" s="34" t="str">
        <f t="shared" si="0"/>
        <v>lif200l</v>
      </c>
      <c r="O36" s="35" t="e">
        <f t="shared" si="1"/>
        <v>#DIV/0!</v>
      </c>
      <c r="P36" s="36">
        <f>VLOOKUP(A36,Kengetallen!$A$2:$B$57,2,FALSE)</f>
        <v>0</v>
      </c>
      <c r="Q36" s="37"/>
      <c r="R36" s="38">
        <f t="shared" si="13"/>
        <v>0</v>
      </c>
      <c r="S36" s="39">
        <f t="shared" si="14"/>
        <v>0</v>
      </c>
      <c r="T36" s="37"/>
      <c r="U36" s="40">
        <f t="shared" si="4"/>
        <v>800</v>
      </c>
    </row>
    <row r="37" spans="1:21" ht="13.5" customHeight="1">
      <c r="A37" s="25" t="s">
        <v>228</v>
      </c>
      <c r="B37" s="26" t="s">
        <v>269</v>
      </c>
      <c r="C37" s="26" t="s">
        <v>270</v>
      </c>
      <c r="D37" s="26" t="s">
        <v>271</v>
      </c>
      <c r="E37" s="26"/>
      <c r="F37" s="28" t="s">
        <v>272</v>
      </c>
      <c r="G37" s="28" t="s">
        <v>348</v>
      </c>
      <c r="H37" s="28" t="s">
        <v>349</v>
      </c>
      <c r="I37" s="29" t="s">
        <v>282</v>
      </c>
      <c r="J37" s="30">
        <v>5</v>
      </c>
      <c r="K37" s="31">
        <v>5</v>
      </c>
      <c r="L37" s="32">
        <v>0</v>
      </c>
      <c r="M37" s="33">
        <v>200</v>
      </c>
      <c r="N37" s="34" t="str">
        <f t="shared" si="0"/>
        <v>sas200s</v>
      </c>
      <c r="O37" s="35" t="e">
        <f t="shared" si="1"/>
        <v>#DIV/0!</v>
      </c>
      <c r="P37" s="36">
        <f>VLOOKUP(A37,Kengetallen!$A$2:$B$57,2,FALSE)</f>
        <v>0</v>
      </c>
      <c r="Q37" s="37"/>
      <c r="R37" s="38">
        <f t="shared" si="13"/>
        <v>0</v>
      </c>
      <c r="S37" s="39">
        <f t="shared" si="14"/>
        <v>0</v>
      </c>
      <c r="T37" s="37"/>
      <c r="U37" s="40">
        <f t="shared" si="4"/>
        <v>1000</v>
      </c>
    </row>
    <row r="38" spans="1:21" ht="13.5" customHeight="1">
      <c r="A38" s="25" t="s">
        <v>228</v>
      </c>
      <c r="B38" s="26" t="s">
        <v>269</v>
      </c>
      <c r="C38" s="26" t="s">
        <v>270</v>
      </c>
      <c r="D38" s="26" t="s">
        <v>271</v>
      </c>
      <c r="E38" s="26"/>
      <c r="F38" s="28" t="s">
        <v>272</v>
      </c>
      <c r="G38" s="28" t="s">
        <v>350</v>
      </c>
      <c r="H38" s="28" t="s">
        <v>351</v>
      </c>
      <c r="I38" s="29" t="s">
        <v>282</v>
      </c>
      <c r="J38" s="30">
        <v>13</v>
      </c>
      <c r="K38" s="31">
        <v>13</v>
      </c>
      <c r="L38" s="32">
        <v>0</v>
      </c>
      <c r="M38" s="33">
        <v>200</v>
      </c>
      <c r="N38" s="34" t="str">
        <f t="shared" si="0"/>
        <v>sas200s</v>
      </c>
      <c r="O38" s="35" t="e">
        <f t="shared" si="1"/>
        <v>#DIV/0!</v>
      </c>
      <c r="P38" s="36">
        <f>VLOOKUP(A38,Kengetallen!$A$2:$B$57,2,FALSE)</f>
        <v>0</v>
      </c>
      <c r="Q38" s="37"/>
      <c r="R38" s="38">
        <f t="shared" si="13"/>
        <v>0</v>
      </c>
      <c r="S38" s="39">
        <f t="shared" si="14"/>
        <v>0</v>
      </c>
      <c r="T38" s="37"/>
      <c r="U38" s="40">
        <f t="shared" si="4"/>
        <v>2600</v>
      </c>
    </row>
    <row r="39" spans="1:21" ht="13.5" customHeight="1">
      <c r="A39" s="25" t="s">
        <v>194</v>
      </c>
      <c r="B39" s="26" t="s">
        <v>269</v>
      </c>
      <c r="C39" s="26" t="s">
        <v>270</v>
      </c>
      <c r="D39" s="26" t="s">
        <v>271</v>
      </c>
      <c r="E39" s="26"/>
      <c r="F39" s="28" t="s">
        <v>272</v>
      </c>
      <c r="G39" s="28" t="s">
        <v>352</v>
      </c>
      <c r="H39" s="28" t="s">
        <v>353</v>
      </c>
      <c r="I39" s="29" t="s">
        <v>296</v>
      </c>
      <c r="J39" s="30">
        <v>44</v>
      </c>
      <c r="K39" s="31">
        <v>44</v>
      </c>
      <c r="L39" s="32">
        <v>0</v>
      </c>
      <c r="M39" s="33">
        <v>200</v>
      </c>
      <c r="N39" s="34" t="str">
        <f t="shared" si="0"/>
        <v>ent200t</v>
      </c>
      <c r="O39" s="35" t="e">
        <f t="shared" si="1"/>
        <v>#DIV/0!</v>
      </c>
      <c r="P39" s="36">
        <f>VLOOKUP(A39,Kengetallen!$A$2:$B$57,2,FALSE)</f>
        <v>0</v>
      </c>
      <c r="Q39" s="37"/>
      <c r="R39" s="38">
        <f t="shared" si="13"/>
        <v>0</v>
      </c>
      <c r="S39" s="39">
        <f t="shared" si="14"/>
        <v>0</v>
      </c>
      <c r="T39" s="37"/>
      <c r="U39" s="40">
        <f t="shared" si="4"/>
        <v>8800</v>
      </c>
    </row>
    <row r="40" spans="1:21" ht="13.5" customHeight="1">
      <c r="A40" s="25" t="s">
        <v>289</v>
      </c>
      <c r="B40" s="26" t="s">
        <v>269</v>
      </c>
      <c r="C40" s="26" t="s">
        <v>270</v>
      </c>
      <c r="D40" s="26" t="s">
        <v>271</v>
      </c>
      <c r="E40" s="26"/>
      <c r="F40" s="28" t="s">
        <v>272</v>
      </c>
      <c r="G40" s="28" t="s">
        <v>354</v>
      </c>
      <c r="H40" s="28" t="s">
        <v>355</v>
      </c>
      <c r="I40" s="29" t="s">
        <v>282</v>
      </c>
      <c r="J40" s="30">
        <v>16</v>
      </c>
      <c r="K40" s="31">
        <v>0</v>
      </c>
      <c r="L40" s="32">
        <v>16</v>
      </c>
      <c r="M40" s="33">
        <v>0</v>
      </c>
      <c r="N40" s="34" t="str">
        <f t="shared" si="0"/>
        <v>nio</v>
      </c>
      <c r="Q40" s="44"/>
      <c r="R40" s="38"/>
      <c r="T40" s="44"/>
    </row>
    <row r="41" spans="1:21" ht="13.5" customHeight="1">
      <c r="A41" s="25" t="s">
        <v>204</v>
      </c>
      <c r="B41" s="26" t="s">
        <v>269</v>
      </c>
      <c r="C41" s="26" t="s">
        <v>270</v>
      </c>
      <c r="D41" s="26" t="s">
        <v>271</v>
      </c>
      <c r="E41" s="26"/>
      <c r="F41" s="28" t="s">
        <v>272</v>
      </c>
      <c r="G41" s="28" t="s">
        <v>356</v>
      </c>
      <c r="H41" s="28" t="s">
        <v>357</v>
      </c>
      <c r="I41" s="29" t="s">
        <v>282</v>
      </c>
      <c r="J41" s="30">
        <v>11</v>
      </c>
      <c r="K41" s="31">
        <v>11</v>
      </c>
      <c r="L41" s="32">
        <v>0</v>
      </c>
      <c r="M41" s="33">
        <v>200</v>
      </c>
      <c r="N41" s="34" t="str">
        <f t="shared" si="0"/>
        <v>kan200s</v>
      </c>
      <c r="O41" s="35" t="e">
        <f t="shared" si="1"/>
        <v>#DIV/0!</v>
      </c>
      <c r="P41" s="36">
        <f>VLOOKUP(A41,Kengetallen!$A$2:$B$57,2,FALSE)</f>
        <v>0</v>
      </c>
      <c r="Q41" s="37"/>
      <c r="R41" s="38">
        <f t="shared" ref="R41:R50" si="15">+P41*Q41</f>
        <v>0</v>
      </c>
      <c r="S41" s="39">
        <f t="shared" ref="S41:S50" si="16">+R41*K41</f>
        <v>0</v>
      </c>
      <c r="T41" s="37"/>
      <c r="U41" s="40">
        <f t="shared" si="4"/>
        <v>2200</v>
      </c>
    </row>
    <row r="42" spans="1:21" ht="12.75" customHeight="1">
      <c r="A42" s="25" t="s">
        <v>224</v>
      </c>
      <c r="B42" s="26" t="s">
        <v>269</v>
      </c>
      <c r="C42" s="26" t="s">
        <v>270</v>
      </c>
      <c r="D42" s="26" t="s">
        <v>271</v>
      </c>
      <c r="E42" s="26"/>
      <c r="F42" s="28" t="s">
        <v>272</v>
      </c>
      <c r="G42" s="28" t="s">
        <v>358</v>
      </c>
      <c r="H42" s="28" t="s">
        <v>359</v>
      </c>
      <c r="I42" s="29" t="s">
        <v>282</v>
      </c>
      <c r="J42" s="30">
        <v>9</v>
      </c>
      <c r="K42" s="31">
        <v>9</v>
      </c>
      <c r="L42" s="32">
        <v>0</v>
      </c>
      <c r="M42" s="33">
        <v>200</v>
      </c>
      <c r="N42" s="34" t="str">
        <f t="shared" si="0"/>
        <v>rep200s</v>
      </c>
      <c r="O42" s="35" t="e">
        <f t="shared" si="1"/>
        <v>#DIV/0!</v>
      </c>
      <c r="P42" s="36">
        <f>VLOOKUP(A42,Kengetallen!$A$2:$B$57,2,FALSE)</f>
        <v>0</v>
      </c>
      <c r="Q42" s="37"/>
      <c r="R42" s="38">
        <f t="shared" si="15"/>
        <v>0</v>
      </c>
      <c r="S42" s="39">
        <f t="shared" si="16"/>
        <v>0</v>
      </c>
      <c r="T42" s="37"/>
      <c r="U42" s="40">
        <f t="shared" si="4"/>
        <v>1800</v>
      </c>
    </row>
    <row r="43" spans="1:21" ht="13.5" customHeight="1">
      <c r="A43" s="25" t="s">
        <v>221</v>
      </c>
      <c r="B43" s="26" t="s">
        <v>269</v>
      </c>
      <c r="C43" s="26" t="s">
        <v>270</v>
      </c>
      <c r="D43" s="26" t="s">
        <v>271</v>
      </c>
      <c r="E43" s="26"/>
      <c r="F43" s="28" t="s">
        <v>360</v>
      </c>
      <c r="G43" s="28" t="s">
        <v>361</v>
      </c>
      <c r="H43" s="28" t="s">
        <v>362</v>
      </c>
      <c r="I43" s="29" t="s">
        <v>282</v>
      </c>
      <c r="J43" s="30">
        <v>205</v>
      </c>
      <c r="K43" s="31">
        <v>205</v>
      </c>
      <c r="L43" s="32">
        <v>0</v>
      </c>
      <c r="M43" s="33">
        <v>200</v>
      </c>
      <c r="N43" s="34" t="str">
        <f t="shared" si="0"/>
        <v>pra200s</v>
      </c>
      <c r="O43" s="35" t="e">
        <f t="shared" si="1"/>
        <v>#DIV/0!</v>
      </c>
      <c r="P43" s="36">
        <f>VLOOKUP(A43,Kengetallen!$A$2:$B$57,2,FALSE)</f>
        <v>0</v>
      </c>
      <c r="Q43" s="37"/>
      <c r="R43" s="38">
        <f t="shared" si="15"/>
        <v>0</v>
      </c>
      <c r="S43" s="39">
        <f t="shared" si="16"/>
        <v>0</v>
      </c>
      <c r="T43" s="37"/>
      <c r="U43" s="40">
        <f t="shared" si="4"/>
        <v>41000</v>
      </c>
    </row>
    <row r="44" spans="1:21" ht="13.5" customHeight="1">
      <c r="A44" s="25" t="s">
        <v>214</v>
      </c>
      <c r="B44" s="26" t="s">
        <v>269</v>
      </c>
      <c r="C44" s="26" t="s">
        <v>270</v>
      </c>
      <c r="D44" s="26" t="s">
        <v>271</v>
      </c>
      <c r="E44" s="26"/>
      <c r="F44" s="28" t="s">
        <v>360</v>
      </c>
      <c r="G44" s="28" t="s">
        <v>363</v>
      </c>
      <c r="H44" s="28" t="s">
        <v>364</v>
      </c>
      <c r="I44" s="29" t="s">
        <v>282</v>
      </c>
      <c r="J44" s="30">
        <v>29</v>
      </c>
      <c r="K44" s="31">
        <v>29</v>
      </c>
      <c r="L44" s="32">
        <v>0</v>
      </c>
      <c r="M44" s="33">
        <v>200</v>
      </c>
      <c r="N44" s="34" t="str">
        <f t="shared" si="0"/>
        <v>les200s</v>
      </c>
      <c r="O44" s="35" t="e">
        <f t="shared" si="1"/>
        <v>#DIV/0!</v>
      </c>
      <c r="P44" s="36">
        <f>VLOOKUP(A44,Kengetallen!$A$2:$B$57,2,FALSE)</f>
        <v>0</v>
      </c>
      <c r="Q44" s="37"/>
      <c r="R44" s="38">
        <f t="shared" si="15"/>
        <v>0</v>
      </c>
      <c r="S44" s="39">
        <f t="shared" si="16"/>
        <v>0</v>
      </c>
      <c r="T44" s="37"/>
      <c r="U44" s="40">
        <f t="shared" si="4"/>
        <v>5800</v>
      </c>
    </row>
    <row r="45" spans="1:21" ht="13.5" customHeight="1">
      <c r="A45" s="25" t="s">
        <v>214</v>
      </c>
      <c r="B45" s="26" t="s">
        <v>269</v>
      </c>
      <c r="C45" s="26" t="s">
        <v>270</v>
      </c>
      <c r="D45" s="26" t="s">
        <v>271</v>
      </c>
      <c r="E45" s="26"/>
      <c r="F45" s="28" t="s">
        <v>360</v>
      </c>
      <c r="G45" s="28" t="s">
        <v>365</v>
      </c>
      <c r="H45" s="28" t="s">
        <v>366</v>
      </c>
      <c r="I45" s="29" t="s">
        <v>282</v>
      </c>
      <c r="J45" s="30">
        <v>28</v>
      </c>
      <c r="K45" s="31">
        <v>28</v>
      </c>
      <c r="L45" s="32">
        <v>0</v>
      </c>
      <c r="M45" s="33">
        <v>200</v>
      </c>
      <c r="N45" s="34" t="str">
        <f t="shared" si="0"/>
        <v>les200s</v>
      </c>
      <c r="O45" s="35" t="e">
        <f t="shared" si="1"/>
        <v>#DIV/0!</v>
      </c>
      <c r="P45" s="36">
        <f>VLOOKUP(A45,Kengetallen!$A$2:$B$57,2,FALSE)</f>
        <v>0</v>
      </c>
      <c r="Q45" s="37"/>
      <c r="R45" s="38">
        <f t="shared" si="15"/>
        <v>0</v>
      </c>
      <c r="S45" s="39">
        <f t="shared" si="16"/>
        <v>0</v>
      </c>
      <c r="T45" s="37"/>
      <c r="U45" s="40">
        <f t="shared" si="4"/>
        <v>5600</v>
      </c>
    </row>
    <row r="46" spans="1:21" ht="13.5" customHeight="1">
      <c r="A46" s="43" t="s">
        <v>187</v>
      </c>
      <c r="B46" s="26" t="s">
        <v>269</v>
      </c>
      <c r="C46" s="26" t="s">
        <v>270</v>
      </c>
      <c r="D46" s="26" t="s">
        <v>271</v>
      </c>
      <c r="E46" s="26"/>
      <c r="F46" s="27" t="s">
        <v>360</v>
      </c>
      <c r="G46" s="28" t="s">
        <v>367</v>
      </c>
      <c r="H46" s="28" t="s">
        <v>368</v>
      </c>
      <c r="I46" s="29" t="s">
        <v>282</v>
      </c>
      <c r="J46" s="30">
        <v>61</v>
      </c>
      <c r="K46" s="31">
        <v>61</v>
      </c>
      <c r="L46" s="32">
        <v>0</v>
      </c>
      <c r="M46" s="33">
        <v>200</v>
      </c>
      <c r="N46" s="34" t="str">
        <f t="shared" si="0"/>
        <v>com200s</v>
      </c>
      <c r="O46" s="35" t="e">
        <f t="shared" si="1"/>
        <v>#DIV/0!</v>
      </c>
      <c r="P46" s="36">
        <f>VLOOKUP(A46,Kengetallen!$A$2:$B$57,2,FALSE)</f>
        <v>0</v>
      </c>
      <c r="Q46" s="37"/>
      <c r="R46" s="38">
        <f t="shared" si="15"/>
        <v>0</v>
      </c>
      <c r="S46" s="39">
        <f t="shared" si="16"/>
        <v>0</v>
      </c>
      <c r="T46" s="37"/>
      <c r="U46" s="40">
        <f t="shared" si="4"/>
        <v>12200</v>
      </c>
    </row>
    <row r="47" spans="1:21" ht="13.5" customHeight="1">
      <c r="A47" s="25" t="s">
        <v>214</v>
      </c>
      <c r="B47" s="26" t="s">
        <v>269</v>
      </c>
      <c r="C47" s="26" t="s">
        <v>270</v>
      </c>
      <c r="D47" s="26" t="s">
        <v>271</v>
      </c>
      <c r="E47" s="26"/>
      <c r="F47" s="27" t="s">
        <v>360</v>
      </c>
      <c r="G47" s="28" t="s">
        <v>369</v>
      </c>
      <c r="H47" s="28" t="s">
        <v>370</v>
      </c>
      <c r="I47" s="29" t="s">
        <v>282</v>
      </c>
      <c r="J47" s="30">
        <v>35</v>
      </c>
      <c r="K47" s="31">
        <v>35</v>
      </c>
      <c r="L47" s="32">
        <v>0</v>
      </c>
      <c r="M47" s="33">
        <v>200</v>
      </c>
      <c r="N47" s="34" t="str">
        <f t="shared" si="0"/>
        <v>les200s</v>
      </c>
      <c r="O47" s="35" t="e">
        <f t="shared" si="1"/>
        <v>#DIV/0!</v>
      </c>
      <c r="P47" s="36">
        <f>VLOOKUP(A47,Kengetallen!$A$2:$B$57,2,FALSE)</f>
        <v>0</v>
      </c>
      <c r="Q47" s="37"/>
      <c r="R47" s="38">
        <f t="shared" si="15"/>
        <v>0</v>
      </c>
      <c r="S47" s="39">
        <f t="shared" si="16"/>
        <v>0</v>
      </c>
      <c r="T47" s="37"/>
      <c r="U47" s="40">
        <f t="shared" si="4"/>
        <v>7000</v>
      </c>
    </row>
    <row r="48" spans="1:21" ht="13.5" customHeight="1">
      <c r="A48" s="25" t="s">
        <v>221</v>
      </c>
      <c r="B48" s="26" t="s">
        <v>269</v>
      </c>
      <c r="C48" s="26" t="s">
        <v>270</v>
      </c>
      <c r="D48" s="26" t="s">
        <v>271</v>
      </c>
      <c r="E48" s="26"/>
      <c r="F48" s="27" t="s">
        <v>360</v>
      </c>
      <c r="G48" s="28" t="s">
        <v>371</v>
      </c>
      <c r="H48" s="28" t="s">
        <v>372</v>
      </c>
      <c r="I48" s="29" t="s">
        <v>282</v>
      </c>
      <c r="J48" s="30">
        <v>184</v>
      </c>
      <c r="K48" s="31">
        <v>184</v>
      </c>
      <c r="L48" s="32">
        <v>0</v>
      </c>
      <c r="M48" s="33">
        <v>200</v>
      </c>
      <c r="N48" s="34" t="str">
        <f t="shared" si="0"/>
        <v>pra200s</v>
      </c>
      <c r="O48" s="35" t="e">
        <f t="shared" si="1"/>
        <v>#DIV/0!</v>
      </c>
      <c r="P48" s="36">
        <f>VLOOKUP(A48,Kengetallen!$A$2:$B$57,2,FALSE)</f>
        <v>0</v>
      </c>
      <c r="Q48" s="37"/>
      <c r="R48" s="38">
        <f t="shared" si="15"/>
        <v>0</v>
      </c>
      <c r="S48" s="39">
        <f t="shared" si="16"/>
        <v>0</v>
      </c>
      <c r="T48" s="37"/>
      <c r="U48" s="40">
        <f t="shared" si="4"/>
        <v>36800</v>
      </c>
    </row>
    <row r="49" spans="1:21" ht="13.5" customHeight="1">
      <c r="A49" s="43" t="s">
        <v>214</v>
      </c>
      <c r="B49" s="26" t="s">
        <v>269</v>
      </c>
      <c r="C49" s="26" t="s">
        <v>270</v>
      </c>
      <c r="D49" s="26" t="s">
        <v>271</v>
      </c>
      <c r="E49" s="26"/>
      <c r="F49" s="27" t="s">
        <v>360</v>
      </c>
      <c r="G49" s="28" t="s">
        <v>373</v>
      </c>
      <c r="H49" s="28" t="s">
        <v>374</v>
      </c>
      <c r="I49" s="29" t="s">
        <v>282</v>
      </c>
      <c r="J49" s="30">
        <v>25</v>
      </c>
      <c r="K49" s="31">
        <v>25</v>
      </c>
      <c r="L49" s="32">
        <v>0</v>
      </c>
      <c r="M49" s="33">
        <v>200</v>
      </c>
      <c r="N49" s="34" t="str">
        <f t="shared" si="0"/>
        <v>les200s</v>
      </c>
      <c r="O49" s="35" t="e">
        <f t="shared" si="1"/>
        <v>#DIV/0!</v>
      </c>
      <c r="P49" s="36">
        <f>VLOOKUP(A49,Kengetallen!$A$2:$B$57,2,FALSE)</f>
        <v>0</v>
      </c>
      <c r="Q49" s="37"/>
      <c r="R49" s="38">
        <f t="shared" si="15"/>
        <v>0</v>
      </c>
      <c r="S49" s="39">
        <f t="shared" si="16"/>
        <v>0</v>
      </c>
      <c r="T49" s="37"/>
      <c r="U49" s="40">
        <f t="shared" si="4"/>
        <v>5000</v>
      </c>
    </row>
    <row r="50" spans="1:21" ht="13.5" customHeight="1">
      <c r="A50" s="43" t="s">
        <v>214</v>
      </c>
      <c r="B50" s="26" t="s">
        <v>269</v>
      </c>
      <c r="C50" s="26" t="s">
        <v>270</v>
      </c>
      <c r="D50" s="26" t="s">
        <v>271</v>
      </c>
      <c r="E50" s="26"/>
      <c r="F50" s="27" t="s">
        <v>360</v>
      </c>
      <c r="G50" s="28" t="s">
        <v>375</v>
      </c>
      <c r="H50" s="28" t="s">
        <v>376</v>
      </c>
      <c r="I50" s="29" t="s">
        <v>282</v>
      </c>
      <c r="J50" s="30">
        <v>24</v>
      </c>
      <c r="K50" s="31">
        <v>24</v>
      </c>
      <c r="L50" s="32">
        <v>0</v>
      </c>
      <c r="M50" s="33">
        <v>200</v>
      </c>
      <c r="N50" s="34" t="str">
        <f t="shared" si="0"/>
        <v>les200s</v>
      </c>
      <c r="O50" s="35" t="e">
        <f t="shared" si="1"/>
        <v>#DIV/0!</v>
      </c>
      <c r="P50" s="36">
        <f>VLOOKUP(A50,Kengetallen!$A$2:$B$57,2,FALSE)</f>
        <v>0</v>
      </c>
      <c r="Q50" s="37"/>
      <c r="R50" s="38">
        <f t="shared" si="15"/>
        <v>0</v>
      </c>
      <c r="S50" s="39">
        <f t="shared" si="16"/>
        <v>0</v>
      </c>
      <c r="T50" s="37"/>
      <c r="U50" s="40">
        <f t="shared" si="4"/>
        <v>4800</v>
      </c>
    </row>
    <row r="51" spans="1:21" ht="13.5" customHeight="1">
      <c r="A51" s="43" t="s">
        <v>289</v>
      </c>
      <c r="B51" s="26" t="s">
        <v>269</v>
      </c>
      <c r="C51" s="26" t="s">
        <v>270</v>
      </c>
      <c r="D51" s="26" t="s">
        <v>271</v>
      </c>
      <c r="E51" s="26"/>
      <c r="F51" s="27" t="s">
        <v>360</v>
      </c>
      <c r="G51" s="28" t="s">
        <v>377</v>
      </c>
      <c r="H51" s="28"/>
      <c r="I51" s="29"/>
      <c r="J51" s="30"/>
      <c r="K51" s="31">
        <v>0</v>
      </c>
      <c r="L51" s="32">
        <v>0</v>
      </c>
      <c r="M51" s="33">
        <v>0</v>
      </c>
      <c r="N51" s="34" t="str">
        <f t="shared" si="0"/>
        <v>nio</v>
      </c>
      <c r="Q51" s="44"/>
      <c r="R51" s="38"/>
      <c r="T51" s="44"/>
    </row>
    <row r="52" spans="1:21" ht="13.5" customHeight="1">
      <c r="A52" s="43" t="s">
        <v>289</v>
      </c>
      <c r="B52" s="26" t="s">
        <v>269</v>
      </c>
      <c r="C52" s="26" t="s">
        <v>270</v>
      </c>
      <c r="D52" s="26" t="s">
        <v>271</v>
      </c>
      <c r="E52" s="26"/>
      <c r="F52" s="27" t="s">
        <v>360</v>
      </c>
      <c r="G52" s="28" t="s">
        <v>378</v>
      </c>
      <c r="H52" s="28"/>
      <c r="I52" s="29"/>
      <c r="J52" s="30"/>
      <c r="K52" s="31">
        <v>0</v>
      </c>
      <c r="L52" s="32">
        <v>0</v>
      </c>
      <c r="M52" s="33">
        <v>0</v>
      </c>
      <c r="N52" s="34" t="str">
        <f t="shared" si="0"/>
        <v>nio</v>
      </c>
      <c r="Q52" s="44"/>
      <c r="R52" s="38"/>
      <c r="T52" s="44"/>
    </row>
    <row r="53" spans="1:21" ht="13.5" customHeight="1">
      <c r="A53" s="43" t="s">
        <v>211</v>
      </c>
      <c r="B53" s="26" t="s">
        <v>269</v>
      </c>
      <c r="C53" s="26" t="s">
        <v>270</v>
      </c>
      <c r="D53" s="26" t="s">
        <v>271</v>
      </c>
      <c r="E53" s="26"/>
      <c r="F53" s="27" t="s">
        <v>360</v>
      </c>
      <c r="G53" s="28" t="s">
        <v>379</v>
      </c>
      <c r="H53" s="28" t="s">
        <v>380</v>
      </c>
      <c r="I53" s="46" t="s">
        <v>381</v>
      </c>
      <c r="J53" s="30">
        <v>36</v>
      </c>
      <c r="K53" s="31">
        <v>36</v>
      </c>
      <c r="L53" s="32">
        <v>0</v>
      </c>
      <c r="M53" s="33">
        <v>200</v>
      </c>
      <c r="N53" s="34" t="str">
        <f t="shared" si="0"/>
        <v>kof200s</v>
      </c>
      <c r="O53" s="35" t="e">
        <f t="shared" si="1"/>
        <v>#DIV/0!</v>
      </c>
      <c r="P53" s="36">
        <f>VLOOKUP(A53,Kengetallen!$A$2:$B$57,2,FALSE)</f>
        <v>0</v>
      </c>
      <c r="Q53" s="37"/>
      <c r="R53" s="38">
        <f t="shared" ref="R53:R61" si="17">+P53*Q53</f>
        <v>0</v>
      </c>
      <c r="S53" s="39">
        <f t="shared" ref="S53:S61" si="18">+R53*K53</f>
        <v>0</v>
      </c>
      <c r="T53" s="37"/>
      <c r="U53" s="40">
        <f t="shared" si="4"/>
        <v>7200</v>
      </c>
    </row>
    <row r="54" spans="1:21" ht="13.5" customHeight="1">
      <c r="A54" s="43" t="s">
        <v>197</v>
      </c>
      <c r="B54" s="26" t="s">
        <v>269</v>
      </c>
      <c r="C54" s="26" t="s">
        <v>270</v>
      </c>
      <c r="D54" s="26" t="s">
        <v>271</v>
      </c>
      <c r="E54" s="26"/>
      <c r="F54" s="27" t="s">
        <v>360</v>
      </c>
      <c r="G54" s="28" t="s">
        <v>382</v>
      </c>
      <c r="H54" s="28" t="s">
        <v>383</v>
      </c>
      <c r="I54" s="29" t="s">
        <v>381</v>
      </c>
      <c r="J54" s="30">
        <v>50</v>
      </c>
      <c r="K54" s="31">
        <v>50</v>
      </c>
      <c r="L54" s="32">
        <v>0</v>
      </c>
      <c r="M54" s="33">
        <v>200</v>
      </c>
      <c r="N54" s="34" t="str">
        <f t="shared" si="0"/>
        <v>gan200s</v>
      </c>
      <c r="O54" s="35" t="e">
        <f t="shared" si="1"/>
        <v>#DIV/0!</v>
      </c>
      <c r="P54" s="36">
        <f>VLOOKUP(A54,Kengetallen!$A$2:$B$57,2,FALSE)</f>
        <v>0</v>
      </c>
      <c r="Q54" s="37"/>
      <c r="R54" s="38">
        <f t="shared" si="17"/>
        <v>0</v>
      </c>
      <c r="S54" s="39">
        <f t="shared" si="18"/>
        <v>0</v>
      </c>
      <c r="T54" s="37"/>
      <c r="U54" s="40">
        <f t="shared" si="4"/>
        <v>10000</v>
      </c>
    </row>
    <row r="55" spans="1:21" ht="13.5" customHeight="1">
      <c r="A55" s="43" t="s">
        <v>197</v>
      </c>
      <c r="B55" s="26" t="s">
        <v>269</v>
      </c>
      <c r="C55" s="26" t="s">
        <v>270</v>
      </c>
      <c r="D55" s="26" t="s">
        <v>271</v>
      </c>
      <c r="E55" s="26"/>
      <c r="F55" s="27" t="s">
        <v>360</v>
      </c>
      <c r="G55" s="28" t="s">
        <v>384</v>
      </c>
      <c r="H55" s="28" t="s">
        <v>385</v>
      </c>
      <c r="I55" s="46" t="s">
        <v>381</v>
      </c>
      <c r="J55" s="30">
        <v>10</v>
      </c>
      <c r="K55" s="31">
        <v>10</v>
      </c>
      <c r="L55" s="32">
        <v>0</v>
      </c>
      <c r="M55" s="33">
        <v>200</v>
      </c>
      <c r="N55" s="34" t="str">
        <f t="shared" si="0"/>
        <v>gan200s</v>
      </c>
      <c r="O55" s="35" t="e">
        <f t="shared" si="1"/>
        <v>#DIV/0!</v>
      </c>
      <c r="P55" s="36">
        <f>VLOOKUP(A55,Kengetallen!$A$2:$B$57,2,FALSE)</f>
        <v>0</v>
      </c>
      <c r="Q55" s="37"/>
      <c r="R55" s="38">
        <f t="shared" si="17"/>
        <v>0</v>
      </c>
      <c r="S55" s="39">
        <f t="shared" si="18"/>
        <v>0</v>
      </c>
      <c r="T55" s="37"/>
      <c r="U55" s="40">
        <f t="shared" si="4"/>
        <v>2000</v>
      </c>
    </row>
    <row r="56" spans="1:21" ht="13.5" customHeight="1">
      <c r="A56" s="43" t="s">
        <v>228</v>
      </c>
      <c r="B56" s="26" t="s">
        <v>269</v>
      </c>
      <c r="C56" s="26" t="s">
        <v>270</v>
      </c>
      <c r="D56" s="26" t="s">
        <v>271</v>
      </c>
      <c r="E56" s="26"/>
      <c r="F56" s="27" t="s">
        <v>360</v>
      </c>
      <c r="G56" s="28" t="s">
        <v>386</v>
      </c>
      <c r="H56" s="28" t="s">
        <v>387</v>
      </c>
      <c r="I56" s="46" t="s">
        <v>381</v>
      </c>
      <c r="J56" s="30">
        <v>5</v>
      </c>
      <c r="K56" s="31">
        <v>5</v>
      </c>
      <c r="L56" s="32">
        <v>0</v>
      </c>
      <c r="M56" s="33">
        <v>200</v>
      </c>
      <c r="N56" s="34" t="str">
        <f t="shared" si="0"/>
        <v>sas200s</v>
      </c>
      <c r="O56" s="35" t="e">
        <f t="shared" si="1"/>
        <v>#DIV/0!</v>
      </c>
      <c r="P56" s="36">
        <f>VLOOKUP(A56,Kengetallen!$A$2:$B$57,2,FALSE)</f>
        <v>0</v>
      </c>
      <c r="Q56" s="37"/>
      <c r="R56" s="38">
        <f t="shared" si="17"/>
        <v>0</v>
      </c>
      <c r="S56" s="39">
        <f t="shared" si="18"/>
        <v>0</v>
      </c>
      <c r="T56" s="37"/>
      <c r="U56" s="40">
        <f t="shared" si="4"/>
        <v>1000</v>
      </c>
    </row>
    <row r="57" spans="1:21" ht="13.5" customHeight="1">
      <c r="A57" s="43" t="s">
        <v>197</v>
      </c>
      <c r="B57" s="26" t="s">
        <v>269</v>
      </c>
      <c r="C57" s="26" t="s">
        <v>270</v>
      </c>
      <c r="D57" s="26" t="s">
        <v>271</v>
      </c>
      <c r="E57" s="26"/>
      <c r="F57" s="27" t="s">
        <v>360</v>
      </c>
      <c r="G57" s="28" t="s">
        <v>388</v>
      </c>
      <c r="H57" s="28" t="s">
        <v>318</v>
      </c>
      <c r="I57" s="46" t="s">
        <v>381</v>
      </c>
      <c r="J57" s="30">
        <v>4</v>
      </c>
      <c r="K57" s="31">
        <v>4</v>
      </c>
      <c r="L57" s="32">
        <v>0</v>
      </c>
      <c r="M57" s="33">
        <v>200</v>
      </c>
      <c r="N57" s="34" t="str">
        <f t="shared" si="0"/>
        <v>gan200s</v>
      </c>
      <c r="O57" s="35" t="e">
        <f t="shared" si="1"/>
        <v>#DIV/0!</v>
      </c>
      <c r="P57" s="36">
        <f>VLOOKUP(A57,Kengetallen!$A$2:$B$57,2,FALSE)</f>
        <v>0</v>
      </c>
      <c r="Q57" s="37"/>
      <c r="R57" s="38">
        <f t="shared" si="17"/>
        <v>0</v>
      </c>
      <c r="S57" s="39">
        <f t="shared" si="18"/>
        <v>0</v>
      </c>
      <c r="T57" s="37"/>
      <c r="U57" s="40">
        <f t="shared" si="4"/>
        <v>800</v>
      </c>
    </row>
    <row r="58" spans="1:21" ht="13.5" customHeight="1">
      <c r="A58" s="43" t="s">
        <v>228</v>
      </c>
      <c r="B58" s="26" t="s">
        <v>269</v>
      </c>
      <c r="C58" s="26" t="s">
        <v>270</v>
      </c>
      <c r="D58" s="26" t="s">
        <v>271</v>
      </c>
      <c r="E58" s="26"/>
      <c r="F58" s="27" t="s">
        <v>360</v>
      </c>
      <c r="G58" s="28" t="s">
        <v>389</v>
      </c>
      <c r="H58" s="28" t="s">
        <v>390</v>
      </c>
      <c r="I58" s="46" t="s">
        <v>381</v>
      </c>
      <c r="J58" s="30">
        <v>5</v>
      </c>
      <c r="K58" s="31">
        <v>5</v>
      </c>
      <c r="L58" s="32">
        <v>0</v>
      </c>
      <c r="M58" s="33">
        <v>200</v>
      </c>
      <c r="N58" s="34" t="str">
        <f t="shared" si="0"/>
        <v>sas200s</v>
      </c>
      <c r="O58" s="35" t="e">
        <f t="shared" si="1"/>
        <v>#DIV/0!</v>
      </c>
      <c r="P58" s="36">
        <f>VLOOKUP(A58,Kengetallen!$A$2:$B$57,2,FALSE)</f>
        <v>0</v>
      </c>
      <c r="Q58" s="37"/>
      <c r="R58" s="38">
        <f t="shared" si="17"/>
        <v>0</v>
      </c>
      <c r="S58" s="39">
        <f t="shared" si="18"/>
        <v>0</v>
      </c>
      <c r="T58" s="37"/>
      <c r="U58" s="40">
        <f t="shared" si="4"/>
        <v>1000</v>
      </c>
    </row>
    <row r="59" spans="1:21" ht="13.5" customHeight="1">
      <c r="A59" s="43" t="s">
        <v>228</v>
      </c>
      <c r="B59" s="26" t="s">
        <v>269</v>
      </c>
      <c r="C59" s="26" t="s">
        <v>270</v>
      </c>
      <c r="D59" s="26" t="s">
        <v>271</v>
      </c>
      <c r="E59" s="26"/>
      <c r="F59" s="27" t="s">
        <v>360</v>
      </c>
      <c r="G59" s="28" t="s">
        <v>391</v>
      </c>
      <c r="H59" s="28" t="s">
        <v>392</v>
      </c>
      <c r="I59" s="46" t="s">
        <v>381</v>
      </c>
      <c r="J59" s="30">
        <v>5</v>
      </c>
      <c r="K59" s="31">
        <v>5</v>
      </c>
      <c r="L59" s="32">
        <v>0</v>
      </c>
      <c r="M59" s="33">
        <v>200</v>
      </c>
      <c r="N59" s="34" t="str">
        <f t="shared" si="0"/>
        <v>sas200s</v>
      </c>
      <c r="O59" s="35" t="e">
        <f t="shared" si="1"/>
        <v>#DIV/0!</v>
      </c>
      <c r="P59" s="36">
        <f>VLOOKUP(A59,Kengetallen!$A$2:$B$57,2,FALSE)</f>
        <v>0</v>
      </c>
      <c r="Q59" s="37"/>
      <c r="R59" s="38">
        <f t="shared" si="17"/>
        <v>0</v>
      </c>
      <c r="S59" s="39">
        <f t="shared" si="18"/>
        <v>0</v>
      </c>
      <c r="T59" s="37"/>
      <c r="U59" s="40">
        <f t="shared" si="4"/>
        <v>1000</v>
      </c>
    </row>
    <row r="60" spans="1:21" ht="13.5" customHeight="1">
      <c r="A60" s="43" t="s">
        <v>204</v>
      </c>
      <c r="B60" s="26" t="s">
        <v>269</v>
      </c>
      <c r="C60" s="26" t="s">
        <v>270</v>
      </c>
      <c r="D60" s="26" t="s">
        <v>271</v>
      </c>
      <c r="E60" s="26"/>
      <c r="F60" s="27" t="s">
        <v>360</v>
      </c>
      <c r="G60" s="28" t="s">
        <v>393</v>
      </c>
      <c r="H60" s="28" t="s">
        <v>394</v>
      </c>
      <c r="I60" s="46" t="s">
        <v>381</v>
      </c>
      <c r="J60" s="30">
        <v>42</v>
      </c>
      <c r="K60" s="31">
        <v>42</v>
      </c>
      <c r="L60" s="32">
        <v>0</v>
      </c>
      <c r="M60" s="33">
        <v>200</v>
      </c>
      <c r="N60" s="34" t="str">
        <f t="shared" si="0"/>
        <v>kan200s</v>
      </c>
      <c r="O60" s="35" t="e">
        <f t="shared" si="1"/>
        <v>#DIV/0!</v>
      </c>
      <c r="P60" s="36">
        <f>VLOOKUP(A60,Kengetallen!$A$2:$B$57,2,FALSE)</f>
        <v>0</v>
      </c>
      <c r="Q60" s="37"/>
      <c r="R60" s="38">
        <f t="shared" si="17"/>
        <v>0</v>
      </c>
      <c r="S60" s="39">
        <f t="shared" si="18"/>
        <v>0</v>
      </c>
      <c r="T60" s="37"/>
      <c r="U60" s="40">
        <f t="shared" si="4"/>
        <v>8400</v>
      </c>
    </row>
    <row r="61" spans="1:21" ht="13.5" customHeight="1">
      <c r="A61" s="43" t="s">
        <v>204</v>
      </c>
      <c r="B61" s="26" t="s">
        <v>269</v>
      </c>
      <c r="C61" s="26" t="s">
        <v>270</v>
      </c>
      <c r="D61" s="26" t="s">
        <v>271</v>
      </c>
      <c r="E61" s="26"/>
      <c r="F61" s="27" t="s">
        <v>360</v>
      </c>
      <c r="G61" s="28" t="s">
        <v>395</v>
      </c>
      <c r="H61" s="28" t="s">
        <v>396</v>
      </c>
      <c r="I61" s="46" t="s">
        <v>381</v>
      </c>
      <c r="J61" s="30">
        <v>19</v>
      </c>
      <c r="K61" s="31">
        <v>19</v>
      </c>
      <c r="L61" s="32">
        <v>0</v>
      </c>
      <c r="M61" s="33">
        <v>200</v>
      </c>
      <c r="N61" s="34" t="str">
        <f t="shared" si="0"/>
        <v>kan200s</v>
      </c>
      <c r="O61" s="35" t="e">
        <f t="shared" si="1"/>
        <v>#DIV/0!</v>
      </c>
      <c r="P61" s="36">
        <f>VLOOKUP(A61,Kengetallen!$A$2:$B$57,2,FALSE)</f>
        <v>0</v>
      </c>
      <c r="Q61" s="37"/>
      <c r="R61" s="38">
        <f t="shared" si="17"/>
        <v>0</v>
      </c>
      <c r="S61" s="39">
        <f t="shared" si="18"/>
        <v>0</v>
      </c>
      <c r="T61" s="37"/>
      <c r="U61" s="40">
        <f t="shared" si="4"/>
        <v>3800</v>
      </c>
    </row>
    <row r="62" spans="1:21" ht="13.5" customHeight="1">
      <c r="A62" s="43" t="s">
        <v>289</v>
      </c>
      <c r="B62" s="26" t="s">
        <v>269</v>
      </c>
      <c r="C62" s="26" t="s">
        <v>270</v>
      </c>
      <c r="D62" s="26" t="s">
        <v>271</v>
      </c>
      <c r="E62" s="26"/>
      <c r="F62" s="27" t="s">
        <v>360</v>
      </c>
      <c r="G62" s="28" t="s">
        <v>397</v>
      </c>
      <c r="H62" s="28" t="s">
        <v>398</v>
      </c>
      <c r="I62" s="46" t="s">
        <v>381</v>
      </c>
      <c r="J62" s="30">
        <v>43</v>
      </c>
      <c r="K62" s="31">
        <v>0</v>
      </c>
      <c r="L62" s="32">
        <v>43</v>
      </c>
      <c r="M62" s="33">
        <v>0</v>
      </c>
      <c r="N62" s="34" t="str">
        <f t="shared" si="0"/>
        <v>nio</v>
      </c>
      <c r="Q62" s="44"/>
      <c r="R62" s="47"/>
      <c r="T62" s="44"/>
    </row>
    <row r="63" spans="1:21" ht="13.5" customHeight="1">
      <c r="A63" s="43" t="s">
        <v>197</v>
      </c>
      <c r="B63" s="26" t="s">
        <v>269</v>
      </c>
      <c r="C63" s="26" t="s">
        <v>270</v>
      </c>
      <c r="D63" s="26" t="s">
        <v>271</v>
      </c>
      <c r="E63" s="26"/>
      <c r="F63" s="27" t="s">
        <v>360</v>
      </c>
      <c r="G63" s="28" t="s">
        <v>399</v>
      </c>
      <c r="H63" s="28" t="s">
        <v>400</v>
      </c>
      <c r="I63" s="46" t="s">
        <v>381</v>
      </c>
      <c r="J63" s="30">
        <v>40</v>
      </c>
      <c r="K63" s="31">
        <v>40</v>
      </c>
      <c r="L63" s="32">
        <v>0</v>
      </c>
      <c r="M63" s="33">
        <v>200</v>
      </c>
      <c r="N63" s="34" t="str">
        <f t="shared" si="0"/>
        <v>gan200s</v>
      </c>
      <c r="O63" s="35" t="e">
        <f t="shared" si="1"/>
        <v>#DIV/0!</v>
      </c>
      <c r="P63" s="36">
        <f>VLOOKUP(A63,Kengetallen!$A$2:$B$57,2,FALSE)</f>
        <v>0</v>
      </c>
      <c r="Q63" s="37"/>
      <c r="R63" s="38">
        <f t="shared" ref="R63:R71" si="19">+P63*Q63</f>
        <v>0</v>
      </c>
      <c r="S63" s="39">
        <f t="shared" ref="S63:S71" si="20">+R63*K63</f>
        <v>0</v>
      </c>
      <c r="T63" s="37"/>
      <c r="U63" s="40">
        <f t="shared" si="4"/>
        <v>8000</v>
      </c>
    </row>
    <row r="64" spans="1:21" ht="13.5" customHeight="1">
      <c r="A64" s="43" t="s">
        <v>197</v>
      </c>
      <c r="B64" s="26" t="s">
        <v>269</v>
      </c>
      <c r="C64" s="26" t="s">
        <v>270</v>
      </c>
      <c r="D64" s="26" t="s">
        <v>271</v>
      </c>
      <c r="E64" s="26"/>
      <c r="F64" s="27" t="s">
        <v>360</v>
      </c>
      <c r="G64" s="28" t="s">
        <v>401</v>
      </c>
      <c r="H64" s="28" t="s">
        <v>402</v>
      </c>
      <c r="I64" s="46" t="s">
        <v>381</v>
      </c>
      <c r="J64" s="30">
        <v>16</v>
      </c>
      <c r="K64" s="31">
        <v>16</v>
      </c>
      <c r="L64" s="32">
        <v>0</v>
      </c>
      <c r="M64" s="33">
        <v>200</v>
      </c>
      <c r="N64" s="34" t="str">
        <f t="shared" si="0"/>
        <v>gan200s</v>
      </c>
      <c r="O64" s="35" t="e">
        <f t="shared" si="1"/>
        <v>#DIV/0!</v>
      </c>
      <c r="P64" s="36">
        <f>VLOOKUP(A64,Kengetallen!$A$2:$B$57,2,FALSE)</f>
        <v>0</v>
      </c>
      <c r="Q64" s="37"/>
      <c r="R64" s="38">
        <f t="shared" si="19"/>
        <v>0</v>
      </c>
      <c r="S64" s="39">
        <f t="shared" si="20"/>
        <v>0</v>
      </c>
      <c r="T64" s="37"/>
      <c r="U64" s="40">
        <f t="shared" si="4"/>
        <v>3200</v>
      </c>
    </row>
    <row r="65" spans="1:21" ht="13.5" customHeight="1">
      <c r="A65" s="43" t="s">
        <v>204</v>
      </c>
      <c r="B65" s="26" t="s">
        <v>269</v>
      </c>
      <c r="C65" s="26" t="s">
        <v>270</v>
      </c>
      <c r="D65" s="26" t="s">
        <v>271</v>
      </c>
      <c r="E65" s="26"/>
      <c r="F65" s="27" t="s">
        <v>360</v>
      </c>
      <c r="G65" s="28" t="s">
        <v>403</v>
      </c>
      <c r="H65" s="28" t="s">
        <v>404</v>
      </c>
      <c r="I65" s="46" t="s">
        <v>381</v>
      </c>
      <c r="J65" s="30">
        <v>6</v>
      </c>
      <c r="K65" s="31">
        <v>6</v>
      </c>
      <c r="L65" s="32">
        <v>0</v>
      </c>
      <c r="M65" s="33">
        <v>200</v>
      </c>
      <c r="N65" s="34" t="str">
        <f t="shared" si="0"/>
        <v>kan200s</v>
      </c>
      <c r="O65" s="35" t="e">
        <f t="shared" si="1"/>
        <v>#DIV/0!</v>
      </c>
      <c r="P65" s="36">
        <f>VLOOKUP(A65,Kengetallen!$A$2:$B$57,2,FALSE)</f>
        <v>0</v>
      </c>
      <c r="Q65" s="37"/>
      <c r="R65" s="38">
        <f t="shared" si="19"/>
        <v>0</v>
      </c>
      <c r="S65" s="39">
        <f t="shared" si="20"/>
        <v>0</v>
      </c>
      <c r="T65" s="37"/>
      <c r="U65" s="40">
        <f t="shared" si="4"/>
        <v>1200</v>
      </c>
    </row>
    <row r="66" spans="1:21" ht="13.5" customHeight="1">
      <c r="A66" s="43" t="s">
        <v>203</v>
      </c>
      <c r="B66" s="26" t="s">
        <v>269</v>
      </c>
      <c r="C66" s="26" t="s">
        <v>270</v>
      </c>
      <c r="D66" s="26" t="s">
        <v>271</v>
      </c>
      <c r="E66" s="26"/>
      <c r="F66" s="27" t="s">
        <v>360</v>
      </c>
      <c r="G66" s="28" t="s">
        <v>405</v>
      </c>
      <c r="H66" s="28" t="s">
        <v>406</v>
      </c>
      <c r="I66" s="46" t="s">
        <v>166</v>
      </c>
      <c r="J66" s="30">
        <v>6</v>
      </c>
      <c r="K66" s="31">
        <v>6</v>
      </c>
      <c r="L66" s="32">
        <v>0</v>
      </c>
      <c r="M66" s="33">
        <v>200</v>
      </c>
      <c r="N66" s="34" t="str">
        <f t="shared" si="0"/>
        <v>kan200l</v>
      </c>
      <c r="O66" s="35" t="e">
        <f t="shared" si="1"/>
        <v>#DIV/0!</v>
      </c>
      <c r="P66" s="36">
        <f>VLOOKUP(A66,Kengetallen!$A$2:$B$57,2,FALSE)</f>
        <v>0</v>
      </c>
      <c r="Q66" s="37"/>
      <c r="R66" s="38">
        <f t="shared" si="19"/>
        <v>0</v>
      </c>
      <c r="S66" s="39">
        <f t="shared" si="20"/>
        <v>0</v>
      </c>
      <c r="T66" s="37"/>
      <c r="U66" s="40">
        <f t="shared" si="4"/>
        <v>1200</v>
      </c>
    </row>
    <row r="67" spans="1:21" ht="13.5" customHeight="1">
      <c r="A67" s="43" t="s">
        <v>204</v>
      </c>
      <c r="B67" s="26" t="s">
        <v>269</v>
      </c>
      <c r="C67" s="26" t="s">
        <v>270</v>
      </c>
      <c r="D67" s="26" t="s">
        <v>271</v>
      </c>
      <c r="E67" s="26"/>
      <c r="F67" s="27" t="s">
        <v>360</v>
      </c>
      <c r="G67" s="28" t="s">
        <v>407</v>
      </c>
      <c r="H67" s="28" t="s">
        <v>408</v>
      </c>
      <c r="I67" s="46" t="s">
        <v>381</v>
      </c>
      <c r="J67" s="30">
        <v>6</v>
      </c>
      <c r="K67" s="31">
        <v>6</v>
      </c>
      <c r="L67" s="32">
        <v>0</v>
      </c>
      <c r="M67" s="33">
        <v>200</v>
      </c>
      <c r="N67" s="34" t="str">
        <f t="shared" ref="N67:N87" si="21">A67</f>
        <v>kan200s</v>
      </c>
      <c r="O67" s="35" t="e">
        <f t="shared" ref="O67:O87" si="22">+M67/P67</f>
        <v>#DIV/0!</v>
      </c>
      <c r="P67" s="36">
        <f>VLOOKUP(A67,Kengetallen!$A$2:$B$57,2,FALSE)</f>
        <v>0</v>
      </c>
      <c r="Q67" s="37"/>
      <c r="R67" s="38">
        <f t="shared" si="19"/>
        <v>0</v>
      </c>
      <c r="S67" s="39">
        <f t="shared" si="20"/>
        <v>0</v>
      </c>
      <c r="T67" s="37"/>
      <c r="U67" s="40">
        <f t="shared" ref="U67:U130" si="23">+M67*K67</f>
        <v>1200</v>
      </c>
    </row>
    <row r="68" spans="1:21" ht="13.5" customHeight="1">
      <c r="A68" s="43" t="s">
        <v>197</v>
      </c>
      <c r="B68" s="26" t="s">
        <v>269</v>
      </c>
      <c r="C68" s="26" t="s">
        <v>270</v>
      </c>
      <c r="D68" s="26" t="s">
        <v>271</v>
      </c>
      <c r="E68" s="26"/>
      <c r="F68" s="27" t="s">
        <v>360</v>
      </c>
      <c r="G68" s="28" t="s">
        <v>409</v>
      </c>
      <c r="H68" s="28" t="s">
        <v>410</v>
      </c>
      <c r="I68" s="46" t="s">
        <v>381</v>
      </c>
      <c r="J68" s="30">
        <v>4</v>
      </c>
      <c r="K68" s="31">
        <v>4</v>
      </c>
      <c r="L68" s="32">
        <v>0</v>
      </c>
      <c r="M68" s="33">
        <v>200</v>
      </c>
      <c r="N68" s="34" t="str">
        <f t="shared" si="21"/>
        <v>gan200s</v>
      </c>
      <c r="O68" s="35" t="e">
        <f t="shared" si="22"/>
        <v>#DIV/0!</v>
      </c>
      <c r="P68" s="36">
        <f>VLOOKUP(A68,Kengetallen!$A$2:$B$57,2,FALSE)</f>
        <v>0</v>
      </c>
      <c r="Q68" s="37"/>
      <c r="R68" s="38">
        <f t="shared" si="19"/>
        <v>0</v>
      </c>
      <c r="S68" s="39">
        <f t="shared" si="20"/>
        <v>0</v>
      </c>
      <c r="T68" s="37"/>
      <c r="U68" s="40">
        <f t="shared" si="23"/>
        <v>800</v>
      </c>
    </row>
    <row r="69" spans="1:21" ht="13.5" customHeight="1">
      <c r="A69" s="45" t="s">
        <v>197</v>
      </c>
      <c r="B69" s="26" t="s">
        <v>269</v>
      </c>
      <c r="C69" s="26" t="s">
        <v>270</v>
      </c>
      <c r="D69" s="26" t="s">
        <v>271</v>
      </c>
      <c r="E69" s="26"/>
      <c r="F69" s="27" t="s">
        <v>360</v>
      </c>
      <c r="G69" s="28" t="s">
        <v>411</v>
      </c>
      <c r="H69" s="28" t="s">
        <v>412</v>
      </c>
      <c r="I69" s="46" t="s">
        <v>381</v>
      </c>
      <c r="J69" s="30">
        <v>4</v>
      </c>
      <c r="K69" s="31">
        <v>4</v>
      </c>
      <c r="L69" s="32">
        <v>0</v>
      </c>
      <c r="M69" s="33">
        <v>200</v>
      </c>
      <c r="N69" s="34" t="str">
        <f t="shared" si="21"/>
        <v>gan200s</v>
      </c>
      <c r="O69" s="35" t="e">
        <f t="shared" si="22"/>
        <v>#DIV/0!</v>
      </c>
      <c r="P69" s="36">
        <f>VLOOKUP(A69,Kengetallen!$A$2:$B$57,2,FALSE)</f>
        <v>0</v>
      </c>
      <c r="Q69" s="37"/>
      <c r="R69" s="38">
        <f t="shared" si="19"/>
        <v>0</v>
      </c>
      <c r="S69" s="39">
        <f t="shared" si="20"/>
        <v>0</v>
      </c>
      <c r="T69" s="37"/>
      <c r="U69" s="40">
        <f t="shared" si="23"/>
        <v>800</v>
      </c>
    </row>
    <row r="70" spans="1:21" ht="13.5" customHeight="1">
      <c r="A70" s="45" t="s">
        <v>220</v>
      </c>
      <c r="B70" s="26" t="s">
        <v>269</v>
      </c>
      <c r="C70" s="26" t="s">
        <v>270</v>
      </c>
      <c r="D70" s="26" t="s">
        <v>271</v>
      </c>
      <c r="E70" s="26"/>
      <c r="F70" s="27" t="s">
        <v>413</v>
      </c>
      <c r="G70" s="28"/>
      <c r="H70" s="28" t="s">
        <v>414</v>
      </c>
      <c r="I70" s="46" t="s">
        <v>166</v>
      </c>
      <c r="J70" s="30">
        <v>43</v>
      </c>
      <c r="K70" s="31">
        <v>43</v>
      </c>
      <c r="L70" s="32">
        <v>0</v>
      </c>
      <c r="M70" s="33">
        <v>200</v>
      </c>
      <c r="N70" s="34" t="str">
        <f t="shared" si="21"/>
        <v>pra200l</v>
      </c>
      <c r="O70" s="35" t="e">
        <f t="shared" si="22"/>
        <v>#DIV/0!</v>
      </c>
      <c r="P70" s="36">
        <f>VLOOKUP(A70,Kengetallen!$A$2:$B$57,2,FALSE)</f>
        <v>0</v>
      </c>
      <c r="Q70" s="37"/>
      <c r="R70" s="38">
        <f t="shared" si="19"/>
        <v>0</v>
      </c>
      <c r="S70" s="39">
        <f t="shared" si="20"/>
        <v>0</v>
      </c>
      <c r="T70" s="37"/>
      <c r="U70" s="40">
        <f t="shared" si="23"/>
        <v>8600</v>
      </c>
    </row>
    <row r="71" spans="1:21" ht="13.5" customHeight="1">
      <c r="A71" s="45" t="s">
        <v>218</v>
      </c>
      <c r="B71" s="26" t="s">
        <v>269</v>
      </c>
      <c r="C71" s="26" t="s">
        <v>270</v>
      </c>
      <c r="D71" s="26" t="s">
        <v>271</v>
      </c>
      <c r="E71" s="26"/>
      <c r="F71" s="27" t="s">
        <v>413</v>
      </c>
      <c r="G71" s="28"/>
      <c r="H71" s="28" t="s">
        <v>415</v>
      </c>
      <c r="I71" s="46" t="s">
        <v>166</v>
      </c>
      <c r="J71" s="30">
        <v>40</v>
      </c>
      <c r="K71" s="31">
        <v>40</v>
      </c>
      <c r="L71" s="32">
        <v>0</v>
      </c>
      <c r="M71" s="33">
        <v>200</v>
      </c>
      <c r="N71" s="34" t="str">
        <f t="shared" si="21"/>
        <v>pan200l</v>
      </c>
      <c r="O71" s="35" t="e">
        <f t="shared" si="22"/>
        <v>#DIV/0!</v>
      </c>
      <c r="P71" s="36">
        <f>VLOOKUP(A71,Kengetallen!$A$2:$B$57,2,FALSE)</f>
        <v>0</v>
      </c>
      <c r="Q71" s="37"/>
      <c r="R71" s="38">
        <f t="shared" si="19"/>
        <v>0</v>
      </c>
      <c r="S71" s="39">
        <f t="shared" si="20"/>
        <v>0</v>
      </c>
      <c r="T71" s="37"/>
      <c r="U71" s="40">
        <f t="shared" si="23"/>
        <v>8000</v>
      </c>
    </row>
    <row r="72" spans="1:21" ht="13.5" customHeight="1">
      <c r="A72" s="45" t="s">
        <v>289</v>
      </c>
      <c r="B72" s="26" t="s">
        <v>269</v>
      </c>
      <c r="C72" s="26" t="s">
        <v>270</v>
      </c>
      <c r="D72" s="26" t="s">
        <v>271</v>
      </c>
      <c r="E72" s="26"/>
      <c r="F72" s="27" t="s">
        <v>413</v>
      </c>
      <c r="G72" s="28"/>
      <c r="H72" s="28" t="s">
        <v>416</v>
      </c>
      <c r="I72" s="46"/>
      <c r="J72" s="30">
        <v>16</v>
      </c>
      <c r="K72" s="31">
        <v>0</v>
      </c>
      <c r="L72" s="32">
        <v>16</v>
      </c>
      <c r="M72" s="33">
        <v>0</v>
      </c>
      <c r="N72" s="34" t="str">
        <f t="shared" si="21"/>
        <v>nio</v>
      </c>
      <c r="Q72" s="44"/>
      <c r="T72" s="44"/>
    </row>
    <row r="73" spans="1:21" ht="13.5" customHeight="1">
      <c r="A73" s="45" t="s">
        <v>209</v>
      </c>
      <c r="B73" s="26" t="s">
        <v>269</v>
      </c>
      <c r="C73" s="26" t="s">
        <v>270</v>
      </c>
      <c r="D73" s="26" t="s">
        <v>271</v>
      </c>
      <c r="E73" s="26"/>
      <c r="F73" s="27" t="s">
        <v>413</v>
      </c>
      <c r="G73" s="28"/>
      <c r="H73" s="28" t="s">
        <v>417</v>
      </c>
      <c r="I73" s="46" t="s">
        <v>165</v>
      </c>
      <c r="J73" s="30">
        <v>6</v>
      </c>
      <c r="K73" s="31">
        <v>6</v>
      </c>
      <c r="L73" s="32">
        <v>0</v>
      </c>
      <c r="M73" s="33">
        <v>200</v>
      </c>
      <c r="N73" s="34" t="str">
        <f t="shared" si="21"/>
        <v>kle200s</v>
      </c>
      <c r="O73" s="35" t="e">
        <f t="shared" si="22"/>
        <v>#DIV/0!</v>
      </c>
      <c r="P73" s="36">
        <f>VLOOKUP(A73,Kengetallen!$A$2:$B$57,2,FALSE)</f>
        <v>0</v>
      </c>
      <c r="Q73" s="37"/>
      <c r="R73" s="38">
        <f t="shared" ref="R73:R77" si="24">+P73*Q73</f>
        <v>0</v>
      </c>
      <c r="S73" s="39">
        <f t="shared" ref="S73:S77" si="25">+R73*K73</f>
        <v>0</v>
      </c>
      <c r="T73" s="37"/>
      <c r="U73" s="40">
        <f t="shared" si="23"/>
        <v>1200</v>
      </c>
    </row>
    <row r="74" spans="1:21" ht="13.5" customHeight="1">
      <c r="A74" s="45" t="s">
        <v>228</v>
      </c>
      <c r="B74" s="26" t="s">
        <v>269</v>
      </c>
      <c r="C74" s="26" t="s">
        <v>270</v>
      </c>
      <c r="D74" s="26" t="s">
        <v>271</v>
      </c>
      <c r="E74" s="26"/>
      <c r="F74" s="27" t="s">
        <v>413</v>
      </c>
      <c r="G74" s="28"/>
      <c r="H74" s="28" t="s">
        <v>418</v>
      </c>
      <c r="I74" s="46" t="s">
        <v>165</v>
      </c>
      <c r="J74" s="30">
        <v>6</v>
      </c>
      <c r="K74" s="31">
        <v>6</v>
      </c>
      <c r="L74" s="32">
        <v>0</v>
      </c>
      <c r="M74" s="33">
        <v>200</v>
      </c>
      <c r="N74" s="34" t="str">
        <f t="shared" si="21"/>
        <v>sas200s</v>
      </c>
      <c r="O74" s="35" t="e">
        <f t="shared" si="22"/>
        <v>#DIV/0!</v>
      </c>
      <c r="P74" s="36">
        <f>VLOOKUP(A74,Kengetallen!$A$2:$B$57,2,FALSE)</f>
        <v>0</v>
      </c>
      <c r="Q74" s="37"/>
      <c r="R74" s="38">
        <f t="shared" si="24"/>
        <v>0</v>
      </c>
      <c r="S74" s="39">
        <f t="shared" si="25"/>
        <v>0</v>
      </c>
      <c r="T74" s="37"/>
      <c r="U74" s="40">
        <f t="shared" si="23"/>
        <v>1200</v>
      </c>
    </row>
    <row r="75" spans="1:21" ht="13.5" customHeight="1">
      <c r="A75" s="45" t="s">
        <v>228</v>
      </c>
      <c r="B75" s="26" t="s">
        <v>269</v>
      </c>
      <c r="C75" s="26" t="s">
        <v>270</v>
      </c>
      <c r="D75" s="26" t="s">
        <v>271</v>
      </c>
      <c r="E75" s="26"/>
      <c r="F75" s="27" t="s">
        <v>413</v>
      </c>
      <c r="G75" s="28"/>
      <c r="H75" s="28" t="s">
        <v>419</v>
      </c>
      <c r="I75" s="46" t="s">
        <v>165</v>
      </c>
      <c r="J75" s="30">
        <v>6</v>
      </c>
      <c r="K75" s="31">
        <v>6</v>
      </c>
      <c r="L75" s="32">
        <v>0</v>
      </c>
      <c r="M75" s="33">
        <v>200</v>
      </c>
      <c r="N75" s="34" t="str">
        <f t="shared" si="21"/>
        <v>sas200s</v>
      </c>
      <c r="O75" s="35" t="e">
        <f t="shared" si="22"/>
        <v>#DIV/0!</v>
      </c>
      <c r="P75" s="36">
        <f>VLOOKUP(A75,Kengetallen!$A$2:$B$57,2,FALSE)</f>
        <v>0</v>
      </c>
      <c r="Q75" s="37"/>
      <c r="R75" s="38">
        <f t="shared" si="24"/>
        <v>0</v>
      </c>
      <c r="S75" s="39">
        <f t="shared" si="25"/>
        <v>0</v>
      </c>
      <c r="T75" s="37"/>
      <c r="U75" s="40">
        <f t="shared" si="23"/>
        <v>1200</v>
      </c>
    </row>
    <row r="76" spans="1:21" ht="13.5" customHeight="1">
      <c r="A76" s="45" t="s">
        <v>228</v>
      </c>
      <c r="B76" s="26" t="s">
        <v>269</v>
      </c>
      <c r="C76" s="26" t="s">
        <v>270</v>
      </c>
      <c r="D76" s="26" t="s">
        <v>271</v>
      </c>
      <c r="E76" s="26"/>
      <c r="F76" s="27" t="s">
        <v>413</v>
      </c>
      <c r="G76" s="28"/>
      <c r="H76" s="28" t="s">
        <v>419</v>
      </c>
      <c r="I76" s="46" t="s">
        <v>165</v>
      </c>
      <c r="J76" s="30">
        <v>4</v>
      </c>
      <c r="K76" s="31">
        <v>4</v>
      </c>
      <c r="L76" s="32">
        <v>0</v>
      </c>
      <c r="M76" s="33">
        <v>200</v>
      </c>
      <c r="N76" s="34" t="str">
        <f t="shared" si="21"/>
        <v>sas200s</v>
      </c>
      <c r="O76" s="35" t="e">
        <f t="shared" si="22"/>
        <v>#DIV/0!</v>
      </c>
      <c r="P76" s="36">
        <f>VLOOKUP(A76,Kengetallen!$A$2:$B$57,2,FALSE)</f>
        <v>0</v>
      </c>
      <c r="Q76" s="37"/>
      <c r="R76" s="38">
        <f t="shared" si="24"/>
        <v>0</v>
      </c>
      <c r="S76" s="39">
        <f t="shared" si="25"/>
        <v>0</v>
      </c>
      <c r="T76" s="37"/>
      <c r="U76" s="40">
        <f t="shared" si="23"/>
        <v>800</v>
      </c>
    </row>
    <row r="77" spans="1:21" ht="13.5" customHeight="1">
      <c r="A77" s="45" t="s">
        <v>228</v>
      </c>
      <c r="B77" s="26" t="s">
        <v>269</v>
      </c>
      <c r="C77" s="26" t="s">
        <v>270</v>
      </c>
      <c r="D77" s="26" t="s">
        <v>271</v>
      </c>
      <c r="E77" s="26"/>
      <c r="F77" s="27" t="s">
        <v>413</v>
      </c>
      <c r="G77" s="28"/>
      <c r="H77" s="28" t="s">
        <v>418</v>
      </c>
      <c r="I77" s="46" t="s">
        <v>165</v>
      </c>
      <c r="J77" s="30">
        <v>4</v>
      </c>
      <c r="K77" s="31">
        <v>4</v>
      </c>
      <c r="L77" s="32">
        <v>0</v>
      </c>
      <c r="M77" s="33">
        <v>200</v>
      </c>
      <c r="N77" s="34" t="str">
        <f t="shared" si="21"/>
        <v>sas200s</v>
      </c>
      <c r="O77" s="35" t="e">
        <f t="shared" si="22"/>
        <v>#DIV/0!</v>
      </c>
      <c r="P77" s="36">
        <f>VLOOKUP(A77,Kengetallen!$A$2:$B$57,2,FALSE)</f>
        <v>0</v>
      </c>
      <c r="Q77" s="37"/>
      <c r="R77" s="38">
        <f t="shared" si="24"/>
        <v>0</v>
      </c>
      <c r="S77" s="39">
        <f t="shared" si="25"/>
        <v>0</v>
      </c>
      <c r="T77" s="37"/>
      <c r="U77" s="40">
        <f t="shared" si="23"/>
        <v>800</v>
      </c>
    </row>
    <row r="78" spans="1:21" ht="13.5" customHeight="1">
      <c r="A78" s="45" t="s">
        <v>289</v>
      </c>
      <c r="B78" s="26" t="s">
        <v>269</v>
      </c>
      <c r="C78" s="26" t="s">
        <v>270</v>
      </c>
      <c r="D78" s="26" t="s">
        <v>271</v>
      </c>
      <c r="E78" s="26" t="s">
        <v>420</v>
      </c>
      <c r="F78" s="27" t="s">
        <v>272</v>
      </c>
      <c r="G78" s="28"/>
      <c r="H78" s="28" t="s">
        <v>421</v>
      </c>
      <c r="I78" s="46"/>
      <c r="J78" s="30">
        <v>39</v>
      </c>
      <c r="K78" s="31">
        <v>0</v>
      </c>
      <c r="L78" s="32">
        <v>39</v>
      </c>
      <c r="M78" s="33">
        <v>0</v>
      </c>
      <c r="N78" s="34" t="str">
        <f t="shared" si="21"/>
        <v>nio</v>
      </c>
      <c r="Q78" s="44"/>
      <c r="T78" s="44"/>
    </row>
    <row r="79" spans="1:21" ht="13.5" customHeight="1">
      <c r="A79" s="45" t="s">
        <v>289</v>
      </c>
      <c r="B79" s="26" t="s">
        <v>269</v>
      </c>
      <c r="C79" s="26" t="s">
        <v>270</v>
      </c>
      <c r="D79" s="26" t="s">
        <v>271</v>
      </c>
      <c r="E79" s="26" t="s">
        <v>420</v>
      </c>
      <c r="F79" s="27" t="s">
        <v>272</v>
      </c>
      <c r="G79" s="28"/>
      <c r="H79" s="28" t="s">
        <v>422</v>
      </c>
      <c r="I79" s="46"/>
      <c r="J79" s="30">
        <v>40</v>
      </c>
      <c r="K79" s="31">
        <v>0</v>
      </c>
      <c r="L79" s="32">
        <v>40</v>
      </c>
      <c r="M79" s="33">
        <v>0</v>
      </c>
      <c r="N79" s="34" t="str">
        <f t="shared" si="21"/>
        <v>nio</v>
      </c>
      <c r="Q79" s="44"/>
      <c r="T79" s="44"/>
    </row>
    <row r="80" spans="1:21" ht="13.5" customHeight="1">
      <c r="A80" s="45" t="s">
        <v>289</v>
      </c>
      <c r="B80" s="26" t="s">
        <v>269</v>
      </c>
      <c r="C80" s="26" t="s">
        <v>270</v>
      </c>
      <c r="D80" s="26" t="s">
        <v>271</v>
      </c>
      <c r="E80" s="26" t="s">
        <v>420</v>
      </c>
      <c r="F80" s="27" t="s">
        <v>272</v>
      </c>
      <c r="G80" s="28"/>
      <c r="H80" s="28" t="s">
        <v>423</v>
      </c>
      <c r="I80" s="46"/>
      <c r="J80" s="30">
        <v>32</v>
      </c>
      <c r="K80" s="31">
        <v>0</v>
      </c>
      <c r="L80" s="32">
        <v>32</v>
      </c>
      <c r="M80" s="33">
        <v>0</v>
      </c>
      <c r="N80" s="34" t="str">
        <f t="shared" si="21"/>
        <v>nio</v>
      </c>
      <c r="Q80" s="44"/>
      <c r="T80" s="44"/>
    </row>
    <row r="81" spans="1:56" ht="13.5" customHeight="1">
      <c r="A81" s="45" t="s">
        <v>213</v>
      </c>
      <c r="B81" s="26" t="s">
        <v>269</v>
      </c>
      <c r="C81" s="26" t="s">
        <v>270</v>
      </c>
      <c r="D81" s="26" t="s">
        <v>271</v>
      </c>
      <c r="E81" s="26" t="s">
        <v>420</v>
      </c>
      <c r="F81" s="27" t="s">
        <v>272</v>
      </c>
      <c r="G81" s="28"/>
      <c r="H81" s="28" t="s">
        <v>414</v>
      </c>
      <c r="I81" s="46" t="s">
        <v>166</v>
      </c>
      <c r="J81" s="30">
        <v>48</v>
      </c>
      <c r="K81" s="31">
        <v>48</v>
      </c>
      <c r="L81" s="32">
        <v>0</v>
      </c>
      <c r="M81" s="33">
        <v>200</v>
      </c>
      <c r="N81" s="34" t="str">
        <f t="shared" si="21"/>
        <v>les200l</v>
      </c>
      <c r="O81" s="35" t="e">
        <f t="shared" si="22"/>
        <v>#DIV/0!</v>
      </c>
      <c r="P81" s="36">
        <f>VLOOKUP(A81,Kengetallen!$A$2:$B$57,2,FALSE)</f>
        <v>0</v>
      </c>
      <c r="Q81" s="37"/>
      <c r="R81" s="38">
        <f t="shared" ref="R81:R82" si="26">+P81*Q81</f>
        <v>0</v>
      </c>
      <c r="S81" s="39">
        <f t="shared" ref="S81:S82" si="27">+R81*K81</f>
        <v>0</v>
      </c>
      <c r="T81" s="37"/>
      <c r="U81" s="40">
        <f t="shared" si="23"/>
        <v>9600</v>
      </c>
    </row>
    <row r="82" spans="1:56" ht="13.5" customHeight="1">
      <c r="A82" s="45" t="s">
        <v>209</v>
      </c>
      <c r="B82" s="26" t="s">
        <v>269</v>
      </c>
      <c r="C82" s="26" t="s">
        <v>270</v>
      </c>
      <c r="D82" s="26" t="s">
        <v>271</v>
      </c>
      <c r="E82" s="26" t="s">
        <v>420</v>
      </c>
      <c r="F82" s="27" t="s">
        <v>272</v>
      </c>
      <c r="G82" s="28"/>
      <c r="H82" s="28" t="s">
        <v>417</v>
      </c>
      <c r="I82" s="46" t="s">
        <v>165</v>
      </c>
      <c r="J82" s="30">
        <v>8</v>
      </c>
      <c r="K82" s="31">
        <v>8</v>
      </c>
      <c r="L82" s="32">
        <v>0</v>
      </c>
      <c r="M82" s="33">
        <v>200</v>
      </c>
      <c r="N82" s="34" t="str">
        <f t="shared" si="21"/>
        <v>kle200s</v>
      </c>
      <c r="O82" s="35" t="e">
        <f t="shared" si="22"/>
        <v>#DIV/0!</v>
      </c>
      <c r="P82" s="36">
        <f>VLOOKUP(A82,Kengetallen!$A$2:$B$57,2,FALSE)</f>
        <v>0</v>
      </c>
      <c r="Q82" s="37"/>
      <c r="R82" s="38">
        <f t="shared" si="26"/>
        <v>0</v>
      </c>
      <c r="S82" s="39">
        <f t="shared" si="27"/>
        <v>0</v>
      </c>
      <c r="T82" s="37"/>
      <c r="U82" s="40">
        <f t="shared" si="23"/>
        <v>1600</v>
      </c>
    </row>
    <row r="83" spans="1:56" ht="13.5" customHeight="1">
      <c r="A83" s="45" t="s">
        <v>289</v>
      </c>
      <c r="B83" s="26" t="s">
        <v>269</v>
      </c>
      <c r="C83" s="26" t="s">
        <v>270</v>
      </c>
      <c r="D83" s="26" t="s">
        <v>271</v>
      </c>
      <c r="E83" s="26" t="s">
        <v>420</v>
      </c>
      <c r="F83" s="27" t="s">
        <v>272</v>
      </c>
      <c r="G83" s="28"/>
      <c r="H83" s="28" t="s">
        <v>416</v>
      </c>
      <c r="I83" s="46" t="s">
        <v>165</v>
      </c>
      <c r="J83" s="30">
        <v>3</v>
      </c>
      <c r="K83" s="31">
        <v>0</v>
      </c>
      <c r="L83" s="32">
        <v>3</v>
      </c>
      <c r="M83" s="33">
        <v>0</v>
      </c>
      <c r="N83" s="34" t="str">
        <f t="shared" si="21"/>
        <v>nio</v>
      </c>
      <c r="Q83" s="44"/>
      <c r="T83" s="44"/>
    </row>
    <row r="84" spans="1:56" ht="13.5" customHeight="1">
      <c r="A84" s="45" t="s">
        <v>228</v>
      </c>
      <c r="B84" s="26" t="s">
        <v>269</v>
      </c>
      <c r="C84" s="26" t="s">
        <v>270</v>
      </c>
      <c r="D84" s="26" t="s">
        <v>271</v>
      </c>
      <c r="E84" s="26" t="s">
        <v>420</v>
      </c>
      <c r="F84" s="27" t="s">
        <v>272</v>
      </c>
      <c r="G84" s="28"/>
      <c r="H84" s="28" t="s">
        <v>419</v>
      </c>
      <c r="I84" s="46" t="s">
        <v>165</v>
      </c>
      <c r="J84" s="30">
        <v>1</v>
      </c>
      <c r="K84" s="31">
        <v>1</v>
      </c>
      <c r="L84" s="32">
        <v>0</v>
      </c>
      <c r="M84" s="33">
        <v>200</v>
      </c>
      <c r="N84" s="34" t="str">
        <f t="shared" si="21"/>
        <v>sas200s</v>
      </c>
      <c r="O84" s="35" t="e">
        <f t="shared" si="22"/>
        <v>#DIV/0!</v>
      </c>
      <c r="P84" s="36">
        <f>VLOOKUP(A84,Kengetallen!$A$2:$B$57,2,FALSE)</f>
        <v>0</v>
      </c>
      <c r="Q84" s="37"/>
      <c r="R84" s="38">
        <f t="shared" ref="R84:R87" si="28">+P84*Q84</f>
        <v>0</v>
      </c>
      <c r="S84" s="39">
        <f t="shared" ref="S84:S87" si="29">+R84*K84</f>
        <v>0</v>
      </c>
      <c r="T84" s="37"/>
      <c r="U84" s="40">
        <f t="shared" si="23"/>
        <v>200</v>
      </c>
    </row>
    <row r="85" spans="1:56" ht="13.5" customHeight="1">
      <c r="A85" s="45" t="s">
        <v>228</v>
      </c>
      <c r="B85" s="26" t="s">
        <v>269</v>
      </c>
      <c r="C85" s="26" t="s">
        <v>270</v>
      </c>
      <c r="D85" s="26" t="s">
        <v>271</v>
      </c>
      <c r="E85" s="26" t="s">
        <v>420</v>
      </c>
      <c r="F85" s="27" t="s">
        <v>272</v>
      </c>
      <c r="G85" s="28"/>
      <c r="H85" s="28" t="s">
        <v>424</v>
      </c>
      <c r="I85" s="46" t="s">
        <v>165</v>
      </c>
      <c r="J85" s="30">
        <v>1</v>
      </c>
      <c r="K85" s="31">
        <v>1</v>
      </c>
      <c r="L85" s="32">
        <v>0</v>
      </c>
      <c r="M85" s="33">
        <v>200</v>
      </c>
      <c r="N85" s="34" t="str">
        <f t="shared" si="21"/>
        <v>sas200s</v>
      </c>
      <c r="O85" s="35" t="e">
        <f t="shared" si="22"/>
        <v>#DIV/0!</v>
      </c>
      <c r="P85" s="36">
        <f>VLOOKUP(A85,Kengetallen!$A$2:$B$57,2,FALSE)</f>
        <v>0</v>
      </c>
      <c r="Q85" s="37"/>
      <c r="R85" s="38">
        <f t="shared" si="28"/>
        <v>0</v>
      </c>
      <c r="S85" s="39">
        <f t="shared" si="29"/>
        <v>0</v>
      </c>
      <c r="T85" s="37"/>
      <c r="U85" s="40">
        <f t="shared" si="23"/>
        <v>200</v>
      </c>
    </row>
    <row r="86" spans="1:56" ht="13.5" customHeight="1">
      <c r="A86" s="45" t="s">
        <v>228</v>
      </c>
      <c r="B86" s="26" t="s">
        <v>269</v>
      </c>
      <c r="C86" s="26" t="s">
        <v>270</v>
      </c>
      <c r="D86" s="26" t="s">
        <v>271</v>
      </c>
      <c r="E86" s="26" t="s">
        <v>420</v>
      </c>
      <c r="F86" s="27" t="s">
        <v>272</v>
      </c>
      <c r="G86" s="28"/>
      <c r="H86" s="28" t="s">
        <v>419</v>
      </c>
      <c r="I86" s="46" t="s">
        <v>165</v>
      </c>
      <c r="J86" s="30">
        <v>1</v>
      </c>
      <c r="K86" s="31">
        <v>1</v>
      </c>
      <c r="L86" s="32">
        <v>0</v>
      </c>
      <c r="M86" s="33">
        <v>200</v>
      </c>
      <c r="N86" s="34" t="str">
        <f t="shared" si="21"/>
        <v>sas200s</v>
      </c>
      <c r="O86" s="35" t="e">
        <f t="shared" si="22"/>
        <v>#DIV/0!</v>
      </c>
      <c r="P86" s="36">
        <f>VLOOKUP(A86,Kengetallen!$A$2:$B$57,2,FALSE)</f>
        <v>0</v>
      </c>
      <c r="Q86" s="37"/>
      <c r="R86" s="38">
        <f t="shared" si="28"/>
        <v>0</v>
      </c>
      <c r="S86" s="39">
        <f t="shared" si="29"/>
        <v>0</v>
      </c>
      <c r="T86" s="37"/>
      <c r="U86" s="40">
        <f t="shared" si="23"/>
        <v>200</v>
      </c>
    </row>
    <row r="87" spans="1:56" ht="13.5" customHeight="1">
      <c r="A87" s="45" t="s">
        <v>228</v>
      </c>
      <c r="B87" s="26" t="s">
        <v>269</v>
      </c>
      <c r="C87" s="26" t="s">
        <v>270</v>
      </c>
      <c r="D87" s="26" t="s">
        <v>271</v>
      </c>
      <c r="E87" s="26" t="s">
        <v>420</v>
      </c>
      <c r="F87" s="27" t="s">
        <v>272</v>
      </c>
      <c r="G87" s="28"/>
      <c r="H87" s="28" t="s">
        <v>424</v>
      </c>
      <c r="I87" s="46" t="s">
        <v>165</v>
      </c>
      <c r="J87" s="30">
        <v>1</v>
      </c>
      <c r="K87" s="31">
        <v>1</v>
      </c>
      <c r="L87" s="32">
        <v>0</v>
      </c>
      <c r="M87" s="33">
        <v>200</v>
      </c>
      <c r="N87" s="34" t="str">
        <f t="shared" si="21"/>
        <v>sas200s</v>
      </c>
      <c r="O87" s="35" t="e">
        <f t="shared" si="22"/>
        <v>#DIV/0!</v>
      </c>
      <c r="P87" s="36">
        <f>VLOOKUP(A87,Kengetallen!$A$2:$B$57,2,FALSE)</f>
        <v>0</v>
      </c>
      <c r="Q87" s="37"/>
      <c r="R87" s="38">
        <f t="shared" si="28"/>
        <v>0</v>
      </c>
      <c r="S87" s="39">
        <f t="shared" si="29"/>
        <v>0</v>
      </c>
      <c r="T87" s="37"/>
      <c r="U87" s="40">
        <f t="shared" si="23"/>
        <v>200</v>
      </c>
    </row>
    <row r="88" spans="1:56" ht="12.75" customHeight="1">
      <c r="A88" s="49" t="s">
        <v>425</v>
      </c>
      <c r="B88" s="50" t="s">
        <v>269</v>
      </c>
      <c r="C88" s="50" t="s">
        <v>270</v>
      </c>
      <c r="D88" s="50" t="s">
        <v>271</v>
      </c>
      <c r="E88" s="50"/>
      <c r="F88" s="51" t="s">
        <v>426</v>
      </c>
      <c r="G88" s="52"/>
      <c r="H88" s="53"/>
      <c r="I88" s="53"/>
      <c r="J88" s="54">
        <f>SUM(J2:J87)</f>
        <v>2385</v>
      </c>
      <c r="K88" s="54">
        <f>SUM(K2:K87)</f>
        <v>1933</v>
      </c>
      <c r="L88" s="55">
        <f>SUM(L2:L87)</f>
        <v>452</v>
      </c>
      <c r="M88" s="56"/>
      <c r="N88" s="57"/>
    </row>
    <row r="89" spans="1:56" s="24" customFormat="1" ht="24">
      <c r="A89" s="59" t="s">
        <v>250</v>
      </c>
      <c r="B89" s="59" t="s">
        <v>251</v>
      </c>
      <c r="C89" s="59" t="s">
        <v>252</v>
      </c>
      <c r="D89" s="59" t="s">
        <v>253</v>
      </c>
      <c r="E89" s="59" t="s">
        <v>254</v>
      </c>
      <c r="F89" s="59" t="s">
        <v>255</v>
      </c>
      <c r="G89" s="59" t="s">
        <v>256</v>
      </c>
      <c r="H89" s="59" t="s">
        <v>257</v>
      </c>
      <c r="I89" s="59" t="s">
        <v>258</v>
      </c>
      <c r="J89" s="60" t="s">
        <v>259</v>
      </c>
      <c r="K89" s="60" t="s">
        <v>260</v>
      </c>
      <c r="L89" s="61" t="s">
        <v>261</v>
      </c>
      <c r="M89" s="59" t="s">
        <v>262</v>
      </c>
      <c r="N89" s="62"/>
      <c r="O89" s="62"/>
      <c r="P89" s="63"/>
      <c r="Q89" s="20"/>
      <c r="R89" s="64"/>
      <c r="S89" s="62"/>
      <c r="T89" s="20"/>
      <c r="U89" s="65"/>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row>
    <row r="90" spans="1:56" ht="12.75" customHeight="1">
      <c r="A90" s="43" t="s">
        <v>230</v>
      </c>
      <c r="B90" s="56" t="s">
        <v>427</v>
      </c>
      <c r="C90" s="56" t="s">
        <v>428</v>
      </c>
      <c r="D90" s="56" t="s">
        <v>271</v>
      </c>
      <c r="E90" s="56"/>
      <c r="F90" s="27" t="s">
        <v>272</v>
      </c>
      <c r="G90" s="28">
        <v>1</v>
      </c>
      <c r="H90" s="66" t="s">
        <v>429</v>
      </c>
      <c r="I90" s="46" t="s">
        <v>244</v>
      </c>
      <c r="J90" s="30">
        <v>252</v>
      </c>
      <c r="K90" s="31">
        <v>252</v>
      </c>
      <c r="L90" s="32">
        <v>0</v>
      </c>
      <c r="M90" s="33">
        <v>200</v>
      </c>
      <c r="N90" s="34" t="str">
        <f t="shared" ref="N90:N138" si="30">A90</f>
        <v>spo200d</v>
      </c>
      <c r="O90" s="35" t="e">
        <f t="shared" ref="O90:O138" si="31">+M90/P90</f>
        <v>#DIV/0!</v>
      </c>
      <c r="P90" s="36">
        <f>VLOOKUP(A90,Kengetallen!$A$2:$B$57,2,FALSE)</f>
        <v>0</v>
      </c>
      <c r="Q90" s="37"/>
      <c r="R90" s="38">
        <f t="shared" ref="R90:R101" si="32">+P90*Q90</f>
        <v>0</v>
      </c>
      <c r="S90" s="39">
        <f t="shared" ref="S90:S101" si="33">+R90*K90</f>
        <v>0</v>
      </c>
      <c r="T90" s="37"/>
      <c r="U90" s="40">
        <f t="shared" si="23"/>
        <v>50400</v>
      </c>
    </row>
    <row r="91" spans="1:56" ht="12.75" customHeight="1">
      <c r="A91" s="43" t="s">
        <v>289</v>
      </c>
      <c r="B91" s="56" t="s">
        <v>427</v>
      </c>
      <c r="C91" s="56" t="s">
        <v>428</v>
      </c>
      <c r="D91" s="56" t="s">
        <v>271</v>
      </c>
      <c r="E91" s="56"/>
      <c r="F91" s="27" t="s">
        <v>272</v>
      </c>
      <c r="G91" s="28" t="s">
        <v>430</v>
      </c>
      <c r="H91" s="66" t="s">
        <v>431</v>
      </c>
      <c r="I91" s="46" t="s">
        <v>244</v>
      </c>
      <c r="J91" s="30">
        <v>25</v>
      </c>
      <c r="K91" s="31">
        <v>0</v>
      </c>
      <c r="L91" s="32">
        <v>25</v>
      </c>
      <c r="M91" s="33">
        <v>0</v>
      </c>
      <c r="N91" s="34" t="str">
        <f t="shared" si="30"/>
        <v>nio</v>
      </c>
      <c r="Q91" s="36"/>
      <c r="R91" s="38"/>
      <c r="T91" s="36"/>
    </row>
    <row r="92" spans="1:56" ht="12.75" customHeight="1">
      <c r="A92" s="43" t="s">
        <v>230</v>
      </c>
      <c r="B92" s="56" t="s">
        <v>427</v>
      </c>
      <c r="C92" s="56" t="s">
        <v>428</v>
      </c>
      <c r="D92" s="56" t="s">
        <v>271</v>
      </c>
      <c r="E92" s="56"/>
      <c r="F92" s="27" t="s">
        <v>272</v>
      </c>
      <c r="G92" s="28">
        <v>2</v>
      </c>
      <c r="H92" s="66" t="s">
        <v>429</v>
      </c>
      <c r="I92" s="46" t="s">
        <v>244</v>
      </c>
      <c r="J92" s="30">
        <v>253</v>
      </c>
      <c r="K92" s="31">
        <v>253</v>
      </c>
      <c r="L92" s="32">
        <v>0</v>
      </c>
      <c r="M92" s="33">
        <v>200</v>
      </c>
      <c r="N92" s="34" t="str">
        <f t="shared" si="30"/>
        <v>spo200d</v>
      </c>
      <c r="O92" s="35" t="e">
        <f t="shared" si="31"/>
        <v>#DIV/0!</v>
      </c>
      <c r="P92" s="36">
        <f>VLOOKUP(A92,Kengetallen!$A$2:$B$57,2,FALSE)</f>
        <v>0</v>
      </c>
      <c r="Q92" s="37"/>
      <c r="R92" s="38">
        <f t="shared" si="32"/>
        <v>0</v>
      </c>
      <c r="S92" s="39">
        <f t="shared" si="33"/>
        <v>0</v>
      </c>
      <c r="T92" s="37"/>
      <c r="U92" s="40">
        <f t="shared" si="23"/>
        <v>50600</v>
      </c>
    </row>
    <row r="93" spans="1:56" ht="12.75" customHeight="1">
      <c r="A93" s="43" t="s">
        <v>289</v>
      </c>
      <c r="B93" s="56" t="s">
        <v>427</v>
      </c>
      <c r="C93" s="56" t="s">
        <v>428</v>
      </c>
      <c r="D93" s="56" t="s">
        <v>271</v>
      </c>
      <c r="E93" s="56"/>
      <c r="F93" s="27" t="s">
        <v>272</v>
      </c>
      <c r="G93" s="28" t="s">
        <v>432</v>
      </c>
      <c r="H93" s="66" t="s">
        <v>431</v>
      </c>
      <c r="I93" s="46" t="s">
        <v>244</v>
      </c>
      <c r="J93" s="30">
        <v>29</v>
      </c>
      <c r="K93" s="31">
        <v>0</v>
      </c>
      <c r="L93" s="32">
        <v>29</v>
      </c>
      <c r="M93" s="33">
        <v>0</v>
      </c>
      <c r="N93" s="34" t="str">
        <f t="shared" si="30"/>
        <v>nio</v>
      </c>
      <c r="Q93" s="36"/>
      <c r="R93" s="38"/>
      <c r="T93" s="36"/>
    </row>
    <row r="94" spans="1:56" ht="12.75" customHeight="1">
      <c r="A94" s="43" t="s">
        <v>230</v>
      </c>
      <c r="B94" s="56" t="s">
        <v>427</v>
      </c>
      <c r="C94" s="56" t="s">
        <v>428</v>
      </c>
      <c r="D94" s="56" t="s">
        <v>271</v>
      </c>
      <c r="E94" s="56"/>
      <c r="F94" s="27" t="s">
        <v>272</v>
      </c>
      <c r="G94" s="28">
        <v>3</v>
      </c>
      <c r="H94" s="66" t="s">
        <v>429</v>
      </c>
      <c r="I94" s="46" t="s">
        <v>244</v>
      </c>
      <c r="J94" s="30">
        <v>253</v>
      </c>
      <c r="K94" s="31">
        <v>253</v>
      </c>
      <c r="L94" s="32">
        <v>0</v>
      </c>
      <c r="M94" s="33">
        <v>200</v>
      </c>
      <c r="N94" s="34" t="str">
        <f t="shared" si="30"/>
        <v>spo200d</v>
      </c>
      <c r="O94" s="35" t="e">
        <f t="shared" si="31"/>
        <v>#DIV/0!</v>
      </c>
      <c r="P94" s="36">
        <f>VLOOKUP(A94,Kengetallen!$A$2:$B$57,2,FALSE)</f>
        <v>0</v>
      </c>
      <c r="Q94" s="37"/>
      <c r="R94" s="38">
        <f t="shared" si="32"/>
        <v>0</v>
      </c>
      <c r="S94" s="39">
        <f t="shared" si="33"/>
        <v>0</v>
      </c>
      <c r="T94" s="37"/>
      <c r="U94" s="40">
        <f t="shared" si="23"/>
        <v>50600</v>
      </c>
    </row>
    <row r="95" spans="1:56" ht="12.75" customHeight="1">
      <c r="A95" s="43" t="s">
        <v>289</v>
      </c>
      <c r="B95" s="56" t="s">
        <v>427</v>
      </c>
      <c r="C95" s="56" t="s">
        <v>428</v>
      </c>
      <c r="D95" s="56" t="s">
        <v>271</v>
      </c>
      <c r="E95" s="56"/>
      <c r="F95" s="27" t="s">
        <v>272</v>
      </c>
      <c r="G95" s="28" t="s">
        <v>433</v>
      </c>
      <c r="H95" s="66" t="s">
        <v>431</v>
      </c>
      <c r="I95" s="46" t="s">
        <v>244</v>
      </c>
      <c r="J95" s="30">
        <v>29</v>
      </c>
      <c r="K95" s="31">
        <v>0</v>
      </c>
      <c r="L95" s="32">
        <v>29</v>
      </c>
      <c r="M95" s="33">
        <v>0</v>
      </c>
      <c r="N95" s="34" t="str">
        <f t="shared" si="30"/>
        <v>nio</v>
      </c>
      <c r="Q95" s="36"/>
      <c r="R95" s="38"/>
      <c r="T95" s="36"/>
    </row>
    <row r="96" spans="1:56" ht="12.75" customHeight="1">
      <c r="A96" s="43" t="s">
        <v>205</v>
      </c>
      <c r="B96" s="56" t="s">
        <v>427</v>
      </c>
      <c r="C96" s="56" t="s">
        <v>428</v>
      </c>
      <c r="D96" s="56" t="s">
        <v>271</v>
      </c>
      <c r="E96" s="56"/>
      <c r="F96" s="27" t="s">
        <v>272</v>
      </c>
      <c r="G96" s="28">
        <v>7</v>
      </c>
      <c r="H96" s="66" t="s">
        <v>434</v>
      </c>
      <c r="I96" s="46" t="s">
        <v>241</v>
      </c>
      <c r="J96" s="30">
        <v>20</v>
      </c>
      <c r="K96" s="31">
        <v>20</v>
      </c>
      <c r="L96" s="32">
        <v>0</v>
      </c>
      <c r="M96" s="33">
        <v>200</v>
      </c>
      <c r="N96" s="34" t="str">
        <f t="shared" si="30"/>
        <v>kan200t</v>
      </c>
      <c r="O96" s="35" t="e">
        <f t="shared" si="31"/>
        <v>#DIV/0!</v>
      </c>
      <c r="P96" s="36">
        <f>VLOOKUP(A96,Kengetallen!$A$2:$B$57,2,FALSE)</f>
        <v>0</v>
      </c>
      <c r="Q96" s="37"/>
      <c r="R96" s="38">
        <f t="shared" si="32"/>
        <v>0</v>
      </c>
      <c r="S96" s="39">
        <f t="shared" si="33"/>
        <v>0</v>
      </c>
      <c r="T96" s="37"/>
      <c r="U96" s="40">
        <f t="shared" si="23"/>
        <v>4000</v>
      </c>
    </row>
    <row r="97" spans="1:21" ht="12.75" customHeight="1">
      <c r="A97" s="43" t="s">
        <v>228</v>
      </c>
      <c r="B97" s="56" t="s">
        <v>427</v>
      </c>
      <c r="C97" s="56" t="s">
        <v>428</v>
      </c>
      <c r="D97" s="56" t="s">
        <v>271</v>
      </c>
      <c r="E97" s="56"/>
      <c r="F97" s="27" t="s">
        <v>272</v>
      </c>
      <c r="G97" s="28">
        <v>8</v>
      </c>
      <c r="H97" s="66" t="s">
        <v>435</v>
      </c>
      <c r="I97" s="46" t="s">
        <v>381</v>
      </c>
      <c r="J97" s="30">
        <v>2.9</v>
      </c>
      <c r="K97" s="31">
        <v>2.9</v>
      </c>
      <c r="L97" s="32">
        <v>0</v>
      </c>
      <c r="M97" s="33">
        <v>200</v>
      </c>
      <c r="N97" s="34" t="str">
        <f t="shared" si="30"/>
        <v>sas200s</v>
      </c>
      <c r="O97" s="35" t="e">
        <f t="shared" si="31"/>
        <v>#DIV/0!</v>
      </c>
      <c r="P97" s="36">
        <f>VLOOKUP(A97,Kengetallen!$A$2:$B$57,2,FALSE)</f>
        <v>0</v>
      </c>
      <c r="Q97" s="37"/>
      <c r="R97" s="38">
        <f t="shared" si="32"/>
        <v>0</v>
      </c>
      <c r="S97" s="39">
        <f t="shared" si="33"/>
        <v>0</v>
      </c>
      <c r="T97" s="37"/>
      <c r="U97" s="40">
        <f t="shared" si="23"/>
        <v>580</v>
      </c>
    </row>
    <row r="98" spans="1:21" ht="12.75" customHeight="1">
      <c r="A98" s="43" t="s">
        <v>209</v>
      </c>
      <c r="B98" s="56" t="s">
        <v>427</v>
      </c>
      <c r="C98" s="56" t="s">
        <v>428</v>
      </c>
      <c r="D98" s="56" t="s">
        <v>271</v>
      </c>
      <c r="E98" s="56"/>
      <c r="F98" s="27" t="s">
        <v>272</v>
      </c>
      <c r="G98" s="28">
        <v>9</v>
      </c>
      <c r="H98" s="66" t="s">
        <v>436</v>
      </c>
      <c r="I98" s="46" t="s">
        <v>381</v>
      </c>
      <c r="J98" s="30">
        <v>21</v>
      </c>
      <c r="K98" s="31">
        <v>21</v>
      </c>
      <c r="L98" s="32">
        <v>0</v>
      </c>
      <c r="M98" s="33">
        <v>200</v>
      </c>
      <c r="N98" s="34" t="str">
        <f t="shared" si="30"/>
        <v>kle200s</v>
      </c>
      <c r="O98" s="35" t="e">
        <f t="shared" si="31"/>
        <v>#DIV/0!</v>
      </c>
      <c r="P98" s="36">
        <f>VLOOKUP(A98,Kengetallen!$A$2:$B$57,2,FALSE)</f>
        <v>0</v>
      </c>
      <c r="Q98" s="37"/>
      <c r="R98" s="38">
        <f t="shared" si="32"/>
        <v>0</v>
      </c>
      <c r="S98" s="39">
        <f t="shared" si="33"/>
        <v>0</v>
      </c>
      <c r="T98" s="37"/>
      <c r="U98" s="40">
        <f t="shared" si="23"/>
        <v>4200</v>
      </c>
    </row>
    <row r="99" spans="1:21" ht="12.75" customHeight="1">
      <c r="A99" s="43" t="s">
        <v>228</v>
      </c>
      <c r="B99" s="56" t="s">
        <v>427</v>
      </c>
      <c r="C99" s="56" t="s">
        <v>428</v>
      </c>
      <c r="D99" s="56" t="s">
        <v>271</v>
      </c>
      <c r="E99" s="56"/>
      <c r="F99" s="27" t="s">
        <v>272</v>
      </c>
      <c r="G99" s="28">
        <v>10</v>
      </c>
      <c r="H99" s="66" t="s">
        <v>437</v>
      </c>
      <c r="I99" s="46" t="s">
        <v>381</v>
      </c>
      <c r="J99" s="30">
        <v>1.2</v>
      </c>
      <c r="K99" s="31">
        <v>1.2</v>
      </c>
      <c r="L99" s="32">
        <v>0</v>
      </c>
      <c r="M99" s="33">
        <v>200</v>
      </c>
      <c r="N99" s="34" t="str">
        <f t="shared" si="30"/>
        <v>sas200s</v>
      </c>
      <c r="O99" s="35" t="e">
        <f t="shared" si="31"/>
        <v>#DIV/0!</v>
      </c>
      <c r="P99" s="36">
        <f>VLOOKUP(A99,Kengetallen!$A$2:$B$57,2,FALSE)</f>
        <v>0</v>
      </c>
      <c r="Q99" s="37"/>
      <c r="R99" s="38">
        <f t="shared" si="32"/>
        <v>0</v>
      </c>
      <c r="S99" s="39">
        <f t="shared" si="33"/>
        <v>0</v>
      </c>
      <c r="T99" s="37"/>
      <c r="U99" s="40">
        <f t="shared" si="23"/>
        <v>240</v>
      </c>
    </row>
    <row r="100" spans="1:21" ht="12.75" customHeight="1">
      <c r="A100" s="43" t="s">
        <v>209</v>
      </c>
      <c r="B100" s="56" t="s">
        <v>427</v>
      </c>
      <c r="C100" s="56" t="s">
        <v>428</v>
      </c>
      <c r="D100" s="56" t="s">
        <v>271</v>
      </c>
      <c r="E100" s="56"/>
      <c r="F100" s="27" t="s">
        <v>272</v>
      </c>
      <c r="G100" s="28">
        <v>11</v>
      </c>
      <c r="H100" s="66" t="s">
        <v>436</v>
      </c>
      <c r="I100" s="46" t="s">
        <v>381</v>
      </c>
      <c r="J100" s="30">
        <v>21</v>
      </c>
      <c r="K100" s="31">
        <v>21</v>
      </c>
      <c r="L100" s="32">
        <v>0</v>
      </c>
      <c r="M100" s="33">
        <v>200</v>
      </c>
      <c r="N100" s="34" t="str">
        <f t="shared" si="30"/>
        <v>kle200s</v>
      </c>
      <c r="O100" s="35" t="e">
        <f t="shared" si="31"/>
        <v>#DIV/0!</v>
      </c>
      <c r="P100" s="36">
        <f>VLOOKUP(A100,Kengetallen!$A$2:$B$57,2,FALSE)</f>
        <v>0</v>
      </c>
      <c r="Q100" s="37"/>
      <c r="R100" s="38">
        <f t="shared" si="32"/>
        <v>0</v>
      </c>
      <c r="S100" s="39">
        <f t="shared" si="33"/>
        <v>0</v>
      </c>
      <c r="T100" s="37"/>
      <c r="U100" s="40">
        <f t="shared" si="23"/>
        <v>4200</v>
      </c>
    </row>
    <row r="101" spans="1:21" ht="12.75" customHeight="1">
      <c r="A101" s="43" t="s">
        <v>228</v>
      </c>
      <c r="B101" s="56" t="s">
        <v>427</v>
      </c>
      <c r="C101" s="56" t="s">
        <v>428</v>
      </c>
      <c r="D101" s="56" t="s">
        <v>271</v>
      </c>
      <c r="E101" s="56"/>
      <c r="F101" s="27" t="s">
        <v>272</v>
      </c>
      <c r="G101" s="28">
        <v>12</v>
      </c>
      <c r="H101" s="66" t="s">
        <v>437</v>
      </c>
      <c r="I101" s="46" t="s">
        <v>381</v>
      </c>
      <c r="J101" s="30">
        <v>1.2</v>
      </c>
      <c r="K101" s="31">
        <v>1.2</v>
      </c>
      <c r="L101" s="32">
        <v>0</v>
      </c>
      <c r="M101" s="33">
        <v>200</v>
      </c>
      <c r="N101" s="34" t="str">
        <f t="shared" si="30"/>
        <v>sas200s</v>
      </c>
      <c r="O101" s="35" t="e">
        <f t="shared" si="31"/>
        <v>#DIV/0!</v>
      </c>
      <c r="P101" s="36">
        <f>VLOOKUP(A101,Kengetallen!$A$2:$B$57,2,FALSE)</f>
        <v>0</v>
      </c>
      <c r="Q101" s="37"/>
      <c r="R101" s="38">
        <f t="shared" si="32"/>
        <v>0</v>
      </c>
      <c r="S101" s="39">
        <f t="shared" si="33"/>
        <v>0</v>
      </c>
      <c r="T101" s="37"/>
      <c r="U101" s="40">
        <f t="shared" si="23"/>
        <v>240</v>
      </c>
    </row>
    <row r="102" spans="1:21" ht="12.75" customHeight="1">
      <c r="A102" s="43" t="s">
        <v>289</v>
      </c>
      <c r="B102" s="56" t="s">
        <v>427</v>
      </c>
      <c r="C102" s="56" t="s">
        <v>428</v>
      </c>
      <c r="D102" s="56" t="s">
        <v>271</v>
      </c>
      <c r="E102" s="56"/>
      <c r="F102" s="27" t="s">
        <v>272</v>
      </c>
      <c r="G102" s="28">
        <v>13</v>
      </c>
      <c r="H102" s="66" t="s">
        <v>438</v>
      </c>
      <c r="I102" s="46" t="s">
        <v>381</v>
      </c>
      <c r="J102" s="30">
        <v>17</v>
      </c>
      <c r="K102" s="31">
        <v>0</v>
      </c>
      <c r="L102" s="32">
        <v>17</v>
      </c>
      <c r="M102" s="33">
        <v>0</v>
      </c>
      <c r="N102" s="34" t="str">
        <f t="shared" si="30"/>
        <v>nio</v>
      </c>
      <c r="Q102" s="44"/>
      <c r="T102" s="44"/>
    </row>
    <row r="103" spans="1:21" ht="12.75" customHeight="1">
      <c r="A103" s="43" t="s">
        <v>209</v>
      </c>
      <c r="B103" s="56" t="s">
        <v>427</v>
      </c>
      <c r="C103" s="56" t="s">
        <v>428</v>
      </c>
      <c r="D103" s="56" t="s">
        <v>271</v>
      </c>
      <c r="E103" s="56"/>
      <c r="F103" s="27" t="s">
        <v>272</v>
      </c>
      <c r="G103" s="28">
        <v>14</v>
      </c>
      <c r="H103" s="66" t="s">
        <v>436</v>
      </c>
      <c r="I103" s="46" t="s">
        <v>381</v>
      </c>
      <c r="J103" s="30">
        <v>22</v>
      </c>
      <c r="K103" s="31">
        <v>22</v>
      </c>
      <c r="L103" s="32">
        <v>0</v>
      </c>
      <c r="M103" s="33">
        <v>200</v>
      </c>
      <c r="N103" s="34" t="str">
        <f t="shared" si="30"/>
        <v>kle200s</v>
      </c>
      <c r="O103" s="35" t="e">
        <f t="shared" si="31"/>
        <v>#DIV/0!</v>
      </c>
      <c r="P103" s="36">
        <f>VLOOKUP(A103,Kengetallen!$A$2:$B$57,2,FALSE)</f>
        <v>0</v>
      </c>
      <c r="Q103" s="37"/>
      <c r="R103" s="38">
        <f t="shared" ref="R103:R138" si="34">+P103*Q103</f>
        <v>0</v>
      </c>
      <c r="S103" s="39">
        <f t="shared" ref="S103:S138" si="35">+R103*K103</f>
        <v>0</v>
      </c>
      <c r="T103" s="37"/>
      <c r="U103" s="40">
        <f t="shared" si="23"/>
        <v>4400</v>
      </c>
    </row>
    <row r="104" spans="1:21" ht="12.75" customHeight="1">
      <c r="A104" s="43" t="s">
        <v>228</v>
      </c>
      <c r="B104" s="56" t="s">
        <v>427</v>
      </c>
      <c r="C104" s="56" t="s">
        <v>428</v>
      </c>
      <c r="D104" s="56" t="s">
        <v>271</v>
      </c>
      <c r="E104" s="56"/>
      <c r="F104" s="27" t="s">
        <v>272</v>
      </c>
      <c r="G104" s="28">
        <v>15</v>
      </c>
      <c r="H104" s="66" t="s">
        <v>437</v>
      </c>
      <c r="I104" s="46" t="s">
        <v>381</v>
      </c>
      <c r="J104" s="30">
        <v>1.2</v>
      </c>
      <c r="K104" s="31">
        <v>1.2</v>
      </c>
      <c r="L104" s="32">
        <v>0</v>
      </c>
      <c r="M104" s="33">
        <v>200</v>
      </c>
      <c r="N104" s="34" t="str">
        <f t="shared" si="30"/>
        <v>sas200s</v>
      </c>
      <c r="O104" s="35" t="e">
        <f t="shared" si="31"/>
        <v>#DIV/0!</v>
      </c>
      <c r="P104" s="36">
        <f>VLOOKUP(A104,Kengetallen!$A$2:$B$57,2,FALSE)</f>
        <v>0</v>
      </c>
      <c r="Q104" s="37"/>
      <c r="R104" s="38">
        <f t="shared" si="34"/>
        <v>0</v>
      </c>
      <c r="S104" s="39">
        <f t="shared" si="35"/>
        <v>0</v>
      </c>
      <c r="T104" s="37"/>
      <c r="U104" s="40">
        <f t="shared" si="23"/>
        <v>240</v>
      </c>
    </row>
    <row r="105" spans="1:21" ht="12.75" customHeight="1">
      <c r="A105" s="43" t="s">
        <v>209</v>
      </c>
      <c r="B105" s="56" t="s">
        <v>427</v>
      </c>
      <c r="C105" s="56" t="s">
        <v>428</v>
      </c>
      <c r="D105" s="56" t="s">
        <v>271</v>
      </c>
      <c r="E105" s="56"/>
      <c r="F105" s="27" t="s">
        <v>272</v>
      </c>
      <c r="G105" s="28">
        <v>16</v>
      </c>
      <c r="H105" s="66" t="s">
        <v>436</v>
      </c>
      <c r="I105" s="46" t="s">
        <v>381</v>
      </c>
      <c r="J105" s="30">
        <v>20</v>
      </c>
      <c r="K105" s="31">
        <v>20</v>
      </c>
      <c r="L105" s="32">
        <v>0</v>
      </c>
      <c r="M105" s="33">
        <v>200</v>
      </c>
      <c r="N105" s="34" t="str">
        <f t="shared" si="30"/>
        <v>kle200s</v>
      </c>
      <c r="O105" s="35" t="e">
        <f t="shared" si="31"/>
        <v>#DIV/0!</v>
      </c>
      <c r="P105" s="36">
        <f>VLOOKUP(A105,Kengetallen!$A$2:$B$57,2,FALSE)</f>
        <v>0</v>
      </c>
      <c r="Q105" s="37"/>
      <c r="R105" s="38">
        <f t="shared" si="34"/>
        <v>0</v>
      </c>
      <c r="S105" s="39">
        <f t="shared" si="35"/>
        <v>0</v>
      </c>
      <c r="T105" s="37"/>
      <c r="U105" s="40">
        <f t="shared" si="23"/>
        <v>4000</v>
      </c>
    </row>
    <row r="106" spans="1:21" ht="12.75" customHeight="1">
      <c r="A106" s="43" t="s">
        <v>228</v>
      </c>
      <c r="B106" s="56" t="s">
        <v>427</v>
      </c>
      <c r="C106" s="56" t="s">
        <v>428</v>
      </c>
      <c r="D106" s="56" t="s">
        <v>271</v>
      </c>
      <c r="E106" s="56"/>
      <c r="F106" s="27" t="s">
        <v>272</v>
      </c>
      <c r="G106" s="28">
        <v>17</v>
      </c>
      <c r="H106" s="66" t="s">
        <v>437</v>
      </c>
      <c r="I106" s="46" t="s">
        <v>381</v>
      </c>
      <c r="J106" s="30">
        <v>1.2</v>
      </c>
      <c r="K106" s="31">
        <v>1.2</v>
      </c>
      <c r="L106" s="32">
        <v>0</v>
      </c>
      <c r="M106" s="33">
        <v>200</v>
      </c>
      <c r="N106" s="34" t="str">
        <f t="shared" si="30"/>
        <v>sas200s</v>
      </c>
      <c r="O106" s="35" t="e">
        <f t="shared" si="31"/>
        <v>#DIV/0!</v>
      </c>
      <c r="P106" s="36">
        <f>VLOOKUP(A106,Kengetallen!$A$2:$B$57,2,FALSE)</f>
        <v>0</v>
      </c>
      <c r="Q106" s="37"/>
      <c r="R106" s="38">
        <f t="shared" si="34"/>
        <v>0</v>
      </c>
      <c r="S106" s="39">
        <f t="shared" si="35"/>
        <v>0</v>
      </c>
      <c r="T106" s="37"/>
      <c r="U106" s="40">
        <f t="shared" si="23"/>
        <v>240</v>
      </c>
    </row>
    <row r="107" spans="1:21" ht="12.75" customHeight="1">
      <c r="A107" s="43" t="s">
        <v>190</v>
      </c>
      <c r="B107" s="56" t="s">
        <v>427</v>
      </c>
      <c r="C107" s="56" t="s">
        <v>428</v>
      </c>
      <c r="D107" s="56" t="s">
        <v>271</v>
      </c>
      <c r="E107" s="56"/>
      <c r="F107" s="27" t="s">
        <v>272</v>
      </c>
      <c r="G107" s="28">
        <v>18</v>
      </c>
      <c r="H107" s="66" t="s">
        <v>302</v>
      </c>
      <c r="I107" s="46" t="s">
        <v>381</v>
      </c>
      <c r="J107" s="30">
        <v>9.4</v>
      </c>
      <c r="K107" s="31">
        <v>9.4</v>
      </c>
      <c r="L107" s="32">
        <v>0</v>
      </c>
      <c r="M107" s="33">
        <v>200</v>
      </c>
      <c r="N107" s="34" t="str">
        <f t="shared" si="30"/>
        <v>dou200s</v>
      </c>
      <c r="O107" s="35" t="e">
        <f t="shared" si="31"/>
        <v>#DIV/0!</v>
      </c>
      <c r="P107" s="36">
        <f>VLOOKUP(A107,Kengetallen!$A$2:$B$57,2,FALSE)</f>
        <v>0</v>
      </c>
      <c r="Q107" s="37"/>
      <c r="R107" s="38">
        <f t="shared" si="34"/>
        <v>0</v>
      </c>
      <c r="S107" s="39">
        <f t="shared" si="35"/>
        <v>0</v>
      </c>
      <c r="T107" s="37"/>
      <c r="U107" s="40">
        <f t="shared" si="23"/>
        <v>1880</v>
      </c>
    </row>
    <row r="108" spans="1:21" ht="12.75" customHeight="1">
      <c r="A108" s="43" t="s">
        <v>209</v>
      </c>
      <c r="B108" s="56" t="s">
        <v>427</v>
      </c>
      <c r="C108" s="56" t="s">
        <v>428</v>
      </c>
      <c r="D108" s="56" t="s">
        <v>271</v>
      </c>
      <c r="E108" s="56"/>
      <c r="F108" s="27" t="s">
        <v>272</v>
      </c>
      <c r="G108" s="28">
        <v>19</v>
      </c>
      <c r="H108" s="66" t="s">
        <v>436</v>
      </c>
      <c r="I108" s="46" t="s">
        <v>381</v>
      </c>
      <c r="J108" s="30">
        <v>20</v>
      </c>
      <c r="K108" s="31">
        <v>20</v>
      </c>
      <c r="L108" s="32">
        <v>0</v>
      </c>
      <c r="M108" s="33">
        <v>200</v>
      </c>
      <c r="N108" s="34" t="str">
        <f t="shared" si="30"/>
        <v>kle200s</v>
      </c>
      <c r="O108" s="35" t="e">
        <f t="shared" si="31"/>
        <v>#DIV/0!</v>
      </c>
      <c r="P108" s="36">
        <f>VLOOKUP(A108,Kengetallen!$A$2:$B$57,2,FALSE)</f>
        <v>0</v>
      </c>
      <c r="Q108" s="37"/>
      <c r="R108" s="38">
        <f t="shared" si="34"/>
        <v>0</v>
      </c>
      <c r="S108" s="39">
        <f t="shared" si="35"/>
        <v>0</v>
      </c>
      <c r="T108" s="37"/>
      <c r="U108" s="40">
        <f t="shared" si="23"/>
        <v>4000</v>
      </c>
    </row>
    <row r="109" spans="1:21" ht="12.75" customHeight="1">
      <c r="A109" s="43" t="s">
        <v>228</v>
      </c>
      <c r="B109" s="56" t="s">
        <v>427</v>
      </c>
      <c r="C109" s="56" t="s">
        <v>428</v>
      </c>
      <c r="D109" s="56" t="s">
        <v>271</v>
      </c>
      <c r="E109" s="56"/>
      <c r="F109" s="27" t="s">
        <v>272</v>
      </c>
      <c r="G109" s="28">
        <v>20</v>
      </c>
      <c r="H109" s="66" t="s">
        <v>437</v>
      </c>
      <c r="I109" s="46" t="s">
        <v>381</v>
      </c>
      <c r="J109" s="30">
        <v>1.2</v>
      </c>
      <c r="K109" s="31">
        <v>1.2</v>
      </c>
      <c r="L109" s="32">
        <v>0</v>
      </c>
      <c r="M109" s="33">
        <v>200</v>
      </c>
      <c r="N109" s="34" t="str">
        <f t="shared" si="30"/>
        <v>sas200s</v>
      </c>
      <c r="O109" s="35" t="e">
        <f t="shared" si="31"/>
        <v>#DIV/0!</v>
      </c>
      <c r="P109" s="36">
        <f>VLOOKUP(A109,Kengetallen!$A$2:$B$57,2,FALSE)</f>
        <v>0</v>
      </c>
      <c r="Q109" s="37"/>
      <c r="R109" s="38">
        <f t="shared" si="34"/>
        <v>0</v>
      </c>
      <c r="S109" s="39">
        <f t="shared" si="35"/>
        <v>0</v>
      </c>
      <c r="T109" s="37"/>
      <c r="U109" s="40">
        <f t="shared" si="23"/>
        <v>240</v>
      </c>
    </row>
    <row r="110" spans="1:21" ht="12.75" customHeight="1">
      <c r="A110" s="43" t="s">
        <v>209</v>
      </c>
      <c r="B110" s="56" t="s">
        <v>427</v>
      </c>
      <c r="C110" s="56" t="s">
        <v>428</v>
      </c>
      <c r="D110" s="56" t="s">
        <v>271</v>
      </c>
      <c r="E110" s="56"/>
      <c r="F110" s="27" t="s">
        <v>272</v>
      </c>
      <c r="G110" s="28">
        <v>21</v>
      </c>
      <c r="H110" s="66" t="s">
        <v>436</v>
      </c>
      <c r="I110" s="46" t="s">
        <v>381</v>
      </c>
      <c r="J110" s="30">
        <v>19</v>
      </c>
      <c r="K110" s="31">
        <v>19</v>
      </c>
      <c r="L110" s="32">
        <v>0</v>
      </c>
      <c r="M110" s="33">
        <v>200</v>
      </c>
      <c r="N110" s="34" t="str">
        <f t="shared" si="30"/>
        <v>kle200s</v>
      </c>
      <c r="O110" s="35" t="e">
        <f t="shared" si="31"/>
        <v>#DIV/0!</v>
      </c>
      <c r="P110" s="36">
        <f>VLOOKUP(A110,Kengetallen!$A$2:$B$57,2,FALSE)</f>
        <v>0</v>
      </c>
      <c r="Q110" s="37"/>
      <c r="R110" s="38">
        <f t="shared" si="34"/>
        <v>0</v>
      </c>
      <c r="S110" s="39">
        <f t="shared" si="35"/>
        <v>0</v>
      </c>
      <c r="T110" s="37"/>
      <c r="U110" s="40">
        <f t="shared" si="23"/>
        <v>3800</v>
      </c>
    </row>
    <row r="111" spans="1:21" ht="12.75" customHeight="1">
      <c r="A111" s="43" t="s">
        <v>228</v>
      </c>
      <c r="B111" s="56" t="s">
        <v>427</v>
      </c>
      <c r="C111" s="56" t="s">
        <v>428</v>
      </c>
      <c r="D111" s="56" t="s">
        <v>271</v>
      </c>
      <c r="E111" s="56"/>
      <c r="F111" s="27" t="s">
        <v>272</v>
      </c>
      <c r="G111" s="28">
        <v>22</v>
      </c>
      <c r="H111" s="66" t="s">
        <v>437</v>
      </c>
      <c r="I111" s="46" t="s">
        <v>381</v>
      </c>
      <c r="J111" s="30">
        <v>1.2</v>
      </c>
      <c r="K111" s="31">
        <v>1.2</v>
      </c>
      <c r="L111" s="32">
        <v>0</v>
      </c>
      <c r="M111" s="33">
        <v>200</v>
      </c>
      <c r="N111" s="34" t="str">
        <f t="shared" si="30"/>
        <v>sas200s</v>
      </c>
      <c r="O111" s="35" t="e">
        <f t="shared" si="31"/>
        <v>#DIV/0!</v>
      </c>
      <c r="P111" s="36">
        <f>VLOOKUP(A111,Kengetallen!$A$2:$B$57,2,FALSE)</f>
        <v>0</v>
      </c>
      <c r="Q111" s="37"/>
      <c r="R111" s="38">
        <f t="shared" si="34"/>
        <v>0</v>
      </c>
      <c r="S111" s="39">
        <f t="shared" si="35"/>
        <v>0</v>
      </c>
      <c r="T111" s="37"/>
      <c r="U111" s="40">
        <f t="shared" si="23"/>
        <v>240</v>
      </c>
    </row>
    <row r="112" spans="1:21" ht="12.75" customHeight="1">
      <c r="A112" s="43" t="s">
        <v>216</v>
      </c>
      <c r="B112" s="56" t="s">
        <v>427</v>
      </c>
      <c r="C112" s="56" t="s">
        <v>428</v>
      </c>
      <c r="D112" s="56" t="s">
        <v>271</v>
      </c>
      <c r="E112" s="56"/>
      <c r="F112" s="27" t="s">
        <v>272</v>
      </c>
      <c r="G112" s="28">
        <v>23</v>
      </c>
      <c r="H112" s="66" t="s">
        <v>347</v>
      </c>
      <c r="I112" s="66" t="s">
        <v>166</v>
      </c>
      <c r="J112" s="30">
        <v>2</v>
      </c>
      <c r="K112" s="31">
        <v>2</v>
      </c>
      <c r="L112" s="32">
        <v>0</v>
      </c>
      <c r="M112" s="33">
        <v>200</v>
      </c>
      <c r="N112" s="34" t="str">
        <f t="shared" si="30"/>
        <v>lif200l</v>
      </c>
      <c r="O112" s="35" t="e">
        <f t="shared" si="31"/>
        <v>#DIV/0!</v>
      </c>
      <c r="P112" s="36">
        <f>VLOOKUP(A112,Kengetallen!$A$2:$B$57,2,FALSE)</f>
        <v>0</v>
      </c>
      <c r="Q112" s="37"/>
      <c r="R112" s="38">
        <f t="shared" si="34"/>
        <v>0</v>
      </c>
      <c r="S112" s="39">
        <f t="shared" si="35"/>
        <v>0</v>
      </c>
      <c r="T112" s="37"/>
      <c r="U112" s="40">
        <f t="shared" si="23"/>
        <v>400</v>
      </c>
    </row>
    <row r="113" spans="1:21" ht="12.75" customHeight="1">
      <c r="A113" s="43" t="s">
        <v>194</v>
      </c>
      <c r="B113" s="56" t="s">
        <v>427</v>
      </c>
      <c r="C113" s="56" t="s">
        <v>428</v>
      </c>
      <c r="D113" s="56" t="s">
        <v>271</v>
      </c>
      <c r="E113" s="56"/>
      <c r="F113" s="27" t="s">
        <v>272</v>
      </c>
      <c r="G113" s="28">
        <v>27</v>
      </c>
      <c r="H113" s="66" t="s">
        <v>439</v>
      </c>
      <c r="I113" s="46" t="s">
        <v>440</v>
      </c>
      <c r="J113" s="30">
        <v>33</v>
      </c>
      <c r="K113" s="31">
        <v>33</v>
      </c>
      <c r="L113" s="32">
        <v>0</v>
      </c>
      <c r="M113" s="33">
        <v>200</v>
      </c>
      <c r="N113" s="34" t="str">
        <f t="shared" si="30"/>
        <v>ent200t</v>
      </c>
      <c r="O113" s="35" t="e">
        <f t="shared" si="31"/>
        <v>#DIV/0!</v>
      </c>
      <c r="P113" s="36">
        <f>VLOOKUP(A113,Kengetallen!$A$2:$B$57,2,FALSE)</f>
        <v>0</v>
      </c>
      <c r="Q113" s="37"/>
      <c r="R113" s="38">
        <f t="shared" si="34"/>
        <v>0</v>
      </c>
      <c r="S113" s="39">
        <f t="shared" si="35"/>
        <v>0</v>
      </c>
      <c r="T113" s="37"/>
      <c r="U113" s="40">
        <f t="shared" si="23"/>
        <v>6600</v>
      </c>
    </row>
    <row r="114" spans="1:21" ht="12.75" customHeight="1">
      <c r="A114" s="43" t="s">
        <v>194</v>
      </c>
      <c r="B114" s="56" t="s">
        <v>427</v>
      </c>
      <c r="C114" s="56" t="s">
        <v>428</v>
      </c>
      <c r="D114" s="56" t="s">
        <v>271</v>
      </c>
      <c r="E114" s="56"/>
      <c r="F114" s="27" t="s">
        <v>272</v>
      </c>
      <c r="G114" s="28"/>
      <c r="H114" s="66"/>
      <c r="I114" s="46" t="s">
        <v>441</v>
      </c>
      <c r="J114" s="30">
        <v>3</v>
      </c>
      <c r="K114" s="31">
        <v>3</v>
      </c>
      <c r="L114" s="32">
        <v>0</v>
      </c>
      <c r="M114" s="33">
        <v>200</v>
      </c>
      <c r="N114" s="34" t="str">
        <f t="shared" si="30"/>
        <v>ent200t</v>
      </c>
      <c r="O114" s="35" t="e">
        <f t="shared" si="31"/>
        <v>#DIV/0!</v>
      </c>
      <c r="P114" s="36">
        <f>VLOOKUP(A114,Kengetallen!$A$2:$B$57,2,FALSE)</f>
        <v>0</v>
      </c>
      <c r="Q114" s="37"/>
      <c r="R114" s="38">
        <f t="shared" si="34"/>
        <v>0</v>
      </c>
      <c r="S114" s="39">
        <f t="shared" si="35"/>
        <v>0</v>
      </c>
      <c r="T114" s="37"/>
      <c r="U114" s="40">
        <f t="shared" si="23"/>
        <v>600</v>
      </c>
    </row>
    <row r="115" spans="1:21" ht="12.75" customHeight="1">
      <c r="A115" s="43" t="s">
        <v>197</v>
      </c>
      <c r="B115" s="56" t="s">
        <v>427</v>
      </c>
      <c r="C115" s="56" t="s">
        <v>428</v>
      </c>
      <c r="D115" s="56" t="s">
        <v>271</v>
      </c>
      <c r="E115" s="56"/>
      <c r="F115" s="27" t="s">
        <v>272</v>
      </c>
      <c r="G115" s="28"/>
      <c r="H115" s="66" t="s">
        <v>442</v>
      </c>
      <c r="I115" s="46" t="s">
        <v>381</v>
      </c>
      <c r="J115" s="30">
        <v>105.92000000000002</v>
      </c>
      <c r="K115" s="31">
        <v>105.92000000000002</v>
      </c>
      <c r="L115" s="32">
        <v>0</v>
      </c>
      <c r="M115" s="33">
        <v>200</v>
      </c>
      <c r="N115" s="34" t="str">
        <f t="shared" si="30"/>
        <v>gan200s</v>
      </c>
      <c r="O115" s="35" t="e">
        <f t="shared" si="31"/>
        <v>#DIV/0!</v>
      </c>
      <c r="P115" s="36">
        <f>VLOOKUP(A115,Kengetallen!$A$2:$B$57,2,FALSE)</f>
        <v>0</v>
      </c>
      <c r="Q115" s="37"/>
      <c r="R115" s="38">
        <f t="shared" si="34"/>
        <v>0</v>
      </c>
      <c r="S115" s="39">
        <f t="shared" si="35"/>
        <v>0</v>
      </c>
      <c r="T115" s="37"/>
      <c r="U115" s="40">
        <f t="shared" si="23"/>
        <v>21184.000000000004</v>
      </c>
    </row>
    <row r="116" spans="1:21" ht="12.75" customHeight="1">
      <c r="A116" s="43" t="s">
        <v>205</v>
      </c>
      <c r="B116" s="56" t="s">
        <v>427</v>
      </c>
      <c r="C116" s="56" t="s">
        <v>428</v>
      </c>
      <c r="D116" s="56" t="s">
        <v>271</v>
      </c>
      <c r="E116" s="56"/>
      <c r="F116" s="27" t="s">
        <v>272</v>
      </c>
      <c r="G116" s="28">
        <v>30</v>
      </c>
      <c r="H116" s="66" t="s">
        <v>434</v>
      </c>
      <c r="I116" s="46" t="s">
        <v>241</v>
      </c>
      <c r="J116" s="30">
        <v>19</v>
      </c>
      <c r="K116" s="31">
        <v>19</v>
      </c>
      <c r="L116" s="32">
        <v>0</v>
      </c>
      <c r="M116" s="33">
        <v>200</v>
      </c>
      <c r="N116" s="34" t="str">
        <f t="shared" si="30"/>
        <v>kan200t</v>
      </c>
      <c r="O116" s="35" t="e">
        <f t="shared" si="31"/>
        <v>#DIV/0!</v>
      </c>
      <c r="P116" s="36">
        <f>VLOOKUP(A116,Kengetallen!$A$2:$B$57,2,FALSE)</f>
        <v>0</v>
      </c>
      <c r="Q116" s="37"/>
      <c r="R116" s="38">
        <f t="shared" si="34"/>
        <v>0</v>
      </c>
      <c r="S116" s="39">
        <f t="shared" si="35"/>
        <v>0</v>
      </c>
      <c r="T116" s="37"/>
      <c r="U116" s="40">
        <f t="shared" si="23"/>
        <v>3800</v>
      </c>
    </row>
    <row r="117" spans="1:21" ht="12.75" customHeight="1">
      <c r="A117" s="43" t="s">
        <v>204</v>
      </c>
      <c r="B117" s="56" t="s">
        <v>427</v>
      </c>
      <c r="C117" s="56" t="s">
        <v>428</v>
      </c>
      <c r="D117" s="56" t="s">
        <v>271</v>
      </c>
      <c r="E117" s="56"/>
      <c r="F117" s="27" t="s">
        <v>272</v>
      </c>
      <c r="G117" s="28">
        <v>31</v>
      </c>
      <c r="H117" s="66" t="s">
        <v>443</v>
      </c>
      <c r="I117" s="46" t="s">
        <v>381</v>
      </c>
      <c r="J117" s="30">
        <v>6.3</v>
      </c>
      <c r="K117" s="31">
        <v>6.3</v>
      </c>
      <c r="L117" s="32">
        <v>0</v>
      </c>
      <c r="M117" s="33">
        <v>200</v>
      </c>
      <c r="N117" s="34" t="str">
        <f t="shared" si="30"/>
        <v>kan200s</v>
      </c>
      <c r="O117" s="35" t="e">
        <f t="shared" si="31"/>
        <v>#DIV/0!</v>
      </c>
      <c r="P117" s="36">
        <f>VLOOKUP(A117,Kengetallen!$A$2:$B$57,2,FALSE)</f>
        <v>0</v>
      </c>
      <c r="Q117" s="37"/>
      <c r="R117" s="38">
        <f t="shared" si="34"/>
        <v>0</v>
      </c>
      <c r="S117" s="39">
        <f t="shared" si="35"/>
        <v>0</v>
      </c>
      <c r="T117" s="37"/>
      <c r="U117" s="40">
        <f t="shared" si="23"/>
        <v>1260</v>
      </c>
    </row>
    <row r="118" spans="1:21" ht="12.75" customHeight="1">
      <c r="A118" s="43" t="s">
        <v>188</v>
      </c>
      <c r="B118" s="56" t="s">
        <v>427</v>
      </c>
      <c r="C118" s="56" t="s">
        <v>428</v>
      </c>
      <c r="D118" s="56" t="s">
        <v>271</v>
      </c>
      <c r="E118" s="56"/>
      <c r="F118" s="27" t="s">
        <v>272</v>
      </c>
      <c r="G118" s="28">
        <v>32</v>
      </c>
      <c r="H118" s="66" t="s">
        <v>435</v>
      </c>
      <c r="I118" s="46" t="s">
        <v>381</v>
      </c>
      <c r="J118" s="30">
        <v>2</v>
      </c>
      <c r="K118" s="31">
        <v>2</v>
      </c>
      <c r="L118" s="32">
        <v>0</v>
      </c>
      <c r="M118" s="33">
        <v>200</v>
      </c>
      <c r="N118" s="34" t="str">
        <f t="shared" si="30"/>
        <v>dot200s</v>
      </c>
      <c r="O118" s="35" t="e">
        <f t="shared" si="31"/>
        <v>#DIV/0!</v>
      </c>
      <c r="P118" s="36">
        <f>VLOOKUP(A118,Kengetallen!$A$2:$B$57,2,FALSE)</f>
        <v>0</v>
      </c>
      <c r="Q118" s="37"/>
      <c r="R118" s="38">
        <f t="shared" si="34"/>
        <v>0</v>
      </c>
      <c r="S118" s="39">
        <f t="shared" si="35"/>
        <v>0</v>
      </c>
      <c r="T118" s="37"/>
      <c r="U118" s="40">
        <f t="shared" si="23"/>
        <v>400</v>
      </c>
    </row>
    <row r="119" spans="1:21" ht="12.75" customHeight="1">
      <c r="A119" s="43" t="s">
        <v>209</v>
      </c>
      <c r="B119" s="56" t="s">
        <v>427</v>
      </c>
      <c r="C119" s="56" t="s">
        <v>428</v>
      </c>
      <c r="D119" s="56" t="s">
        <v>271</v>
      </c>
      <c r="E119" s="56"/>
      <c r="F119" s="27" t="s">
        <v>272</v>
      </c>
      <c r="G119" s="28">
        <v>33</v>
      </c>
      <c r="H119" s="66" t="s">
        <v>444</v>
      </c>
      <c r="I119" s="46" t="s">
        <v>381</v>
      </c>
      <c r="J119" s="30">
        <v>20</v>
      </c>
      <c r="K119" s="31">
        <v>20</v>
      </c>
      <c r="L119" s="32">
        <v>0</v>
      </c>
      <c r="M119" s="33">
        <v>200</v>
      </c>
      <c r="N119" s="34" t="str">
        <f t="shared" si="30"/>
        <v>kle200s</v>
      </c>
      <c r="O119" s="35" t="e">
        <f t="shared" si="31"/>
        <v>#DIV/0!</v>
      </c>
      <c r="P119" s="36">
        <f>VLOOKUP(A119,Kengetallen!$A$2:$B$57,2,FALSE)</f>
        <v>0</v>
      </c>
      <c r="Q119" s="37"/>
      <c r="R119" s="38">
        <f t="shared" si="34"/>
        <v>0</v>
      </c>
      <c r="S119" s="39">
        <f t="shared" si="35"/>
        <v>0</v>
      </c>
      <c r="T119" s="37"/>
      <c r="U119" s="40">
        <f t="shared" si="23"/>
        <v>4000</v>
      </c>
    </row>
    <row r="120" spans="1:21" ht="12.75" customHeight="1">
      <c r="A120" s="43" t="s">
        <v>228</v>
      </c>
      <c r="B120" s="56" t="s">
        <v>427</v>
      </c>
      <c r="C120" s="56" t="s">
        <v>428</v>
      </c>
      <c r="D120" s="56" t="s">
        <v>271</v>
      </c>
      <c r="E120" s="56"/>
      <c r="F120" s="27" t="s">
        <v>272</v>
      </c>
      <c r="G120" s="28">
        <v>34</v>
      </c>
      <c r="H120" s="66" t="s">
        <v>445</v>
      </c>
      <c r="I120" s="46" t="s">
        <v>381</v>
      </c>
      <c r="J120" s="30">
        <v>1.2</v>
      </c>
      <c r="K120" s="31">
        <v>1.2</v>
      </c>
      <c r="L120" s="32">
        <v>0</v>
      </c>
      <c r="M120" s="33">
        <v>200</v>
      </c>
      <c r="N120" s="34" t="str">
        <f t="shared" si="30"/>
        <v>sas200s</v>
      </c>
      <c r="O120" s="35" t="e">
        <f t="shared" si="31"/>
        <v>#DIV/0!</v>
      </c>
      <c r="P120" s="36">
        <f>VLOOKUP(A120,Kengetallen!$A$2:$B$57,2,FALSE)</f>
        <v>0</v>
      </c>
      <c r="Q120" s="37"/>
      <c r="R120" s="38">
        <f t="shared" si="34"/>
        <v>0</v>
      </c>
      <c r="S120" s="39">
        <f t="shared" si="35"/>
        <v>0</v>
      </c>
      <c r="T120" s="37"/>
      <c r="U120" s="40">
        <f t="shared" si="23"/>
        <v>240</v>
      </c>
    </row>
    <row r="121" spans="1:21" ht="12.75" customHeight="1">
      <c r="A121" s="43" t="s">
        <v>190</v>
      </c>
      <c r="B121" s="56" t="s">
        <v>427</v>
      </c>
      <c r="C121" s="56" t="s">
        <v>428</v>
      </c>
      <c r="D121" s="56" t="s">
        <v>271</v>
      </c>
      <c r="E121" s="56"/>
      <c r="F121" s="27" t="s">
        <v>272</v>
      </c>
      <c r="G121" s="28">
        <v>35</v>
      </c>
      <c r="H121" s="66" t="s">
        <v>302</v>
      </c>
      <c r="I121" s="46" t="s">
        <v>381</v>
      </c>
      <c r="J121" s="30">
        <v>9</v>
      </c>
      <c r="K121" s="31">
        <v>9</v>
      </c>
      <c r="L121" s="32">
        <v>0</v>
      </c>
      <c r="M121" s="33">
        <v>200</v>
      </c>
      <c r="N121" s="34" t="str">
        <f t="shared" si="30"/>
        <v>dou200s</v>
      </c>
      <c r="O121" s="35" t="e">
        <f t="shared" si="31"/>
        <v>#DIV/0!</v>
      </c>
      <c r="P121" s="36">
        <f>VLOOKUP(A121,Kengetallen!$A$2:$B$57,2,FALSE)</f>
        <v>0</v>
      </c>
      <c r="Q121" s="37"/>
      <c r="R121" s="38">
        <f t="shared" si="34"/>
        <v>0</v>
      </c>
      <c r="S121" s="39">
        <f t="shared" si="35"/>
        <v>0</v>
      </c>
      <c r="T121" s="37"/>
      <c r="U121" s="40">
        <f t="shared" si="23"/>
        <v>1800</v>
      </c>
    </row>
    <row r="122" spans="1:21" ht="12.75" customHeight="1">
      <c r="A122" s="43" t="s">
        <v>209</v>
      </c>
      <c r="B122" s="56" t="s">
        <v>427</v>
      </c>
      <c r="C122" s="56" t="s">
        <v>428</v>
      </c>
      <c r="D122" s="56" t="s">
        <v>271</v>
      </c>
      <c r="E122" s="56"/>
      <c r="F122" s="27" t="s">
        <v>272</v>
      </c>
      <c r="G122" s="28">
        <v>36</v>
      </c>
      <c r="H122" s="66" t="s">
        <v>444</v>
      </c>
      <c r="I122" s="46" t="s">
        <v>381</v>
      </c>
      <c r="J122" s="30">
        <v>21</v>
      </c>
      <c r="K122" s="31">
        <v>21</v>
      </c>
      <c r="L122" s="32">
        <v>0</v>
      </c>
      <c r="M122" s="33">
        <v>200</v>
      </c>
      <c r="N122" s="34" t="str">
        <f t="shared" si="30"/>
        <v>kle200s</v>
      </c>
      <c r="O122" s="35" t="e">
        <f t="shared" si="31"/>
        <v>#DIV/0!</v>
      </c>
      <c r="P122" s="36">
        <f>VLOOKUP(A122,Kengetallen!$A$2:$B$57,2,FALSE)</f>
        <v>0</v>
      </c>
      <c r="Q122" s="37"/>
      <c r="R122" s="38">
        <f t="shared" si="34"/>
        <v>0</v>
      </c>
      <c r="S122" s="39">
        <f t="shared" si="35"/>
        <v>0</v>
      </c>
      <c r="T122" s="37"/>
      <c r="U122" s="40">
        <f t="shared" si="23"/>
        <v>4200</v>
      </c>
    </row>
    <row r="123" spans="1:21" ht="12.75" customHeight="1">
      <c r="A123" s="43" t="s">
        <v>228</v>
      </c>
      <c r="B123" s="56" t="s">
        <v>427</v>
      </c>
      <c r="C123" s="56" t="s">
        <v>428</v>
      </c>
      <c r="D123" s="56" t="s">
        <v>271</v>
      </c>
      <c r="E123" s="56"/>
      <c r="F123" s="27" t="s">
        <v>272</v>
      </c>
      <c r="G123" s="28">
        <v>37</v>
      </c>
      <c r="H123" s="66" t="s">
        <v>437</v>
      </c>
      <c r="I123" s="46" t="s">
        <v>381</v>
      </c>
      <c r="J123" s="30">
        <v>1.2</v>
      </c>
      <c r="K123" s="31">
        <v>1.2</v>
      </c>
      <c r="L123" s="32">
        <v>0</v>
      </c>
      <c r="M123" s="33">
        <v>200</v>
      </c>
      <c r="N123" s="34" t="str">
        <f t="shared" si="30"/>
        <v>sas200s</v>
      </c>
      <c r="O123" s="35" t="e">
        <f t="shared" si="31"/>
        <v>#DIV/0!</v>
      </c>
      <c r="P123" s="36">
        <f>VLOOKUP(A123,Kengetallen!$A$2:$B$57,2,FALSE)</f>
        <v>0</v>
      </c>
      <c r="Q123" s="37"/>
      <c r="R123" s="38">
        <f t="shared" si="34"/>
        <v>0</v>
      </c>
      <c r="S123" s="39">
        <f t="shared" si="35"/>
        <v>0</v>
      </c>
      <c r="T123" s="37"/>
      <c r="U123" s="40">
        <f t="shared" si="23"/>
        <v>240</v>
      </c>
    </row>
    <row r="124" spans="1:21" ht="12.75" customHeight="1">
      <c r="A124" s="43" t="s">
        <v>228</v>
      </c>
      <c r="B124" s="56" t="s">
        <v>427</v>
      </c>
      <c r="C124" s="56" t="s">
        <v>428</v>
      </c>
      <c r="D124" s="56" t="s">
        <v>271</v>
      </c>
      <c r="E124" s="56"/>
      <c r="F124" s="27" t="s">
        <v>272</v>
      </c>
      <c r="G124" s="28">
        <v>39</v>
      </c>
      <c r="H124" s="66" t="s">
        <v>437</v>
      </c>
      <c r="I124" s="46" t="s">
        <v>381</v>
      </c>
      <c r="J124" s="30">
        <v>5.3</v>
      </c>
      <c r="K124" s="31">
        <v>5.3</v>
      </c>
      <c r="L124" s="32">
        <v>0</v>
      </c>
      <c r="M124" s="33">
        <v>200</v>
      </c>
      <c r="N124" s="34" t="str">
        <f t="shared" si="30"/>
        <v>sas200s</v>
      </c>
      <c r="O124" s="35" t="e">
        <f t="shared" si="31"/>
        <v>#DIV/0!</v>
      </c>
      <c r="P124" s="36">
        <f>VLOOKUP(A124,Kengetallen!$A$2:$B$57,2,FALSE)</f>
        <v>0</v>
      </c>
      <c r="Q124" s="37"/>
      <c r="R124" s="38">
        <f t="shared" si="34"/>
        <v>0</v>
      </c>
      <c r="S124" s="39">
        <f t="shared" si="35"/>
        <v>0</v>
      </c>
      <c r="T124" s="37"/>
      <c r="U124" s="40">
        <f t="shared" si="23"/>
        <v>1060</v>
      </c>
    </row>
    <row r="125" spans="1:21" ht="12.75" customHeight="1">
      <c r="A125" s="43" t="s">
        <v>228</v>
      </c>
      <c r="B125" s="56" t="s">
        <v>427</v>
      </c>
      <c r="C125" s="56" t="s">
        <v>428</v>
      </c>
      <c r="D125" s="56" t="s">
        <v>271</v>
      </c>
      <c r="E125" s="56"/>
      <c r="F125" s="27" t="s">
        <v>272</v>
      </c>
      <c r="G125" s="28">
        <v>40</v>
      </c>
      <c r="H125" s="66" t="s">
        <v>437</v>
      </c>
      <c r="I125" s="46" t="s">
        <v>381</v>
      </c>
      <c r="J125" s="30">
        <v>5.3</v>
      </c>
      <c r="K125" s="31">
        <v>5.3</v>
      </c>
      <c r="L125" s="32">
        <v>0</v>
      </c>
      <c r="M125" s="33">
        <v>200</v>
      </c>
      <c r="N125" s="34" t="str">
        <f t="shared" si="30"/>
        <v>sas200s</v>
      </c>
      <c r="O125" s="35" t="e">
        <f t="shared" si="31"/>
        <v>#DIV/0!</v>
      </c>
      <c r="P125" s="36">
        <f>VLOOKUP(A125,Kengetallen!$A$2:$B$57,2,FALSE)</f>
        <v>0</v>
      </c>
      <c r="Q125" s="37"/>
      <c r="R125" s="38">
        <f t="shared" si="34"/>
        <v>0</v>
      </c>
      <c r="S125" s="39">
        <f t="shared" si="35"/>
        <v>0</v>
      </c>
      <c r="T125" s="37"/>
      <c r="U125" s="40">
        <f t="shared" si="23"/>
        <v>1060</v>
      </c>
    </row>
    <row r="126" spans="1:21" ht="12.75" customHeight="1">
      <c r="A126" s="43" t="s">
        <v>209</v>
      </c>
      <c r="B126" s="56" t="s">
        <v>427</v>
      </c>
      <c r="C126" s="56" t="s">
        <v>428</v>
      </c>
      <c r="D126" s="56" t="s">
        <v>271</v>
      </c>
      <c r="E126" s="56"/>
      <c r="F126" s="27" t="s">
        <v>272</v>
      </c>
      <c r="G126" s="28">
        <v>41</v>
      </c>
      <c r="H126" s="66" t="s">
        <v>444</v>
      </c>
      <c r="I126" s="46" t="s">
        <v>381</v>
      </c>
      <c r="J126" s="30">
        <v>22</v>
      </c>
      <c r="K126" s="31">
        <v>22</v>
      </c>
      <c r="L126" s="32">
        <v>0</v>
      </c>
      <c r="M126" s="33">
        <v>200</v>
      </c>
      <c r="N126" s="34" t="str">
        <f t="shared" si="30"/>
        <v>kle200s</v>
      </c>
      <c r="O126" s="35" t="e">
        <f t="shared" si="31"/>
        <v>#DIV/0!</v>
      </c>
      <c r="P126" s="36">
        <f>VLOOKUP(A126,Kengetallen!$A$2:$B$57,2,FALSE)</f>
        <v>0</v>
      </c>
      <c r="Q126" s="37"/>
      <c r="R126" s="38">
        <f t="shared" si="34"/>
        <v>0</v>
      </c>
      <c r="S126" s="39">
        <f t="shared" si="35"/>
        <v>0</v>
      </c>
      <c r="T126" s="37"/>
      <c r="U126" s="40">
        <f t="shared" si="23"/>
        <v>4400</v>
      </c>
    </row>
    <row r="127" spans="1:21" ht="12.75" customHeight="1">
      <c r="A127" s="43" t="s">
        <v>228</v>
      </c>
      <c r="B127" s="56" t="s">
        <v>427</v>
      </c>
      <c r="C127" s="56" t="s">
        <v>428</v>
      </c>
      <c r="D127" s="56" t="s">
        <v>271</v>
      </c>
      <c r="E127" s="56"/>
      <c r="F127" s="27" t="s">
        <v>272</v>
      </c>
      <c r="G127" s="28">
        <v>42</v>
      </c>
      <c r="H127" s="66" t="s">
        <v>437</v>
      </c>
      <c r="I127" s="46" t="s">
        <v>381</v>
      </c>
      <c r="J127" s="30">
        <v>1.2</v>
      </c>
      <c r="K127" s="31">
        <v>1.2</v>
      </c>
      <c r="L127" s="32">
        <v>0</v>
      </c>
      <c r="M127" s="33">
        <v>200</v>
      </c>
      <c r="N127" s="34" t="str">
        <f t="shared" si="30"/>
        <v>sas200s</v>
      </c>
      <c r="O127" s="35" t="e">
        <f t="shared" si="31"/>
        <v>#DIV/0!</v>
      </c>
      <c r="P127" s="36">
        <f>VLOOKUP(A127,Kengetallen!$A$2:$B$57,2,FALSE)</f>
        <v>0</v>
      </c>
      <c r="Q127" s="37"/>
      <c r="R127" s="38">
        <f t="shared" si="34"/>
        <v>0</v>
      </c>
      <c r="S127" s="39">
        <f t="shared" si="35"/>
        <v>0</v>
      </c>
      <c r="T127" s="37"/>
      <c r="U127" s="40">
        <f t="shared" si="23"/>
        <v>240</v>
      </c>
    </row>
    <row r="128" spans="1:21" ht="12.75" customHeight="1">
      <c r="A128" s="43" t="s">
        <v>209</v>
      </c>
      <c r="B128" s="56" t="s">
        <v>427</v>
      </c>
      <c r="C128" s="56" t="s">
        <v>428</v>
      </c>
      <c r="D128" s="56" t="s">
        <v>271</v>
      </c>
      <c r="E128" s="56"/>
      <c r="F128" s="27" t="s">
        <v>272</v>
      </c>
      <c r="G128" s="28">
        <v>43</v>
      </c>
      <c r="H128" s="66" t="s">
        <v>444</v>
      </c>
      <c r="I128" s="46" t="s">
        <v>381</v>
      </c>
      <c r="J128" s="30">
        <v>20</v>
      </c>
      <c r="K128" s="31">
        <v>20</v>
      </c>
      <c r="L128" s="32">
        <v>0</v>
      </c>
      <c r="M128" s="33">
        <v>200</v>
      </c>
      <c r="N128" s="34" t="str">
        <f t="shared" si="30"/>
        <v>kle200s</v>
      </c>
      <c r="O128" s="35" t="e">
        <f t="shared" si="31"/>
        <v>#DIV/0!</v>
      </c>
      <c r="P128" s="36">
        <f>VLOOKUP(A128,Kengetallen!$A$2:$B$57,2,FALSE)</f>
        <v>0</v>
      </c>
      <c r="Q128" s="37"/>
      <c r="R128" s="38">
        <f t="shared" si="34"/>
        <v>0</v>
      </c>
      <c r="S128" s="39">
        <f t="shared" si="35"/>
        <v>0</v>
      </c>
      <c r="T128" s="37"/>
      <c r="U128" s="40">
        <f t="shared" si="23"/>
        <v>4000</v>
      </c>
    </row>
    <row r="129" spans="1:56" ht="12.75" customHeight="1">
      <c r="A129" s="43" t="s">
        <v>228</v>
      </c>
      <c r="B129" s="56" t="s">
        <v>427</v>
      </c>
      <c r="C129" s="56" t="s">
        <v>428</v>
      </c>
      <c r="D129" s="56" t="s">
        <v>271</v>
      </c>
      <c r="E129" s="56"/>
      <c r="F129" s="27" t="s">
        <v>272</v>
      </c>
      <c r="G129" s="28">
        <v>44</v>
      </c>
      <c r="H129" s="66" t="s">
        <v>437</v>
      </c>
      <c r="I129" s="46" t="s">
        <v>381</v>
      </c>
      <c r="J129" s="30">
        <v>1.2</v>
      </c>
      <c r="K129" s="31">
        <v>1.2</v>
      </c>
      <c r="L129" s="32">
        <v>0</v>
      </c>
      <c r="M129" s="33">
        <v>200</v>
      </c>
      <c r="N129" s="34" t="str">
        <f t="shared" si="30"/>
        <v>sas200s</v>
      </c>
      <c r="O129" s="35" t="e">
        <f t="shared" si="31"/>
        <v>#DIV/0!</v>
      </c>
      <c r="P129" s="36">
        <f>VLOOKUP(A129,Kengetallen!$A$2:$B$57,2,FALSE)</f>
        <v>0</v>
      </c>
      <c r="Q129" s="37"/>
      <c r="R129" s="38">
        <f t="shared" si="34"/>
        <v>0</v>
      </c>
      <c r="S129" s="39">
        <f t="shared" si="35"/>
        <v>0</v>
      </c>
      <c r="T129" s="37"/>
      <c r="U129" s="40">
        <f t="shared" si="23"/>
        <v>240</v>
      </c>
    </row>
    <row r="130" spans="1:56" ht="12.75" customHeight="1">
      <c r="A130" s="43" t="s">
        <v>190</v>
      </c>
      <c r="B130" s="56" t="s">
        <v>427</v>
      </c>
      <c r="C130" s="56" t="s">
        <v>428</v>
      </c>
      <c r="D130" s="56" t="s">
        <v>271</v>
      </c>
      <c r="E130" s="56"/>
      <c r="F130" s="27" t="s">
        <v>272</v>
      </c>
      <c r="G130" s="28">
        <v>45</v>
      </c>
      <c r="H130" s="66" t="s">
        <v>302</v>
      </c>
      <c r="I130" s="46" t="s">
        <v>381</v>
      </c>
      <c r="J130" s="30">
        <v>7.3</v>
      </c>
      <c r="K130" s="31">
        <v>7.3</v>
      </c>
      <c r="L130" s="32">
        <v>0</v>
      </c>
      <c r="M130" s="33">
        <v>200</v>
      </c>
      <c r="N130" s="34" t="str">
        <f t="shared" si="30"/>
        <v>dou200s</v>
      </c>
      <c r="O130" s="35" t="e">
        <f t="shared" si="31"/>
        <v>#DIV/0!</v>
      </c>
      <c r="P130" s="36">
        <f>VLOOKUP(A130,Kengetallen!$A$2:$B$57,2,FALSE)</f>
        <v>0</v>
      </c>
      <c r="Q130" s="37"/>
      <c r="R130" s="38">
        <f t="shared" si="34"/>
        <v>0</v>
      </c>
      <c r="S130" s="39">
        <f t="shared" si="35"/>
        <v>0</v>
      </c>
      <c r="T130" s="37"/>
      <c r="U130" s="40">
        <f t="shared" si="23"/>
        <v>1460</v>
      </c>
    </row>
    <row r="131" spans="1:56" ht="12.75" customHeight="1">
      <c r="A131" s="43" t="s">
        <v>209</v>
      </c>
      <c r="B131" s="56" t="s">
        <v>427</v>
      </c>
      <c r="C131" s="56" t="s">
        <v>428</v>
      </c>
      <c r="D131" s="56" t="s">
        <v>271</v>
      </c>
      <c r="E131" s="56"/>
      <c r="F131" s="27" t="s">
        <v>272</v>
      </c>
      <c r="G131" s="28">
        <v>47</v>
      </c>
      <c r="H131" s="66" t="s">
        <v>444</v>
      </c>
      <c r="I131" s="46" t="s">
        <v>381</v>
      </c>
      <c r="J131" s="30">
        <v>20</v>
      </c>
      <c r="K131" s="31">
        <v>20</v>
      </c>
      <c r="L131" s="32">
        <v>0</v>
      </c>
      <c r="M131" s="33">
        <v>200</v>
      </c>
      <c r="N131" s="34" t="str">
        <f t="shared" si="30"/>
        <v>kle200s</v>
      </c>
      <c r="O131" s="35" t="e">
        <f t="shared" si="31"/>
        <v>#DIV/0!</v>
      </c>
      <c r="P131" s="36">
        <f>VLOOKUP(A131,Kengetallen!$A$2:$B$57,2,FALSE)</f>
        <v>0</v>
      </c>
      <c r="Q131" s="37"/>
      <c r="R131" s="38">
        <f t="shared" si="34"/>
        <v>0</v>
      </c>
      <c r="S131" s="39">
        <f t="shared" si="35"/>
        <v>0</v>
      </c>
      <c r="T131" s="37"/>
      <c r="U131" s="40">
        <f t="shared" ref="U131:U138" si="36">+M131*K131</f>
        <v>4000</v>
      </c>
    </row>
    <row r="132" spans="1:56" ht="12.75" customHeight="1">
      <c r="A132" s="43" t="s">
        <v>228</v>
      </c>
      <c r="B132" s="56" t="s">
        <v>427</v>
      </c>
      <c r="C132" s="56" t="s">
        <v>428</v>
      </c>
      <c r="D132" s="56" t="s">
        <v>271</v>
      </c>
      <c r="E132" s="56"/>
      <c r="F132" s="27" t="s">
        <v>272</v>
      </c>
      <c r="G132" s="28">
        <v>48</v>
      </c>
      <c r="H132" s="66" t="s">
        <v>437</v>
      </c>
      <c r="I132" s="46" t="s">
        <v>381</v>
      </c>
      <c r="J132" s="30">
        <v>1.2</v>
      </c>
      <c r="K132" s="31">
        <v>1.2</v>
      </c>
      <c r="L132" s="32">
        <v>0</v>
      </c>
      <c r="M132" s="33">
        <v>200</v>
      </c>
      <c r="N132" s="34" t="str">
        <f t="shared" si="30"/>
        <v>sas200s</v>
      </c>
      <c r="O132" s="35" t="e">
        <f t="shared" si="31"/>
        <v>#DIV/0!</v>
      </c>
      <c r="P132" s="36">
        <f>VLOOKUP(A132,Kengetallen!$A$2:$B$57,2,FALSE)</f>
        <v>0</v>
      </c>
      <c r="Q132" s="37"/>
      <c r="R132" s="38">
        <f t="shared" si="34"/>
        <v>0</v>
      </c>
      <c r="S132" s="39">
        <f t="shared" si="35"/>
        <v>0</v>
      </c>
      <c r="T132" s="37"/>
      <c r="U132" s="40">
        <f t="shared" si="36"/>
        <v>240</v>
      </c>
    </row>
    <row r="133" spans="1:56" ht="12.75" customHeight="1">
      <c r="A133" s="43" t="s">
        <v>209</v>
      </c>
      <c r="B133" s="56" t="s">
        <v>427</v>
      </c>
      <c r="C133" s="56" t="s">
        <v>428</v>
      </c>
      <c r="D133" s="56" t="s">
        <v>271</v>
      </c>
      <c r="E133" s="56"/>
      <c r="F133" s="27" t="s">
        <v>272</v>
      </c>
      <c r="G133" s="28">
        <v>49</v>
      </c>
      <c r="H133" s="66" t="s">
        <v>444</v>
      </c>
      <c r="I133" s="46" t="s">
        <v>381</v>
      </c>
      <c r="J133" s="30">
        <v>19</v>
      </c>
      <c r="K133" s="31">
        <v>19</v>
      </c>
      <c r="L133" s="32">
        <v>0</v>
      </c>
      <c r="M133" s="33">
        <v>200</v>
      </c>
      <c r="N133" s="34" t="str">
        <f t="shared" si="30"/>
        <v>kle200s</v>
      </c>
      <c r="O133" s="35" t="e">
        <f t="shared" si="31"/>
        <v>#DIV/0!</v>
      </c>
      <c r="P133" s="36">
        <f>VLOOKUP(A133,Kengetallen!$A$2:$B$57,2,FALSE)</f>
        <v>0</v>
      </c>
      <c r="Q133" s="37"/>
      <c r="R133" s="38">
        <f t="shared" si="34"/>
        <v>0</v>
      </c>
      <c r="S133" s="39">
        <f t="shared" si="35"/>
        <v>0</v>
      </c>
      <c r="T133" s="37"/>
      <c r="U133" s="40">
        <f t="shared" si="36"/>
        <v>3800</v>
      </c>
    </row>
    <row r="134" spans="1:56" ht="12.75" customHeight="1">
      <c r="A134" s="43" t="s">
        <v>228</v>
      </c>
      <c r="B134" s="56" t="s">
        <v>427</v>
      </c>
      <c r="C134" s="56" t="s">
        <v>428</v>
      </c>
      <c r="D134" s="56" t="s">
        <v>271</v>
      </c>
      <c r="E134" s="56"/>
      <c r="F134" s="27" t="s">
        <v>272</v>
      </c>
      <c r="G134" s="28">
        <v>50</v>
      </c>
      <c r="H134" s="66" t="s">
        <v>437</v>
      </c>
      <c r="I134" s="46" t="s">
        <v>381</v>
      </c>
      <c r="J134" s="30">
        <v>1.2</v>
      </c>
      <c r="K134" s="31">
        <v>1.2</v>
      </c>
      <c r="L134" s="32">
        <v>0</v>
      </c>
      <c r="M134" s="33">
        <v>200</v>
      </c>
      <c r="N134" s="34" t="str">
        <f t="shared" si="30"/>
        <v>sas200s</v>
      </c>
      <c r="O134" s="35" t="e">
        <f t="shared" si="31"/>
        <v>#DIV/0!</v>
      </c>
      <c r="P134" s="36">
        <f>VLOOKUP(A134,Kengetallen!$A$2:$B$57,2,FALSE)</f>
        <v>0</v>
      </c>
      <c r="Q134" s="37"/>
      <c r="R134" s="38">
        <f t="shared" si="34"/>
        <v>0</v>
      </c>
      <c r="S134" s="39">
        <f t="shared" si="35"/>
        <v>0</v>
      </c>
      <c r="T134" s="37"/>
      <c r="U134" s="40">
        <f t="shared" si="36"/>
        <v>240</v>
      </c>
    </row>
    <row r="135" spans="1:56">
      <c r="A135" s="43" t="s">
        <v>197</v>
      </c>
      <c r="B135" s="56" t="s">
        <v>427</v>
      </c>
      <c r="C135" s="56" t="s">
        <v>428</v>
      </c>
      <c r="D135" s="56" t="s">
        <v>271</v>
      </c>
      <c r="E135" s="56"/>
      <c r="F135" s="27" t="s">
        <v>272</v>
      </c>
      <c r="G135" s="28"/>
      <c r="H135" s="66" t="s">
        <v>442</v>
      </c>
      <c r="I135" s="46" t="s">
        <v>381</v>
      </c>
      <c r="J135" s="30">
        <v>56.940000000000005</v>
      </c>
      <c r="K135" s="31">
        <v>56.940000000000005</v>
      </c>
      <c r="L135" s="32">
        <v>0</v>
      </c>
      <c r="M135" s="33">
        <v>200</v>
      </c>
      <c r="N135" s="34" t="str">
        <f t="shared" si="30"/>
        <v>gan200s</v>
      </c>
      <c r="O135" s="35" t="e">
        <f t="shared" si="31"/>
        <v>#DIV/0!</v>
      </c>
      <c r="P135" s="36">
        <f>VLOOKUP(A135,Kengetallen!$A$2:$B$57,2,FALSE)</f>
        <v>0</v>
      </c>
      <c r="Q135" s="37"/>
      <c r="R135" s="38">
        <f t="shared" si="34"/>
        <v>0</v>
      </c>
      <c r="S135" s="39">
        <f t="shared" si="35"/>
        <v>0</v>
      </c>
      <c r="T135" s="37"/>
      <c r="U135" s="40">
        <f t="shared" si="36"/>
        <v>11388.000000000002</v>
      </c>
    </row>
    <row r="136" spans="1:56" ht="12.75" customHeight="1">
      <c r="A136" s="43" t="s">
        <v>230</v>
      </c>
      <c r="B136" s="56" t="s">
        <v>427</v>
      </c>
      <c r="C136" s="56" t="s">
        <v>428</v>
      </c>
      <c r="D136" s="56" t="s">
        <v>271</v>
      </c>
      <c r="E136" s="56"/>
      <c r="F136" s="27" t="s">
        <v>360</v>
      </c>
      <c r="G136" s="66" t="s">
        <v>446</v>
      </c>
      <c r="H136" s="66" t="s">
        <v>429</v>
      </c>
      <c r="I136" s="46" t="s">
        <v>244</v>
      </c>
      <c r="J136" s="30">
        <v>767</v>
      </c>
      <c r="K136" s="31">
        <v>767</v>
      </c>
      <c r="L136" s="32">
        <v>0</v>
      </c>
      <c r="M136" s="33">
        <v>200</v>
      </c>
      <c r="N136" s="34" t="str">
        <f t="shared" si="30"/>
        <v>spo200d</v>
      </c>
      <c r="O136" s="35" t="e">
        <f t="shared" si="31"/>
        <v>#DIV/0!</v>
      </c>
      <c r="P136" s="36">
        <f>VLOOKUP(A136,Kengetallen!$A$2:$B$57,2,FALSE)</f>
        <v>0</v>
      </c>
      <c r="Q136" s="37"/>
      <c r="R136" s="38">
        <f t="shared" si="34"/>
        <v>0</v>
      </c>
      <c r="S136" s="39">
        <f t="shared" si="35"/>
        <v>0</v>
      </c>
      <c r="T136" s="37"/>
      <c r="U136" s="40">
        <f t="shared" si="36"/>
        <v>153400</v>
      </c>
    </row>
    <row r="137" spans="1:56" ht="12.75" customHeight="1">
      <c r="A137" s="43" t="s">
        <v>289</v>
      </c>
      <c r="B137" s="56" t="s">
        <v>427</v>
      </c>
      <c r="C137" s="56" t="s">
        <v>428</v>
      </c>
      <c r="D137" s="56" t="s">
        <v>271</v>
      </c>
      <c r="E137" s="56"/>
      <c r="F137" s="27" t="s">
        <v>360</v>
      </c>
      <c r="G137" s="66" t="s">
        <v>446</v>
      </c>
      <c r="H137" s="66" t="s">
        <v>431</v>
      </c>
      <c r="I137" s="46" t="s">
        <v>244</v>
      </c>
      <c r="J137" s="30">
        <v>61</v>
      </c>
      <c r="K137" s="31">
        <v>0</v>
      </c>
      <c r="L137" s="32">
        <v>61</v>
      </c>
      <c r="M137" s="33">
        <v>0</v>
      </c>
      <c r="N137" s="34" t="str">
        <f t="shared" si="30"/>
        <v>nio</v>
      </c>
      <c r="Q137" s="36"/>
      <c r="R137" s="38"/>
      <c r="T137" s="36"/>
    </row>
    <row r="138" spans="1:56" ht="12.75" customHeight="1">
      <c r="A138" s="43" t="s">
        <v>197</v>
      </c>
      <c r="B138" s="56" t="s">
        <v>427</v>
      </c>
      <c r="C138" s="56" t="s">
        <v>428</v>
      </c>
      <c r="D138" s="56" t="s">
        <v>271</v>
      </c>
      <c r="E138" s="56"/>
      <c r="F138" s="27" t="s">
        <v>360</v>
      </c>
      <c r="G138" s="66"/>
      <c r="H138" s="66" t="s">
        <v>442</v>
      </c>
      <c r="I138" s="46" t="s">
        <v>381</v>
      </c>
      <c r="J138" s="30">
        <v>67</v>
      </c>
      <c r="K138" s="31">
        <v>67</v>
      </c>
      <c r="L138" s="32">
        <v>0</v>
      </c>
      <c r="M138" s="33">
        <v>200</v>
      </c>
      <c r="N138" s="34" t="str">
        <f t="shared" si="30"/>
        <v>gan200s</v>
      </c>
      <c r="O138" s="35" t="e">
        <f t="shared" si="31"/>
        <v>#DIV/0!</v>
      </c>
      <c r="P138" s="36">
        <f>VLOOKUP(A138,Kengetallen!$A$2:$B$57,2,FALSE)</f>
        <v>0</v>
      </c>
      <c r="Q138" s="37"/>
      <c r="R138" s="38">
        <f t="shared" si="34"/>
        <v>0</v>
      </c>
      <c r="S138" s="39">
        <f t="shared" si="35"/>
        <v>0</v>
      </c>
      <c r="T138" s="37"/>
      <c r="U138" s="40">
        <f t="shared" si="36"/>
        <v>13400</v>
      </c>
    </row>
    <row r="139" spans="1:56" ht="13.5" customHeight="1">
      <c r="A139" s="49" t="s">
        <v>447</v>
      </c>
      <c r="B139" s="51" t="s">
        <v>427</v>
      </c>
      <c r="C139" s="51" t="s">
        <v>428</v>
      </c>
      <c r="D139" s="51" t="s">
        <v>271</v>
      </c>
      <c r="E139" s="51"/>
      <c r="F139" s="51" t="s">
        <v>426</v>
      </c>
      <c r="G139" s="52"/>
      <c r="H139" s="53"/>
      <c r="I139" s="53"/>
      <c r="J139" s="54">
        <f>SUM(J90:J138)</f>
        <v>2299.7600000000002</v>
      </c>
      <c r="K139" s="54">
        <f>SUM(K90:K138)</f>
        <v>2138.7600000000002</v>
      </c>
      <c r="L139" s="55">
        <f>SUM(L90:L138)</f>
        <v>161</v>
      </c>
      <c r="M139" s="56"/>
      <c r="N139" s="57"/>
    </row>
    <row r="140" spans="1:56" s="24" customFormat="1" ht="24">
      <c r="A140" s="59" t="s">
        <v>250</v>
      </c>
      <c r="B140" s="59" t="s">
        <v>251</v>
      </c>
      <c r="C140" s="59" t="s">
        <v>252</v>
      </c>
      <c r="D140" s="59" t="s">
        <v>253</v>
      </c>
      <c r="E140" s="59" t="s">
        <v>254</v>
      </c>
      <c r="F140" s="59" t="s">
        <v>255</v>
      </c>
      <c r="G140" s="59" t="s">
        <v>256</v>
      </c>
      <c r="H140" s="59" t="s">
        <v>257</v>
      </c>
      <c r="I140" s="59" t="s">
        <v>258</v>
      </c>
      <c r="J140" s="60" t="s">
        <v>259</v>
      </c>
      <c r="K140" s="60" t="s">
        <v>260</v>
      </c>
      <c r="L140" s="61" t="s">
        <v>261</v>
      </c>
      <c r="M140" s="59" t="s">
        <v>262</v>
      </c>
      <c r="N140" s="62"/>
      <c r="O140" s="62"/>
      <c r="P140" s="63"/>
      <c r="Q140" s="20"/>
      <c r="R140" s="64"/>
      <c r="S140" s="62"/>
      <c r="T140" s="20"/>
      <c r="U140" s="65"/>
      <c r="V140" s="23"/>
      <c r="W140" s="23"/>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row>
    <row r="141" spans="1:56" ht="12.75" customHeight="1">
      <c r="A141" s="43" t="s">
        <v>232</v>
      </c>
      <c r="B141" s="56" t="s">
        <v>448</v>
      </c>
      <c r="C141" s="56" t="s">
        <v>428</v>
      </c>
      <c r="D141" s="56" t="s">
        <v>271</v>
      </c>
      <c r="E141" s="56"/>
      <c r="F141" s="28" t="s">
        <v>272</v>
      </c>
      <c r="G141" s="66" t="s">
        <v>273</v>
      </c>
      <c r="H141" s="66" t="s">
        <v>449</v>
      </c>
      <c r="I141" s="66" t="s">
        <v>166</v>
      </c>
      <c r="J141" s="30">
        <v>39.75</v>
      </c>
      <c r="K141" s="31">
        <v>39.75</v>
      </c>
      <c r="L141" s="32">
        <v>0</v>
      </c>
      <c r="M141" s="33">
        <v>200</v>
      </c>
      <c r="N141" s="34" t="str">
        <f t="shared" ref="N141:N204" si="37">A141</f>
        <v>tra200l</v>
      </c>
      <c r="O141" s="35" t="e">
        <f t="shared" ref="O141:O204" si="38">+M141/P141</f>
        <v>#DIV/0!</v>
      </c>
      <c r="P141" s="36">
        <f>VLOOKUP(A141,Kengetallen!$A$2:$B$57,2,FALSE)</f>
        <v>0</v>
      </c>
      <c r="Q141" s="37"/>
      <c r="R141" s="38">
        <f t="shared" ref="R141:R150" si="39">+P141*Q141</f>
        <v>0</v>
      </c>
      <c r="S141" s="39">
        <f t="shared" ref="S141:S150" si="40">+R141*K141</f>
        <v>0</v>
      </c>
      <c r="T141" s="37"/>
      <c r="U141" s="40">
        <f t="shared" ref="U141:U204" si="41">+M141*K141</f>
        <v>7950</v>
      </c>
    </row>
    <row r="142" spans="1:56" ht="12.75" customHeight="1">
      <c r="A142" s="43" t="s">
        <v>205</v>
      </c>
      <c r="B142" s="56" t="s">
        <v>448</v>
      </c>
      <c r="C142" s="56" t="s">
        <v>428</v>
      </c>
      <c r="D142" s="56" t="s">
        <v>271</v>
      </c>
      <c r="E142" s="56"/>
      <c r="F142" s="28" t="s">
        <v>272</v>
      </c>
      <c r="G142" s="66" t="s">
        <v>276</v>
      </c>
      <c r="H142" s="66" t="s">
        <v>450</v>
      </c>
      <c r="I142" s="66" t="s">
        <v>241</v>
      </c>
      <c r="J142" s="30">
        <v>29</v>
      </c>
      <c r="K142" s="31">
        <v>29</v>
      </c>
      <c r="L142" s="32">
        <v>0</v>
      </c>
      <c r="M142" s="33">
        <v>200</v>
      </c>
      <c r="N142" s="34" t="str">
        <f t="shared" si="37"/>
        <v>kan200t</v>
      </c>
      <c r="O142" s="35" t="e">
        <f t="shared" si="38"/>
        <v>#DIV/0!</v>
      </c>
      <c r="P142" s="36">
        <f>VLOOKUP(A142,Kengetallen!$A$2:$B$57,2,FALSE)</f>
        <v>0</v>
      </c>
      <c r="Q142" s="37"/>
      <c r="R142" s="38">
        <f t="shared" si="39"/>
        <v>0</v>
      </c>
      <c r="S142" s="39">
        <f t="shared" si="40"/>
        <v>0</v>
      </c>
      <c r="T142" s="37"/>
      <c r="U142" s="40">
        <f t="shared" si="41"/>
        <v>5800</v>
      </c>
    </row>
    <row r="143" spans="1:56" ht="12.75" customHeight="1">
      <c r="A143" s="43" t="s">
        <v>205</v>
      </c>
      <c r="B143" s="56" t="s">
        <v>448</v>
      </c>
      <c r="C143" s="56" t="s">
        <v>428</v>
      </c>
      <c r="D143" s="56" t="s">
        <v>271</v>
      </c>
      <c r="E143" s="56"/>
      <c r="F143" s="28" t="s">
        <v>272</v>
      </c>
      <c r="G143" s="66" t="s">
        <v>278</v>
      </c>
      <c r="H143" s="66" t="s">
        <v>450</v>
      </c>
      <c r="I143" s="66" t="s">
        <v>241</v>
      </c>
      <c r="J143" s="30">
        <v>25</v>
      </c>
      <c r="K143" s="31">
        <v>25</v>
      </c>
      <c r="L143" s="32">
        <v>0</v>
      </c>
      <c r="M143" s="33">
        <v>200</v>
      </c>
      <c r="N143" s="34" t="str">
        <f t="shared" si="37"/>
        <v>kan200t</v>
      </c>
      <c r="O143" s="35" t="e">
        <f t="shared" si="38"/>
        <v>#DIV/0!</v>
      </c>
      <c r="P143" s="36">
        <f>VLOOKUP(A143,Kengetallen!$A$2:$B$57,2,FALSE)</f>
        <v>0</v>
      </c>
      <c r="Q143" s="37"/>
      <c r="R143" s="38">
        <f t="shared" si="39"/>
        <v>0</v>
      </c>
      <c r="S143" s="39">
        <f t="shared" si="40"/>
        <v>0</v>
      </c>
      <c r="T143" s="37"/>
      <c r="U143" s="40">
        <f t="shared" si="41"/>
        <v>5000</v>
      </c>
    </row>
    <row r="144" spans="1:56" ht="12.75" customHeight="1">
      <c r="A144" s="43" t="s">
        <v>213</v>
      </c>
      <c r="B144" s="56" t="s">
        <v>448</v>
      </c>
      <c r="C144" s="56" t="s">
        <v>428</v>
      </c>
      <c r="D144" s="56" t="s">
        <v>271</v>
      </c>
      <c r="E144" s="56"/>
      <c r="F144" s="28" t="s">
        <v>272</v>
      </c>
      <c r="G144" s="66" t="s">
        <v>280</v>
      </c>
      <c r="H144" s="66" t="s">
        <v>451</v>
      </c>
      <c r="I144" s="66" t="s">
        <v>166</v>
      </c>
      <c r="J144" s="30">
        <v>52</v>
      </c>
      <c r="K144" s="31">
        <v>52</v>
      </c>
      <c r="L144" s="32">
        <v>0</v>
      </c>
      <c r="M144" s="33">
        <v>200</v>
      </c>
      <c r="N144" s="34" t="str">
        <f t="shared" si="37"/>
        <v>les200l</v>
      </c>
      <c r="O144" s="35" t="e">
        <f t="shared" si="38"/>
        <v>#DIV/0!</v>
      </c>
      <c r="P144" s="36">
        <f>VLOOKUP(A144,Kengetallen!$A$2:$B$57,2,FALSE)</f>
        <v>0</v>
      </c>
      <c r="Q144" s="37"/>
      <c r="R144" s="38">
        <f t="shared" si="39"/>
        <v>0</v>
      </c>
      <c r="S144" s="39">
        <f t="shared" si="40"/>
        <v>0</v>
      </c>
      <c r="T144" s="37"/>
      <c r="U144" s="40">
        <f t="shared" si="41"/>
        <v>10400</v>
      </c>
    </row>
    <row r="145" spans="1:21" ht="12.75" customHeight="1">
      <c r="A145" s="43" t="s">
        <v>213</v>
      </c>
      <c r="B145" s="56" t="s">
        <v>448</v>
      </c>
      <c r="C145" s="56" t="s">
        <v>428</v>
      </c>
      <c r="D145" s="56" t="s">
        <v>271</v>
      </c>
      <c r="E145" s="56"/>
      <c r="F145" s="28" t="s">
        <v>272</v>
      </c>
      <c r="G145" s="66" t="s">
        <v>283</v>
      </c>
      <c r="H145" s="66" t="s">
        <v>451</v>
      </c>
      <c r="I145" s="66" t="s">
        <v>166</v>
      </c>
      <c r="J145" s="30">
        <v>54</v>
      </c>
      <c r="K145" s="31">
        <v>54</v>
      </c>
      <c r="L145" s="32">
        <v>0</v>
      </c>
      <c r="M145" s="33">
        <v>200</v>
      </c>
      <c r="N145" s="34" t="str">
        <f t="shared" si="37"/>
        <v>les200l</v>
      </c>
      <c r="O145" s="35" t="e">
        <f t="shared" si="38"/>
        <v>#DIV/0!</v>
      </c>
      <c r="P145" s="36">
        <f>VLOOKUP(A145,Kengetallen!$A$2:$B$57,2,FALSE)</f>
        <v>0</v>
      </c>
      <c r="Q145" s="37"/>
      <c r="R145" s="38">
        <f t="shared" si="39"/>
        <v>0</v>
      </c>
      <c r="S145" s="39">
        <f t="shared" si="40"/>
        <v>0</v>
      </c>
      <c r="T145" s="37"/>
      <c r="U145" s="40">
        <f t="shared" si="41"/>
        <v>10800</v>
      </c>
    </row>
    <row r="146" spans="1:21" ht="12.75" customHeight="1">
      <c r="A146" s="43" t="s">
        <v>213</v>
      </c>
      <c r="B146" s="56" t="s">
        <v>448</v>
      </c>
      <c r="C146" s="56" t="s">
        <v>428</v>
      </c>
      <c r="D146" s="56" t="s">
        <v>271</v>
      </c>
      <c r="E146" s="56"/>
      <c r="F146" s="28" t="s">
        <v>272</v>
      </c>
      <c r="G146" s="66" t="s">
        <v>285</v>
      </c>
      <c r="H146" s="66" t="s">
        <v>451</v>
      </c>
      <c r="I146" s="66" t="s">
        <v>166</v>
      </c>
      <c r="J146" s="30">
        <v>55</v>
      </c>
      <c r="K146" s="31">
        <v>55</v>
      </c>
      <c r="L146" s="32">
        <v>0</v>
      </c>
      <c r="M146" s="33">
        <v>200</v>
      </c>
      <c r="N146" s="34" t="str">
        <f t="shared" si="37"/>
        <v>les200l</v>
      </c>
      <c r="O146" s="35" t="e">
        <f t="shared" si="38"/>
        <v>#DIV/0!</v>
      </c>
      <c r="P146" s="36">
        <f>VLOOKUP(A146,Kengetallen!$A$2:$B$57,2,FALSE)</f>
        <v>0</v>
      </c>
      <c r="Q146" s="37"/>
      <c r="R146" s="38">
        <f t="shared" si="39"/>
        <v>0</v>
      </c>
      <c r="S146" s="39">
        <f t="shared" si="40"/>
        <v>0</v>
      </c>
      <c r="T146" s="37"/>
      <c r="U146" s="40">
        <f t="shared" si="41"/>
        <v>11000</v>
      </c>
    </row>
    <row r="147" spans="1:21" ht="12.75" customHeight="1">
      <c r="A147" s="43" t="s">
        <v>213</v>
      </c>
      <c r="B147" s="56" t="s">
        <v>448</v>
      </c>
      <c r="C147" s="56" t="s">
        <v>428</v>
      </c>
      <c r="D147" s="56" t="s">
        <v>271</v>
      </c>
      <c r="E147" s="56"/>
      <c r="F147" s="28" t="s">
        <v>272</v>
      </c>
      <c r="G147" s="66" t="s">
        <v>287</v>
      </c>
      <c r="H147" s="66" t="s">
        <v>451</v>
      </c>
      <c r="I147" s="66" t="s">
        <v>166</v>
      </c>
      <c r="J147" s="30">
        <v>55</v>
      </c>
      <c r="K147" s="31">
        <v>55</v>
      </c>
      <c r="L147" s="32">
        <v>0</v>
      </c>
      <c r="M147" s="33">
        <v>200</v>
      </c>
      <c r="N147" s="34" t="str">
        <f t="shared" si="37"/>
        <v>les200l</v>
      </c>
      <c r="O147" s="35" t="e">
        <f t="shared" si="38"/>
        <v>#DIV/0!</v>
      </c>
      <c r="P147" s="36">
        <f>VLOOKUP(A147,Kengetallen!$A$2:$B$57,2,FALSE)</f>
        <v>0</v>
      </c>
      <c r="Q147" s="37"/>
      <c r="R147" s="38">
        <f t="shared" si="39"/>
        <v>0</v>
      </c>
      <c r="S147" s="39">
        <f t="shared" si="40"/>
        <v>0</v>
      </c>
      <c r="T147" s="37"/>
      <c r="U147" s="40">
        <f t="shared" si="41"/>
        <v>11000</v>
      </c>
    </row>
    <row r="148" spans="1:21" ht="12.75" customHeight="1">
      <c r="A148" s="43" t="s">
        <v>213</v>
      </c>
      <c r="B148" s="56" t="s">
        <v>448</v>
      </c>
      <c r="C148" s="56" t="s">
        <v>428</v>
      </c>
      <c r="D148" s="56" t="s">
        <v>271</v>
      </c>
      <c r="E148" s="56"/>
      <c r="F148" s="28" t="s">
        <v>272</v>
      </c>
      <c r="G148" s="66" t="s">
        <v>452</v>
      </c>
      <c r="H148" s="66" t="s">
        <v>451</v>
      </c>
      <c r="I148" s="66" t="s">
        <v>166</v>
      </c>
      <c r="J148" s="30">
        <v>54</v>
      </c>
      <c r="K148" s="31">
        <v>54</v>
      </c>
      <c r="L148" s="32">
        <v>0</v>
      </c>
      <c r="M148" s="33">
        <v>200</v>
      </c>
      <c r="N148" s="34" t="str">
        <f t="shared" si="37"/>
        <v>les200l</v>
      </c>
      <c r="O148" s="35" t="e">
        <f t="shared" si="38"/>
        <v>#DIV/0!</v>
      </c>
      <c r="P148" s="36">
        <f>VLOOKUP(A148,Kengetallen!$A$2:$B$57,2,FALSE)</f>
        <v>0</v>
      </c>
      <c r="Q148" s="37"/>
      <c r="R148" s="38">
        <f t="shared" si="39"/>
        <v>0</v>
      </c>
      <c r="S148" s="39">
        <f t="shared" si="40"/>
        <v>0</v>
      </c>
      <c r="T148" s="37"/>
      <c r="U148" s="40">
        <f t="shared" si="41"/>
        <v>10800</v>
      </c>
    </row>
    <row r="149" spans="1:21" ht="12.75" customHeight="1">
      <c r="A149" s="43" t="s">
        <v>232</v>
      </c>
      <c r="B149" s="56" t="s">
        <v>448</v>
      </c>
      <c r="C149" s="56" t="s">
        <v>428</v>
      </c>
      <c r="D149" s="56" t="s">
        <v>271</v>
      </c>
      <c r="E149" s="56"/>
      <c r="F149" s="28" t="s">
        <v>272</v>
      </c>
      <c r="G149" s="66" t="s">
        <v>453</v>
      </c>
      <c r="H149" s="66" t="s">
        <v>454</v>
      </c>
      <c r="I149" s="66" t="s">
        <v>166</v>
      </c>
      <c r="J149" s="30">
        <v>27.75</v>
      </c>
      <c r="K149" s="31">
        <v>27.75</v>
      </c>
      <c r="L149" s="32">
        <v>0</v>
      </c>
      <c r="M149" s="33">
        <v>200</v>
      </c>
      <c r="N149" s="34" t="str">
        <f t="shared" si="37"/>
        <v>tra200l</v>
      </c>
      <c r="O149" s="35" t="e">
        <f t="shared" si="38"/>
        <v>#DIV/0!</v>
      </c>
      <c r="P149" s="36">
        <f>VLOOKUP(A149,Kengetallen!$A$2:$B$57,2,FALSE)</f>
        <v>0</v>
      </c>
      <c r="Q149" s="37"/>
      <c r="R149" s="38">
        <f t="shared" si="39"/>
        <v>0</v>
      </c>
      <c r="S149" s="39">
        <f t="shared" si="40"/>
        <v>0</v>
      </c>
      <c r="T149" s="37"/>
      <c r="U149" s="40">
        <f t="shared" si="41"/>
        <v>5550</v>
      </c>
    </row>
    <row r="150" spans="1:21" ht="12.75" customHeight="1">
      <c r="A150" s="43" t="s">
        <v>213</v>
      </c>
      <c r="B150" s="56" t="s">
        <v>448</v>
      </c>
      <c r="C150" s="56" t="s">
        <v>428</v>
      </c>
      <c r="D150" s="56" t="s">
        <v>271</v>
      </c>
      <c r="E150" s="56"/>
      <c r="F150" s="28" t="s">
        <v>272</v>
      </c>
      <c r="G150" s="66" t="s">
        <v>455</v>
      </c>
      <c r="H150" s="66" t="s">
        <v>451</v>
      </c>
      <c r="I150" s="66" t="s">
        <v>166</v>
      </c>
      <c r="J150" s="30">
        <v>110</v>
      </c>
      <c r="K150" s="31">
        <v>110</v>
      </c>
      <c r="L150" s="32">
        <v>0</v>
      </c>
      <c r="M150" s="33">
        <v>200</v>
      </c>
      <c r="N150" s="34" t="str">
        <f t="shared" si="37"/>
        <v>les200l</v>
      </c>
      <c r="O150" s="35" t="e">
        <f t="shared" si="38"/>
        <v>#DIV/0!</v>
      </c>
      <c r="P150" s="36">
        <f>VLOOKUP(A150,Kengetallen!$A$2:$B$57,2,FALSE)</f>
        <v>0</v>
      </c>
      <c r="Q150" s="37"/>
      <c r="R150" s="38">
        <f t="shared" si="39"/>
        <v>0</v>
      </c>
      <c r="S150" s="39">
        <f t="shared" si="40"/>
        <v>0</v>
      </c>
      <c r="T150" s="37"/>
      <c r="U150" s="40">
        <f t="shared" si="41"/>
        <v>22000</v>
      </c>
    </row>
    <row r="151" spans="1:21" ht="12.75" customHeight="1">
      <c r="A151" s="43" t="s">
        <v>289</v>
      </c>
      <c r="B151" s="56" t="s">
        <v>448</v>
      </c>
      <c r="C151" s="56" t="s">
        <v>428</v>
      </c>
      <c r="D151" s="56" t="s">
        <v>271</v>
      </c>
      <c r="E151" s="56"/>
      <c r="F151" s="28" t="s">
        <v>272</v>
      </c>
      <c r="G151" s="66" t="s">
        <v>456</v>
      </c>
      <c r="H151" s="66" t="s">
        <v>438</v>
      </c>
      <c r="I151" s="66" t="s">
        <v>457</v>
      </c>
      <c r="J151" s="30">
        <v>8</v>
      </c>
      <c r="K151" s="31">
        <v>0</v>
      </c>
      <c r="L151" s="32">
        <v>8</v>
      </c>
      <c r="M151" s="33">
        <v>0</v>
      </c>
      <c r="N151" s="34" t="str">
        <f t="shared" si="37"/>
        <v>nio</v>
      </c>
      <c r="Q151" s="44"/>
      <c r="T151" s="44"/>
    </row>
    <row r="152" spans="1:21" ht="12.75" customHeight="1">
      <c r="A152" s="43" t="s">
        <v>289</v>
      </c>
      <c r="B152" s="56" t="s">
        <v>448</v>
      </c>
      <c r="C152" s="56" t="s">
        <v>428</v>
      </c>
      <c r="D152" s="56" t="s">
        <v>271</v>
      </c>
      <c r="E152" s="56"/>
      <c r="F152" s="28" t="s">
        <v>272</v>
      </c>
      <c r="G152" s="66" t="s">
        <v>458</v>
      </c>
      <c r="H152" s="66" t="s">
        <v>438</v>
      </c>
      <c r="I152" s="66" t="s">
        <v>457</v>
      </c>
      <c r="J152" s="30">
        <v>20</v>
      </c>
      <c r="K152" s="31">
        <v>0</v>
      </c>
      <c r="L152" s="32">
        <v>20</v>
      </c>
      <c r="M152" s="33">
        <v>0</v>
      </c>
      <c r="N152" s="34" t="str">
        <f t="shared" si="37"/>
        <v>nio</v>
      </c>
      <c r="Q152" s="44"/>
      <c r="T152" s="44"/>
    </row>
    <row r="153" spans="1:21" ht="12.75" customHeight="1">
      <c r="A153" s="43" t="s">
        <v>213</v>
      </c>
      <c r="B153" s="56" t="s">
        <v>448</v>
      </c>
      <c r="C153" s="56" t="s">
        <v>428</v>
      </c>
      <c r="D153" s="56" t="s">
        <v>271</v>
      </c>
      <c r="E153" s="56"/>
      <c r="F153" s="28" t="s">
        <v>272</v>
      </c>
      <c r="G153" s="66" t="s">
        <v>459</v>
      </c>
      <c r="H153" s="66" t="s">
        <v>460</v>
      </c>
      <c r="I153" s="66" t="s">
        <v>166</v>
      </c>
      <c r="J153" s="30">
        <v>195.76</v>
      </c>
      <c r="K153" s="31">
        <v>195.76</v>
      </c>
      <c r="L153" s="32">
        <v>0</v>
      </c>
      <c r="M153" s="33">
        <v>200</v>
      </c>
      <c r="N153" s="34" t="str">
        <f t="shared" si="37"/>
        <v>les200l</v>
      </c>
      <c r="O153" s="35" t="e">
        <f t="shared" si="38"/>
        <v>#DIV/0!</v>
      </c>
      <c r="P153" s="36">
        <f>VLOOKUP(A153,Kengetallen!$A$2:$B$57,2,FALSE)</f>
        <v>0</v>
      </c>
      <c r="Q153" s="37"/>
      <c r="R153" s="38">
        <f t="shared" ref="R153:R155" si="42">+P153*Q153</f>
        <v>0</v>
      </c>
      <c r="S153" s="39">
        <f t="shared" ref="S153:S155" si="43">+R153*K153</f>
        <v>0</v>
      </c>
      <c r="T153" s="37"/>
      <c r="U153" s="40">
        <f t="shared" si="41"/>
        <v>39152</v>
      </c>
    </row>
    <row r="154" spans="1:21" ht="12.75" customHeight="1">
      <c r="A154" s="43" t="s">
        <v>213</v>
      </c>
      <c r="B154" s="56" t="s">
        <v>448</v>
      </c>
      <c r="C154" s="56" t="s">
        <v>428</v>
      </c>
      <c r="D154" s="56" t="s">
        <v>271</v>
      </c>
      <c r="E154" s="56"/>
      <c r="F154" s="28" t="s">
        <v>272</v>
      </c>
      <c r="G154" s="66" t="s">
        <v>461</v>
      </c>
      <c r="H154" s="66" t="s">
        <v>460</v>
      </c>
      <c r="I154" s="66" t="s">
        <v>166</v>
      </c>
      <c r="J154" s="30">
        <v>105.15</v>
      </c>
      <c r="K154" s="31">
        <v>105.15</v>
      </c>
      <c r="L154" s="32">
        <v>0</v>
      </c>
      <c r="M154" s="33">
        <v>200</v>
      </c>
      <c r="N154" s="34" t="str">
        <f t="shared" si="37"/>
        <v>les200l</v>
      </c>
      <c r="O154" s="35" t="e">
        <f t="shared" si="38"/>
        <v>#DIV/0!</v>
      </c>
      <c r="P154" s="36">
        <f>VLOOKUP(A154,Kengetallen!$A$2:$B$57,2,FALSE)</f>
        <v>0</v>
      </c>
      <c r="Q154" s="37"/>
      <c r="R154" s="38">
        <f t="shared" si="42"/>
        <v>0</v>
      </c>
      <c r="S154" s="39">
        <f t="shared" si="43"/>
        <v>0</v>
      </c>
      <c r="T154" s="37"/>
      <c r="U154" s="40">
        <f t="shared" si="41"/>
        <v>21030</v>
      </c>
    </row>
    <row r="155" spans="1:21" ht="12.75" customHeight="1">
      <c r="A155" s="43" t="s">
        <v>213</v>
      </c>
      <c r="B155" s="56" t="s">
        <v>448</v>
      </c>
      <c r="C155" s="56" t="s">
        <v>428</v>
      </c>
      <c r="D155" s="56" t="s">
        <v>271</v>
      </c>
      <c r="E155" s="56"/>
      <c r="F155" s="28" t="s">
        <v>272</v>
      </c>
      <c r="G155" s="66" t="s">
        <v>462</v>
      </c>
      <c r="H155" s="66" t="s">
        <v>451</v>
      </c>
      <c r="I155" s="66" t="s">
        <v>166</v>
      </c>
      <c r="J155" s="30">
        <v>52.36</v>
      </c>
      <c r="K155" s="31">
        <v>52.36</v>
      </c>
      <c r="L155" s="32">
        <v>0</v>
      </c>
      <c r="M155" s="33">
        <v>200</v>
      </c>
      <c r="N155" s="34" t="str">
        <f t="shared" si="37"/>
        <v>les200l</v>
      </c>
      <c r="O155" s="35" t="e">
        <f t="shared" si="38"/>
        <v>#DIV/0!</v>
      </c>
      <c r="P155" s="36">
        <f>VLOOKUP(A155,Kengetallen!$A$2:$B$57,2,FALSE)</f>
        <v>0</v>
      </c>
      <c r="Q155" s="37"/>
      <c r="R155" s="38">
        <f t="shared" si="42"/>
        <v>0</v>
      </c>
      <c r="S155" s="39">
        <f t="shared" si="43"/>
        <v>0</v>
      </c>
      <c r="T155" s="37"/>
      <c r="U155" s="40">
        <f t="shared" si="41"/>
        <v>10472</v>
      </c>
    </row>
    <row r="156" spans="1:21" ht="12.75" customHeight="1">
      <c r="A156" s="43" t="s">
        <v>289</v>
      </c>
      <c r="B156" s="56" t="s">
        <v>448</v>
      </c>
      <c r="C156" s="56" t="s">
        <v>428</v>
      </c>
      <c r="D156" s="56" t="s">
        <v>271</v>
      </c>
      <c r="E156" s="56"/>
      <c r="F156" s="28" t="s">
        <v>272</v>
      </c>
      <c r="G156" s="66" t="s">
        <v>463</v>
      </c>
      <c r="H156" s="66" t="s">
        <v>438</v>
      </c>
      <c r="I156" s="66" t="s">
        <v>457</v>
      </c>
      <c r="J156" s="30">
        <v>3.04</v>
      </c>
      <c r="K156" s="31">
        <v>0</v>
      </c>
      <c r="L156" s="32">
        <v>3.04</v>
      </c>
      <c r="M156" s="33">
        <v>0</v>
      </c>
      <c r="N156" s="34" t="str">
        <f t="shared" si="37"/>
        <v>nio</v>
      </c>
      <c r="Q156" s="44"/>
      <c r="T156" s="44"/>
    </row>
    <row r="157" spans="1:21" ht="12.75" customHeight="1">
      <c r="A157" s="43" t="s">
        <v>216</v>
      </c>
      <c r="B157" s="56" t="s">
        <v>448</v>
      </c>
      <c r="C157" s="56" t="s">
        <v>428</v>
      </c>
      <c r="D157" s="56" t="s">
        <v>271</v>
      </c>
      <c r="E157" s="56"/>
      <c r="F157" s="28" t="s">
        <v>272</v>
      </c>
      <c r="G157" s="66" t="s">
        <v>464</v>
      </c>
      <c r="H157" s="66" t="s">
        <v>347</v>
      </c>
      <c r="I157" s="66" t="s">
        <v>166</v>
      </c>
      <c r="J157" s="30">
        <v>4</v>
      </c>
      <c r="K157" s="31">
        <v>4</v>
      </c>
      <c r="L157" s="32">
        <v>0</v>
      </c>
      <c r="M157" s="33">
        <v>200</v>
      </c>
      <c r="N157" s="34" t="str">
        <f t="shared" si="37"/>
        <v>lif200l</v>
      </c>
      <c r="O157" s="35" t="e">
        <f t="shared" si="38"/>
        <v>#DIV/0!</v>
      </c>
      <c r="P157" s="36">
        <f>VLOOKUP(A157,Kengetallen!$A$2:$B$57,2,FALSE)</f>
        <v>0</v>
      </c>
      <c r="Q157" s="37"/>
      <c r="R157" s="38">
        <f t="shared" ref="R157:R160" si="44">+P157*Q157</f>
        <v>0</v>
      </c>
      <c r="S157" s="39">
        <f t="shared" ref="S157:S160" si="45">+R157*K157</f>
        <v>0</v>
      </c>
      <c r="T157" s="37"/>
      <c r="U157" s="40">
        <f t="shared" si="41"/>
        <v>800</v>
      </c>
    </row>
    <row r="158" spans="1:21" ht="12.75" customHeight="1">
      <c r="A158" s="43" t="s">
        <v>228</v>
      </c>
      <c r="B158" s="56" t="s">
        <v>448</v>
      </c>
      <c r="C158" s="56" t="s">
        <v>428</v>
      </c>
      <c r="D158" s="56" t="s">
        <v>271</v>
      </c>
      <c r="E158" s="56"/>
      <c r="F158" s="28" t="s">
        <v>272</v>
      </c>
      <c r="G158" s="66" t="s">
        <v>465</v>
      </c>
      <c r="H158" s="66" t="s">
        <v>466</v>
      </c>
      <c r="I158" s="66" t="s">
        <v>165</v>
      </c>
      <c r="J158" s="30">
        <v>7</v>
      </c>
      <c r="K158" s="31">
        <v>7</v>
      </c>
      <c r="L158" s="32">
        <v>0</v>
      </c>
      <c r="M158" s="33">
        <v>200</v>
      </c>
      <c r="N158" s="34" t="str">
        <f t="shared" si="37"/>
        <v>sas200s</v>
      </c>
      <c r="O158" s="35" t="e">
        <f t="shared" si="38"/>
        <v>#DIV/0!</v>
      </c>
      <c r="P158" s="36">
        <f>VLOOKUP(A158,Kengetallen!$A$2:$B$57,2,FALSE)</f>
        <v>0</v>
      </c>
      <c r="Q158" s="37"/>
      <c r="R158" s="38">
        <f t="shared" si="44"/>
        <v>0</v>
      </c>
      <c r="S158" s="39">
        <f t="shared" si="45"/>
        <v>0</v>
      </c>
      <c r="T158" s="37"/>
      <c r="U158" s="40">
        <f t="shared" si="41"/>
        <v>1400</v>
      </c>
    </row>
    <row r="159" spans="1:21" ht="12.75" customHeight="1">
      <c r="A159" s="43" t="s">
        <v>228</v>
      </c>
      <c r="B159" s="56" t="s">
        <v>448</v>
      </c>
      <c r="C159" s="56" t="s">
        <v>428</v>
      </c>
      <c r="D159" s="56" t="s">
        <v>271</v>
      </c>
      <c r="E159" s="56"/>
      <c r="F159" s="28" t="s">
        <v>272</v>
      </c>
      <c r="G159" s="66" t="s">
        <v>467</v>
      </c>
      <c r="H159" s="66" t="s">
        <v>466</v>
      </c>
      <c r="I159" s="66" t="s">
        <v>165</v>
      </c>
      <c r="J159" s="30">
        <v>7</v>
      </c>
      <c r="K159" s="31">
        <v>7</v>
      </c>
      <c r="L159" s="32">
        <v>0</v>
      </c>
      <c r="M159" s="33">
        <v>200</v>
      </c>
      <c r="N159" s="34" t="str">
        <f t="shared" si="37"/>
        <v>sas200s</v>
      </c>
      <c r="O159" s="35" t="e">
        <f t="shared" si="38"/>
        <v>#DIV/0!</v>
      </c>
      <c r="P159" s="36">
        <f>VLOOKUP(A159,Kengetallen!$A$2:$B$57,2,FALSE)</f>
        <v>0</v>
      </c>
      <c r="Q159" s="37"/>
      <c r="R159" s="38">
        <f t="shared" si="44"/>
        <v>0</v>
      </c>
      <c r="S159" s="39">
        <f t="shared" si="45"/>
        <v>0</v>
      </c>
      <c r="T159" s="37"/>
      <c r="U159" s="40">
        <f t="shared" si="41"/>
        <v>1400</v>
      </c>
    </row>
    <row r="160" spans="1:21" ht="12.75" customHeight="1">
      <c r="A160" s="43" t="s">
        <v>228</v>
      </c>
      <c r="B160" s="56" t="s">
        <v>448</v>
      </c>
      <c r="C160" s="56" t="s">
        <v>428</v>
      </c>
      <c r="D160" s="56" t="s">
        <v>271</v>
      </c>
      <c r="E160" s="56"/>
      <c r="F160" s="28" t="s">
        <v>272</v>
      </c>
      <c r="G160" s="66" t="s">
        <v>290</v>
      </c>
      <c r="H160" s="66" t="s">
        <v>437</v>
      </c>
      <c r="I160" s="66" t="s">
        <v>165</v>
      </c>
      <c r="J160" s="30">
        <v>4</v>
      </c>
      <c r="K160" s="31">
        <v>4</v>
      </c>
      <c r="L160" s="32">
        <v>0</v>
      </c>
      <c r="M160" s="33">
        <v>200</v>
      </c>
      <c r="N160" s="34" t="str">
        <f t="shared" si="37"/>
        <v>sas200s</v>
      </c>
      <c r="O160" s="35" t="e">
        <f t="shared" si="38"/>
        <v>#DIV/0!</v>
      </c>
      <c r="P160" s="36">
        <f>VLOOKUP(A160,Kengetallen!$A$2:$B$57,2,FALSE)</f>
        <v>0</v>
      </c>
      <c r="Q160" s="37"/>
      <c r="R160" s="38">
        <f t="shared" si="44"/>
        <v>0</v>
      </c>
      <c r="S160" s="39">
        <f t="shared" si="45"/>
        <v>0</v>
      </c>
      <c r="T160" s="37"/>
      <c r="U160" s="40">
        <f t="shared" si="41"/>
        <v>800</v>
      </c>
    </row>
    <row r="161" spans="1:21" ht="12.75" customHeight="1">
      <c r="A161" s="43" t="s">
        <v>289</v>
      </c>
      <c r="B161" s="56" t="s">
        <v>448</v>
      </c>
      <c r="C161" s="56" t="s">
        <v>428</v>
      </c>
      <c r="D161" s="56" t="s">
        <v>271</v>
      </c>
      <c r="E161" s="56"/>
      <c r="F161" s="28" t="s">
        <v>272</v>
      </c>
      <c r="G161" s="66" t="s">
        <v>292</v>
      </c>
      <c r="H161" s="66" t="s">
        <v>438</v>
      </c>
      <c r="I161" s="66" t="s">
        <v>457</v>
      </c>
      <c r="J161" s="30">
        <v>5</v>
      </c>
      <c r="K161" s="31">
        <v>0</v>
      </c>
      <c r="L161" s="32">
        <v>5</v>
      </c>
      <c r="M161" s="33">
        <v>0</v>
      </c>
      <c r="N161" s="34" t="str">
        <f t="shared" si="37"/>
        <v>nio</v>
      </c>
      <c r="Q161" s="44"/>
      <c r="T161" s="44"/>
    </row>
    <row r="162" spans="1:21" ht="12.75" customHeight="1">
      <c r="A162" s="43" t="s">
        <v>289</v>
      </c>
      <c r="B162" s="56" t="s">
        <v>448</v>
      </c>
      <c r="C162" s="56" t="s">
        <v>428</v>
      </c>
      <c r="D162" s="56" t="s">
        <v>271</v>
      </c>
      <c r="E162" s="56"/>
      <c r="F162" s="28" t="s">
        <v>272</v>
      </c>
      <c r="G162" s="66" t="s">
        <v>294</v>
      </c>
      <c r="H162" s="66" t="s">
        <v>438</v>
      </c>
      <c r="I162" s="66" t="s">
        <v>457</v>
      </c>
      <c r="J162" s="30">
        <v>27</v>
      </c>
      <c r="K162" s="31">
        <v>0</v>
      </c>
      <c r="L162" s="32">
        <v>27</v>
      </c>
      <c r="M162" s="33">
        <v>0</v>
      </c>
      <c r="N162" s="34" t="str">
        <f t="shared" si="37"/>
        <v>nio</v>
      </c>
      <c r="Q162" s="44"/>
      <c r="T162" s="44"/>
    </row>
    <row r="163" spans="1:21" ht="12.75" customHeight="1">
      <c r="A163" s="43" t="s">
        <v>289</v>
      </c>
      <c r="B163" s="56" t="s">
        <v>448</v>
      </c>
      <c r="C163" s="56" t="s">
        <v>428</v>
      </c>
      <c r="D163" s="56" t="s">
        <v>271</v>
      </c>
      <c r="E163" s="56"/>
      <c r="F163" s="28" t="s">
        <v>272</v>
      </c>
      <c r="G163" s="66" t="s">
        <v>297</v>
      </c>
      <c r="H163" s="66" t="s">
        <v>438</v>
      </c>
      <c r="I163" s="66" t="s">
        <v>457</v>
      </c>
      <c r="J163" s="30">
        <v>18</v>
      </c>
      <c r="K163" s="31">
        <v>0</v>
      </c>
      <c r="L163" s="32">
        <v>18</v>
      </c>
      <c r="M163" s="33">
        <v>0</v>
      </c>
      <c r="N163" s="34" t="str">
        <f t="shared" si="37"/>
        <v>nio</v>
      </c>
      <c r="Q163" s="44"/>
      <c r="T163" s="44"/>
    </row>
    <row r="164" spans="1:21" ht="12.75" customHeight="1">
      <c r="A164" s="43" t="s">
        <v>205</v>
      </c>
      <c r="B164" s="56" t="s">
        <v>448</v>
      </c>
      <c r="C164" s="56" t="s">
        <v>428</v>
      </c>
      <c r="D164" s="56" t="s">
        <v>271</v>
      </c>
      <c r="E164" s="56"/>
      <c r="F164" s="28" t="s">
        <v>272</v>
      </c>
      <c r="G164" s="66" t="s">
        <v>299</v>
      </c>
      <c r="H164" s="66" t="s">
        <v>450</v>
      </c>
      <c r="I164" s="66" t="s">
        <v>241</v>
      </c>
      <c r="J164" s="30">
        <v>33</v>
      </c>
      <c r="K164" s="31">
        <v>33</v>
      </c>
      <c r="L164" s="32">
        <v>0</v>
      </c>
      <c r="M164" s="33">
        <v>200</v>
      </c>
      <c r="N164" s="34" t="str">
        <f t="shared" si="37"/>
        <v>kan200t</v>
      </c>
      <c r="O164" s="35" t="e">
        <f t="shared" si="38"/>
        <v>#DIV/0!</v>
      </c>
      <c r="P164" s="36">
        <f>VLOOKUP(A164,Kengetallen!$A$2:$B$57,2,FALSE)</f>
        <v>0</v>
      </c>
      <c r="Q164" s="37"/>
      <c r="R164" s="38">
        <f t="shared" ref="R164:R167" si="46">+P164*Q164</f>
        <v>0</v>
      </c>
      <c r="S164" s="39">
        <f t="shared" ref="S164:S167" si="47">+R164*K164</f>
        <v>0</v>
      </c>
      <c r="T164" s="37"/>
      <c r="U164" s="40">
        <f t="shared" si="41"/>
        <v>6600</v>
      </c>
    </row>
    <row r="165" spans="1:21" ht="12.75" customHeight="1">
      <c r="A165" s="43" t="s">
        <v>196</v>
      </c>
      <c r="B165" s="56" t="s">
        <v>448</v>
      </c>
      <c r="C165" s="56" t="s">
        <v>428</v>
      </c>
      <c r="D165" s="56" t="s">
        <v>271</v>
      </c>
      <c r="E165" s="56"/>
      <c r="F165" s="28" t="s">
        <v>272</v>
      </c>
      <c r="G165" s="66" t="s">
        <v>301</v>
      </c>
      <c r="H165" s="66" t="s">
        <v>468</v>
      </c>
      <c r="I165" s="66" t="s">
        <v>166</v>
      </c>
      <c r="J165" s="30">
        <v>326.16999999999996</v>
      </c>
      <c r="K165" s="31">
        <v>326.16999999999996</v>
      </c>
      <c r="L165" s="32">
        <v>0</v>
      </c>
      <c r="M165" s="33">
        <v>200</v>
      </c>
      <c r="N165" s="34" t="str">
        <f t="shared" si="37"/>
        <v>gan200l</v>
      </c>
      <c r="O165" s="35" t="e">
        <f t="shared" si="38"/>
        <v>#DIV/0!</v>
      </c>
      <c r="P165" s="36">
        <f>VLOOKUP(A165,Kengetallen!$A$2:$B$57,2,FALSE)</f>
        <v>0</v>
      </c>
      <c r="Q165" s="37"/>
      <c r="R165" s="38">
        <f t="shared" si="46"/>
        <v>0</v>
      </c>
      <c r="S165" s="39">
        <f t="shared" si="47"/>
        <v>0</v>
      </c>
      <c r="T165" s="37"/>
      <c r="U165" s="40">
        <f t="shared" si="41"/>
        <v>65233.999999999993</v>
      </c>
    </row>
    <row r="166" spans="1:21" ht="12.75" customHeight="1">
      <c r="A166" s="43" t="s">
        <v>228</v>
      </c>
      <c r="B166" s="56" t="s">
        <v>448</v>
      </c>
      <c r="C166" s="56" t="s">
        <v>428</v>
      </c>
      <c r="D166" s="56" t="s">
        <v>271</v>
      </c>
      <c r="E166" s="56"/>
      <c r="F166" s="28" t="s">
        <v>272</v>
      </c>
      <c r="G166" s="66" t="s">
        <v>303</v>
      </c>
      <c r="H166" s="66" t="s">
        <v>466</v>
      </c>
      <c r="I166" s="66" t="s">
        <v>381</v>
      </c>
      <c r="J166" s="30">
        <v>9.5</v>
      </c>
      <c r="K166" s="31">
        <v>9.5</v>
      </c>
      <c r="L166" s="32">
        <v>0</v>
      </c>
      <c r="M166" s="33">
        <v>200</v>
      </c>
      <c r="N166" s="34" t="str">
        <f t="shared" si="37"/>
        <v>sas200s</v>
      </c>
      <c r="O166" s="35" t="e">
        <f t="shared" si="38"/>
        <v>#DIV/0!</v>
      </c>
      <c r="P166" s="36">
        <f>VLOOKUP(A166,Kengetallen!$A$2:$B$57,2,FALSE)</f>
        <v>0</v>
      </c>
      <c r="Q166" s="37"/>
      <c r="R166" s="38">
        <f t="shared" si="46"/>
        <v>0</v>
      </c>
      <c r="S166" s="39">
        <f t="shared" si="47"/>
        <v>0</v>
      </c>
      <c r="T166" s="37"/>
      <c r="U166" s="40">
        <f t="shared" si="41"/>
        <v>1900</v>
      </c>
    </row>
    <row r="167" spans="1:21" ht="12.75" customHeight="1">
      <c r="A167" s="43" t="s">
        <v>228</v>
      </c>
      <c r="B167" s="56" t="s">
        <v>448</v>
      </c>
      <c r="C167" s="56" t="s">
        <v>428</v>
      </c>
      <c r="D167" s="56" t="s">
        <v>271</v>
      </c>
      <c r="E167" s="56"/>
      <c r="F167" s="28" t="s">
        <v>272</v>
      </c>
      <c r="G167" s="66" t="s">
        <v>305</v>
      </c>
      <c r="H167" s="66" t="s">
        <v>469</v>
      </c>
      <c r="I167" s="66" t="s">
        <v>381</v>
      </c>
      <c r="J167" s="30">
        <v>9.5</v>
      </c>
      <c r="K167" s="31">
        <v>9.5</v>
      </c>
      <c r="L167" s="32">
        <v>0</v>
      </c>
      <c r="M167" s="33">
        <v>200</v>
      </c>
      <c r="N167" s="34" t="str">
        <f t="shared" si="37"/>
        <v>sas200s</v>
      </c>
      <c r="O167" s="35" t="e">
        <f t="shared" si="38"/>
        <v>#DIV/0!</v>
      </c>
      <c r="P167" s="36">
        <f>VLOOKUP(A167,Kengetallen!$A$2:$B$57,2,FALSE)</f>
        <v>0</v>
      </c>
      <c r="Q167" s="37"/>
      <c r="R167" s="38">
        <f t="shared" si="46"/>
        <v>0</v>
      </c>
      <c r="S167" s="39">
        <f t="shared" si="47"/>
        <v>0</v>
      </c>
      <c r="T167" s="37"/>
      <c r="U167" s="40">
        <f t="shared" si="41"/>
        <v>1900</v>
      </c>
    </row>
    <row r="168" spans="1:21" ht="12.75" customHeight="1">
      <c r="A168" s="67" t="s">
        <v>289</v>
      </c>
      <c r="B168" s="56" t="s">
        <v>448</v>
      </c>
      <c r="C168" s="56" t="s">
        <v>428</v>
      </c>
      <c r="D168" s="56" t="s">
        <v>271</v>
      </c>
      <c r="E168" s="56"/>
      <c r="F168" s="28" t="s">
        <v>272</v>
      </c>
      <c r="G168" s="66" t="s">
        <v>307</v>
      </c>
      <c r="H168" s="66" t="s">
        <v>470</v>
      </c>
      <c r="I168" s="66" t="s">
        <v>381</v>
      </c>
      <c r="J168" s="30">
        <v>9</v>
      </c>
      <c r="K168" s="31">
        <v>0</v>
      </c>
      <c r="L168" s="32">
        <v>9</v>
      </c>
      <c r="M168" s="33">
        <v>0</v>
      </c>
      <c r="N168" s="34" t="str">
        <f t="shared" si="37"/>
        <v>nio</v>
      </c>
      <c r="Q168" s="44"/>
      <c r="T168" s="44"/>
    </row>
    <row r="169" spans="1:21" ht="12.75" customHeight="1">
      <c r="A169" s="43" t="s">
        <v>289</v>
      </c>
      <c r="B169" s="56" t="s">
        <v>448</v>
      </c>
      <c r="C169" s="56" t="s">
        <v>428</v>
      </c>
      <c r="D169" s="56" t="s">
        <v>271</v>
      </c>
      <c r="E169" s="56"/>
      <c r="F169" s="28" t="s">
        <v>272</v>
      </c>
      <c r="G169" s="66" t="s">
        <v>309</v>
      </c>
      <c r="H169" s="66" t="s">
        <v>438</v>
      </c>
      <c r="I169" s="66" t="s">
        <v>381</v>
      </c>
      <c r="J169" s="30">
        <v>21</v>
      </c>
      <c r="K169" s="31">
        <v>0</v>
      </c>
      <c r="L169" s="32">
        <v>21</v>
      </c>
      <c r="M169" s="33">
        <v>0</v>
      </c>
      <c r="N169" s="34" t="str">
        <f t="shared" si="37"/>
        <v>nio</v>
      </c>
      <c r="Q169" s="44"/>
      <c r="T169" s="44"/>
    </row>
    <row r="170" spans="1:21" ht="12.75" customHeight="1">
      <c r="A170" s="43" t="s">
        <v>289</v>
      </c>
      <c r="B170" s="56" t="s">
        <v>448</v>
      </c>
      <c r="C170" s="56" t="s">
        <v>428</v>
      </c>
      <c r="D170" s="56" t="s">
        <v>271</v>
      </c>
      <c r="E170" s="56"/>
      <c r="F170" s="28" t="s">
        <v>272</v>
      </c>
      <c r="G170" s="66" t="s">
        <v>311</v>
      </c>
      <c r="H170" s="66" t="s">
        <v>438</v>
      </c>
      <c r="I170" s="66" t="s">
        <v>381</v>
      </c>
      <c r="J170" s="30">
        <v>21</v>
      </c>
      <c r="K170" s="31">
        <v>0</v>
      </c>
      <c r="L170" s="32">
        <v>21</v>
      </c>
      <c r="M170" s="33">
        <v>0</v>
      </c>
      <c r="N170" s="34" t="str">
        <f t="shared" si="37"/>
        <v>nio</v>
      </c>
      <c r="Q170" s="44"/>
      <c r="T170" s="44"/>
    </row>
    <row r="171" spans="1:21" ht="12.75" customHeight="1">
      <c r="A171" s="43" t="s">
        <v>203</v>
      </c>
      <c r="B171" s="56" t="s">
        <v>448</v>
      </c>
      <c r="C171" s="56" t="s">
        <v>428</v>
      </c>
      <c r="D171" s="56" t="s">
        <v>271</v>
      </c>
      <c r="E171" s="56"/>
      <c r="F171" s="28" t="s">
        <v>272</v>
      </c>
      <c r="G171" s="66" t="s">
        <v>313</v>
      </c>
      <c r="H171" s="66" t="s">
        <v>471</v>
      </c>
      <c r="I171" s="66" t="s">
        <v>166</v>
      </c>
      <c r="J171" s="30">
        <v>18</v>
      </c>
      <c r="K171" s="31">
        <v>18</v>
      </c>
      <c r="L171" s="32">
        <v>0</v>
      </c>
      <c r="M171" s="33">
        <v>200</v>
      </c>
      <c r="N171" s="34" t="str">
        <f t="shared" si="37"/>
        <v>kan200l</v>
      </c>
      <c r="O171" s="35" t="e">
        <f t="shared" si="38"/>
        <v>#DIV/0!</v>
      </c>
      <c r="P171" s="36">
        <f>VLOOKUP(A171,Kengetallen!$A$2:$B$57,2,FALSE)</f>
        <v>0</v>
      </c>
      <c r="Q171" s="37"/>
      <c r="R171" s="38">
        <f t="shared" ref="R171:R177" si="48">+P171*Q171</f>
        <v>0</v>
      </c>
      <c r="S171" s="39">
        <f t="shared" ref="S171:S177" si="49">+R171*K171</f>
        <v>0</v>
      </c>
      <c r="T171" s="37"/>
      <c r="U171" s="40">
        <f t="shared" si="41"/>
        <v>3600</v>
      </c>
    </row>
    <row r="172" spans="1:21" ht="12.75" customHeight="1">
      <c r="A172" s="43" t="s">
        <v>183</v>
      </c>
      <c r="B172" s="56" t="s">
        <v>448</v>
      </c>
      <c r="C172" s="56" t="s">
        <v>428</v>
      </c>
      <c r="D172" s="56" t="s">
        <v>271</v>
      </c>
      <c r="E172" s="56"/>
      <c r="F172" s="28" t="s">
        <v>272</v>
      </c>
      <c r="G172" s="66" t="s">
        <v>315</v>
      </c>
      <c r="H172" s="66" t="s">
        <v>472</v>
      </c>
      <c r="I172" s="66" t="s">
        <v>473</v>
      </c>
      <c r="J172" s="30">
        <v>249</v>
      </c>
      <c r="K172" s="31">
        <v>249</v>
      </c>
      <c r="L172" s="32">
        <v>0</v>
      </c>
      <c r="M172" s="33">
        <v>200</v>
      </c>
      <c r="N172" s="34" t="str">
        <f t="shared" si="37"/>
        <v>aul200s</v>
      </c>
      <c r="O172" s="35" t="e">
        <f t="shared" si="38"/>
        <v>#DIV/0!</v>
      </c>
      <c r="P172" s="36">
        <f>VLOOKUP(A172,Kengetallen!$A$2:$B$57,2,FALSE)</f>
        <v>0</v>
      </c>
      <c r="Q172" s="37"/>
      <c r="R172" s="38">
        <f t="shared" si="48"/>
        <v>0</v>
      </c>
      <c r="S172" s="39">
        <f t="shared" si="49"/>
        <v>0</v>
      </c>
      <c r="T172" s="37"/>
      <c r="U172" s="40">
        <f t="shared" si="41"/>
        <v>49800</v>
      </c>
    </row>
    <row r="173" spans="1:21" ht="12.75" customHeight="1">
      <c r="A173" s="43" t="s">
        <v>194</v>
      </c>
      <c r="B173" s="56" t="s">
        <v>448</v>
      </c>
      <c r="C173" s="56" t="s">
        <v>428</v>
      </c>
      <c r="D173" s="56" t="s">
        <v>271</v>
      </c>
      <c r="E173" s="56"/>
      <c r="F173" s="28" t="s">
        <v>272</v>
      </c>
      <c r="G173" s="66" t="s">
        <v>474</v>
      </c>
      <c r="H173" s="66" t="s">
        <v>439</v>
      </c>
      <c r="I173" s="66" t="s">
        <v>475</v>
      </c>
      <c r="J173" s="30">
        <v>12</v>
      </c>
      <c r="K173" s="31">
        <v>12</v>
      </c>
      <c r="L173" s="32">
        <v>0</v>
      </c>
      <c r="M173" s="33">
        <v>200</v>
      </c>
      <c r="N173" s="34" t="str">
        <f t="shared" si="37"/>
        <v>ent200t</v>
      </c>
      <c r="O173" s="35" t="e">
        <f t="shared" si="38"/>
        <v>#DIV/0!</v>
      </c>
      <c r="P173" s="36">
        <f>VLOOKUP(A173,Kengetallen!$A$2:$B$57,2,FALSE)</f>
        <v>0</v>
      </c>
      <c r="Q173" s="37"/>
      <c r="R173" s="38">
        <f t="shared" si="48"/>
        <v>0</v>
      </c>
      <c r="S173" s="39">
        <f t="shared" si="49"/>
        <v>0</v>
      </c>
      <c r="T173" s="37"/>
      <c r="U173" s="40">
        <f t="shared" si="41"/>
        <v>2400</v>
      </c>
    </row>
    <row r="174" spans="1:21" ht="12.75" customHeight="1">
      <c r="A174" s="43" t="s">
        <v>197</v>
      </c>
      <c r="B174" s="56" t="s">
        <v>448</v>
      </c>
      <c r="C174" s="56" t="s">
        <v>428</v>
      </c>
      <c r="D174" s="56" t="s">
        <v>271</v>
      </c>
      <c r="E174" s="56"/>
      <c r="F174" s="28" t="s">
        <v>272</v>
      </c>
      <c r="G174" s="66"/>
      <c r="H174" s="66" t="s">
        <v>476</v>
      </c>
      <c r="I174" s="66" t="s">
        <v>473</v>
      </c>
      <c r="J174" s="30">
        <v>171</v>
      </c>
      <c r="K174" s="31">
        <v>171</v>
      </c>
      <c r="L174" s="32">
        <v>0</v>
      </c>
      <c r="M174" s="33">
        <v>200</v>
      </c>
      <c r="N174" s="34" t="str">
        <f t="shared" si="37"/>
        <v>gan200s</v>
      </c>
      <c r="O174" s="35" t="e">
        <f t="shared" si="38"/>
        <v>#DIV/0!</v>
      </c>
      <c r="P174" s="36">
        <f>VLOOKUP(A174,Kengetallen!$A$2:$B$57,2,FALSE)</f>
        <v>0</v>
      </c>
      <c r="Q174" s="37"/>
      <c r="R174" s="38">
        <f t="shared" si="48"/>
        <v>0</v>
      </c>
      <c r="S174" s="39">
        <f t="shared" si="49"/>
        <v>0</v>
      </c>
      <c r="T174" s="37"/>
      <c r="U174" s="40">
        <f t="shared" si="41"/>
        <v>34200</v>
      </c>
    </row>
    <row r="175" spans="1:21" ht="12.75" customHeight="1">
      <c r="A175" s="43" t="s">
        <v>233</v>
      </c>
      <c r="B175" s="56" t="s">
        <v>448</v>
      </c>
      <c r="C175" s="56" t="s">
        <v>428</v>
      </c>
      <c r="D175" s="56" t="s">
        <v>271</v>
      </c>
      <c r="E175" s="56"/>
      <c r="F175" s="28" t="s">
        <v>272</v>
      </c>
      <c r="G175" s="66"/>
      <c r="H175" s="66" t="s">
        <v>477</v>
      </c>
      <c r="I175" s="66" t="s">
        <v>478</v>
      </c>
      <c r="J175" s="30">
        <v>15</v>
      </c>
      <c r="K175" s="31">
        <v>15</v>
      </c>
      <c r="L175" s="32">
        <v>0</v>
      </c>
      <c r="M175" s="33">
        <v>200</v>
      </c>
      <c r="N175" s="34" t="str">
        <f t="shared" si="37"/>
        <v>tra200r</v>
      </c>
      <c r="O175" s="35" t="e">
        <f t="shared" si="38"/>
        <v>#DIV/0!</v>
      </c>
      <c r="P175" s="36">
        <f>VLOOKUP(A175,Kengetallen!$A$2:$B$57,2,FALSE)</f>
        <v>0</v>
      </c>
      <c r="Q175" s="37"/>
      <c r="R175" s="38">
        <f t="shared" si="48"/>
        <v>0</v>
      </c>
      <c r="S175" s="39">
        <f t="shared" si="49"/>
        <v>0</v>
      </c>
      <c r="T175" s="37"/>
      <c r="U175" s="40">
        <f t="shared" si="41"/>
        <v>3000</v>
      </c>
    </row>
    <row r="176" spans="1:21" ht="12.75" customHeight="1">
      <c r="A176" s="43" t="s">
        <v>232</v>
      </c>
      <c r="B176" s="56" t="s">
        <v>448</v>
      </c>
      <c r="C176" s="56" t="s">
        <v>428</v>
      </c>
      <c r="D176" s="56" t="s">
        <v>271</v>
      </c>
      <c r="E176" s="56"/>
      <c r="F176" s="28" t="s">
        <v>360</v>
      </c>
      <c r="G176" s="66" t="s">
        <v>479</v>
      </c>
      <c r="H176" s="66" t="s">
        <v>449</v>
      </c>
      <c r="I176" s="66" t="s">
        <v>166</v>
      </c>
      <c r="J176" s="30">
        <v>39.75</v>
      </c>
      <c r="K176" s="31">
        <v>39.75</v>
      </c>
      <c r="L176" s="32">
        <v>0</v>
      </c>
      <c r="M176" s="33">
        <v>200</v>
      </c>
      <c r="N176" s="34" t="str">
        <f t="shared" si="37"/>
        <v>tra200l</v>
      </c>
      <c r="O176" s="35" t="e">
        <f t="shared" si="38"/>
        <v>#DIV/0!</v>
      </c>
      <c r="P176" s="36">
        <f>VLOOKUP(A176,Kengetallen!$A$2:$B$57,2,FALSE)</f>
        <v>0</v>
      </c>
      <c r="Q176" s="37"/>
      <c r="R176" s="38">
        <f t="shared" si="48"/>
        <v>0</v>
      </c>
      <c r="S176" s="39">
        <f t="shared" si="49"/>
        <v>0</v>
      </c>
      <c r="T176" s="37"/>
      <c r="U176" s="40">
        <f t="shared" si="41"/>
        <v>7950</v>
      </c>
    </row>
    <row r="177" spans="1:21" ht="12.75" customHeight="1">
      <c r="A177" s="43" t="s">
        <v>213</v>
      </c>
      <c r="B177" s="56" t="s">
        <v>448</v>
      </c>
      <c r="C177" s="56" t="s">
        <v>428</v>
      </c>
      <c r="D177" s="56" t="s">
        <v>271</v>
      </c>
      <c r="E177" s="56"/>
      <c r="F177" s="28" t="s">
        <v>360</v>
      </c>
      <c r="G177" s="66" t="s">
        <v>480</v>
      </c>
      <c r="H177" s="66" t="s">
        <v>451</v>
      </c>
      <c r="I177" s="66" t="s">
        <v>166</v>
      </c>
      <c r="J177" s="30">
        <v>61</v>
      </c>
      <c r="K177" s="31">
        <v>61</v>
      </c>
      <c r="L177" s="32">
        <v>0</v>
      </c>
      <c r="M177" s="33">
        <v>200</v>
      </c>
      <c r="N177" s="34" t="str">
        <f t="shared" si="37"/>
        <v>les200l</v>
      </c>
      <c r="O177" s="35" t="e">
        <f t="shared" si="38"/>
        <v>#DIV/0!</v>
      </c>
      <c r="P177" s="36">
        <f>VLOOKUP(A177,Kengetallen!$A$2:$B$57,2,FALSE)</f>
        <v>0</v>
      </c>
      <c r="Q177" s="37"/>
      <c r="R177" s="38">
        <f t="shared" si="48"/>
        <v>0</v>
      </c>
      <c r="S177" s="39">
        <f t="shared" si="49"/>
        <v>0</v>
      </c>
      <c r="T177" s="37"/>
      <c r="U177" s="40">
        <f t="shared" si="41"/>
        <v>12200</v>
      </c>
    </row>
    <row r="178" spans="1:21" ht="12.75" customHeight="1">
      <c r="A178" s="43" t="s">
        <v>289</v>
      </c>
      <c r="B178" s="56" t="s">
        <v>448</v>
      </c>
      <c r="C178" s="56" t="s">
        <v>428</v>
      </c>
      <c r="D178" s="56" t="s">
        <v>271</v>
      </c>
      <c r="E178" s="56"/>
      <c r="F178" s="28" t="s">
        <v>360</v>
      </c>
      <c r="G178" s="66" t="s">
        <v>481</v>
      </c>
      <c r="H178" s="66" t="s">
        <v>438</v>
      </c>
      <c r="I178" s="66" t="s">
        <v>457</v>
      </c>
      <c r="J178" s="30">
        <v>6</v>
      </c>
      <c r="K178" s="31">
        <v>0</v>
      </c>
      <c r="L178" s="32">
        <v>6</v>
      </c>
      <c r="M178" s="33">
        <v>0</v>
      </c>
      <c r="N178" s="34" t="str">
        <f t="shared" si="37"/>
        <v>nio</v>
      </c>
      <c r="Q178" s="44"/>
      <c r="T178" s="44"/>
    </row>
    <row r="179" spans="1:21" ht="12.75" customHeight="1">
      <c r="A179" s="43" t="s">
        <v>213</v>
      </c>
      <c r="B179" s="56" t="s">
        <v>448</v>
      </c>
      <c r="C179" s="56" t="s">
        <v>428</v>
      </c>
      <c r="D179" s="56" t="s">
        <v>271</v>
      </c>
      <c r="E179" s="56"/>
      <c r="F179" s="28" t="s">
        <v>360</v>
      </c>
      <c r="G179" s="66" t="s">
        <v>482</v>
      </c>
      <c r="H179" s="66" t="s">
        <v>451</v>
      </c>
      <c r="I179" s="66" t="s">
        <v>166</v>
      </c>
      <c r="J179" s="30">
        <v>67</v>
      </c>
      <c r="K179" s="31">
        <v>67</v>
      </c>
      <c r="L179" s="32">
        <v>0</v>
      </c>
      <c r="M179" s="33">
        <v>200</v>
      </c>
      <c r="N179" s="34" t="str">
        <f t="shared" si="37"/>
        <v>les200l</v>
      </c>
      <c r="O179" s="35" t="e">
        <f t="shared" si="38"/>
        <v>#DIV/0!</v>
      </c>
      <c r="P179" s="36">
        <f>VLOOKUP(A179,Kengetallen!$A$2:$B$57,2,FALSE)</f>
        <v>0</v>
      </c>
      <c r="Q179" s="37"/>
      <c r="R179" s="38">
        <f t="shared" ref="R179:R184" si="50">+P179*Q179</f>
        <v>0</v>
      </c>
      <c r="S179" s="39">
        <f t="shared" ref="S179:S185" si="51">+R179*K179</f>
        <v>0</v>
      </c>
      <c r="T179" s="37"/>
      <c r="U179" s="40">
        <f t="shared" si="41"/>
        <v>13400</v>
      </c>
    </row>
    <row r="180" spans="1:21" ht="12.75" customHeight="1">
      <c r="A180" s="43" t="s">
        <v>220</v>
      </c>
      <c r="B180" s="56" t="s">
        <v>448</v>
      </c>
      <c r="C180" s="56" t="s">
        <v>428</v>
      </c>
      <c r="D180" s="56" t="s">
        <v>271</v>
      </c>
      <c r="E180" s="56"/>
      <c r="F180" s="28" t="s">
        <v>360</v>
      </c>
      <c r="G180" s="66" t="s">
        <v>483</v>
      </c>
      <c r="H180" s="66" t="s">
        <v>484</v>
      </c>
      <c r="I180" s="66" t="s">
        <v>166</v>
      </c>
      <c r="J180" s="30">
        <v>39</v>
      </c>
      <c r="K180" s="31">
        <v>39</v>
      </c>
      <c r="L180" s="32">
        <v>0</v>
      </c>
      <c r="M180" s="33">
        <v>200</v>
      </c>
      <c r="N180" s="34" t="str">
        <f t="shared" si="37"/>
        <v>pra200l</v>
      </c>
      <c r="O180" s="35" t="e">
        <f t="shared" si="38"/>
        <v>#DIV/0!</v>
      </c>
      <c r="P180" s="36">
        <f>VLOOKUP(A180,Kengetallen!$A$2:$B$57,2,FALSE)</f>
        <v>0</v>
      </c>
      <c r="Q180" s="37"/>
      <c r="R180" s="38">
        <f t="shared" si="50"/>
        <v>0</v>
      </c>
      <c r="S180" s="39">
        <f t="shared" si="51"/>
        <v>0</v>
      </c>
      <c r="T180" s="37"/>
      <c r="U180" s="40">
        <f t="shared" si="41"/>
        <v>7800</v>
      </c>
    </row>
    <row r="181" spans="1:21" ht="12.75" customHeight="1">
      <c r="A181" s="43" t="s">
        <v>213</v>
      </c>
      <c r="B181" s="56" t="s">
        <v>448</v>
      </c>
      <c r="C181" s="56" t="s">
        <v>428</v>
      </c>
      <c r="D181" s="56" t="s">
        <v>271</v>
      </c>
      <c r="E181" s="56"/>
      <c r="F181" s="28" t="s">
        <v>360</v>
      </c>
      <c r="G181" s="66" t="s">
        <v>485</v>
      </c>
      <c r="H181" s="66" t="s">
        <v>451</v>
      </c>
      <c r="I181" s="66" t="s">
        <v>166</v>
      </c>
      <c r="J181" s="30">
        <v>69</v>
      </c>
      <c r="K181" s="31">
        <v>69</v>
      </c>
      <c r="L181" s="32">
        <v>0</v>
      </c>
      <c r="M181" s="33">
        <v>200</v>
      </c>
      <c r="N181" s="34" t="str">
        <f t="shared" si="37"/>
        <v>les200l</v>
      </c>
      <c r="O181" s="35" t="e">
        <f t="shared" si="38"/>
        <v>#DIV/0!</v>
      </c>
      <c r="P181" s="36">
        <f>VLOOKUP(A181,Kengetallen!$A$2:$B$57,2,FALSE)</f>
        <v>0</v>
      </c>
      <c r="Q181" s="37"/>
      <c r="R181" s="38">
        <f t="shared" si="50"/>
        <v>0</v>
      </c>
      <c r="S181" s="39">
        <f t="shared" si="51"/>
        <v>0</v>
      </c>
      <c r="T181" s="37"/>
      <c r="U181" s="40">
        <f t="shared" si="41"/>
        <v>13800</v>
      </c>
    </row>
    <row r="182" spans="1:21" ht="12.75" customHeight="1">
      <c r="A182" s="43" t="s">
        <v>213</v>
      </c>
      <c r="B182" s="56" t="s">
        <v>448</v>
      </c>
      <c r="C182" s="56" t="s">
        <v>428</v>
      </c>
      <c r="D182" s="56" t="s">
        <v>271</v>
      </c>
      <c r="E182" s="56"/>
      <c r="F182" s="28" t="s">
        <v>360</v>
      </c>
      <c r="G182" s="66" t="s">
        <v>486</v>
      </c>
      <c r="H182" s="66" t="s">
        <v>451</v>
      </c>
      <c r="I182" s="66" t="s">
        <v>166</v>
      </c>
      <c r="J182" s="30">
        <v>56</v>
      </c>
      <c r="K182" s="31">
        <v>56</v>
      </c>
      <c r="L182" s="32">
        <v>0</v>
      </c>
      <c r="M182" s="33">
        <v>200</v>
      </c>
      <c r="N182" s="34" t="str">
        <f t="shared" si="37"/>
        <v>les200l</v>
      </c>
      <c r="O182" s="35" t="e">
        <f t="shared" si="38"/>
        <v>#DIV/0!</v>
      </c>
      <c r="P182" s="36">
        <f>VLOOKUP(A182,Kengetallen!$A$2:$B$57,2,FALSE)</f>
        <v>0</v>
      </c>
      <c r="Q182" s="37"/>
      <c r="R182" s="38">
        <f t="shared" si="50"/>
        <v>0</v>
      </c>
      <c r="S182" s="39">
        <f t="shared" si="51"/>
        <v>0</v>
      </c>
      <c r="T182" s="37"/>
      <c r="U182" s="40">
        <f t="shared" si="41"/>
        <v>11200</v>
      </c>
    </row>
    <row r="183" spans="1:21" ht="12.75" customHeight="1">
      <c r="A183" s="43" t="s">
        <v>213</v>
      </c>
      <c r="B183" s="56" t="s">
        <v>448</v>
      </c>
      <c r="C183" s="56" t="s">
        <v>428</v>
      </c>
      <c r="D183" s="56" t="s">
        <v>271</v>
      </c>
      <c r="E183" s="56"/>
      <c r="F183" s="28" t="s">
        <v>360</v>
      </c>
      <c r="G183" s="66" t="s">
        <v>487</v>
      </c>
      <c r="H183" s="66" t="s">
        <v>451</v>
      </c>
      <c r="I183" s="66" t="s">
        <v>166</v>
      </c>
      <c r="J183" s="30">
        <v>44</v>
      </c>
      <c r="K183" s="31">
        <v>44</v>
      </c>
      <c r="L183" s="32">
        <v>0</v>
      </c>
      <c r="M183" s="33">
        <v>200</v>
      </c>
      <c r="N183" s="34" t="str">
        <f t="shared" si="37"/>
        <v>les200l</v>
      </c>
      <c r="O183" s="35" t="e">
        <f t="shared" si="38"/>
        <v>#DIV/0!</v>
      </c>
      <c r="P183" s="36">
        <f>VLOOKUP(A183,Kengetallen!$A$2:$B$57,2,FALSE)</f>
        <v>0</v>
      </c>
      <c r="Q183" s="37"/>
      <c r="R183" s="38">
        <f t="shared" si="50"/>
        <v>0</v>
      </c>
      <c r="S183" s="39">
        <f t="shared" si="51"/>
        <v>0</v>
      </c>
      <c r="T183" s="37"/>
      <c r="U183" s="40">
        <f t="shared" si="41"/>
        <v>8800</v>
      </c>
    </row>
    <row r="184" spans="1:21" ht="12.75" customHeight="1">
      <c r="A184" s="43" t="s">
        <v>213</v>
      </c>
      <c r="B184" s="56" t="s">
        <v>448</v>
      </c>
      <c r="C184" s="56" t="s">
        <v>428</v>
      </c>
      <c r="D184" s="56" t="s">
        <v>271</v>
      </c>
      <c r="E184" s="56"/>
      <c r="F184" s="28" t="s">
        <v>360</v>
      </c>
      <c r="G184" s="66" t="s">
        <v>488</v>
      </c>
      <c r="H184" s="66" t="s">
        <v>451</v>
      </c>
      <c r="I184" s="66" t="s">
        <v>166</v>
      </c>
      <c r="J184" s="30">
        <v>54</v>
      </c>
      <c r="K184" s="31">
        <v>54</v>
      </c>
      <c r="L184" s="32">
        <v>0</v>
      </c>
      <c r="M184" s="33">
        <v>200</v>
      </c>
      <c r="N184" s="34" t="str">
        <f t="shared" si="37"/>
        <v>les200l</v>
      </c>
      <c r="O184" s="35" t="e">
        <f t="shared" si="38"/>
        <v>#DIV/0!</v>
      </c>
      <c r="P184" s="36">
        <f>VLOOKUP(A184,Kengetallen!$A$2:$B$57,2,FALSE)</f>
        <v>0</v>
      </c>
      <c r="Q184" s="37"/>
      <c r="R184" s="38">
        <f t="shared" si="50"/>
        <v>0</v>
      </c>
      <c r="S184" s="39">
        <f t="shared" si="51"/>
        <v>0</v>
      </c>
      <c r="T184" s="37"/>
      <c r="U184" s="40">
        <f t="shared" si="41"/>
        <v>10800</v>
      </c>
    </row>
    <row r="185" spans="1:21" ht="12.75" customHeight="1">
      <c r="A185" s="43" t="s">
        <v>232</v>
      </c>
      <c r="B185" s="56" t="s">
        <v>448</v>
      </c>
      <c r="C185" s="56" t="s">
        <v>428</v>
      </c>
      <c r="D185" s="56" t="s">
        <v>271</v>
      </c>
      <c r="E185" s="56"/>
      <c r="F185" s="28" t="s">
        <v>360</v>
      </c>
      <c r="G185" s="66" t="s">
        <v>361</v>
      </c>
      <c r="H185" s="66" t="s">
        <v>454</v>
      </c>
      <c r="I185" s="66" t="s">
        <v>166</v>
      </c>
      <c r="J185" s="30">
        <v>27.75</v>
      </c>
      <c r="K185" s="31">
        <v>27.75</v>
      </c>
      <c r="L185" s="32">
        <v>0</v>
      </c>
      <c r="M185" s="33">
        <v>200</v>
      </c>
      <c r="N185" s="34" t="str">
        <f t="shared" si="37"/>
        <v>tra200l</v>
      </c>
      <c r="O185" s="35" t="e">
        <f t="shared" si="38"/>
        <v>#DIV/0!</v>
      </c>
      <c r="P185" s="36">
        <f>VLOOKUP(A185,Kengetallen!$A$2:$B$57,2,FALSE)</f>
        <v>0</v>
      </c>
      <c r="Q185" s="37"/>
      <c r="S185" s="39">
        <f t="shared" si="51"/>
        <v>0</v>
      </c>
      <c r="T185" s="37"/>
      <c r="U185" s="40">
        <f t="shared" si="41"/>
        <v>5550</v>
      </c>
    </row>
    <row r="186" spans="1:21" ht="12.75" customHeight="1">
      <c r="A186" s="43" t="s">
        <v>289</v>
      </c>
      <c r="B186" s="56" t="s">
        <v>448</v>
      </c>
      <c r="C186" s="56" t="s">
        <v>428</v>
      </c>
      <c r="D186" s="56" t="s">
        <v>271</v>
      </c>
      <c r="E186" s="56"/>
      <c r="F186" s="28" t="s">
        <v>360</v>
      </c>
      <c r="G186" s="66" t="s">
        <v>363</v>
      </c>
      <c r="H186" s="66" t="s">
        <v>438</v>
      </c>
      <c r="I186" s="66" t="s">
        <v>457</v>
      </c>
      <c r="J186" s="30">
        <v>15</v>
      </c>
      <c r="K186" s="31">
        <v>0</v>
      </c>
      <c r="L186" s="32">
        <v>15</v>
      </c>
      <c r="M186" s="33">
        <v>0</v>
      </c>
      <c r="N186" s="34" t="str">
        <f t="shared" si="37"/>
        <v>nio</v>
      </c>
      <c r="Q186" s="44"/>
      <c r="T186" s="44"/>
    </row>
    <row r="187" spans="1:21" ht="12.75" customHeight="1">
      <c r="A187" s="43" t="s">
        <v>213</v>
      </c>
      <c r="B187" s="56" t="s">
        <v>448</v>
      </c>
      <c r="C187" s="56" t="s">
        <v>428</v>
      </c>
      <c r="D187" s="56" t="s">
        <v>271</v>
      </c>
      <c r="E187" s="56"/>
      <c r="F187" s="28" t="s">
        <v>360</v>
      </c>
      <c r="G187" s="66" t="s">
        <v>365</v>
      </c>
      <c r="H187" s="66" t="s">
        <v>451</v>
      </c>
      <c r="I187" s="66" t="s">
        <v>166</v>
      </c>
      <c r="J187" s="30">
        <v>54</v>
      </c>
      <c r="K187" s="31">
        <v>54</v>
      </c>
      <c r="L187" s="32">
        <v>0</v>
      </c>
      <c r="M187" s="33">
        <v>200</v>
      </c>
      <c r="N187" s="34" t="str">
        <f t="shared" si="37"/>
        <v>les200l</v>
      </c>
      <c r="O187" s="35" t="e">
        <f t="shared" si="38"/>
        <v>#DIV/0!</v>
      </c>
      <c r="P187" s="36">
        <f>VLOOKUP(A187,Kengetallen!$A$2:$B$57,2,FALSE)</f>
        <v>0</v>
      </c>
      <c r="Q187" s="37"/>
      <c r="R187" s="38">
        <f t="shared" ref="R187" si="52">+P187*Q187</f>
        <v>0</v>
      </c>
      <c r="S187" s="39">
        <f t="shared" ref="S187" si="53">+R187*K187</f>
        <v>0</v>
      </c>
      <c r="T187" s="37"/>
      <c r="U187" s="40">
        <f t="shared" si="41"/>
        <v>10800</v>
      </c>
    </row>
    <row r="188" spans="1:21" ht="12.75" customHeight="1">
      <c r="A188" s="25" t="s">
        <v>289</v>
      </c>
      <c r="B188" s="56" t="s">
        <v>448</v>
      </c>
      <c r="C188" s="56" t="s">
        <v>428</v>
      </c>
      <c r="D188" s="56" t="s">
        <v>271</v>
      </c>
      <c r="E188" s="56"/>
      <c r="F188" s="28" t="s">
        <v>360</v>
      </c>
      <c r="G188" s="66" t="s">
        <v>367</v>
      </c>
      <c r="H188" s="66" t="s">
        <v>489</v>
      </c>
      <c r="I188" s="66" t="s">
        <v>457</v>
      </c>
      <c r="J188" s="30">
        <v>26</v>
      </c>
      <c r="K188" s="31">
        <v>0</v>
      </c>
      <c r="L188" s="32">
        <v>26</v>
      </c>
      <c r="M188" s="33">
        <v>0</v>
      </c>
      <c r="N188" s="34" t="str">
        <f t="shared" si="37"/>
        <v>nio</v>
      </c>
      <c r="Q188" s="44"/>
      <c r="T188" s="44"/>
    </row>
    <row r="189" spans="1:21" ht="12.75" customHeight="1">
      <c r="A189" s="43" t="s">
        <v>205</v>
      </c>
      <c r="B189" s="56" t="s">
        <v>448</v>
      </c>
      <c r="C189" s="56" t="s">
        <v>428</v>
      </c>
      <c r="D189" s="56" t="s">
        <v>271</v>
      </c>
      <c r="E189" s="56"/>
      <c r="F189" s="28" t="s">
        <v>360</v>
      </c>
      <c r="G189" s="66" t="s">
        <v>369</v>
      </c>
      <c r="H189" s="66" t="s">
        <v>490</v>
      </c>
      <c r="I189" s="66" t="s">
        <v>241</v>
      </c>
      <c r="J189" s="30">
        <v>27</v>
      </c>
      <c r="K189" s="31">
        <v>27</v>
      </c>
      <c r="L189" s="32">
        <v>0</v>
      </c>
      <c r="M189" s="33">
        <v>200</v>
      </c>
      <c r="N189" s="34" t="str">
        <f t="shared" si="37"/>
        <v>kan200t</v>
      </c>
      <c r="O189" s="35" t="e">
        <f t="shared" si="38"/>
        <v>#DIV/0!</v>
      </c>
      <c r="P189" s="36">
        <f>VLOOKUP(A189,Kengetallen!$A$2:$B$57,2,FALSE)</f>
        <v>0</v>
      </c>
      <c r="Q189" s="37"/>
      <c r="R189" s="38">
        <f t="shared" ref="R189:R194" si="54">+P189*Q189</f>
        <v>0</v>
      </c>
      <c r="S189" s="39">
        <f t="shared" ref="S189:S194" si="55">+R189*K189</f>
        <v>0</v>
      </c>
      <c r="T189" s="37"/>
      <c r="U189" s="40">
        <f t="shared" si="41"/>
        <v>5400</v>
      </c>
    </row>
    <row r="190" spans="1:21" ht="12.75" customHeight="1">
      <c r="A190" s="43" t="s">
        <v>220</v>
      </c>
      <c r="B190" s="56" t="s">
        <v>448</v>
      </c>
      <c r="C190" s="56" t="s">
        <v>428</v>
      </c>
      <c r="D190" s="56" t="s">
        <v>271</v>
      </c>
      <c r="E190" s="56"/>
      <c r="F190" s="28" t="s">
        <v>360</v>
      </c>
      <c r="G190" s="66" t="s">
        <v>371</v>
      </c>
      <c r="H190" s="66" t="s">
        <v>484</v>
      </c>
      <c r="I190" s="66" t="s">
        <v>166</v>
      </c>
      <c r="J190" s="30">
        <v>27</v>
      </c>
      <c r="K190" s="31">
        <v>27</v>
      </c>
      <c r="L190" s="32">
        <v>0</v>
      </c>
      <c r="M190" s="33">
        <v>200</v>
      </c>
      <c r="N190" s="34" t="str">
        <f t="shared" si="37"/>
        <v>pra200l</v>
      </c>
      <c r="O190" s="35" t="e">
        <f t="shared" si="38"/>
        <v>#DIV/0!</v>
      </c>
      <c r="P190" s="36">
        <f>VLOOKUP(A190,Kengetallen!$A$2:$B$57,2,FALSE)</f>
        <v>0</v>
      </c>
      <c r="Q190" s="37"/>
      <c r="R190" s="38">
        <f t="shared" si="54"/>
        <v>0</v>
      </c>
      <c r="S190" s="39">
        <f t="shared" si="55"/>
        <v>0</v>
      </c>
      <c r="T190" s="37"/>
      <c r="U190" s="40">
        <f t="shared" si="41"/>
        <v>5400</v>
      </c>
    </row>
    <row r="191" spans="1:21" ht="12.75" customHeight="1">
      <c r="A191" s="43" t="s">
        <v>213</v>
      </c>
      <c r="B191" s="56" t="s">
        <v>448</v>
      </c>
      <c r="C191" s="56" t="s">
        <v>428</v>
      </c>
      <c r="D191" s="56" t="s">
        <v>271</v>
      </c>
      <c r="E191" s="56"/>
      <c r="F191" s="28" t="s">
        <v>360</v>
      </c>
      <c r="G191" s="66" t="s">
        <v>373</v>
      </c>
      <c r="H191" s="66" t="s">
        <v>451</v>
      </c>
      <c r="I191" s="66" t="s">
        <v>166</v>
      </c>
      <c r="J191" s="30">
        <v>55</v>
      </c>
      <c r="K191" s="31">
        <v>55</v>
      </c>
      <c r="L191" s="32">
        <v>0</v>
      </c>
      <c r="M191" s="33">
        <v>200</v>
      </c>
      <c r="N191" s="34" t="str">
        <f t="shared" si="37"/>
        <v>les200l</v>
      </c>
      <c r="O191" s="35" t="e">
        <f t="shared" si="38"/>
        <v>#DIV/0!</v>
      </c>
      <c r="P191" s="36">
        <f>VLOOKUP(A191,Kengetallen!$A$2:$B$57,2,FALSE)</f>
        <v>0</v>
      </c>
      <c r="Q191" s="37"/>
      <c r="R191" s="38">
        <f t="shared" si="54"/>
        <v>0</v>
      </c>
      <c r="S191" s="39">
        <f t="shared" si="55"/>
        <v>0</v>
      </c>
      <c r="T191" s="37"/>
      <c r="U191" s="40">
        <f t="shared" si="41"/>
        <v>11000</v>
      </c>
    </row>
    <row r="192" spans="1:21" ht="12.75" customHeight="1">
      <c r="A192" s="43" t="s">
        <v>213</v>
      </c>
      <c r="B192" s="56" t="s">
        <v>448</v>
      </c>
      <c r="C192" s="56" t="s">
        <v>428</v>
      </c>
      <c r="D192" s="56" t="s">
        <v>271</v>
      </c>
      <c r="E192" s="56"/>
      <c r="F192" s="28" t="s">
        <v>360</v>
      </c>
      <c r="G192" s="66" t="s">
        <v>375</v>
      </c>
      <c r="H192" s="66" t="s">
        <v>451</v>
      </c>
      <c r="I192" s="66" t="s">
        <v>166</v>
      </c>
      <c r="J192" s="30">
        <v>53</v>
      </c>
      <c r="K192" s="31">
        <v>53</v>
      </c>
      <c r="L192" s="32">
        <v>0</v>
      </c>
      <c r="M192" s="33">
        <v>200</v>
      </c>
      <c r="N192" s="34" t="str">
        <f t="shared" si="37"/>
        <v>les200l</v>
      </c>
      <c r="O192" s="35" t="e">
        <f t="shared" si="38"/>
        <v>#DIV/0!</v>
      </c>
      <c r="P192" s="36">
        <f>VLOOKUP(A192,Kengetallen!$A$2:$B$57,2,FALSE)</f>
        <v>0</v>
      </c>
      <c r="Q192" s="37"/>
      <c r="R192" s="38">
        <f t="shared" si="54"/>
        <v>0</v>
      </c>
      <c r="S192" s="39">
        <f t="shared" si="55"/>
        <v>0</v>
      </c>
      <c r="T192" s="37"/>
      <c r="U192" s="40">
        <f t="shared" si="41"/>
        <v>10600</v>
      </c>
    </row>
    <row r="193" spans="1:21" ht="12.75" customHeight="1">
      <c r="A193" s="43" t="s">
        <v>228</v>
      </c>
      <c r="B193" s="56" t="s">
        <v>448</v>
      </c>
      <c r="C193" s="56" t="s">
        <v>428</v>
      </c>
      <c r="D193" s="56" t="s">
        <v>271</v>
      </c>
      <c r="E193" s="56"/>
      <c r="F193" s="28" t="s">
        <v>360</v>
      </c>
      <c r="G193" s="66" t="s">
        <v>377</v>
      </c>
      <c r="H193" s="66" t="s">
        <v>466</v>
      </c>
      <c r="I193" s="66" t="s">
        <v>165</v>
      </c>
      <c r="J193" s="30">
        <v>7</v>
      </c>
      <c r="K193" s="31">
        <v>7</v>
      </c>
      <c r="L193" s="32">
        <v>0</v>
      </c>
      <c r="M193" s="33">
        <v>200</v>
      </c>
      <c r="N193" s="34" t="str">
        <f t="shared" si="37"/>
        <v>sas200s</v>
      </c>
      <c r="O193" s="35" t="e">
        <f t="shared" si="38"/>
        <v>#DIV/0!</v>
      </c>
      <c r="P193" s="36">
        <f>VLOOKUP(A193,Kengetallen!$A$2:$B$57,2,FALSE)</f>
        <v>0</v>
      </c>
      <c r="Q193" s="37"/>
      <c r="R193" s="38">
        <f t="shared" si="54"/>
        <v>0</v>
      </c>
      <c r="S193" s="39">
        <f t="shared" si="55"/>
        <v>0</v>
      </c>
      <c r="T193" s="37"/>
      <c r="U193" s="40">
        <f t="shared" si="41"/>
        <v>1400</v>
      </c>
    </row>
    <row r="194" spans="1:21" ht="12.75" customHeight="1">
      <c r="A194" s="43" t="s">
        <v>228</v>
      </c>
      <c r="B194" s="56" t="s">
        <v>448</v>
      </c>
      <c r="C194" s="56" t="s">
        <v>428</v>
      </c>
      <c r="D194" s="56" t="s">
        <v>271</v>
      </c>
      <c r="E194" s="56"/>
      <c r="F194" s="28" t="s">
        <v>360</v>
      </c>
      <c r="G194" s="66" t="s">
        <v>378</v>
      </c>
      <c r="H194" s="66" t="s">
        <v>466</v>
      </c>
      <c r="I194" s="66" t="s">
        <v>165</v>
      </c>
      <c r="J194" s="30">
        <v>7</v>
      </c>
      <c r="K194" s="31">
        <v>7</v>
      </c>
      <c r="L194" s="32">
        <v>0</v>
      </c>
      <c r="M194" s="33">
        <v>200</v>
      </c>
      <c r="N194" s="34" t="str">
        <f t="shared" si="37"/>
        <v>sas200s</v>
      </c>
      <c r="O194" s="35" t="e">
        <f t="shared" si="38"/>
        <v>#DIV/0!</v>
      </c>
      <c r="P194" s="36">
        <f>VLOOKUP(A194,Kengetallen!$A$2:$B$57,2,FALSE)</f>
        <v>0</v>
      </c>
      <c r="Q194" s="37"/>
      <c r="R194" s="38">
        <f t="shared" si="54"/>
        <v>0</v>
      </c>
      <c r="S194" s="39">
        <f t="shared" si="55"/>
        <v>0</v>
      </c>
      <c r="T194" s="37"/>
      <c r="U194" s="40">
        <f t="shared" si="41"/>
        <v>1400</v>
      </c>
    </row>
    <row r="195" spans="1:21" ht="12.75" customHeight="1">
      <c r="A195" s="43" t="s">
        <v>289</v>
      </c>
      <c r="B195" s="56" t="s">
        <v>448</v>
      </c>
      <c r="C195" s="56" t="s">
        <v>428</v>
      </c>
      <c r="D195" s="56" t="s">
        <v>271</v>
      </c>
      <c r="E195" s="56"/>
      <c r="F195" s="28" t="s">
        <v>360</v>
      </c>
      <c r="G195" s="66" t="s">
        <v>491</v>
      </c>
      <c r="H195" s="66" t="s">
        <v>438</v>
      </c>
      <c r="I195" s="66" t="s">
        <v>457</v>
      </c>
      <c r="J195" s="30">
        <v>3.04</v>
      </c>
      <c r="K195" s="31">
        <v>0</v>
      </c>
      <c r="L195" s="32">
        <v>3.04</v>
      </c>
      <c r="M195" s="33">
        <v>0</v>
      </c>
      <c r="N195" s="34" t="str">
        <f t="shared" si="37"/>
        <v>nio</v>
      </c>
      <c r="Q195" s="44"/>
      <c r="T195" s="44"/>
    </row>
    <row r="196" spans="1:21" ht="12.75" customHeight="1">
      <c r="A196" s="43" t="s">
        <v>196</v>
      </c>
      <c r="B196" s="56" t="s">
        <v>448</v>
      </c>
      <c r="C196" s="56" t="s">
        <v>428</v>
      </c>
      <c r="D196" s="56" t="s">
        <v>271</v>
      </c>
      <c r="E196" s="56"/>
      <c r="F196" s="28" t="s">
        <v>360</v>
      </c>
      <c r="G196" s="66" t="s">
        <v>492</v>
      </c>
      <c r="H196" s="66" t="s">
        <v>468</v>
      </c>
      <c r="I196" s="66" t="s">
        <v>166</v>
      </c>
      <c r="J196" s="30">
        <v>216.75</v>
      </c>
      <c r="K196" s="31">
        <v>216.75</v>
      </c>
      <c r="L196" s="32">
        <v>0</v>
      </c>
      <c r="M196" s="33">
        <v>200</v>
      </c>
      <c r="N196" s="34" t="str">
        <f t="shared" si="37"/>
        <v>gan200l</v>
      </c>
      <c r="O196" s="35" t="e">
        <f t="shared" si="38"/>
        <v>#DIV/0!</v>
      </c>
      <c r="P196" s="36">
        <f>VLOOKUP(A196,Kengetallen!$A$2:$B$57,2,FALSE)</f>
        <v>0</v>
      </c>
      <c r="Q196" s="37"/>
      <c r="R196" s="38">
        <f t="shared" ref="R196:R199" si="56">+P196*Q196</f>
        <v>0</v>
      </c>
      <c r="S196" s="39">
        <f t="shared" ref="S196:S199" si="57">+R196*K196</f>
        <v>0</v>
      </c>
      <c r="T196" s="37"/>
      <c r="U196" s="40">
        <f t="shared" si="41"/>
        <v>43350</v>
      </c>
    </row>
    <row r="197" spans="1:21" ht="12.75" customHeight="1">
      <c r="A197" s="43" t="s">
        <v>190</v>
      </c>
      <c r="B197" s="56" t="s">
        <v>448</v>
      </c>
      <c r="C197" s="56" t="s">
        <v>428</v>
      </c>
      <c r="D197" s="56" t="s">
        <v>271</v>
      </c>
      <c r="E197" s="56"/>
      <c r="F197" s="28" t="s">
        <v>360</v>
      </c>
      <c r="G197" s="66" t="s">
        <v>493</v>
      </c>
      <c r="H197" s="66" t="s">
        <v>494</v>
      </c>
      <c r="I197" s="66" t="s">
        <v>381</v>
      </c>
      <c r="J197" s="30">
        <v>4</v>
      </c>
      <c r="K197" s="31">
        <v>4</v>
      </c>
      <c r="L197" s="32">
        <v>0</v>
      </c>
      <c r="M197" s="33">
        <v>200</v>
      </c>
      <c r="N197" s="34" t="str">
        <f t="shared" si="37"/>
        <v>dou200s</v>
      </c>
      <c r="O197" s="35" t="e">
        <f t="shared" si="38"/>
        <v>#DIV/0!</v>
      </c>
      <c r="P197" s="36">
        <f>VLOOKUP(A197,Kengetallen!$A$2:$B$57,2,FALSE)</f>
        <v>0</v>
      </c>
      <c r="Q197" s="37"/>
      <c r="R197" s="38">
        <f t="shared" si="56"/>
        <v>0</v>
      </c>
      <c r="S197" s="39">
        <f t="shared" si="57"/>
        <v>0</v>
      </c>
      <c r="T197" s="37"/>
      <c r="U197" s="40">
        <f t="shared" si="41"/>
        <v>800</v>
      </c>
    </row>
    <row r="198" spans="1:21" ht="12.75" customHeight="1">
      <c r="A198" s="43" t="s">
        <v>228</v>
      </c>
      <c r="B198" s="56" t="s">
        <v>448</v>
      </c>
      <c r="C198" s="56" t="s">
        <v>428</v>
      </c>
      <c r="D198" s="56" t="s">
        <v>271</v>
      </c>
      <c r="E198" s="56"/>
      <c r="F198" s="28" t="s">
        <v>360</v>
      </c>
      <c r="G198" s="66" t="s">
        <v>495</v>
      </c>
      <c r="H198" s="66" t="s">
        <v>466</v>
      </c>
      <c r="I198" s="66" t="s">
        <v>381</v>
      </c>
      <c r="J198" s="30">
        <v>5</v>
      </c>
      <c r="K198" s="31">
        <v>5</v>
      </c>
      <c r="L198" s="32">
        <v>0</v>
      </c>
      <c r="M198" s="33">
        <v>200</v>
      </c>
      <c r="N198" s="34" t="str">
        <f t="shared" si="37"/>
        <v>sas200s</v>
      </c>
      <c r="O198" s="35" t="e">
        <f t="shared" si="38"/>
        <v>#DIV/0!</v>
      </c>
      <c r="P198" s="36">
        <f>VLOOKUP(A198,Kengetallen!$A$2:$B$57,2,FALSE)</f>
        <v>0</v>
      </c>
      <c r="Q198" s="37"/>
      <c r="R198" s="38">
        <f t="shared" si="56"/>
        <v>0</v>
      </c>
      <c r="S198" s="39">
        <f t="shared" si="57"/>
        <v>0</v>
      </c>
      <c r="T198" s="37"/>
      <c r="U198" s="40">
        <f t="shared" si="41"/>
        <v>1000</v>
      </c>
    </row>
    <row r="199" spans="1:21" ht="12.75" customHeight="1">
      <c r="A199" s="43" t="s">
        <v>228</v>
      </c>
      <c r="B199" s="56" t="s">
        <v>448</v>
      </c>
      <c r="C199" s="56" t="s">
        <v>428</v>
      </c>
      <c r="D199" s="56" t="s">
        <v>271</v>
      </c>
      <c r="E199" s="56"/>
      <c r="F199" s="28" t="s">
        <v>360</v>
      </c>
      <c r="G199" s="66" t="s">
        <v>496</v>
      </c>
      <c r="H199" s="66" t="s">
        <v>466</v>
      </c>
      <c r="I199" s="66" t="s">
        <v>381</v>
      </c>
      <c r="J199" s="30">
        <v>5</v>
      </c>
      <c r="K199" s="31">
        <v>5</v>
      </c>
      <c r="L199" s="32">
        <v>0</v>
      </c>
      <c r="M199" s="33">
        <v>200</v>
      </c>
      <c r="N199" s="34" t="str">
        <f t="shared" si="37"/>
        <v>sas200s</v>
      </c>
      <c r="O199" s="35" t="e">
        <f t="shared" si="38"/>
        <v>#DIV/0!</v>
      </c>
      <c r="P199" s="36">
        <f>VLOOKUP(A199,Kengetallen!$A$2:$B$57,2,FALSE)</f>
        <v>0</v>
      </c>
      <c r="Q199" s="37"/>
      <c r="R199" s="38">
        <f t="shared" si="56"/>
        <v>0</v>
      </c>
      <c r="S199" s="39">
        <f t="shared" si="57"/>
        <v>0</v>
      </c>
      <c r="T199" s="37"/>
      <c r="U199" s="40">
        <f t="shared" si="41"/>
        <v>1000</v>
      </c>
    </row>
    <row r="200" spans="1:21" ht="12.75" customHeight="1">
      <c r="A200" s="43" t="s">
        <v>289</v>
      </c>
      <c r="B200" s="56" t="s">
        <v>448</v>
      </c>
      <c r="C200" s="56" t="s">
        <v>428</v>
      </c>
      <c r="D200" s="56" t="s">
        <v>271</v>
      </c>
      <c r="E200" s="56"/>
      <c r="F200" s="28" t="s">
        <v>360</v>
      </c>
      <c r="G200" s="66" t="s">
        <v>497</v>
      </c>
      <c r="H200" s="66" t="s">
        <v>438</v>
      </c>
      <c r="I200" s="66" t="s">
        <v>381</v>
      </c>
      <c r="J200" s="30">
        <v>7</v>
      </c>
      <c r="K200" s="31">
        <v>0</v>
      </c>
      <c r="L200" s="32">
        <v>7</v>
      </c>
      <c r="M200" s="33">
        <v>0</v>
      </c>
      <c r="N200" s="34" t="str">
        <f t="shared" si="37"/>
        <v>nio</v>
      </c>
      <c r="Q200" s="44"/>
      <c r="T200" s="44"/>
    </row>
    <row r="201" spans="1:21" ht="12.75" customHeight="1">
      <c r="A201" s="43" t="s">
        <v>204</v>
      </c>
      <c r="B201" s="56" t="s">
        <v>448</v>
      </c>
      <c r="C201" s="56" t="s">
        <v>428</v>
      </c>
      <c r="D201" s="56" t="s">
        <v>271</v>
      </c>
      <c r="E201" s="56"/>
      <c r="F201" s="28" t="s">
        <v>360</v>
      </c>
      <c r="G201" s="66" t="s">
        <v>498</v>
      </c>
      <c r="H201" s="66" t="s">
        <v>490</v>
      </c>
      <c r="I201" s="66" t="s">
        <v>381</v>
      </c>
      <c r="J201" s="30">
        <v>15</v>
      </c>
      <c r="K201" s="31">
        <v>15</v>
      </c>
      <c r="L201" s="32">
        <v>0</v>
      </c>
      <c r="M201" s="33">
        <v>200</v>
      </c>
      <c r="N201" s="34" t="str">
        <f t="shared" si="37"/>
        <v>kan200s</v>
      </c>
      <c r="O201" s="35" t="e">
        <f t="shared" si="38"/>
        <v>#DIV/0!</v>
      </c>
      <c r="P201" s="36">
        <f>VLOOKUP(A201,Kengetallen!$A$2:$B$57,2,FALSE)</f>
        <v>0</v>
      </c>
      <c r="Q201" s="37"/>
      <c r="R201" s="38">
        <f t="shared" ref="R201" si="58">+P201*Q201</f>
        <v>0</v>
      </c>
      <c r="S201" s="39">
        <f t="shared" ref="S201" si="59">+R201*K201</f>
        <v>0</v>
      </c>
      <c r="T201" s="37"/>
      <c r="U201" s="40">
        <f t="shared" si="41"/>
        <v>3000</v>
      </c>
    </row>
    <row r="202" spans="1:21" ht="12.75" customHeight="1">
      <c r="A202" s="43" t="s">
        <v>289</v>
      </c>
      <c r="B202" s="56" t="s">
        <v>448</v>
      </c>
      <c r="C202" s="56" t="s">
        <v>428</v>
      </c>
      <c r="D202" s="56" t="s">
        <v>271</v>
      </c>
      <c r="E202" s="56"/>
      <c r="F202" s="28" t="s">
        <v>360</v>
      </c>
      <c r="G202" s="66" t="s">
        <v>499</v>
      </c>
      <c r="H202" s="66" t="s">
        <v>438</v>
      </c>
      <c r="I202" s="66" t="s">
        <v>381</v>
      </c>
      <c r="J202" s="30">
        <v>3</v>
      </c>
      <c r="K202" s="31">
        <v>0</v>
      </c>
      <c r="L202" s="32">
        <v>3</v>
      </c>
      <c r="M202" s="33">
        <v>0</v>
      </c>
      <c r="N202" s="34" t="str">
        <f t="shared" si="37"/>
        <v>nio</v>
      </c>
      <c r="Q202" s="44"/>
      <c r="T202" s="44"/>
    </row>
    <row r="203" spans="1:21" ht="12.75" customHeight="1">
      <c r="A203" s="43" t="s">
        <v>204</v>
      </c>
      <c r="B203" s="56" t="s">
        <v>448</v>
      </c>
      <c r="C203" s="56" t="s">
        <v>428</v>
      </c>
      <c r="D203" s="56" t="s">
        <v>271</v>
      </c>
      <c r="E203" s="56"/>
      <c r="F203" s="28" t="s">
        <v>360</v>
      </c>
      <c r="G203" s="66" t="s">
        <v>500</v>
      </c>
      <c r="H203" s="66" t="s">
        <v>490</v>
      </c>
      <c r="I203" s="66" t="s">
        <v>381</v>
      </c>
      <c r="J203" s="30">
        <v>17</v>
      </c>
      <c r="K203" s="31">
        <v>17</v>
      </c>
      <c r="L203" s="32">
        <v>0</v>
      </c>
      <c r="M203" s="33">
        <v>200</v>
      </c>
      <c r="N203" s="34" t="str">
        <f t="shared" si="37"/>
        <v>kan200s</v>
      </c>
      <c r="O203" s="35" t="e">
        <f t="shared" si="38"/>
        <v>#DIV/0!</v>
      </c>
      <c r="P203" s="36">
        <f>VLOOKUP(A203,Kengetallen!$A$2:$B$57,2,FALSE)</f>
        <v>0</v>
      </c>
      <c r="Q203" s="37"/>
      <c r="R203" s="38">
        <f t="shared" ref="R203:R208" si="60">+P203*Q203</f>
        <v>0</v>
      </c>
      <c r="S203" s="39">
        <f t="shared" ref="S203:S208" si="61">+R203*K203</f>
        <v>0</v>
      </c>
      <c r="T203" s="37"/>
      <c r="U203" s="40">
        <f t="shared" si="41"/>
        <v>3400</v>
      </c>
    </row>
    <row r="204" spans="1:21" ht="12.75" customHeight="1">
      <c r="A204" s="43" t="s">
        <v>225</v>
      </c>
      <c r="B204" s="56" t="s">
        <v>448</v>
      </c>
      <c r="C204" s="56" t="s">
        <v>428</v>
      </c>
      <c r="D204" s="56" t="s">
        <v>271</v>
      </c>
      <c r="E204" s="56"/>
      <c r="F204" s="28" t="s">
        <v>360</v>
      </c>
      <c r="G204" s="66" t="s">
        <v>501</v>
      </c>
      <c r="H204" s="66" t="s">
        <v>502</v>
      </c>
      <c r="I204" s="66" t="s">
        <v>381</v>
      </c>
      <c r="J204" s="30">
        <v>6</v>
      </c>
      <c r="K204" s="31">
        <v>6</v>
      </c>
      <c r="L204" s="32">
        <v>0</v>
      </c>
      <c r="M204" s="33">
        <v>200</v>
      </c>
      <c r="N204" s="34" t="str">
        <f t="shared" si="37"/>
        <v>roo200s</v>
      </c>
      <c r="O204" s="35" t="e">
        <f t="shared" si="38"/>
        <v>#DIV/0!</v>
      </c>
      <c r="P204" s="36">
        <f>VLOOKUP(A204,Kengetallen!$A$2:$B$57,2,FALSE)</f>
        <v>0</v>
      </c>
      <c r="Q204" s="37"/>
      <c r="R204" s="38">
        <f t="shared" si="60"/>
        <v>0</v>
      </c>
      <c r="S204" s="39">
        <f t="shared" si="61"/>
        <v>0</v>
      </c>
      <c r="T204" s="37"/>
      <c r="U204" s="40">
        <f t="shared" si="41"/>
        <v>1200</v>
      </c>
    </row>
    <row r="205" spans="1:21" ht="12.75" customHeight="1">
      <c r="A205" s="43" t="s">
        <v>211</v>
      </c>
      <c r="B205" s="56" t="s">
        <v>448</v>
      </c>
      <c r="C205" s="56" t="s">
        <v>428</v>
      </c>
      <c r="D205" s="56" t="s">
        <v>271</v>
      </c>
      <c r="E205" s="56"/>
      <c r="F205" s="28" t="s">
        <v>360</v>
      </c>
      <c r="G205" s="66" t="s">
        <v>503</v>
      </c>
      <c r="H205" s="66" t="s">
        <v>504</v>
      </c>
      <c r="I205" s="66" t="s">
        <v>381</v>
      </c>
      <c r="J205" s="30">
        <v>140</v>
      </c>
      <c r="K205" s="31">
        <v>140</v>
      </c>
      <c r="L205" s="32">
        <v>0</v>
      </c>
      <c r="M205" s="33">
        <v>200</v>
      </c>
      <c r="N205" s="34" t="str">
        <f t="shared" ref="N205:N245" si="62">A205</f>
        <v>kof200s</v>
      </c>
      <c r="O205" s="35" t="e">
        <f t="shared" ref="O205:O245" si="63">+M205/P205</f>
        <v>#DIV/0!</v>
      </c>
      <c r="P205" s="36">
        <f>VLOOKUP(A205,Kengetallen!$A$2:$B$57,2,FALSE)</f>
        <v>0</v>
      </c>
      <c r="Q205" s="37"/>
      <c r="R205" s="38">
        <f t="shared" si="60"/>
        <v>0</v>
      </c>
      <c r="S205" s="39">
        <f t="shared" si="61"/>
        <v>0</v>
      </c>
      <c r="T205" s="37"/>
      <c r="U205" s="40">
        <f t="shared" ref="U205:U245" si="64">+M205*K205</f>
        <v>28000</v>
      </c>
    </row>
    <row r="206" spans="1:21" ht="12.75" customHeight="1">
      <c r="A206" s="43" t="s">
        <v>183</v>
      </c>
      <c r="B206" s="56" t="s">
        <v>448</v>
      </c>
      <c r="C206" s="56" t="s">
        <v>428</v>
      </c>
      <c r="D206" s="56" t="s">
        <v>271</v>
      </c>
      <c r="E206" s="56"/>
      <c r="F206" s="28" t="s">
        <v>360</v>
      </c>
      <c r="G206" s="66" t="s">
        <v>505</v>
      </c>
      <c r="H206" s="66" t="s">
        <v>506</v>
      </c>
      <c r="I206" s="66" t="s">
        <v>381</v>
      </c>
      <c r="J206" s="30">
        <v>182</v>
      </c>
      <c r="K206" s="31">
        <v>182</v>
      </c>
      <c r="L206" s="32">
        <v>0</v>
      </c>
      <c r="M206" s="33">
        <v>200</v>
      </c>
      <c r="N206" s="34" t="str">
        <f t="shared" si="62"/>
        <v>aul200s</v>
      </c>
      <c r="O206" s="35" t="e">
        <f t="shared" si="63"/>
        <v>#DIV/0!</v>
      </c>
      <c r="P206" s="36">
        <f>VLOOKUP(A206,Kengetallen!$A$2:$B$57,2,FALSE)</f>
        <v>0</v>
      </c>
      <c r="Q206" s="37"/>
      <c r="R206" s="38">
        <f t="shared" si="60"/>
        <v>0</v>
      </c>
      <c r="S206" s="39">
        <f t="shared" si="61"/>
        <v>0</v>
      </c>
      <c r="T206" s="37"/>
      <c r="U206" s="40">
        <f t="shared" si="64"/>
        <v>36400</v>
      </c>
    </row>
    <row r="207" spans="1:21" ht="12.75" customHeight="1">
      <c r="A207" s="43" t="s">
        <v>197</v>
      </c>
      <c r="B207" s="56" t="s">
        <v>448</v>
      </c>
      <c r="C207" s="56" t="s">
        <v>428</v>
      </c>
      <c r="D207" s="56" t="s">
        <v>271</v>
      </c>
      <c r="E207" s="56"/>
      <c r="F207" s="28" t="s">
        <v>360</v>
      </c>
      <c r="G207" s="66" t="s">
        <v>507</v>
      </c>
      <c r="H207" s="66" t="s">
        <v>468</v>
      </c>
      <c r="I207" s="66" t="s">
        <v>381</v>
      </c>
      <c r="J207" s="30">
        <v>81</v>
      </c>
      <c r="K207" s="31">
        <v>81</v>
      </c>
      <c r="L207" s="32">
        <v>0</v>
      </c>
      <c r="M207" s="33">
        <v>200</v>
      </c>
      <c r="N207" s="34" t="str">
        <f t="shared" si="62"/>
        <v>gan200s</v>
      </c>
      <c r="O207" s="35" t="e">
        <f t="shared" si="63"/>
        <v>#DIV/0!</v>
      </c>
      <c r="P207" s="36">
        <f>VLOOKUP(A207,Kengetallen!$A$2:$B$57,2,FALSE)</f>
        <v>0</v>
      </c>
      <c r="Q207" s="37"/>
      <c r="R207" s="38">
        <f t="shared" si="60"/>
        <v>0</v>
      </c>
      <c r="S207" s="39">
        <f t="shared" si="61"/>
        <v>0</v>
      </c>
      <c r="T207" s="37"/>
      <c r="U207" s="40">
        <f t="shared" si="64"/>
        <v>16200</v>
      </c>
    </row>
    <row r="208" spans="1:21" ht="12.75" customHeight="1">
      <c r="A208" s="25" t="s">
        <v>213</v>
      </c>
      <c r="B208" s="56" t="s">
        <v>448</v>
      </c>
      <c r="C208" s="56" t="s">
        <v>428</v>
      </c>
      <c r="D208" s="56" t="s">
        <v>271</v>
      </c>
      <c r="E208" s="56"/>
      <c r="F208" s="28" t="s">
        <v>360</v>
      </c>
      <c r="G208" s="66" t="s">
        <v>508</v>
      </c>
      <c r="H208" s="66" t="s">
        <v>509</v>
      </c>
      <c r="I208" s="66" t="s">
        <v>166</v>
      </c>
      <c r="J208" s="30">
        <v>68</v>
      </c>
      <c r="K208" s="31">
        <v>68</v>
      </c>
      <c r="L208" s="32">
        <v>0</v>
      </c>
      <c r="M208" s="33">
        <v>200</v>
      </c>
      <c r="N208" s="34" t="str">
        <f t="shared" si="62"/>
        <v>les200l</v>
      </c>
      <c r="O208" s="35" t="e">
        <f t="shared" si="63"/>
        <v>#DIV/0!</v>
      </c>
      <c r="P208" s="36">
        <f>VLOOKUP(A208,Kengetallen!$A$2:$B$57,2,FALSE)</f>
        <v>0</v>
      </c>
      <c r="Q208" s="37"/>
      <c r="R208" s="38">
        <f t="shared" si="60"/>
        <v>0</v>
      </c>
      <c r="S208" s="39">
        <f t="shared" si="61"/>
        <v>0</v>
      </c>
      <c r="T208" s="37"/>
      <c r="U208" s="40">
        <f t="shared" si="64"/>
        <v>13600</v>
      </c>
    </row>
    <row r="209" spans="1:21" ht="12.75" customHeight="1">
      <c r="A209" s="25" t="s">
        <v>289</v>
      </c>
      <c r="B209" s="56" t="s">
        <v>448</v>
      </c>
      <c r="C209" s="56" t="s">
        <v>428</v>
      </c>
      <c r="D209" s="56" t="s">
        <v>271</v>
      </c>
      <c r="E209" s="56"/>
      <c r="F209" s="28" t="s">
        <v>360</v>
      </c>
      <c r="G209" s="66" t="s">
        <v>510</v>
      </c>
      <c r="H209" s="66" t="s">
        <v>511</v>
      </c>
      <c r="I209" s="66" t="s">
        <v>381</v>
      </c>
      <c r="J209" s="30">
        <v>81</v>
      </c>
      <c r="K209" s="31">
        <v>0</v>
      </c>
      <c r="L209" s="32">
        <v>81</v>
      </c>
      <c r="M209" s="33">
        <v>0</v>
      </c>
      <c r="N209" s="34" t="str">
        <f t="shared" si="62"/>
        <v>nio</v>
      </c>
      <c r="Q209" s="44"/>
      <c r="T209" s="44"/>
    </row>
    <row r="210" spans="1:21" ht="12.75" customHeight="1">
      <c r="A210" s="25" t="s">
        <v>196</v>
      </c>
      <c r="B210" s="56" t="s">
        <v>448</v>
      </c>
      <c r="C210" s="56" t="s">
        <v>428</v>
      </c>
      <c r="D210" s="56" t="s">
        <v>271</v>
      </c>
      <c r="E210" s="56"/>
      <c r="F210" s="28" t="s">
        <v>360</v>
      </c>
      <c r="G210" s="66" t="s">
        <v>512</v>
      </c>
      <c r="H210" s="66" t="s">
        <v>468</v>
      </c>
      <c r="I210" s="66" t="s">
        <v>166</v>
      </c>
      <c r="J210" s="30">
        <v>34</v>
      </c>
      <c r="K210" s="31">
        <v>34</v>
      </c>
      <c r="L210" s="32">
        <v>0</v>
      </c>
      <c r="M210" s="33">
        <v>200</v>
      </c>
      <c r="N210" s="34" t="str">
        <f t="shared" si="62"/>
        <v>gan200l</v>
      </c>
      <c r="O210" s="35" t="e">
        <f t="shared" si="63"/>
        <v>#DIV/0!</v>
      </c>
      <c r="P210" s="36">
        <f>VLOOKUP(A210,Kengetallen!$A$2:$B$57,2,FALSE)</f>
        <v>0</v>
      </c>
      <c r="Q210" s="37"/>
      <c r="R210" s="38">
        <f t="shared" ref="R210:R225" si="65">+P210*Q210</f>
        <v>0</v>
      </c>
      <c r="S210" s="39">
        <f t="shared" ref="S210:S225" si="66">+R210*K210</f>
        <v>0</v>
      </c>
      <c r="T210" s="37"/>
      <c r="U210" s="40">
        <f t="shared" si="64"/>
        <v>6800</v>
      </c>
    </row>
    <row r="211" spans="1:21" ht="12.75" customHeight="1">
      <c r="A211" s="25" t="s">
        <v>234</v>
      </c>
      <c r="B211" s="56" t="s">
        <v>448</v>
      </c>
      <c r="C211" s="56" t="s">
        <v>428</v>
      </c>
      <c r="D211" s="56" t="s">
        <v>271</v>
      </c>
      <c r="E211" s="56"/>
      <c r="F211" s="28" t="s">
        <v>360</v>
      </c>
      <c r="G211" s="66" t="s">
        <v>513</v>
      </c>
      <c r="H211" s="66" t="s">
        <v>514</v>
      </c>
      <c r="I211" s="66" t="s">
        <v>165</v>
      </c>
      <c r="J211" s="30">
        <v>27.75</v>
      </c>
      <c r="K211" s="31">
        <v>27.75</v>
      </c>
      <c r="L211" s="32">
        <v>0</v>
      </c>
      <c r="M211" s="33">
        <v>200</v>
      </c>
      <c r="N211" s="34" t="str">
        <f t="shared" si="62"/>
        <v>tra200s</v>
      </c>
      <c r="O211" s="35" t="e">
        <f t="shared" si="63"/>
        <v>#DIV/0!</v>
      </c>
      <c r="P211" s="36">
        <f>VLOOKUP(A211,Kengetallen!$A$2:$B$57,2,FALSE)</f>
        <v>0</v>
      </c>
      <c r="Q211" s="37"/>
      <c r="R211" s="38">
        <f t="shared" si="65"/>
        <v>0</v>
      </c>
      <c r="S211" s="39">
        <f t="shared" si="66"/>
        <v>0</v>
      </c>
      <c r="T211" s="37"/>
      <c r="U211" s="40">
        <f t="shared" si="64"/>
        <v>5550</v>
      </c>
    </row>
    <row r="212" spans="1:21" ht="12.75" customHeight="1">
      <c r="A212" s="43" t="s">
        <v>232</v>
      </c>
      <c r="B212" s="56" t="s">
        <v>448</v>
      </c>
      <c r="C212" s="56" t="s">
        <v>428</v>
      </c>
      <c r="D212" s="56" t="s">
        <v>271</v>
      </c>
      <c r="E212" s="56"/>
      <c r="F212" s="28" t="s">
        <v>515</v>
      </c>
      <c r="G212" s="66" t="s">
        <v>516</v>
      </c>
      <c r="H212" s="66" t="s">
        <v>449</v>
      </c>
      <c r="I212" s="66" t="s">
        <v>166</v>
      </c>
      <c r="J212" s="30">
        <v>39.75</v>
      </c>
      <c r="K212" s="31">
        <v>39.75</v>
      </c>
      <c r="L212" s="32">
        <v>0</v>
      </c>
      <c r="M212" s="33">
        <v>200</v>
      </c>
      <c r="N212" s="34" t="str">
        <f t="shared" si="62"/>
        <v>tra200l</v>
      </c>
      <c r="O212" s="35" t="e">
        <f t="shared" si="63"/>
        <v>#DIV/0!</v>
      </c>
      <c r="P212" s="36">
        <f>VLOOKUP(A212,Kengetallen!$A$2:$B$57,2,FALSE)</f>
        <v>0</v>
      </c>
      <c r="Q212" s="37"/>
      <c r="R212" s="38">
        <f t="shared" si="65"/>
        <v>0</v>
      </c>
      <c r="S212" s="39">
        <f t="shared" si="66"/>
        <v>0</v>
      </c>
      <c r="T212" s="37"/>
      <c r="U212" s="40">
        <f t="shared" si="64"/>
        <v>7950</v>
      </c>
    </row>
    <row r="213" spans="1:21" ht="12.75" customHeight="1">
      <c r="A213" s="43" t="s">
        <v>185</v>
      </c>
      <c r="B213" s="56" t="s">
        <v>448</v>
      </c>
      <c r="C213" s="56" t="s">
        <v>428</v>
      </c>
      <c r="D213" s="56" t="s">
        <v>271</v>
      </c>
      <c r="E213" s="56"/>
      <c r="F213" s="28" t="s">
        <v>515</v>
      </c>
      <c r="G213" s="66" t="s">
        <v>517</v>
      </c>
      <c r="H213" s="66" t="s">
        <v>518</v>
      </c>
      <c r="I213" s="66" t="s">
        <v>241</v>
      </c>
      <c r="J213" s="30">
        <v>229</v>
      </c>
      <c r="K213" s="31">
        <v>229</v>
      </c>
      <c r="L213" s="32">
        <v>0</v>
      </c>
      <c r="M213" s="33">
        <v>200</v>
      </c>
      <c r="N213" s="34" t="str">
        <f t="shared" si="62"/>
        <v>bib200t</v>
      </c>
      <c r="O213" s="35" t="e">
        <f t="shared" si="63"/>
        <v>#DIV/0!</v>
      </c>
      <c r="P213" s="36">
        <f>VLOOKUP(A213,Kengetallen!$A$2:$B$57,2,FALSE)</f>
        <v>0</v>
      </c>
      <c r="Q213" s="37"/>
      <c r="R213" s="38">
        <f t="shared" si="65"/>
        <v>0</v>
      </c>
      <c r="S213" s="39">
        <f t="shared" si="66"/>
        <v>0</v>
      </c>
      <c r="T213" s="37"/>
      <c r="U213" s="40">
        <f t="shared" si="64"/>
        <v>45800</v>
      </c>
    </row>
    <row r="214" spans="1:21" ht="12.75" customHeight="1">
      <c r="A214" s="43" t="s">
        <v>213</v>
      </c>
      <c r="B214" s="56" t="s">
        <v>448</v>
      </c>
      <c r="C214" s="56" t="s">
        <v>428</v>
      </c>
      <c r="D214" s="56" t="s">
        <v>271</v>
      </c>
      <c r="E214" s="56"/>
      <c r="F214" s="28" t="s">
        <v>515</v>
      </c>
      <c r="G214" s="66" t="s">
        <v>519</v>
      </c>
      <c r="H214" s="66" t="s">
        <v>451</v>
      </c>
      <c r="I214" s="66" t="s">
        <v>166</v>
      </c>
      <c r="J214" s="30">
        <v>54</v>
      </c>
      <c r="K214" s="31">
        <v>54</v>
      </c>
      <c r="L214" s="32">
        <v>0</v>
      </c>
      <c r="M214" s="33">
        <v>200</v>
      </c>
      <c r="N214" s="34" t="str">
        <f t="shared" si="62"/>
        <v>les200l</v>
      </c>
      <c r="O214" s="35" t="e">
        <f t="shared" si="63"/>
        <v>#DIV/0!</v>
      </c>
      <c r="P214" s="36">
        <f>VLOOKUP(A214,Kengetallen!$A$2:$B$57,2,FALSE)</f>
        <v>0</v>
      </c>
      <c r="Q214" s="37"/>
      <c r="R214" s="38">
        <f t="shared" si="65"/>
        <v>0</v>
      </c>
      <c r="S214" s="39">
        <f t="shared" si="66"/>
        <v>0</v>
      </c>
      <c r="T214" s="37"/>
      <c r="U214" s="40">
        <f t="shared" si="64"/>
        <v>10800</v>
      </c>
    </row>
    <row r="215" spans="1:21" ht="12.75" customHeight="1">
      <c r="A215" s="43" t="s">
        <v>203</v>
      </c>
      <c r="B215" s="56" t="s">
        <v>448</v>
      </c>
      <c r="C215" s="56" t="s">
        <v>428</v>
      </c>
      <c r="D215" s="56" t="s">
        <v>271</v>
      </c>
      <c r="E215" s="56"/>
      <c r="F215" s="28" t="s">
        <v>515</v>
      </c>
      <c r="G215" s="66" t="s">
        <v>520</v>
      </c>
      <c r="H215" s="66" t="s">
        <v>490</v>
      </c>
      <c r="I215" s="66" t="s">
        <v>166</v>
      </c>
      <c r="J215" s="30">
        <v>27</v>
      </c>
      <c r="K215" s="31">
        <v>27</v>
      </c>
      <c r="L215" s="32">
        <v>0</v>
      </c>
      <c r="M215" s="33">
        <v>200</v>
      </c>
      <c r="N215" s="34" t="str">
        <f t="shared" si="62"/>
        <v>kan200l</v>
      </c>
      <c r="O215" s="35" t="e">
        <f t="shared" si="63"/>
        <v>#DIV/0!</v>
      </c>
      <c r="P215" s="36">
        <f>VLOOKUP(A215,Kengetallen!$A$2:$B$57,2,FALSE)</f>
        <v>0</v>
      </c>
      <c r="Q215" s="37"/>
      <c r="R215" s="38">
        <f t="shared" si="65"/>
        <v>0</v>
      </c>
      <c r="S215" s="39">
        <f t="shared" si="66"/>
        <v>0</v>
      </c>
      <c r="T215" s="37"/>
      <c r="U215" s="40">
        <f t="shared" si="64"/>
        <v>5400</v>
      </c>
    </row>
    <row r="216" spans="1:21" ht="12.75" customHeight="1">
      <c r="A216" s="43" t="s">
        <v>203</v>
      </c>
      <c r="B216" s="56" t="s">
        <v>448</v>
      </c>
      <c r="C216" s="56" t="s">
        <v>428</v>
      </c>
      <c r="D216" s="56" t="s">
        <v>271</v>
      </c>
      <c r="E216" s="56"/>
      <c r="F216" s="28" t="s">
        <v>515</v>
      </c>
      <c r="G216" s="66" t="s">
        <v>521</v>
      </c>
      <c r="H216" s="66" t="s">
        <v>490</v>
      </c>
      <c r="I216" s="66" t="s">
        <v>166</v>
      </c>
      <c r="J216" s="30">
        <v>27</v>
      </c>
      <c r="K216" s="31">
        <v>27</v>
      </c>
      <c r="L216" s="32">
        <v>0</v>
      </c>
      <c r="M216" s="33">
        <v>200</v>
      </c>
      <c r="N216" s="34" t="str">
        <f t="shared" si="62"/>
        <v>kan200l</v>
      </c>
      <c r="O216" s="35" t="e">
        <f t="shared" si="63"/>
        <v>#DIV/0!</v>
      </c>
      <c r="P216" s="36">
        <f>VLOOKUP(A216,Kengetallen!$A$2:$B$57,2,FALSE)</f>
        <v>0</v>
      </c>
      <c r="Q216" s="37"/>
      <c r="R216" s="38">
        <f t="shared" si="65"/>
        <v>0</v>
      </c>
      <c r="S216" s="39">
        <f t="shared" si="66"/>
        <v>0</v>
      </c>
      <c r="T216" s="37"/>
      <c r="U216" s="40">
        <f t="shared" si="64"/>
        <v>5400</v>
      </c>
    </row>
    <row r="217" spans="1:21" ht="12.75" customHeight="1">
      <c r="A217" s="43" t="s">
        <v>213</v>
      </c>
      <c r="B217" s="56" t="s">
        <v>448</v>
      </c>
      <c r="C217" s="56" t="s">
        <v>428</v>
      </c>
      <c r="D217" s="56" t="s">
        <v>271</v>
      </c>
      <c r="E217" s="56"/>
      <c r="F217" s="28" t="s">
        <v>515</v>
      </c>
      <c r="G217" s="66" t="s">
        <v>522</v>
      </c>
      <c r="H217" s="66" t="s">
        <v>451</v>
      </c>
      <c r="I217" s="66" t="s">
        <v>166</v>
      </c>
      <c r="J217" s="30">
        <v>54</v>
      </c>
      <c r="K217" s="31">
        <v>54</v>
      </c>
      <c r="L217" s="32">
        <v>0</v>
      </c>
      <c r="M217" s="33">
        <v>200</v>
      </c>
      <c r="N217" s="34" t="str">
        <f t="shared" si="62"/>
        <v>les200l</v>
      </c>
      <c r="O217" s="35" t="e">
        <f t="shared" si="63"/>
        <v>#DIV/0!</v>
      </c>
      <c r="P217" s="36">
        <f>VLOOKUP(A217,Kengetallen!$A$2:$B$57,2,FALSE)</f>
        <v>0</v>
      </c>
      <c r="Q217" s="37"/>
      <c r="R217" s="38">
        <f t="shared" si="65"/>
        <v>0</v>
      </c>
      <c r="S217" s="39">
        <f t="shared" si="66"/>
        <v>0</v>
      </c>
      <c r="T217" s="37"/>
      <c r="U217" s="40">
        <f t="shared" si="64"/>
        <v>10800</v>
      </c>
    </row>
    <row r="218" spans="1:21" ht="12.75" customHeight="1">
      <c r="A218" s="43" t="s">
        <v>232</v>
      </c>
      <c r="B218" s="56" t="s">
        <v>448</v>
      </c>
      <c r="C218" s="56" t="s">
        <v>428</v>
      </c>
      <c r="D218" s="56" t="s">
        <v>271</v>
      </c>
      <c r="E218" s="56"/>
      <c r="F218" s="28" t="s">
        <v>515</v>
      </c>
      <c r="G218" s="66" t="s">
        <v>523</v>
      </c>
      <c r="H218" s="66" t="s">
        <v>454</v>
      </c>
      <c r="I218" s="66" t="s">
        <v>166</v>
      </c>
      <c r="J218" s="30">
        <v>27.75</v>
      </c>
      <c r="K218" s="31">
        <v>27.75</v>
      </c>
      <c r="L218" s="32">
        <v>0</v>
      </c>
      <c r="M218" s="33">
        <v>200</v>
      </c>
      <c r="N218" s="34" t="str">
        <f t="shared" si="62"/>
        <v>tra200l</v>
      </c>
      <c r="O218" s="35" t="e">
        <f t="shared" si="63"/>
        <v>#DIV/0!</v>
      </c>
      <c r="P218" s="36">
        <f>VLOOKUP(A218,Kengetallen!$A$2:$B$57,2,FALSE)</f>
        <v>0</v>
      </c>
      <c r="Q218" s="37"/>
      <c r="R218" s="38">
        <f t="shared" si="65"/>
        <v>0</v>
      </c>
      <c r="S218" s="39">
        <f t="shared" si="66"/>
        <v>0</v>
      </c>
      <c r="T218" s="37"/>
      <c r="U218" s="40">
        <f t="shared" si="64"/>
        <v>5550</v>
      </c>
    </row>
    <row r="219" spans="1:21" ht="12.75" customHeight="1">
      <c r="A219" s="43" t="s">
        <v>213</v>
      </c>
      <c r="B219" s="56" t="s">
        <v>448</v>
      </c>
      <c r="C219" s="56" t="s">
        <v>428</v>
      </c>
      <c r="D219" s="56" t="s">
        <v>271</v>
      </c>
      <c r="E219" s="56"/>
      <c r="F219" s="28" t="s">
        <v>515</v>
      </c>
      <c r="G219" s="66" t="s">
        <v>524</v>
      </c>
      <c r="H219" s="66" t="s">
        <v>451</v>
      </c>
      <c r="I219" s="66" t="s">
        <v>166</v>
      </c>
      <c r="J219" s="30">
        <v>82</v>
      </c>
      <c r="K219" s="31">
        <v>82</v>
      </c>
      <c r="L219" s="32">
        <v>0</v>
      </c>
      <c r="M219" s="33">
        <v>200</v>
      </c>
      <c r="N219" s="34" t="str">
        <f t="shared" si="62"/>
        <v>les200l</v>
      </c>
      <c r="O219" s="35" t="e">
        <f t="shared" si="63"/>
        <v>#DIV/0!</v>
      </c>
      <c r="P219" s="36">
        <f>VLOOKUP(A219,Kengetallen!$A$2:$B$57,2,FALSE)</f>
        <v>0</v>
      </c>
      <c r="Q219" s="37"/>
      <c r="R219" s="38">
        <f t="shared" si="65"/>
        <v>0</v>
      </c>
      <c r="S219" s="39">
        <f t="shared" si="66"/>
        <v>0</v>
      </c>
      <c r="T219" s="37"/>
      <c r="U219" s="40">
        <f t="shared" si="64"/>
        <v>16400</v>
      </c>
    </row>
    <row r="220" spans="1:21" ht="12.75" customHeight="1">
      <c r="A220" s="43" t="s">
        <v>213</v>
      </c>
      <c r="B220" s="56" t="s">
        <v>448</v>
      </c>
      <c r="C220" s="56" t="s">
        <v>428</v>
      </c>
      <c r="D220" s="56" t="s">
        <v>271</v>
      </c>
      <c r="E220" s="56"/>
      <c r="F220" s="28" t="s">
        <v>515</v>
      </c>
      <c r="G220" s="66" t="s">
        <v>525</v>
      </c>
      <c r="H220" s="66" t="s">
        <v>451</v>
      </c>
      <c r="I220" s="66" t="s">
        <v>166</v>
      </c>
      <c r="J220" s="30">
        <v>55</v>
      </c>
      <c r="K220" s="31">
        <v>55</v>
      </c>
      <c r="L220" s="32">
        <v>0</v>
      </c>
      <c r="M220" s="33">
        <v>200</v>
      </c>
      <c r="N220" s="34" t="str">
        <f t="shared" si="62"/>
        <v>les200l</v>
      </c>
      <c r="O220" s="35" t="e">
        <f t="shared" si="63"/>
        <v>#DIV/0!</v>
      </c>
      <c r="P220" s="36">
        <f>VLOOKUP(A220,Kengetallen!$A$2:$B$57,2,FALSE)</f>
        <v>0</v>
      </c>
      <c r="Q220" s="37"/>
      <c r="R220" s="38">
        <f t="shared" si="65"/>
        <v>0</v>
      </c>
      <c r="S220" s="39">
        <f t="shared" si="66"/>
        <v>0</v>
      </c>
      <c r="T220" s="37"/>
      <c r="U220" s="40">
        <f t="shared" si="64"/>
        <v>11000</v>
      </c>
    </row>
    <row r="221" spans="1:21" ht="12.75" customHeight="1">
      <c r="A221" s="43" t="s">
        <v>213</v>
      </c>
      <c r="B221" s="56" t="s">
        <v>448</v>
      </c>
      <c r="C221" s="56" t="s">
        <v>428</v>
      </c>
      <c r="D221" s="56" t="s">
        <v>271</v>
      </c>
      <c r="E221" s="56"/>
      <c r="F221" s="28" t="s">
        <v>515</v>
      </c>
      <c r="G221" s="66" t="s">
        <v>526</v>
      </c>
      <c r="H221" s="66" t="s">
        <v>451</v>
      </c>
      <c r="I221" s="66" t="s">
        <v>166</v>
      </c>
      <c r="J221" s="30">
        <v>55</v>
      </c>
      <c r="K221" s="31">
        <v>55</v>
      </c>
      <c r="L221" s="32">
        <v>0</v>
      </c>
      <c r="M221" s="33">
        <v>200</v>
      </c>
      <c r="N221" s="34" t="str">
        <f t="shared" si="62"/>
        <v>les200l</v>
      </c>
      <c r="O221" s="35" t="e">
        <f t="shared" si="63"/>
        <v>#DIV/0!</v>
      </c>
      <c r="P221" s="36">
        <f>VLOOKUP(A221,Kengetallen!$A$2:$B$57,2,FALSE)</f>
        <v>0</v>
      </c>
      <c r="Q221" s="37"/>
      <c r="R221" s="38">
        <f t="shared" si="65"/>
        <v>0</v>
      </c>
      <c r="S221" s="39">
        <f t="shared" si="66"/>
        <v>0</v>
      </c>
      <c r="T221" s="37"/>
      <c r="U221" s="40">
        <f t="shared" si="64"/>
        <v>11000</v>
      </c>
    </row>
    <row r="222" spans="1:21" ht="12.75" customHeight="1">
      <c r="A222" s="43" t="s">
        <v>213</v>
      </c>
      <c r="B222" s="56" t="s">
        <v>448</v>
      </c>
      <c r="C222" s="56" t="s">
        <v>428</v>
      </c>
      <c r="D222" s="56" t="s">
        <v>271</v>
      </c>
      <c r="E222" s="56"/>
      <c r="F222" s="28" t="s">
        <v>515</v>
      </c>
      <c r="G222" s="66" t="s">
        <v>527</v>
      </c>
      <c r="H222" s="66" t="s">
        <v>451</v>
      </c>
      <c r="I222" s="66" t="s">
        <v>166</v>
      </c>
      <c r="J222" s="30">
        <v>53</v>
      </c>
      <c r="K222" s="31">
        <v>53</v>
      </c>
      <c r="L222" s="32">
        <v>0</v>
      </c>
      <c r="M222" s="33">
        <v>200</v>
      </c>
      <c r="N222" s="34" t="str">
        <f t="shared" si="62"/>
        <v>les200l</v>
      </c>
      <c r="O222" s="35" t="e">
        <f t="shared" si="63"/>
        <v>#DIV/0!</v>
      </c>
      <c r="P222" s="36">
        <f>VLOOKUP(A222,Kengetallen!$A$2:$B$57,2,FALSE)</f>
        <v>0</v>
      </c>
      <c r="Q222" s="37"/>
      <c r="R222" s="38">
        <f t="shared" si="65"/>
        <v>0</v>
      </c>
      <c r="S222" s="39">
        <f t="shared" si="66"/>
        <v>0</v>
      </c>
      <c r="T222" s="37"/>
      <c r="U222" s="40">
        <f t="shared" si="64"/>
        <v>10600</v>
      </c>
    </row>
    <row r="223" spans="1:21" ht="12.75" customHeight="1">
      <c r="A223" s="43" t="s">
        <v>213</v>
      </c>
      <c r="B223" s="56" t="s">
        <v>448</v>
      </c>
      <c r="C223" s="56" t="s">
        <v>428</v>
      </c>
      <c r="D223" s="56" t="s">
        <v>271</v>
      </c>
      <c r="E223" s="56"/>
      <c r="F223" s="28" t="s">
        <v>515</v>
      </c>
      <c r="G223" s="66" t="s">
        <v>528</v>
      </c>
      <c r="H223" s="66" t="s">
        <v>451</v>
      </c>
      <c r="I223" s="66" t="s">
        <v>166</v>
      </c>
      <c r="J223" s="30">
        <v>54</v>
      </c>
      <c r="K223" s="31">
        <v>54</v>
      </c>
      <c r="L223" s="32">
        <v>0</v>
      </c>
      <c r="M223" s="33">
        <v>200</v>
      </c>
      <c r="N223" s="34" t="str">
        <f t="shared" si="62"/>
        <v>les200l</v>
      </c>
      <c r="O223" s="35" t="e">
        <f t="shared" si="63"/>
        <v>#DIV/0!</v>
      </c>
      <c r="P223" s="36">
        <f>VLOOKUP(A223,Kengetallen!$A$2:$B$57,2,FALSE)</f>
        <v>0</v>
      </c>
      <c r="Q223" s="37"/>
      <c r="R223" s="38">
        <f t="shared" si="65"/>
        <v>0</v>
      </c>
      <c r="S223" s="39">
        <f t="shared" si="66"/>
        <v>0</v>
      </c>
      <c r="T223" s="37"/>
      <c r="U223" s="40">
        <f t="shared" si="64"/>
        <v>10800</v>
      </c>
    </row>
    <row r="224" spans="1:21" ht="12.75" customHeight="1">
      <c r="A224" s="43" t="s">
        <v>228</v>
      </c>
      <c r="B224" s="56" t="s">
        <v>448</v>
      </c>
      <c r="C224" s="56" t="s">
        <v>428</v>
      </c>
      <c r="D224" s="56" t="s">
        <v>271</v>
      </c>
      <c r="E224" s="56"/>
      <c r="F224" s="28" t="s">
        <v>515</v>
      </c>
      <c r="G224" s="66" t="s">
        <v>529</v>
      </c>
      <c r="H224" s="66" t="s">
        <v>466</v>
      </c>
      <c r="I224" s="66" t="s">
        <v>165</v>
      </c>
      <c r="J224" s="30">
        <v>7</v>
      </c>
      <c r="K224" s="31">
        <v>7</v>
      </c>
      <c r="L224" s="32">
        <v>0</v>
      </c>
      <c r="M224" s="33">
        <v>200</v>
      </c>
      <c r="N224" s="34" t="str">
        <f t="shared" si="62"/>
        <v>sas200s</v>
      </c>
      <c r="O224" s="35" t="e">
        <f t="shared" si="63"/>
        <v>#DIV/0!</v>
      </c>
      <c r="P224" s="36">
        <f>VLOOKUP(A224,Kengetallen!$A$2:$B$57,2,FALSE)</f>
        <v>0</v>
      </c>
      <c r="Q224" s="37"/>
      <c r="R224" s="38">
        <f t="shared" si="65"/>
        <v>0</v>
      </c>
      <c r="S224" s="39">
        <f t="shared" si="66"/>
        <v>0</v>
      </c>
      <c r="T224" s="37"/>
      <c r="U224" s="40">
        <f t="shared" si="64"/>
        <v>1400</v>
      </c>
    </row>
    <row r="225" spans="1:21" ht="12.75" customHeight="1">
      <c r="A225" s="43" t="s">
        <v>228</v>
      </c>
      <c r="B225" s="56" t="s">
        <v>448</v>
      </c>
      <c r="C225" s="56" t="s">
        <v>428</v>
      </c>
      <c r="D225" s="56" t="s">
        <v>271</v>
      </c>
      <c r="E225" s="56"/>
      <c r="F225" s="28" t="s">
        <v>515</v>
      </c>
      <c r="G225" s="66" t="s">
        <v>530</v>
      </c>
      <c r="H225" s="66" t="s">
        <v>466</v>
      </c>
      <c r="I225" s="66" t="s">
        <v>165</v>
      </c>
      <c r="J225" s="30">
        <v>7</v>
      </c>
      <c r="K225" s="31">
        <v>7</v>
      </c>
      <c r="L225" s="32">
        <v>0</v>
      </c>
      <c r="M225" s="33">
        <v>200</v>
      </c>
      <c r="N225" s="34" t="str">
        <f t="shared" si="62"/>
        <v>sas200s</v>
      </c>
      <c r="O225" s="35" t="e">
        <f t="shared" si="63"/>
        <v>#DIV/0!</v>
      </c>
      <c r="P225" s="36">
        <f>VLOOKUP(A225,Kengetallen!$A$2:$B$57,2,FALSE)</f>
        <v>0</v>
      </c>
      <c r="Q225" s="37"/>
      <c r="R225" s="38">
        <f t="shared" si="65"/>
        <v>0</v>
      </c>
      <c r="S225" s="39">
        <f t="shared" si="66"/>
        <v>0</v>
      </c>
      <c r="T225" s="37"/>
      <c r="U225" s="40">
        <f t="shared" si="64"/>
        <v>1400</v>
      </c>
    </row>
    <row r="226" spans="1:21" ht="12.75" customHeight="1">
      <c r="A226" s="43" t="s">
        <v>289</v>
      </c>
      <c r="B226" s="56" t="s">
        <v>448</v>
      </c>
      <c r="C226" s="56" t="s">
        <v>428</v>
      </c>
      <c r="D226" s="56" t="s">
        <v>271</v>
      </c>
      <c r="E226" s="56"/>
      <c r="F226" s="28" t="s">
        <v>515</v>
      </c>
      <c r="G226" s="66" t="s">
        <v>531</v>
      </c>
      <c r="H226" s="66" t="s">
        <v>438</v>
      </c>
      <c r="I226" s="66" t="s">
        <v>457</v>
      </c>
      <c r="J226" s="30">
        <v>3.4</v>
      </c>
      <c r="K226" s="31">
        <v>0</v>
      </c>
      <c r="L226" s="32">
        <v>3.4</v>
      </c>
      <c r="M226" s="33">
        <v>0</v>
      </c>
      <c r="N226" s="34" t="str">
        <f t="shared" si="62"/>
        <v>nio</v>
      </c>
      <c r="Q226" s="44"/>
      <c r="T226" s="44"/>
    </row>
    <row r="227" spans="1:21" ht="12.75" customHeight="1">
      <c r="A227" s="43" t="s">
        <v>228</v>
      </c>
      <c r="B227" s="56" t="s">
        <v>448</v>
      </c>
      <c r="C227" s="56" t="s">
        <v>428</v>
      </c>
      <c r="D227" s="56" t="s">
        <v>271</v>
      </c>
      <c r="E227" s="56"/>
      <c r="F227" s="28" t="s">
        <v>515</v>
      </c>
      <c r="G227" s="66" t="s">
        <v>532</v>
      </c>
      <c r="H227" s="66" t="s">
        <v>533</v>
      </c>
      <c r="I227" s="66" t="s">
        <v>165</v>
      </c>
      <c r="J227" s="30">
        <v>3.61</v>
      </c>
      <c r="K227" s="31">
        <v>3.61</v>
      </c>
      <c r="L227" s="32">
        <v>0</v>
      </c>
      <c r="M227" s="33">
        <v>200</v>
      </c>
      <c r="N227" s="34" t="str">
        <f t="shared" si="62"/>
        <v>sas200s</v>
      </c>
      <c r="O227" s="35" t="e">
        <f t="shared" si="63"/>
        <v>#DIV/0!</v>
      </c>
      <c r="P227" s="36">
        <f>VLOOKUP(A227,Kengetallen!$A$2:$B$57,2,FALSE)</f>
        <v>0</v>
      </c>
      <c r="Q227" s="37"/>
      <c r="R227" s="38">
        <f t="shared" ref="R227:R243" si="67">+P227*Q227</f>
        <v>0</v>
      </c>
      <c r="S227" s="39">
        <f t="shared" ref="S227:S243" si="68">+R227*K227</f>
        <v>0</v>
      </c>
      <c r="T227" s="37"/>
      <c r="U227" s="40">
        <f t="shared" si="64"/>
        <v>722</v>
      </c>
    </row>
    <row r="228" spans="1:21" ht="12.75" customHeight="1">
      <c r="A228" s="43" t="s">
        <v>196</v>
      </c>
      <c r="B228" s="56" t="s">
        <v>448</v>
      </c>
      <c r="C228" s="56" t="s">
        <v>428</v>
      </c>
      <c r="D228" s="56" t="s">
        <v>271</v>
      </c>
      <c r="E228" s="56"/>
      <c r="F228" s="28" t="s">
        <v>515</v>
      </c>
      <c r="G228" s="66" t="s">
        <v>534</v>
      </c>
      <c r="H228" s="66" t="s">
        <v>468</v>
      </c>
      <c r="I228" s="66" t="s">
        <v>166</v>
      </c>
      <c r="J228" s="30">
        <v>200.5</v>
      </c>
      <c r="K228" s="31">
        <v>200.5</v>
      </c>
      <c r="L228" s="32">
        <v>0</v>
      </c>
      <c r="M228" s="33">
        <v>200</v>
      </c>
      <c r="N228" s="34" t="str">
        <f t="shared" si="62"/>
        <v>gan200l</v>
      </c>
      <c r="O228" s="35" t="e">
        <f t="shared" si="63"/>
        <v>#DIV/0!</v>
      </c>
      <c r="P228" s="36">
        <f>VLOOKUP(A228,Kengetallen!$A$2:$B$57,2,FALSE)</f>
        <v>0</v>
      </c>
      <c r="Q228" s="37"/>
      <c r="R228" s="38">
        <f t="shared" si="67"/>
        <v>0</v>
      </c>
      <c r="S228" s="39">
        <f t="shared" si="68"/>
        <v>0</v>
      </c>
      <c r="T228" s="37"/>
      <c r="U228" s="40">
        <f t="shared" si="64"/>
        <v>40100</v>
      </c>
    </row>
    <row r="229" spans="1:21">
      <c r="A229" s="43" t="s">
        <v>232</v>
      </c>
      <c r="B229" s="56" t="s">
        <v>448</v>
      </c>
      <c r="C229" s="56" t="s">
        <v>428</v>
      </c>
      <c r="D229" s="56" t="s">
        <v>271</v>
      </c>
      <c r="E229" s="56"/>
      <c r="F229" s="28" t="s">
        <v>535</v>
      </c>
      <c r="G229" s="66" t="s">
        <v>536</v>
      </c>
      <c r="H229" s="66" t="s">
        <v>449</v>
      </c>
      <c r="I229" s="66" t="s">
        <v>166</v>
      </c>
      <c r="J229" s="30">
        <v>39.75</v>
      </c>
      <c r="K229" s="31">
        <v>39.75</v>
      </c>
      <c r="L229" s="32">
        <v>0</v>
      </c>
      <c r="M229" s="33">
        <v>200</v>
      </c>
      <c r="N229" s="34" t="str">
        <f t="shared" si="62"/>
        <v>tra200l</v>
      </c>
      <c r="O229" s="35" t="e">
        <f t="shared" si="63"/>
        <v>#DIV/0!</v>
      </c>
      <c r="P229" s="36">
        <f>VLOOKUP(A229,Kengetallen!$A$2:$B$57,2,FALSE)</f>
        <v>0</v>
      </c>
      <c r="Q229" s="37"/>
      <c r="R229" s="38">
        <f t="shared" si="67"/>
        <v>0</v>
      </c>
      <c r="S229" s="39">
        <f t="shared" si="68"/>
        <v>0</v>
      </c>
      <c r="T229" s="37"/>
      <c r="U229" s="40">
        <f t="shared" si="64"/>
        <v>7950</v>
      </c>
    </row>
    <row r="230" spans="1:21">
      <c r="A230" s="43" t="s">
        <v>213</v>
      </c>
      <c r="B230" s="56" t="s">
        <v>448</v>
      </c>
      <c r="C230" s="56" t="s">
        <v>428</v>
      </c>
      <c r="D230" s="56" t="s">
        <v>271</v>
      </c>
      <c r="E230" s="56"/>
      <c r="F230" s="28" t="s">
        <v>535</v>
      </c>
      <c r="G230" s="66" t="s">
        <v>537</v>
      </c>
      <c r="H230" s="66" t="s">
        <v>451</v>
      </c>
      <c r="I230" s="66" t="s">
        <v>166</v>
      </c>
      <c r="J230" s="30">
        <v>54</v>
      </c>
      <c r="K230" s="31">
        <v>54</v>
      </c>
      <c r="L230" s="32">
        <v>0</v>
      </c>
      <c r="M230" s="33">
        <v>200</v>
      </c>
      <c r="N230" s="34" t="str">
        <f t="shared" si="62"/>
        <v>les200l</v>
      </c>
      <c r="O230" s="35" t="e">
        <f t="shared" si="63"/>
        <v>#DIV/0!</v>
      </c>
      <c r="P230" s="36">
        <f>VLOOKUP(A230,Kengetallen!$A$2:$B$57,2,FALSE)</f>
        <v>0</v>
      </c>
      <c r="Q230" s="37"/>
      <c r="R230" s="38">
        <f t="shared" si="67"/>
        <v>0</v>
      </c>
      <c r="S230" s="39">
        <f t="shared" si="68"/>
        <v>0</v>
      </c>
      <c r="T230" s="37"/>
      <c r="U230" s="40">
        <f t="shared" si="64"/>
        <v>10800</v>
      </c>
    </row>
    <row r="231" spans="1:21">
      <c r="A231" s="43" t="s">
        <v>213</v>
      </c>
      <c r="B231" s="56" t="s">
        <v>448</v>
      </c>
      <c r="C231" s="56" t="s">
        <v>428</v>
      </c>
      <c r="D231" s="56" t="s">
        <v>271</v>
      </c>
      <c r="E231" s="56"/>
      <c r="F231" s="28" t="s">
        <v>535</v>
      </c>
      <c r="G231" s="66" t="s">
        <v>538</v>
      </c>
      <c r="H231" s="66" t="s">
        <v>451</v>
      </c>
      <c r="I231" s="66" t="s">
        <v>166</v>
      </c>
      <c r="J231" s="30">
        <v>53</v>
      </c>
      <c r="K231" s="31">
        <v>53</v>
      </c>
      <c r="L231" s="32">
        <v>0</v>
      </c>
      <c r="M231" s="33">
        <v>200</v>
      </c>
      <c r="N231" s="34" t="str">
        <f t="shared" si="62"/>
        <v>les200l</v>
      </c>
      <c r="O231" s="35" t="e">
        <f t="shared" si="63"/>
        <v>#DIV/0!</v>
      </c>
      <c r="P231" s="36">
        <f>VLOOKUP(A231,Kengetallen!$A$2:$B$57,2,FALSE)</f>
        <v>0</v>
      </c>
      <c r="Q231" s="37"/>
      <c r="R231" s="38">
        <f t="shared" si="67"/>
        <v>0</v>
      </c>
      <c r="S231" s="39">
        <f t="shared" si="68"/>
        <v>0</v>
      </c>
      <c r="T231" s="37"/>
      <c r="U231" s="40">
        <f t="shared" si="64"/>
        <v>10600</v>
      </c>
    </row>
    <row r="232" spans="1:21" ht="12.75" customHeight="1">
      <c r="A232" s="43" t="s">
        <v>213</v>
      </c>
      <c r="B232" s="56" t="s">
        <v>448</v>
      </c>
      <c r="C232" s="56" t="s">
        <v>428</v>
      </c>
      <c r="D232" s="56" t="s">
        <v>271</v>
      </c>
      <c r="E232" s="56"/>
      <c r="F232" s="28" t="s">
        <v>535</v>
      </c>
      <c r="G232" s="66" t="s">
        <v>539</v>
      </c>
      <c r="H232" s="66" t="s">
        <v>451</v>
      </c>
      <c r="I232" s="66" t="s">
        <v>166</v>
      </c>
      <c r="J232" s="30">
        <v>69</v>
      </c>
      <c r="K232" s="31">
        <v>69</v>
      </c>
      <c r="L232" s="32">
        <v>0</v>
      </c>
      <c r="M232" s="33">
        <v>200</v>
      </c>
      <c r="N232" s="34" t="str">
        <f t="shared" si="62"/>
        <v>les200l</v>
      </c>
      <c r="O232" s="35" t="e">
        <f t="shared" si="63"/>
        <v>#DIV/0!</v>
      </c>
      <c r="P232" s="36">
        <f>VLOOKUP(A232,Kengetallen!$A$2:$B$57,2,FALSE)</f>
        <v>0</v>
      </c>
      <c r="Q232" s="37"/>
      <c r="R232" s="38">
        <f t="shared" si="67"/>
        <v>0</v>
      </c>
      <c r="S232" s="39">
        <f t="shared" si="68"/>
        <v>0</v>
      </c>
      <c r="T232" s="37"/>
      <c r="U232" s="40">
        <f t="shared" si="64"/>
        <v>13800</v>
      </c>
    </row>
    <row r="233" spans="1:21" ht="12.75" customHeight="1">
      <c r="A233" s="43" t="s">
        <v>205</v>
      </c>
      <c r="B233" s="56" t="s">
        <v>448</v>
      </c>
      <c r="C233" s="56" t="s">
        <v>428</v>
      </c>
      <c r="D233" s="56" t="s">
        <v>271</v>
      </c>
      <c r="E233" s="56"/>
      <c r="F233" s="28" t="s">
        <v>535</v>
      </c>
      <c r="G233" s="66" t="s">
        <v>540</v>
      </c>
      <c r="H233" s="66" t="s">
        <v>490</v>
      </c>
      <c r="I233" s="66" t="s">
        <v>241</v>
      </c>
      <c r="J233" s="30">
        <v>27</v>
      </c>
      <c r="K233" s="31">
        <v>27</v>
      </c>
      <c r="L233" s="32">
        <v>0</v>
      </c>
      <c r="M233" s="33">
        <v>200</v>
      </c>
      <c r="N233" s="34" t="str">
        <f t="shared" si="62"/>
        <v>kan200t</v>
      </c>
      <c r="O233" s="35" t="e">
        <f t="shared" si="63"/>
        <v>#DIV/0!</v>
      </c>
      <c r="P233" s="36">
        <f>VLOOKUP(A233,Kengetallen!$A$2:$B$57,2,FALSE)</f>
        <v>0</v>
      </c>
      <c r="Q233" s="37"/>
      <c r="R233" s="38">
        <f t="shared" si="67"/>
        <v>0</v>
      </c>
      <c r="S233" s="39">
        <f t="shared" si="68"/>
        <v>0</v>
      </c>
      <c r="T233" s="37"/>
      <c r="U233" s="40">
        <f t="shared" si="64"/>
        <v>5400</v>
      </c>
    </row>
    <row r="234" spans="1:21" ht="12.75" customHeight="1">
      <c r="A234" s="43" t="s">
        <v>213</v>
      </c>
      <c r="B234" s="56" t="s">
        <v>448</v>
      </c>
      <c r="C234" s="56" t="s">
        <v>428</v>
      </c>
      <c r="D234" s="56" t="s">
        <v>271</v>
      </c>
      <c r="E234" s="56"/>
      <c r="F234" s="28" t="s">
        <v>535</v>
      </c>
      <c r="G234" s="66" t="s">
        <v>541</v>
      </c>
      <c r="H234" s="66" t="s">
        <v>451</v>
      </c>
      <c r="I234" s="66" t="s">
        <v>166</v>
      </c>
      <c r="J234" s="30">
        <v>69</v>
      </c>
      <c r="K234" s="31">
        <v>69</v>
      </c>
      <c r="L234" s="32">
        <v>0</v>
      </c>
      <c r="M234" s="33">
        <v>200</v>
      </c>
      <c r="N234" s="34" t="str">
        <f t="shared" si="62"/>
        <v>les200l</v>
      </c>
      <c r="O234" s="35" t="e">
        <f t="shared" si="63"/>
        <v>#DIV/0!</v>
      </c>
      <c r="P234" s="36">
        <f>VLOOKUP(A234,Kengetallen!$A$2:$B$57,2,FALSE)</f>
        <v>0</v>
      </c>
      <c r="Q234" s="37"/>
      <c r="R234" s="38">
        <f t="shared" si="67"/>
        <v>0</v>
      </c>
      <c r="S234" s="39">
        <f t="shared" si="68"/>
        <v>0</v>
      </c>
      <c r="T234" s="37"/>
      <c r="U234" s="40">
        <f t="shared" si="64"/>
        <v>13800</v>
      </c>
    </row>
    <row r="235" spans="1:21">
      <c r="A235" s="43" t="s">
        <v>213</v>
      </c>
      <c r="B235" s="56" t="s">
        <v>448</v>
      </c>
      <c r="C235" s="56" t="s">
        <v>428</v>
      </c>
      <c r="D235" s="56" t="s">
        <v>271</v>
      </c>
      <c r="E235" s="56"/>
      <c r="F235" s="28" t="s">
        <v>535</v>
      </c>
      <c r="G235" s="66" t="s">
        <v>542</v>
      </c>
      <c r="H235" s="66" t="s">
        <v>451</v>
      </c>
      <c r="I235" s="66" t="s">
        <v>166</v>
      </c>
      <c r="J235" s="30">
        <v>54</v>
      </c>
      <c r="K235" s="31">
        <v>54</v>
      </c>
      <c r="L235" s="32">
        <v>0</v>
      </c>
      <c r="M235" s="33">
        <v>200</v>
      </c>
      <c r="N235" s="34" t="str">
        <f t="shared" si="62"/>
        <v>les200l</v>
      </c>
      <c r="O235" s="35" t="e">
        <f t="shared" si="63"/>
        <v>#DIV/0!</v>
      </c>
      <c r="P235" s="36">
        <f>VLOOKUP(A235,Kengetallen!$A$2:$B$57,2,FALSE)</f>
        <v>0</v>
      </c>
      <c r="Q235" s="37"/>
      <c r="R235" s="38">
        <f t="shared" si="67"/>
        <v>0</v>
      </c>
      <c r="S235" s="39">
        <f t="shared" si="68"/>
        <v>0</v>
      </c>
      <c r="T235" s="37"/>
      <c r="U235" s="40">
        <f t="shared" si="64"/>
        <v>10800</v>
      </c>
    </row>
    <row r="236" spans="1:21" ht="12.75" customHeight="1">
      <c r="A236" s="43" t="s">
        <v>232</v>
      </c>
      <c r="B236" s="56" t="s">
        <v>448</v>
      </c>
      <c r="C236" s="56" t="s">
        <v>428</v>
      </c>
      <c r="D236" s="56" t="s">
        <v>271</v>
      </c>
      <c r="E236" s="56"/>
      <c r="F236" s="28" t="s">
        <v>535</v>
      </c>
      <c r="G236" s="66" t="s">
        <v>543</v>
      </c>
      <c r="H236" s="66" t="s">
        <v>454</v>
      </c>
      <c r="I236" s="66" t="s">
        <v>166</v>
      </c>
      <c r="J236" s="30">
        <v>27.75</v>
      </c>
      <c r="K236" s="31">
        <v>27.75</v>
      </c>
      <c r="L236" s="32">
        <v>0</v>
      </c>
      <c r="M236" s="33">
        <v>200</v>
      </c>
      <c r="N236" s="34" t="str">
        <f t="shared" si="62"/>
        <v>tra200l</v>
      </c>
      <c r="O236" s="35" t="e">
        <f t="shared" si="63"/>
        <v>#DIV/0!</v>
      </c>
      <c r="P236" s="36">
        <f>VLOOKUP(A236,Kengetallen!$A$2:$B$57,2,FALSE)</f>
        <v>0</v>
      </c>
      <c r="Q236" s="37"/>
      <c r="R236" s="38">
        <f t="shared" si="67"/>
        <v>0</v>
      </c>
      <c r="S236" s="39">
        <f t="shared" si="68"/>
        <v>0</v>
      </c>
      <c r="T236" s="37"/>
      <c r="U236" s="40">
        <f t="shared" si="64"/>
        <v>5550</v>
      </c>
    </row>
    <row r="237" spans="1:21">
      <c r="A237" s="43" t="s">
        <v>213</v>
      </c>
      <c r="B237" s="56" t="s">
        <v>448</v>
      </c>
      <c r="C237" s="56" t="s">
        <v>428</v>
      </c>
      <c r="D237" s="56" t="s">
        <v>271</v>
      </c>
      <c r="E237" s="56"/>
      <c r="F237" s="28" t="s">
        <v>535</v>
      </c>
      <c r="G237" s="66" t="s">
        <v>544</v>
      </c>
      <c r="H237" s="66" t="s">
        <v>451</v>
      </c>
      <c r="I237" s="66" t="s">
        <v>166</v>
      </c>
      <c r="J237" s="30">
        <v>54</v>
      </c>
      <c r="K237" s="31">
        <v>54</v>
      </c>
      <c r="L237" s="32">
        <v>0</v>
      </c>
      <c r="M237" s="33">
        <v>200</v>
      </c>
      <c r="N237" s="34" t="str">
        <f t="shared" si="62"/>
        <v>les200l</v>
      </c>
      <c r="O237" s="35" t="e">
        <f t="shared" si="63"/>
        <v>#DIV/0!</v>
      </c>
      <c r="P237" s="36">
        <f>VLOOKUP(A237,Kengetallen!$A$2:$B$57,2,FALSE)</f>
        <v>0</v>
      </c>
      <c r="Q237" s="37"/>
      <c r="R237" s="38">
        <f t="shared" si="67"/>
        <v>0</v>
      </c>
      <c r="S237" s="39">
        <f t="shared" si="68"/>
        <v>0</v>
      </c>
      <c r="T237" s="37"/>
      <c r="U237" s="40">
        <f t="shared" si="64"/>
        <v>10800</v>
      </c>
    </row>
    <row r="238" spans="1:21">
      <c r="A238" s="43" t="s">
        <v>205</v>
      </c>
      <c r="B238" s="56" t="s">
        <v>448</v>
      </c>
      <c r="C238" s="56" t="s">
        <v>428</v>
      </c>
      <c r="D238" s="56" t="s">
        <v>271</v>
      </c>
      <c r="E238" s="56"/>
      <c r="F238" s="28" t="s">
        <v>535</v>
      </c>
      <c r="G238" s="66" t="s">
        <v>545</v>
      </c>
      <c r="H238" s="66" t="s">
        <v>490</v>
      </c>
      <c r="I238" s="66" t="s">
        <v>241</v>
      </c>
      <c r="J238" s="30">
        <v>27</v>
      </c>
      <c r="K238" s="31">
        <v>27</v>
      </c>
      <c r="L238" s="32">
        <v>0</v>
      </c>
      <c r="M238" s="33">
        <v>200</v>
      </c>
      <c r="N238" s="34" t="str">
        <f t="shared" si="62"/>
        <v>kan200t</v>
      </c>
      <c r="O238" s="35" t="e">
        <f t="shared" si="63"/>
        <v>#DIV/0!</v>
      </c>
      <c r="P238" s="36">
        <f>VLOOKUP(A238,Kengetallen!$A$2:$B$57,2,FALSE)</f>
        <v>0</v>
      </c>
      <c r="Q238" s="37"/>
      <c r="R238" s="38">
        <f t="shared" si="67"/>
        <v>0</v>
      </c>
      <c r="S238" s="39">
        <f t="shared" si="68"/>
        <v>0</v>
      </c>
      <c r="T238" s="37"/>
      <c r="U238" s="40">
        <f t="shared" si="64"/>
        <v>5400</v>
      </c>
    </row>
    <row r="239" spans="1:21">
      <c r="A239" s="43" t="s">
        <v>213</v>
      </c>
      <c r="B239" s="56" t="s">
        <v>448</v>
      </c>
      <c r="C239" s="56" t="s">
        <v>428</v>
      </c>
      <c r="D239" s="56" t="s">
        <v>271</v>
      </c>
      <c r="E239" s="56"/>
      <c r="F239" s="28" t="s">
        <v>535</v>
      </c>
      <c r="G239" s="66" t="s">
        <v>546</v>
      </c>
      <c r="H239" s="66" t="s">
        <v>451</v>
      </c>
      <c r="I239" s="66" t="s">
        <v>166</v>
      </c>
      <c r="J239" s="30">
        <v>68</v>
      </c>
      <c r="K239" s="31">
        <v>68</v>
      </c>
      <c r="L239" s="32">
        <v>0</v>
      </c>
      <c r="M239" s="33">
        <v>200</v>
      </c>
      <c r="N239" s="34" t="str">
        <f t="shared" si="62"/>
        <v>les200l</v>
      </c>
      <c r="O239" s="35" t="e">
        <f t="shared" si="63"/>
        <v>#DIV/0!</v>
      </c>
      <c r="P239" s="36">
        <f>VLOOKUP(A239,Kengetallen!$A$2:$B$57,2,FALSE)</f>
        <v>0</v>
      </c>
      <c r="Q239" s="37"/>
      <c r="R239" s="38">
        <f t="shared" si="67"/>
        <v>0</v>
      </c>
      <c r="S239" s="39">
        <f t="shared" si="68"/>
        <v>0</v>
      </c>
      <c r="T239" s="37"/>
      <c r="U239" s="40">
        <f t="shared" si="64"/>
        <v>13600</v>
      </c>
    </row>
    <row r="240" spans="1:21" ht="12.75" customHeight="1">
      <c r="A240" s="43" t="s">
        <v>213</v>
      </c>
      <c r="B240" s="56" t="s">
        <v>448</v>
      </c>
      <c r="C240" s="56" t="s">
        <v>428</v>
      </c>
      <c r="D240" s="56" t="s">
        <v>271</v>
      </c>
      <c r="E240" s="56"/>
      <c r="F240" s="28" t="s">
        <v>535</v>
      </c>
      <c r="G240" s="66" t="s">
        <v>547</v>
      </c>
      <c r="H240" s="66" t="s">
        <v>451</v>
      </c>
      <c r="I240" s="66" t="s">
        <v>166</v>
      </c>
      <c r="J240" s="30">
        <v>53</v>
      </c>
      <c r="K240" s="31">
        <v>53</v>
      </c>
      <c r="L240" s="32">
        <v>0</v>
      </c>
      <c r="M240" s="33">
        <v>200</v>
      </c>
      <c r="N240" s="34" t="str">
        <f t="shared" si="62"/>
        <v>les200l</v>
      </c>
      <c r="O240" s="35" t="e">
        <f t="shared" si="63"/>
        <v>#DIV/0!</v>
      </c>
      <c r="P240" s="36">
        <f>VLOOKUP(A240,Kengetallen!$A$2:$B$57,2,FALSE)</f>
        <v>0</v>
      </c>
      <c r="Q240" s="37"/>
      <c r="R240" s="38">
        <f t="shared" si="67"/>
        <v>0</v>
      </c>
      <c r="S240" s="39">
        <f t="shared" si="68"/>
        <v>0</v>
      </c>
      <c r="T240" s="37"/>
      <c r="U240" s="40">
        <f t="shared" si="64"/>
        <v>10600</v>
      </c>
    </row>
    <row r="241" spans="1:56" ht="12.75" customHeight="1">
      <c r="A241" s="43" t="s">
        <v>213</v>
      </c>
      <c r="B241" s="56" t="s">
        <v>448</v>
      </c>
      <c r="C241" s="56" t="s">
        <v>428</v>
      </c>
      <c r="D241" s="56" t="s">
        <v>271</v>
      </c>
      <c r="E241" s="56"/>
      <c r="F241" s="28" t="s">
        <v>535</v>
      </c>
      <c r="G241" s="66" t="s">
        <v>548</v>
      </c>
      <c r="H241" s="66" t="s">
        <v>451</v>
      </c>
      <c r="I241" s="66" t="s">
        <v>166</v>
      </c>
      <c r="J241" s="30">
        <v>54</v>
      </c>
      <c r="K241" s="31">
        <v>54</v>
      </c>
      <c r="L241" s="32">
        <v>0</v>
      </c>
      <c r="M241" s="33">
        <v>200</v>
      </c>
      <c r="N241" s="34" t="str">
        <f t="shared" si="62"/>
        <v>les200l</v>
      </c>
      <c r="O241" s="35" t="e">
        <f t="shared" si="63"/>
        <v>#DIV/0!</v>
      </c>
      <c r="P241" s="36">
        <f>VLOOKUP(A241,Kengetallen!$A$2:$B$57,2,FALSE)</f>
        <v>0</v>
      </c>
      <c r="Q241" s="37"/>
      <c r="R241" s="38">
        <f t="shared" si="67"/>
        <v>0</v>
      </c>
      <c r="S241" s="39">
        <f t="shared" si="68"/>
        <v>0</v>
      </c>
      <c r="T241" s="37"/>
      <c r="U241" s="40">
        <f t="shared" si="64"/>
        <v>10800</v>
      </c>
    </row>
    <row r="242" spans="1:56" ht="12.75" customHeight="1">
      <c r="A242" s="43" t="s">
        <v>228</v>
      </c>
      <c r="B242" s="56" t="s">
        <v>448</v>
      </c>
      <c r="C242" s="56" t="s">
        <v>428</v>
      </c>
      <c r="D242" s="56" t="s">
        <v>271</v>
      </c>
      <c r="E242" s="56"/>
      <c r="F242" s="28" t="s">
        <v>535</v>
      </c>
      <c r="G242" s="66" t="s">
        <v>549</v>
      </c>
      <c r="H242" s="66" t="s">
        <v>466</v>
      </c>
      <c r="I242" s="66" t="s">
        <v>165</v>
      </c>
      <c r="J242" s="30">
        <v>7</v>
      </c>
      <c r="K242" s="31">
        <v>7</v>
      </c>
      <c r="L242" s="32">
        <v>0</v>
      </c>
      <c r="M242" s="33">
        <v>200</v>
      </c>
      <c r="N242" s="34" t="str">
        <f t="shared" si="62"/>
        <v>sas200s</v>
      </c>
      <c r="O242" s="35" t="e">
        <f t="shared" si="63"/>
        <v>#DIV/0!</v>
      </c>
      <c r="P242" s="36">
        <f>VLOOKUP(A242,Kengetallen!$A$2:$B$57,2,FALSE)</f>
        <v>0</v>
      </c>
      <c r="Q242" s="37"/>
      <c r="R242" s="38">
        <f t="shared" si="67"/>
        <v>0</v>
      </c>
      <c r="S242" s="39">
        <f t="shared" si="68"/>
        <v>0</v>
      </c>
      <c r="T242" s="37"/>
      <c r="U242" s="40">
        <f t="shared" si="64"/>
        <v>1400</v>
      </c>
    </row>
    <row r="243" spans="1:56" ht="12.75" customHeight="1">
      <c r="A243" s="43" t="s">
        <v>228</v>
      </c>
      <c r="B243" s="56" t="s">
        <v>448</v>
      </c>
      <c r="C243" s="56" t="s">
        <v>428</v>
      </c>
      <c r="D243" s="56" t="s">
        <v>271</v>
      </c>
      <c r="E243" s="56"/>
      <c r="F243" s="28" t="s">
        <v>535</v>
      </c>
      <c r="G243" s="66" t="s">
        <v>550</v>
      </c>
      <c r="H243" s="66" t="s">
        <v>466</v>
      </c>
      <c r="I243" s="66" t="s">
        <v>165</v>
      </c>
      <c r="J243" s="30">
        <v>7</v>
      </c>
      <c r="K243" s="31">
        <v>7</v>
      </c>
      <c r="L243" s="32">
        <v>0</v>
      </c>
      <c r="M243" s="33">
        <v>200</v>
      </c>
      <c r="N243" s="34" t="str">
        <f t="shared" si="62"/>
        <v>sas200s</v>
      </c>
      <c r="O243" s="35" t="e">
        <f t="shared" si="63"/>
        <v>#DIV/0!</v>
      </c>
      <c r="P243" s="36">
        <f>VLOOKUP(A243,Kengetallen!$A$2:$B$57,2,FALSE)</f>
        <v>0</v>
      </c>
      <c r="Q243" s="37"/>
      <c r="R243" s="38">
        <f t="shared" si="67"/>
        <v>0</v>
      </c>
      <c r="S243" s="39">
        <f t="shared" si="68"/>
        <v>0</v>
      </c>
      <c r="T243" s="37"/>
      <c r="U243" s="40">
        <f t="shared" si="64"/>
        <v>1400</v>
      </c>
    </row>
    <row r="244" spans="1:56" ht="12.75" customHeight="1">
      <c r="A244" s="43" t="s">
        <v>289</v>
      </c>
      <c r="B244" s="56" t="s">
        <v>448</v>
      </c>
      <c r="C244" s="56" t="s">
        <v>428</v>
      </c>
      <c r="D244" s="56" t="s">
        <v>271</v>
      </c>
      <c r="E244" s="56"/>
      <c r="F244" s="28" t="s">
        <v>535</v>
      </c>
      <c r="G244" s="66" t="s">
        <v>551</v>
      </c>
      <c r="H244" s="66" t="s">
        <v>438</v>
      </c>
      <c r="I244" s="66" t="s">
        <v>457</v>
      </c>
      <c r="J244" s="30">
        <v>3.04</v>
      </c>
      <c r="K244" s="31">
        <v>0</v>
      </c>
      <c r="L244" s="32">
        <v>3.04</v>
      </c>
      <c r="M244" s="33">
        <v>0</v>
      </c>
      <c r="N244" s="34" t="str">
        <f t="shared" si="62"/>
        <v>nio</v>
      </c>
      <c r="Q244" s="44"/>
      <c r="T244" s="44"/>
    </row>
    <row r="245" spans="1:56" ht="12.75" customHeight="1">
      <c r="A245" s="43" t="s">
        <v>196</v>
      </c>
      <c r="B245" s="56" t="s">
        <v>448</v>
      </c>
      <c r="C245" s="56" t="s">
        <v>428</v>
      </c>
      <c r="D245" s="56" t="s">
        <v>271</v>
      </c>
      <c r="E245" s="56"/>
      <c r="F245" s="28" t="s">
        <v>535</v>
      </c>
      <c r="G245" s="66" t="s">
        <v>552</v>
      </c>
      <c r="H245" s="66" t="s">
        <v>468</v>
      </c>
      <c r="I245" s="66" t="s">
        <v>166</v>
      </c>
      <c r="J245" s="30">
        <v>266.79999999999995</v>
      </c>
      <c r="K245" s="31">
        <v>266.79999999999995</v>
      </c>
      <c r="L245" s="32">
        <v>0</v>
      </c>
      <c r="M245" s="33">
        <v>200</v>
      </c>
      <c r="N245" s="34" t="str">
        <f t="shared" si="62"/>
        <v>gan200l</v>
      </c>
      <c r="O245" s="35" t="e">
        <f t="shared" si="63"/>
        <v>#DIV/0!</v>
      </c>
      <c r="P245" s="36">
        <f>VLOOKUP(A245,Kengetallen!$A$2:$B$57,2,FALSE)</f>
        <v>0</v>
      </c>
      <c r="Q245" s="37"/>
      <c r="R245" s="38">
        <f t="shared" ref="R245" si="69">+P245*Q245</f>
        <v>0</v>
      </c>
      <c r="S245" s="39">
        <f t="shared" ref="S245" si="70">+R245*K245</f>
        <v>0</v>
      </c>
      <c r="T245" s="37"/>
      <c r="U245" s="40">
        <f t="shared" si="64"/>
        <v>53359.999999999993</v>
      </c>
    </row>
    <row r="246" spans="1:56" ht="12.75" customHeight="1">
      <c r="A246" s="49" t="s">
        <v>553</v>
      </c>
      <c r="B246" s="50" t="s">
        <v>448</v>
      </c>
      <c r="C246" s="50" t="s">
        <v>428</v>
      </c>
      <c r="D246" s="50" t="s">
        <v>271</v>
      </c>
      <c r="E246" s="50"/>
      <c r="F246" s="51" t="s">
        <v>426</v>
      </c>
      <c r="G246" s="52"/>
      <c r="H246" s="53"/>
      <c r="I246" s="53"/>
      <c r="J246" s="54">
        <f>SUM(J141:J245)</f>
        <v>5394.37</v>
      </c>
      <c r="K246" s="54">
        <f>SUM(K141:K245)</f>
        <v>5114.8500000000004</v>
      </c>
      <c r="L246" s="55">
        <f>SUM(L141:L245)</f>
        <v>279.52</v>
      </c>
      <c r="M246" s="56"/>
      <c r="N246" s="57"/>
    </row>
    <row r="247" spans="1:56" s="24" customFormat="1" ht="24">
      <c r="A247" s="59" t="s">
        <v>250</v>
      </c>
      <c r="B247" s="59" t="s">
        <v>251</v>
      </c>
      <c r="C247" s="59" t="s">
        <v>252</v>
      </c>
      <c r="D247" s="59" t="s">
        <v>253</v>
      </c>
      <c r="E247" s="59" t="s">
        <v>254</v>
      </c>
      <c r="F247" s="59" t="s">
        <v>255</v>
      </c>
      <c r="G247" s="59" t="s">
        <v>256</v>
      </c>
      <c r="H247" s="59" t="s">
        <v>257</v>
      </c>
      <c r="I247" s="59" t="s">
        <v>258</v>
      </c>
      <c r="J247" s="60" t="s">
        <v>259</v>
      </c>
      <c r="K247" s="60" t="s">
        <v>260</v>
      </c>
      <c r="L247" s="61" t="s">
        <v>261</v>
      </c>
      <c r="M247" s="59" t="s">
        <v>262</v>
      </c>
      <c r="N247" s="62"/>
      <c r="O247" s="62"/>
      <c r="P247" s="63"/>
      <c r="Q247" s="20"/>
      <c r="R247" s="64"/>
      <c r="S247" s="62"/>
      <c r="T247" s="20"/>
      <c r="U247" s="65"/>
      <c r="V247" s="23"/>
      <c r="W247" s="23"/>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row>
    <row r="248" spans="1:56" ht="12.75" customHeight="1">
      <c r="A248" s="43" t="s">
        <v>182</v>
      </c>
      <c r="B248" s="56" t="s">
        <v>554</v>
      </c>
      <c r="C248" s="56" t="s">
        <v>555</v>
      </c>
      <c r="D248" s="56" t="s">
        <v>271</v>
      </c>
      <c r="E248" s="56"/>
      <c r="F248" s="27" t="s">
        <v>272</v>
      </c>
      <c r="G248" s="28">
        <v>1</v>
      </c>
      <c r="H248" s="66" t="s">
        <v>506</v>
      </c>
      <c r="I248" s="66" t="s">
        <v>166</v>
      </c>
      <c r="J248" s="30">
        <v>224</v>
      </c>
      <c r="K248" s="31">
        <v>224</v>
      </c>
      <c r="L248" s="32">
        <v>0</v>
      </c>
      <c r="M248" s="33">
        <v>200</v>
      </c>
      <c r="N248" s="34" t="str">
        <f t="shared" ref="N248:N311" si="71">A248</f>
        <v>aul200l</v>
      </c>
      <c r="O248" s="35" t="e">
        <f t="shared" ref="O248:O311" si="72">+M248/P248</f>
        <v>#DIV/0!</v>
      </c>
      <c r="P248" s="36">
        <f>VLOOKUP(A248,Kengetallen!$A$2:$B$57,2,FALSE)</f>
        <v>0</v>
      </c>
      <c r="Q248" s="37"/>
      <c r="R248" s="38">
        <f t="shared" ref="R248:R295" si="73">+P248*Q248</f>
        <v>0</v>
      </c>
      <c r="S248" s="39">
        <f t="shared" ref="S248:S295" si="74">+R248*K248</f>
        <v>0</v>
      </c>
      <c r="T248" s="37"/>
      <c r="U248" s="40">
        <f t="shared" ref="U248:U311" si="75">+M248*K248</f>
        <v>44800</v>
      </c>
    </row>
    <row r="249" spans="1:56" ht="12.75" customHeight="1">
      <c r="A249" s="43" t="s">
        <v>205</v>
      </c>
      <c r="B249" s="56" t="s">
        <v>554</v>
      </c>
      <c r="C249" s="56" t="s">
        <v>555</v>
      </c>
      <c r="D249" s="56" t="s">
        <v>271</v>
      </c>
      <c r="E249" s="56"/>
      <c r="F249" s="27" t="s">
        <v>272</v>
      </c>
      <c r="G249" s="28">
        <v>2</v>
      </c>
      <c r="H249" s="66" t="s">
        <v>490</v>
      </c>
      <c r="I249" s="66" t="s">
        <v>556</v>
      </c>
      <c r="J249" s="30">
        <v>20</v>
      </c>
      <c r="K249" s="31">
        <v>20</v>
      </c>
      <c r="L249" s="32">
        <v>0</v>
      </c>
      <c r="M249" s="33">
        <v>200</v>
      </c>
      <c r="N249" s="34" t="str">
        <f t="shared" si="71"/>
        <v>kan200t</v>
      </c>
      <c r="O249" s="35" t="e">
        <f t="shared" si="72"/>
        <v>#DIV/0!</v>
      </c>
      <c r="P249" s="36">
        <f>VLOOKUP(A249,Kengetallen!$A$2:$B$57,2,FALSE)</f>
        <v>0</v>
      </c>
      <c r="Q249" s="37"/>
      <c r="R249" s="38">
        <f t="shared" si="73"/>
        <v>0</v>
      </c>
      <c r="S249" s="39">
        <f t="shared" si="74"/>
        <v>0</v>
      </c>
      <c r="T249" s="37"/>
      <c r="U249" s="40">
        <f t="shared" si="75"/>
        <v>4000</v>
      </c>
    </row>
    <row r="250" spans="1:56" ht="12.75" customHeight="1">
      <c r="A250" s="43" t="s">
        <v>205</v>
      </c>
      <c r="B250" s="56" t="s">
        <v>554</v>
      </c>
      <c r="C250" s="56" t="s">
        <v>555</v>
      </c>
      <c r="D250" s="56" t="s">
        <v>271</v>
      </c>
      <c r="E250" s="56"/>
      <c r="F250" s="27" t="s">
        <v>272</v>
      </c>
      <c r="G250" s="28">
        <v>3</v>
      </c>
      <c r="H250" s="66" t="s">
        <v>557</v>
      </c>
      <c r="I250" s="66" t="s">
        <v>556</v>
      </c>
      <c r="J250" s="30">
        <v>9</v>
      </c>
      <c r="K250" s="31">
        <v>9</v>
      </c>
      <c r="L250" s="32">
        <v>0</v>
      </c>
      <c r="M250" s="33">
        <v>200</v>
      </c>
      <c r="N250" s="34" t="str">
        <f t="shared" si="71"/>
        <v>kan200t</v>
      </c>
      <c r="O250" s="35" t="e">
        <f t="shared" si="72"/>
        <v>#DIV/0!</v>
      </c>
      <c r="P250" s="36">
        <f>VLOOKUP(A250,Kengetallen!$A$2:$B$57,2,FALSE)</f>
        <v>0</v>
      </c>
      <c r="Q250" s="37"/>
      <c r="R250" s="38">
        <f t="shared" si="73"/>
        <v>0</v>
      </c>
      <c r="S250" s="39">
        <f t="shared" si="74"/>
        <v>0</v>
      </c>
      <c r="T250" s="37"/>
      <c r="U250" s="40">
        <f t="shared" si="75"/>
        <v>1800</v>
      </c>
    </row>
    <row r="251" spans="1:56" ht="12.75" customHeight="1">
      <c r="A251" s="43" t="s">
        <v>194</v>
      </c>
      <c r="B251" s="56" t="s">
        <v>554</v>
      </c>
      <c r="C251" s="56" t="s">
        <v>555</v>
      </c>
      <c r="D251" s="56" t="s">
        <v>271</v>
      </c>
      <c r="E251" s="56"/>
      <c r="F251" s="27" t="s">
        <v>272</v>
      </c>
      <c r="G251" s="28">
        <v>4</v>
      </c>
      <c r="H251" s="66" t="s">
        <v>558</v>
      </c>
      <c r="I251" s="66" t="s">
        <v>559</v>
      </c>
      <c r="J251" s="30">
        <v>27</v>
      </c>
      <c r="K251" s="31">
        <v>27</v>
      </c>
      <c r="L251" s="32">
        <v>0</v>
      </c>
      <c r="M251" s="33">
        <v>200</v>
      </c>
      <c r="N251" s="34" t="str">
        <f t="shared" si="71"/>
        <v>ent200t</v>
      </c>
      <c r="O251" s="35" t="e">
        <f t="shared" si="72"/>
        <v>#DIV/0!</v>
      </c>
      <c r="P251" s="36">
        <f>VLOOKUP(A251,Kengetallen!$A$2:$B$57,2,FALSE)</f>
        <v>0</v>
      </c>
      <c r="Q251" s="37"/>
      <c r="R251" s="38">
        <f t="shared" si="73"/>
        <v>0</v>
      </c>
      <c r="S251" s="39">
        <f t="shared" si="74"/>
        <v>0</v>
      </c>
      <c r="T251" s="37"/>
      <c r="U251" s="40">
        <f t="shared" si="75"/>
        <v>5400</v>
      </c>
    </row>
    <row r="252" spans="1:56" ht="12.75" customHeight="1">
      <c r="A252" s="43" t="s">
        <v>197</v>
      </c>
      <c r="B252" s="56" t="s">
        <v>554</v>
      </c>
      <c r="C252" s="56" t="s">
        <v>555</v>
      </c>
      <c r="D252" s="56" t="s">
        <v>271</v>
      </c>
      <c r="E252" s="56"/>
      <c r="F252" s="27" t="s">
        <v>272</v>
      </c>
      <c r="G252" s="28">
        <v>5</v>
      </c>
      <c r="H252" s="66" t="s">
        <v>560</v>
      </c>
      <c r="I252" s="66" t="s">
        <v>561</v>
      </c>
      <c r="J252" s="30">
        <v>121</v>
      </c>
      <c r="K252" s="31">
        <v>121</v>
      </c>
      <c r="L252" s="32">
        <v>0</v>
      </c>
      <c r="M252" s="33">
        <v>200</v>
      </c>
      <c r="N252" s="34" t="str">
        <f t="shared" si="71"/>
        <v>gan200s</v>
      </c>
      <c r="O252" s="35" t="e">
        <f t="shared" si="72"/>
        <v>#DIV/0!</v>
      </c>
      <c r="P252" s="36">
        <f>VLOOKUP(A252,Kengetallen!$A$2:$B$57,2,FALSE)</f>
        <v>0</v>
      </c>
      <c r="Q252" s="37"/>
      <c r="R252" s="38">
        <f t="shared" si="73"/>
        <v>0</v>
      </c>
      <c r="S252" s="39">
        <f t="shared" si="74"/>
        <v>0</v>
      </c>
      <c r="T252" s="37"/>
      <c r="U252" s="40">
        <f t="shared" si="75"/>
        <v>24200</v>
      </c>
    </row>
    <row r="253" spans="1:56" ht="12.75" customHeight="1">
      <c r="A253" s="43" t="s">
        <v>216</v>
      </c>
      <c r="B253" s="56" t="s">
        <v>554</v>
      </c>
      <c r="C253" s="56" t="s">
        <v>555</v>
      </c>
      <c r="D253" s="56" t="s">
        <v>271</v>
      </c>
      <c r="E253" s="56"/>
      <c r="F253" s="27" t="s">
        <v>272</v>
      </c>
      <c r="G253" s="28">
        <v>8</v>
      </c>
      <c r="H253" s="66" t="s">
        <v>562</v>
      </c>
      <c r="I253" s="66" t="s">
        <v>166</v>
      </c>
      <c r="J253" s="30">
        <v>4</v>
      </c>
      <c r="K253" s="31">
        <v>4</v>
      </c>
      <c r="L253" s="32">
        <v>0</v>
      </c>
      <c r="M253" s="33">
        <v>200</v>
      </c>
      <c r="N253" s="34" t="str">
        <f t="shared" si="71"/>
        <v>lif200l</v>
      </c>
      <c r="O253" s="35" t="e">
        <f t="shared" si="72"/>
        <v>#DIV/0!</v>
      </c>
      <c r="P253" s="36">
        <f>VLOOKUP(A253,Kengetallen!$A$2:$B$57,2,FALSE)</f>
        <v>0</v>
      </c>
      <c r="Q253" s="37"/>
      <c r="R253" s="38">
        <f t="shared" si="73"/>
        <v>0</v>
      </c>
      <c r="S253" s="39">
        <f t="shared" si="74"/>
        <v>0</v>
      </c>
      <c r="T253" s="37"/>
      <c r="U253" s="40">
        <f t="shared" si="75"/>
        <v>800</v>
      </c>
    </row>
    <row r="254" spans="1:56" ht="12.75" customHeight="1">
      <c r="A254" s="25" t="s">
        <v>188</v>
      </c>
      <c r="B254" s="56" t="s">
        <v>554</v>
      </c>
      <c r="C254" s="56" t="s">
        <v>555</v>
      </c>
      <c r="D254" s="56" t="s">
        <v>271</v>
      </c>
      <c r="E254" s="56"/>
      <c r="F254" s="27" t="s">
        <v>272</v>
      </c>
      <c r="G254" s="28">
        <v>9</v>
      </c>
      <c r="H254" s="66" t="s">
        <v>435</v>
      </c>
      <c r="I254" s="66" t="s">
        <v>282</v>
      </c>
      <c r="J254" s="30">
        <v>5</v>
      </c>
      <c r="K254" s="31">
        <v>5</v>
      </c>
      <c r="L254" s="32">
        <v>0</v>
      </c>
      <c r="M254" s="33">
        <v>200</v>
      </c>
      <c r="N254" s="34" t="str">
        <f t="shared" si="71"/>
        <v>dot200s</v>
      </c>
      <c r="O254" s="35" t="e">
        <f t="shared" si="72"/>
        <v>#DIV/0!</v>
      </c>
      <c r="P254" s="36">
        <f>VLOOKUP(A254,Kengetallen!$A$2:$B$57,2,FALSE)</f>
        <v>0</v>
      </c>
      <c r="Q254" s="37"/>
      <c r="R254" s="38">
        <f t="shared" si="73"/>
        <v>0</v>
      </c>
      <c r="S254" s="39">
        <f t="shared" si="74"/>
        <v>0</v>
      </c>
      <c r="T254" s="37"/>
      <c r="U254" s="40">
        <f t="shared" si="75"/>
        <v>1000</v>
      </c>
    </row>
    <row r="255" spans="1:56" ht="12.75" customHeight="1">
      <c r="A255" s="43" t="s">
        <v>205</v>
      </c>
      <c r="B255" s="56" t="s">
        <v>554</v>
      </c>
      <c r="C255" s="56" t="s">
        <v>555</v>
      </c>
      <c r="D255" s="56" t="s">
        <v>271</v>
      </c>
      <c r="E255" s="56"/>
      <c r="F255" s="27" t="s">
        <v>272</v>
      </c>
      <c r="G255" s="28">
        <v>10</v>
      </c>
      <c r="H255" s="66" t="s">
        <v>557</v>
      </c>
      <c r="I255" s="66" t="s">
        <v>556</v>
      </c>
      <c r="J255" s="30">
        <v>7</v>
      </c>
      <c r="K255" s="31">
        <v>7</v>
      </c>
      <c r="L255" s="32">
        <v>0</v>
      </c>
      <c r="M255" s="33">
        <v>200</v>
      </c>
      <c r="N255" s="34" t="str">
        <f t="shared" si="71"/>
        <v>kan200t</v>
      </c>
      <c r="O255" s="35" t="e">
        <f t="shared" si="72"/>
        <v>#DIV/0!</v>
      </c>
      <c r="P255" s="36">
        <f>VLOOKUP(A255,Kengetallen!$A$2:$B$57,2,FALSE)</f>
        <v>0</v>
      </c>
      <c r="Q255" s="37"/>
      <c r="R255" s="38">
        <f t="shared" si="73"/>
        <v>0</v>
      </c>
      <c r="S255" s="39">
        <f t="shared" si="74"/>
        <v>0</v>
      </c>
      <c r="T255" s="37"/>
      <c r="U255" s="40">
        <f t="shared" si="75"/>
        <v>1400</v>
      </c>
    </row>
    <row r="256" spans="1:56" ht="12.75" customHeight="1">
      <c r="A256" s="43" t="s">
        <v>232</v>
      </c>
      <c r="B256" s="56" t="s">
        <v>554</v>
      </c>
      <c r="C256" s="56" t="s">
        <v>555</v>
      </c>
      <c r="D256" s="56" t="s">
        <v>271</v>
      </c>
      <c r="E256" s="56"/>
      <c r="F256" s="27" t="s">
        <v>272</v>
      </c>
      <c r="G256" s="28">
        <v>11</v>
      </c>
      <c r="H256" s="66" t="s">
        <v>563</v>
      </c>
      <c r="I256" s="66" t="s">
        <v>166</v>
      </c>
      <c r="J256" s="30">
        <v>19</v>
      </c>
      <c r="K256" s="31">
        <v>19</v>
      </c>
      <c r="L256" s="32">
        <v>0</v>
      </c>
      <c r="M256" s="33">
        <v>200</v>
      </c>
      <c r="N256" s="34" t="str">
        <f t="shared" si="71"/>
        <v>tra200l</v>
      </c>
      <c r="O256" s="35" t="e">
        <f t="shared" si="72"/>
        <v>#DIV/0!</v>
      </c>
      <c r="P256" s="36">
        <f>VLOOKUP(A256,Kengetallen!$A$2:$B$57,2,FALSE)</f>
        <v>0</v>
      </c>
      <c r="Q256" s="37"/>
      <c r="R256" s="38">
        <f t="shared" si="73"/>
        <v>0</v>
      </c>
      <c r="S256" s="39">
        <f t="shared" si="74"/>
        <v>0</v>
      </c>
      <c r="T256" s="37"/>
      <c r="U256" s="40">
        <f t="shared" si="75"/>
        <v>3800</v>
      </c>
    </row>
    <row r="257" spans="1:21" ht="12.75" customHeight="1">
      <c r="A257" s="43" t="s">
        <v>196</v>
      </c>
      <c r="B257" s="56" t="s">
        <v>554</v>
      </c>
      <c r="C257" s="56" t="s">
        <v>555</v>
      </c>
      <c r="D257" s="56" t="s">
        <v>271</v>
      </c>
      <c r="E257" s="56"/>
      <c r="F257" s="27" t="s">
        <v>272</v>
      </c>
      <c r="G257" s="28">
        <v>12</v>
      </c>
      <c r="H257" s="66" t="s">
        <v>564</v>
      </c>
      <c r="I257" s="66" t="s">
        <v>166</v>
      </c>
      <c r="J257" s="30">
        <v>11</v>
      </c>
      <c r="K257" s="31">
        <v>11</v>
      </c>
      <c r="L257" s="32">
        <v>0</v>
      </c>
      <c r="M257" s="33">
        <v>200</v>
      </c>
      <c r="N257" s="34" t="str">
        <f t="shared" si="71"/>
        <v>gan200l</v>
      </c>
      <c r="O257" s="35" t="e">
        <f t="shared" si="72"/>
        <v>#DIV/0!</v>
      </c>
      <c r="P257" s="36">
        <f>VLOOKUP(A257,Kengetallen!$A$2:$B$57,2,FALSE)</f>
        <v>0</v>
      </c>
      <c r="Q257" s="37"/>
      <c r="R257" s="38">
        <f t="shared" si="73"/>
        <v>0</v>
      </c>
      <c r="S257" s="39">
        <f t="shared" si="74"/>
        <v>0</v>
      </c>
      <c r="T257" s="37"/>
      <c r="U257" s="40">
        <f t="shared" si="75"/>
        <v>2200</v>
      </c>
    </row>
    <row r="258" spans="1:21" ht="12.75" customHeight="1">
      <c r="A258" s="43" t="s">
        <v>228</v>
      </c>
      <c r="B258" s="56" t="s">
        <v>554</v>
      </c>
      <c r="C258" s="56" t="s">
        <v>555</v>
      </c>
      <c r="D258" s="56" t="s">
        <v>271</v>
      </c>
      <c r="E258" s="56"/>
      <c r="F258" s="27" t="s">
        <v>272</v>
      </c>
      <c r="G258" s="28">
        <v>13</v>
      </c>
      <c r="H258" s="66" t="s">
        <v>466</v>
      </c>
      <c r="I258" s="66" t="s">
        <v>282</v>
      </c>
      <c r="J258" s="30">
        <v>10</v>
      </c>
      <c r="K258" s="31">
        <v>10</v>
      </c>
      <c r="L258" s="32">
        <v>0</v>
      </c>
      <c r="M258" s="33">
        <v>200</v>
      </c>
      <c r="N258" s="34" t="str">
        <f t="shared" si="71"/>
        <v>sas200s</v>
      </c>
      <c r="O258" s="35" t="e">
        <f t="shared" si="72"/>
        <v>#DIV/0!</v>
      </c>
      <c r="P258" s="36">
        <f>VLOOKUP(A258,Kengetallen!$A$2:$B$57,2,FALSE)</f>
        <v>0</v>
      </c>
      <c r="Q258" s="37"/>
      <c r="R258" s="38">
        <f t="shared" si="73"/>
        <v>0</v>
      </c>
      <c r="S258" s="39">
        <f t="shared" si="74"/>
        <v>0</v>
      </c>
      <c r="T258" s="37"/>
      <c r="U258" s="40">
        <f t="shared" si="75"/>
        <v>2000</v>
      </c>
    </row>
    <row r="259" spans="1:21" ht="12.75" customHeight="1">
      <c r="A259" s="43" t="s">
        <v>228</v>
      </c>
      <c r="B259" s="56" t="s">
        <v>554</v>
      </c>
      <c r="C259" s="56" t="s">
        <v>555</v>
      </c>
      <c r="D259" s="56" t="s">
        <v>271</v>
      </c>
      <c r="E259" s="56"/>
      <c r="F259" s="27" t="s">
        <v>272</v>
      </c>
      <c r="G259" s="28">
        <v>14</v>
      </c>
      <c r="H259" s="66" t="s">
        <v>466</v>
      </c>
      <c r="I259" s="66" t="s">
        <v>282</v>
      </c>
      <c r="J259" s="30">
        <v>10</v>
      </c>
      <c r="K259" s="31">
        <v>10</v>
      </c>
      <c r="L259" s="32">
        <v>0</v>
      </c>
      <c r="M259" s="33">
        <v>200</v>
      </c>
      <c r="N259" s="34" t="str">
        <f t="shared" si="71"/>
        <v>sas200s</v>
      </c>
      <c r="O259" s="35" t="e">
        <f t="shared" si="72"/>
        <v>#DIV/0!</v>
      </c>
      <c r="P259" s="36">
        <f>VLOOKUP(A259,Kengetallen!$A$2:$B$57,2,FALSE)</f>
        <v>0</v>
      </c>
      <c r="Q259" s="37"/>
      <c r="R259" s="38">
        <f t="shared" si="73"/>
        <v>0</v>
      </c>
      <c r="S259" s="39">
        <f t="shared" si="74"/>
        <v>0</v>
      </c>
      <c r="T259" s="37"/>
      <c r="U259" s="40">
        <f t="shared" si="75"/>
        <v>2000</v>
      </c>
    </row>
    <row r="260" spans="1:21">
      <c r="A260" s="43" t="s">
        <v>213</v>
      </c>
      <c r="B260" s="56" t="s">
        <v>554</v>
      </c>
      <c r="C260" s="56" t="s">
        <v>555</v>
      </c>
      <c r="D260" s="56" t="s">
        <v>271</v>
      </c>
      <c r="E260" s="56"/>
      <c r="F260" s="27" t="s">
        <v>272</v>
      </c>
      <c r="G260" s="28">
        <v>15</v>
      </c>
      <c r="H260" s="66" t="s">
        <v>565</v>
      </c>
      <c r="I260" s="66" t="s">
        <v>166</v>
      </c>
      <c r="J260" s="30">
        <v>159</v>
      </c>
      <c r="K260" s="31">
        <v>159</v>
      </c>
      <c r="L260" s="32">
        <v>0</v>
      </c>
      <c r="M260" s="33">
        <v>200</v>
      </c>
      <c r="N260" s="34" t="str">
        <f t="shared" si="71"/>
        <v>les200l</v>
      </c>
      <c r="O260" s="35" t="e">
        <f t="shared" si="72"/>
        <v>#DIV/0!</v>
      </c>
      <c r="P260" s="36">
        <f>VLOOKUP(A260,Kengetallen!$A$2:$B$57,2,FALSE)</f>
        <v>0</v>
      </c>
      <c r="Q260" s="37"/>
      <c r="R260" s="38">
        <f t="shared" si="73"/>
        <v>0</v>
      </c>
      <c r="S260" s="39">
        <f t="shared" si="74"/>
        <v>0</v>
      </c>
      <c r="T260" s="37"/>
      <c r="U260" s="40">
        <f t="shared" si="75"/>
        <v>31800</v>
      </c>
    </row>
    <row r="261" spans="1:21">
      <c r="A261" s="43" t="s">
        <v>213</v>
      </c>
      <c r="B261" s="56" t="s">
        <v>554</v>
      </c>
      <c r="C261" s="56" t="s">
        <v>555</v>
      </c>
      <c r="D261" s="56" t="s">
        <v>271</v>
      </c>
      <c r="E261" s="56"/>
      <c r="F261" s="27" t="s">
        <v>272</v>
      </c>
      <c r="G261" s="28">
        <v>16</v>
      </c>
      <c r="H261" s="66" t="s">
        <v>565</v>
      </c>
      <c r="I261" s="66" t="s">
        <v>166</v>
      </c>
      <c r="J261" s="30">
        <v>256</v>
      </c>
      <c r="K261" s="31">
        <v>256</v>
      </c>
      <c r="L261" s="32">
        <v>0</v>
      </c>
      <c r="M261" s="33">
        <v>200</v>
      </c>
      <c r="N261" s="34" t="str">
        <f t="shared" si="71"/>
        <v>les200l</v>
      </c>
      <c r="O261" s="35" t="e">
        <f t="shared" si="72"/>
        <v>#DIV/0!</v>
      </c>
      <c r="P261" s="36">
        <f>VLOOKUP(A261,Kengetallen!$A$2:$B$57,2,FALSE)</f>
        <v>0</v>
      </c>
      <c r="Q261" s="37"/>
      <c r="R261" s="38">
        <f t="shared" si="73"/>
        <v>0</v>
      </c>
      <c r="S261" s="39">
        <f t="shared" si="74"/>
        <v>0</v>
      </c>
      <c r="T261" s="37"/>
      <c r="U261" s="40">
        <f t="shared" si="75"/>
        <v>51200</v>
      </c>
    </row>
    <row r="262" spans="1:21" ht="12.75" customHeight="1">
      <c r="A262" s="43" t="s">
        <v>232</v>
      </c>
      <c r="B262" s="56" t="s">
        <v>554</v>
      </c>
      <c r="C262" s="56" t="s">
        <v>555</v>
      </c>
      <c r="D262" s="56" t="s">
        <v>271</v>
      </c>
      <c r="E262" s="56"/>
      <c r="F262" s="27" t="s">
        <v>272</v>
      </c>
      <c r="G262" s="28">
        <v>17</v>
      </c>
      <c r="H262" s="66" t="s">
        <v>563</v>
      </c>
      <c r="I262" s="66" t="s">
        <v>166</v>
      </c>
      <c r="J262" s="30">
        <v>13</v>
      </c>
      <c r="K262" s="31">
        <v>13</v>
      </c>
      <c r="L262" s="32">
        <v>0</v>
      </c>
      <c r="M262" s="33">
        <v>200</v>
      </c>
      <c r="N262" s="34" t="str">
        <f t="shared" si="71"/>
        <v>tra200l</v>
      </c>
      <c r="O262" s="35" t="e">
        <f t="shared" si="72"/>
        <v>#DIV/0!</v>
      </c>
      <c r="P262" s="36">
        <f>VLOOKUP(A262,Kengetallen!$A$2:$B$57,2,FALSE)</f>
        <v>0</v>
      </c>
      <c r="Q262" s="37"/>
      <c r="R262" s="38">
        <f t="shared" si="73"/>
        <v>0</v>
      </c>
      <c r="S262" s="39">
        <f t="shared" si="74"/>
        <v>0</v>
      </c>
      <c r="T262" s="37"/>
      <c r="U262" s="40">
        <f t="shared" si="75"/>
        <v>2600</v>
      </c>
    </row>
    <row r="263" spans="1:21" ht="12.75" customHeight="1">
      <c r="A263" s="25" t="s">
        <v>206</v>
      </c>
      <c r="B263" s="56" t="s">
        <v>554</v>
      </c>
      <c r="C263" s="56" t="s">
        <v>555</v>
      </c>
      <c r="D263" s="56" t="s">
        <v>271</v>
      </c>
      <c r="E263" s="56"/>
      <c r="F263" s="27" t="s">
        <v>272</v>
      </c>
      <c r="G263" s="28">
        <v>18</v>
      </c>
      <c r="H263" s="66" t="s">
        <v>281</v>
      </c>
      <c r="I263" s="66" t="s">
        <v>282</v>
      </c>
      <c r="J263" s="30">
        <v>63</v>
      </c>
      <c r="K263" s="31">
        <v>63</v>
      </c>
      <c r="L263" s="32">
        <v>0</v>
      </c>
      <c r="M263" s="33">
        <v>40</v>
      </c>
      <c r="N263" s="34" t="str">
        <f t="shared" si="71"/>
        <v>keu040s</v>
      </c>
      <c r="O263" s="35" t="e">
        <f t="shared" si="72"/>
        <v>#DIV/0!</v>
      </c>
      <c r="P263" s="36">
        <f>VLOOKUP(A263,Kengetallen!$A$2:$B$57,2,FALSE)</f>
        <v>0</v>
      </c>
      <c r="Q263" s="37"/>
      <c r="R263" s="38">
        <f t="shared" si="73"/>
        <v>0</v>
      </c>
      <c r="S263" s="39">
        <f t="shared" si="74"/>
        <v>0</v>
      </c>
      <c r="T263" s="37"/>
      <c r="U263" s="40">
        <f t="shared" si="75"/>
        <v>2520</v>
      </c>
    </row>
    <row r="264" spans="1:21" ht="12.75" customHeight="1">
      <c r="A264" s="25" t="s">
        <v>206</v>
      </c>
      <c r="B264" s="56" t="s">
        <v>554</v>
      </c>
      <c r="C264" s="56" t="s">
        <v>555</v>
      </c>
      <c r="D264" s="56" t="s">
        <v>271</v>
      </c>
      <c r="E264" s="56"/>
      <c r="F264" s="27" t="s">
        <v>272</v>
      </c>
      <c r="G264" s="28"/>
      <c r="H264" s="66" t="s">
        <v>566</v>
      </c>
      <c r="I264" s="66" t="s">
        <v>282</v>
      </c>
      <c r="J264" s="30">
        <v>29</v>
      </c>
      <c r="K264" s="31">
        <v>29</v>
      </c>
      <c r="L264" s="32">
        <v>0</v>
      </c>
      <c r="M264" s="33">
        <v>40</v>
      </c>
      <c r="N264" s="34" t="str">
        <f t="shared" si="71"/>
        <v>keu040s</v>
      </c>
      <c r="O264" s="35" t="e">
        <f t="shared" si="72"/>
        <v>#DIV/0!</v>
      </c>
      <c r="P264" s="36">
        <f>VLOOKUP(A264,Kengetallen!$A$2:$B$57,2,FALSE)</f>
        <v>0</v>
      </c>
      <c r="Q264" s="37"/>
      <c r="R264" s="38">
        <f t="shared" si="73"/>
        <v>0</v>
      </c>
      <c r="S264" s="39">
        <f t="shared" si="74"/>
        <v>0</v>
      </c>
      <c r="T264" s="37"/>
      <c r="U264" s="40">
        <f t="shared" si="75"/>
        <v>1160</v>
      </c>
    </row>
    <row r="265" spans="1:21" ht="12.75" customHeight="1">
      <c r="A265" s="45" t="s">
        <v>209</v>
      </c>
      <c r="B265" s="56" t="s">
        <v>554</v>
      </c>
      <c r="C265" s="56" t="s">
        <v>555</v>
      </c>
      <c r="D265" s="56" t="s">
        <v>271</v>
      </c>
      <c r="E265" s="56"/>
      <c r="F265" s="27" t="s">
        <v>272</v>
      </c>
      <c r="G265" s="28">
        <v>21</v>
      </c>
      <c r="H265" s="66" t="s">
        <v>567</v>
      </c>
      <c r="I265" s="66" t="s">
        <v>282</v>
      </c>
      <c r="J265" s="30">
        <v>4</v>
      </c>
      <c r="K265" s="31">
        <v>4</v>
      </c>
      <c r="L265" s="32">
        <v>0</v>
      </c>
      <c r="M265" s="33">
        <v>200</v>
      </c>
      <c r="N265" s="34" t="str">
        <f t="shared" si="71"/>
        <v>kle200s</v>
      </c>
      <c r="O265" s="35" t="e">
        <f t="shared" si="72"/>
        <v>#DIV/0!</v>
      </c>
      <c r="P265" s="36">
        <f>VLOOKUP(A265,Kengetallen!$A$2:$B$57,2,FALSE)</f>
        <v>0</v>
      </c>
      <c r="Q265" s="37"/>
      <c r="R265" s="38">
        <f t="shared" si="73"/>
        <v>0</v>
      </c>
      <c r="S265" s="39">
        <f t="shared" si="74"/>
        <v>0</v>
      </c>
      <c r="T265" s="37"/>
      <c r="U265" s="40">
        <f t="shared" si="75"/>
        <v>800</v>
      </c>
    </row>
    <row r="266" spans="1:21" ht="12.75" customHeight="1">
      <c r="A266" s="25" t="s">
        <v>289</v>
      </c>
      <c r="B266" s="56" t="s">
        <v>554</v>
      </c>
      <c r="C266" s="56" t="s">
        <v>555</v>
      </c>
      <c r="D266" s="56" t="s">
        <v>271</v>
      </c>
      <c r="E266" s="56"/>
      <c r="F266" s="27" t="s">
        <v>272</v>
      </c>
      <c r="G266" s="28">
        <v>24</v>
      </c>
      <c r="H266" s="66" t="s">
        <v>568</v>
      </c>
      <c r="I266" s="66" t="s">
        <v>166</v>
      </c>
      <c r="J266" s="30">
        <v>5</v>
      </c>
      <c r="K266" s="31">
        <v>0</v>
      </c>
      <c r="L266" s="32">
        <v>5</v>
      </c>
      <c r="M266" s="33">
        <v>0</v>
      </c>
      <c r="N266" s="34" t="s">
        <v>289</v>
      </c>
      <c r="Q266" s="44"/>
      <c r="R266" s="38"/>
      <c r="T266" s="44"/>
    </row>
    <row r="267" spans="1:21" ht="12.75" customHeight="1">
      <c r="A267" s="43" t="s">
        <v>192</v>
      </c>
      <c r="B267" s="56" t="s">
        <v>554</v>
      </c>
      <c r="C267" s="56" t="s">
        <v>555</v>
      </c>
      <c r="D267" s="56" t="s">
        <v>271</v>
      </c>
      <c r="E267" s="56"/>
      <c r="F267" s="27" t="s">
        <v>272</v>
      </c>
      <c r="G267" s="28">
        <v>25</v>
      </c>
      <c r="H267" s="66" t="s">
        <v>569</v>
      </c>
      <c r="I267" s="66" t="s">
        <v>166</v>
      </c>
      <c r="J267" s="30">
        <v>15</v>
      </c>
      <c r="K267" s="31">
        <v>15</v>
      </c>
      <c r="L267" s="32">
        <v>0</v>
      </c>
      <c r="M267" s="33">
        <v>200</v>
      </c>
      <c r="N267" s="34" t="str">
        <f t="shared" si="71"/>
        <v>ent200l</v>
      </c>
      <c r="O267" s="35" t="e">
        <f t="shared" si="72"/>
        <v>#DIV/0!</v>
      </c>
      <c r="P267" s="36">
        <f>VLOOKUP(A267,Kengetallen!$A$2:$B$57,2,FALSE)</f>
        <v>0</v>
      </c>
      <c r="Q267" s="37"/>
      <c r="R267" s="38">
        <f t="shared" si="73"/>
        <v>0</v>
      </c>
      <c r="S267" s="39">
        <f t="shared" si="74"/>
        <v>0</v>
      </c>
      <c r="T267" s="37"/>
      <c r="U267" s="40">
        <f t="shared" si="75"/>
        <v>3000</v>
      </c>
    </row>
    <row r="268" spans="1:21" ht="12.75" customHeight="1">
      <c r="A268" s="43" t="s">
        <v>196</v>
      </c>
      <c r="B268" s="56" t="s">
        <v>554</v>
      </c>
      <c r="C268" s="56" t="s">
        <v>555</v>
      </c>
      <c r="D268" s="56" t="s">
        <v>271</v>
      </c>
      <c r="E268" s="56"/>
      <c r="F268" s="27" t="s">
        <v>272</v>
      </c>
      <c r="G268" s="28">
        <v>26</v>
      </c>
      <c r="H268" s="66" t="s">
        <v>570</v>
      </c>
      <c r="I268" s="66" t="s">
        <v>166</v>
      </c>
      <c r="J268" s="30">
        <v>24</v>
      </c>
      <c r="K268" s="31">
        <v>24</v>
      </c>
      <c r="L268" s="32">
        <v>0</v>
      </c>
      <c r="M268" s="33">
        <v>200</v>
      </c>
      <c r="N268" s="34" t="str">
        <f t="shared" si="71"/>
        <v>gan200l</v>
      </c>
      <c r="O268" s="35" t="e">
        <f t="shared" si="72"/>
        <v>#DIV/0!</v>
      </c>
      <c r="P268" s="36">
        <f>VLOOKUP(A268,Kengetallen!$A$2:$B$57,2,FALSE)</f>
        <v>0</v>
      </c>
      <c r="Q268" s="37"/>
      <c r="R268" s="38">
        <f t="shared" si="73"/>
        <v>0</v>
      </c>
      <c r="S268" s="39">
        <f t="shared" si="74"/>
        <v>0</v>
      </c>
      <c r="T268" s="37"/>
      <c r="U268" s="40">
        <f t="shared" si="75"/>
        <v>4800</v>
      </c>
    </row>
    <row r="269" spans="1:21" ht="12.75" customHeight="1">
      <c r="A269" s="43" t="s">
        <v>228</v>
      </c>
      <c r="B269" s="56" t="s">
        <v>554</v>
      </c>
      <c r="C269" s="56" t="s">
        <v>555</v>
      </c>
      <c r="D269" s="56" t="s">
        <v>271</v>
      </c>
      <c r="E269" s="56"/>
      <c r="F269" s="27" t="s">
        <v>272</v>
      </c>
      <c r="G269" s="28">
        <v>27</v>
      </c>
      <c r="H269" s="66" t="s">
        <v>571</v>
      </c>
      <c r="I269" s="66" t="s">
        <v>282</v>
      </c>
      <c r="J269" s="30">
        <v>5</v>
      </c>
      <c r="K269" s="31">
        <v>5</v>
      </c>
      <c r="L269" s="32">
        <v>0</v>
      </c>
      <c r="M269" s="33">
        <v>200</v>
      </c>
      <c r="N269" s="34" t="str">
        <f t="shared" si="71"/>
        <v>sas200s</v>
      </c>
      <c r="O269" s="35" t="e">
        <f t="shared" si="72"/>
        <v>#DIV/0!</v>
      </c>
      <c r="P269" s="36">
        <f>VLOOKUP(A269,Kengetallen!$A$2:$B$57,2,FALSE)</f>
        <v>0</v>
      </c>
      <c r="Q269" s="37"/>
      <c r="R269" s="38">
        <f t="shared" si="73"/>
        <v>0</v>
      </c>
      <c r="S269" s="39">
        <f t="shared" si="74"/>
        <v>0</v>
      </c>
      <c r="T269" s="37"/>
      <c r="U269" s="40">
        <f t="shared" si="75"/>
        <v>1000</v>
      </c>
    </row>
    <row r="270" spans="1:21" ht="12.75" customHeight="1">
      <c r="A270" s="43" t="s">
        <v>208</v>
      </c>
      <c r="B270" s="56" t="s">
        <v>554</v>
      </c>
      <c r="C270" s="56" t="s">
        <v>555</v>
      </c>
      <c r="D270" s="56" t="s">
        <v>271</v>
      </c>
      <c r="E270" s="56"/>
      <c r="F270" s="27" t="s">
        <v>272</v>
      </c>
      <c r="G270" s="28">
        <v>28</v>
      </c>
      <c r="H270" s="66" t="s">
        <v>436</v>
      </c>
      <c r="I270" s="66" t="s">
        <v>166</v>
      </c>
      <c r="J270" s="30">
        <v>6</v>
      </c>
      <c r="K270" s="31">
        <v>6</v>
      </c>
      <c r="L270" s="32">
        <v>0</v>
      </c>
      <c r="M270" s="33">
        <v>200</v>
      </c>
      <c r="N270" s="34" t="str">
        <f t="shared" si="71"/>
        <v>kle200l</v>
      </c>
      <c r="O270" s="35" t="e">
        <f t="shared" si="72"/>
        <v>#DIV/0!</v>
      </c>
      <c r="P270" s="36">
        <f>VLOOKUP(A270,Kengetallen!$A$2:$B$57,2,FALSE)</f>
        <v>0</v>
      </c>
      <c r="Q270" s="37"/>
      <c r="R270" s="38">
        <f t="shared" si="73"/>
        <v>0</v>
      </c>
      <c r="S270" s="39">
        <f t="shared" si="74"/>
        <v>0</v>
      </c>
      <c r="T270" s="37"/>
      <c r="U270" s="40">
        <f t="shared" si="75"/>
        <v>1200</v>
      </c>
    </row>
    <row r="271" spans="1:21" ht="12.75" customHeight="1">
      <c r="A271" s="43" t="s">
        <v>208</v>
      </c>
      <c r="B271" s="56" t="s">
        <v>554</v>
      </c>
      <c r="C271" s="56" t="s">
        <v>555</v>
      </c>
      <c r="D271" s="56" t="s">
        <v>271</v>
      </c>
      <c r="E271" s="56"/>
      <c r="F271" s="27" t="s">
        <v>272</v>
      </c>
      <c r="G271" s="28">
        <v>30</v>
      </c>
      <c r="H271" s="66" t="s">
        <v>436</v>
      </c>
      <c r="I271" s="66" t="s">
        <v>166</v>
      </c>
      <c r="J271" s="30">
        <v>7</v>
      </c>
      <c r="K271" s="31">
        <v>7</v>
      </c>
      <c r="L271" s="32">
        <v>0</v>
      </c>
      <c r="M271" s="33">
        <v>200</v>
      </c>
      <c r="N271" s="34" t="str">
        <f t="shared" si="71"/>
        <v>kle200l</v>
      </c>
      <c r="O271" s="35" t="e">
        <f t="shared" si="72"/>
        <v>#DIV/0!</v>
      </c>
      <c r="P271" s="36">
        <f>VLOOKUP(A271,Kengetallen!$A$2:$B$57,2,FALSE)</f>
        <v>0</v>
      </c>
      <c r="Q271" s="37"/>
      <c r="R271" s="38">
        <f t="shared" si="73"/>
        <v>0</v>
      </c>
      <c r="S271" s="39">
        <f t="shared" si="74"/>
        <v>0</v>
      </c>
      <c r="T271" s="37"/>
      <c r="U271" s="40">
        <f t="shared" si="75"/>
        <v>1400</v>
      </c>
    </row>
    <row r="272" spans="1:21" ht="12.75" customHeight="1">
      <c r="A272" s="43" t="s">
        <v>220</v>
      </c>
      <c r="B272" s="56" t="s">
        <v>554</v>
      </c>
      <c r="C272" s="56" t="s">
        <v>555</v>
      </c>
      <c r="D272" s="56" t="s">
        <v>271</v>
      </c>
      <c r="E272" s="56"/>
      <c r="F272" s="27" t="s">
        <v>272</v>
      </c>
      <c r="G272" s="28">
        <v>31</v>
      </c>
      <c r="H272" s="66" t="s">
        <v>572</v>
      </c>
      <c r="I272" s="66" t="s">
        <v>166</v>
      </c>
      <c r="J272" s="30">
        <v>44.5</v>
      </c>
      <c r="K272" s="31">
        <v>44.5</v>
      </c>
      <c r="L272" s="32">
        <v>0</v>
      </c>
      <c r="M272" s="33">
        <v>200</v>
      </c>
      <c r="N272" s="34" t="str">
        <f t="shared" si="71"/>
        <v>pra200l</v>
      </c>
      <c r="O272" s="35" t="e">
        <f t="shared" si="72"/>
        <v>#DIV/0!</v>
      </c>
      <c r="P272" s="36">
        <f>VLOOKUP(A272,Kengetallen!$A$2:$B$57,2,FALSE)</f>
        <v>0</v>
      </c>
      <c r="Q272" s="37"/>
      <c r="R272" s="38">
        <f t="shared" si="73"/>
        <v>0</v>
      </c>
      <c r="S272" s="39">
        <f t="shared" si="74"/>
        <v>0</v>
      </c>
      <c r="T272" s="37"/>
      <c r="U272" s="40">
        <f t="shared" si="75"/>
        <v>8900</v>
      </c>
    </row>
    <row r="273" spans="1:21" ht="12.75" customHeight="1">
      <c r="A273" s="43" t="s">
        <v>213</v>
      </c>
      <c r="B273" s="56" t="s">
        <v>554</v>
      </c>
      <c r="C273" s="56" t="s">
        <v>555</v>
      </c>
      <c r="D273" s="56" t="s">
        <v>271</v>
      </c>
      <c r="E273" s="56"/>
      <c r="F273" s="27" t="s">
        <v>272</v>
      </c>
      <c r="G273" s="28">
        <v>31</v>
      </c>
      <c r="H273" s="66" t="s">
        <v>572</v>
      </c>
      <c r="I273" s="66" t="s">
        <v>166</v>
      </c>
      <c r="J273" s="30">
        <v>44.5</v>
      </c>
      <c r="K273" s="31">
        <v>44.5</v>
      </c>
      <c r="L273" s="32">
        <v>0</v>
      </c>
      <c r="M273" s="33">
        <v>200</v>
      </c>
      <c r="N273" s="34" t="str">
        <f t="shared" si="71"/>
        <v>les200l</v>
      </c>
      <c r="O273" s="35" t="e">
        <f t="shared" si="72"/>
        <v>#DIV/0!</v>
      </c>
      <c r="P273" s="36">
        <f>VLOOKUP(A273,Kengetallen!$A$2:$B$57,2,FALSE)</f>
        <v>0</v>
      </c>
      <c r="Q273" s="37"/>
      <c r="R273" s="38">
        <f t="shared" si="73"/>
        <v>0</v>
      </c>
      <c r="S273" s="39">
        <f t="shared" si="74"/>
        <v>0</v>
      </c>
      <c r="T273" s="37"/>
      <c r="U273" s="40">
        <f t="shared" si="75"/>
        <v>8900</v>
      </c>
    </row>
    <row r="274" spans="1:21" ht="12.75" customHeight="1">
      <c r="A274" s="43" t="s">
        <v>198</v>
      </c>
      <c r="B274" s="56" t="s">
        <v>554</v>
      </c>
      <c r="C274" s="56" t="s">
        <v>555</v>
      </c>
      <c r="D274" s="56" t="s">
        <v>271</v>
      </c>
      <c r="E274" s="56"/>
      <c r="F274" s="27" t="s">
        <v>272</v>
      </c>
      <c r="G274" s="28"/>
      <c r="H274" s="66" t="s">
        <v>573</v>
      </c>
      <c r="I274" s="66" t="s">
        <v>166</v>
      </c>
      <c r="J274" s="30">
        <v>10</v>
      </c>
      <c r="K274" s="31">
        <v>10</v>
      </c>
      <c r="L274" s="32">
        <v>0</v>
      </c>
      <c r="M274" s="33">
        <v>200</v>
      </c>
      <c r="N274" s="34" t="str">
        <f t="shared" si="71"/>
        <v>gar200l</v>
      </c>
      <c r="O274" s="35" t="e">
        <f t="shared" si="72"/>
        <v>#DIV/0!</v>
      </c>
      <c r="P274" s="36">
        <f>VLOOKUP(A274,Kengetallen!$A$2:$B$57,2,FALSE)</f>
        <v>0</v>
      </c>
      <c r="Q274" s="37"/>
      <c r="R274" s="38">
        <f t="shared" si="73"/>
        <v>0</v>
      </c>
      <c r="S274" s="39">
        <f t="shared" si="74"/>
        <v>0</v>
      </c>
      <c r="T274" s="37"/>
      <c r="U274" s="40">
        <f t="shared" si="75"/>
        <v>2000</v>
      </c>
    </row>
    <row r="275" spans="1:21" ht="12.75" customHeight="1">
      <c r="A275" s="43" t="s">
        <v>194</v>
      </c>
      <c r="B275" s="56" t="s">
        <v>554</v>
      </c>
      <c r="C275" s="56" t="s">
        <v>555</v>
      </c>
      <c r="D275" s="56" t="s">
        <v>271</v>
      </c>
      <c r="E275" s="56"/>
      <c r="F275" s="27" t="s">
        <v>272</v>
      </c>
      <c r="G275" s="28">
        <v>32</v>
      </c>
      <c r="H275" s="66" t="s">
        <v>439</v>
      </c>
      <c r="I275" s="66" t="s">
        <v>574</v>
      </c>
      <c r="J275" s="30">
        <v>2</v>
      </c>
      <c r="K275" s="31">
        <v>2</v>
      </c>
      <c r="L275" s="32">
        <v>0</v>
      </c>
      <c r="M275" s="33">
        <v>200</v>
      </c>
      <c r="N275" s="34" t="str">
        <f t="shared" si="71"/>
        <v>ent200t</v>
      </c>
      <c r="O275" s="35" t="e">
        <f t="shared" si="72"/>
        <v>#DIV/0!</v>
      </c>
      <c r="P275" s="36">
        <f>VLOOKUP(A275,Kengetallen!$A$2:$B$57,2,FALSE)</f>
        <v>0</v>
      </c>
      <c r="Q275" s="37"/>
      <c r="R275" s="38">
        <f t="shared" si="73"/>
        <v>0</v>
      </c>
      <c r="S275" s="39">
        <f t="shared" si="74"/>
        <v>0</v>
      </c>
      <c r="T275" s="37"/>
      <c r="U275" s="40">
        <f t="shared" si="75"/>
        <v>400</v>
      </c>
    </row>
    <row r="276" spans="1:21" ht="12.75" customHeight="1">
      <c r="A276" s="43" t="s">
        <v>213</v>
      </c>
      <c r="B276" s="56" t="s">
        <v>554</v>
      </c>
      <c r="C276" s="56" t="s">
        <v>555</v>
      </c>
      <c r="D276" s="56" t="s">
        <v>271</v>
      </c>
      <c r="E276" s="56"/>
      <c r="F276" s="27" t="s">
        <v>272</v>
      </c>
      <c r="G276" s="28">
        <v>33</v>
      </c>
      <c r="H276" s="66" t="s">
        <v>575</v>
      </c>
      <c r="I276" s="66" t="s">
        <v>166</v>
      </c>
      <c r="J276" s="30">
        <v>38</v>
      </c>
      <c r="K276" s="31">
        <v>38</v>
      </c>
      <c r="L276" s="32">
        <v>0</v>
      </c>
      <c r="M276" s="33">
        <v>200</v>
      </c>
      <c r="N276" s="34" t="str">
        <f t="shared" si="71"/>
        <v>les200l</v>
      </c>
      <c r="O276" s="35" t="e">
        <f t="shared" si="72"/>
        <v>#DIV/0!</v>
      </c>
      <c r="P276" s="36">
        <f>VLOOKUP(A276,Kengetallen!$A$2:$B$57,2,FALSE)</f>
        <v>0</v>
      </c>
      <c r="Q276" s="37"/>
      <c r="R276" s="38">
        <f t="shared" si="73"/>
        <v>0</v>
      </c>
      <c r="S276" s="39">
        <f t="shared" si="74"/>
        <v>0</v>
      </c>
      <c r="T276" s="37"/>
      <c r="U276" s="40">
        <f t="shared" si="75"/>
        <v>7600</v>
      </c>
    </row>
    <row r="277" spans="1:21">
      <c r="A277" s="43" t="s">
        <v>204</v>
      </c>
      <c r="B277" s="56" t="s">
        <v>554</v>
      </c>
      <c r="C277" s="56" t="s">
        <v>555</v>
      </c>
      <c r="D277" s="56" t="s">
        <v>271</v>
      </c>
      <c r="E277" s="56"/>
      <c r="F277" s="27" t="s">
        <v>272</v>
      </c>
      <c r="G277" s="28">
        <v>34</v>
      </c>
      <c r="H277" s="66" t="s">
        <v>576</v>
      </c>
      <c r="I277" s="66" t="s">
        <v>165</v>
      </c>
      <c r="J277" s="30">
        <v>9</v>
      </c>
      <c r="K277" s="31">
        <v>9</v>
      </c>
      <c r="L277" s="32">
        <v>0</v>
      </c>
      <c r="M277" s="33">
        <v>200</v>
      </c>
      <c r="N277" s="34" t="str">
        <f t="shared" si="71"/>
        <v>kan200s</v>
      </c>
      <c r="O277" s="35" t="e">
        <f t="shared" si="72"/>
        <v>#DIV/0!</v>
      </c>
      <c r="P277" s="36">
        <f>VLOOKUP(A277,Kengetallen!$A$2:$B$57,2,FALSE)</f>
        <v>0</v>
      </c>
      <c r="Q277" s="37"/>
      <c r="R277" s="38">
        <f t="shared" si="73"/>
        <v>0</v>
      </c>
      <c r="S277" s="39">
        <f t="shared" si="74"/>
        <v>0</v>
      </c>
      <c r="T277" s="37"/>
      <c r="U277" s="40">
        <f t="shared" si="75"/>
        <v>1800</v>
      </c>
    </row>
    <row r="278" spans="1:21" ht="12.75" customHeight="1">
      <c r="A278" s="43" t="s">
        <v>197</v>
      </c>
      <c r="B278" s="56" t="s">
        <v>554</v>
      </c>
      <c r="C278" s="56" t="s">
        <v>555</v>
      </c>
      <c r="D278" s="56" t="s">
        <v>271</v>
      </c>
      <c r="E278" s="56"/>
      <c r="F278" s="27" t="s">
        <v>272</v>
      </c>
      <c r="G278" s="28">
        <v>35</v>
      </c>
      <c r="H278" s="66" t="s">
        <v>577</v>
      </c>
      <c r="I278" s="66" t="s">
        <v>561</v>
      </c>
      <c r="J278" s="30">
        <v>298</v>
      </c>
      <c r="K278" s="31">
        <v>298</v>
      </c>
      <c r="L278" s="32">
        <v>0</v>
      </c>
      <c r="M278" s="33">
        <v>200</v>
      </c>
      <c r="N278" s="34" t="str">
        <f t="shared" si="71"/>
        <v>gan200s</v>
      </c>
      <c r="O278" s="35" t="e">
        <f t="shared" si="72"/>
        <v>#DIV/0!</v>
      </c>
      <c r="P278" s="36">
        <f>VLOOKUP(A278,Kengetallen!$A$2:$B$57,2,FALSE)</f>
        <v>0</v>
      </c>
      <c r="Q278" s="37"/>
      <c r="R278" s="38">
        <f t="shared" si="73"/>
        <v>0</v>
      </c>
      <c r="S278" s="39">
        <f t="shared" si="74"/>
        <v>0</v>
      </c>
      <c r="T278" s="37"/>
      <c r="U278" s="40">
        <f t="shared" si="75"/>
        <v>59600</v>
      </c>
    </row>
    <row r="279" spans="1:21" ht="12.75" customHeight="1">
      <c r="A279" s="43" t="s">
        <v>194</v>
      </c>
      <c r="B279" s="56" t="s">
        <v>554</v>
      </c>
      <c r="C279" s="56" t="s">
        <v>555</v>
      </c>
      <c r="D279" s="56" t="s">
        <v>271</v>
      </c>
      <c r="E279" s="56"/>
      <c r="F279" s="27" t="s">
        <v>272</v>
      </c>
      <c r="G279" s="28"/>
      <c r="H279" s="66" t="s">
        <v>578</v>
      </c>
      <c r="I279" s="66" t="s">
        <v>574</v>
      </c>
      <c r="J279" s="30">
        <v>9</v>
      </c>
      <c r="K279" s="31">
        <v>9</v>
      </c>
      <c r="L279" s="32">
        <v>0</v>
      </c>
      <c r="M279" s="33">
        <v>200</v>
      </c>
      <c r="N279" s="34" t="str">
        <f t="shared" si="71"/>
        <v>ent200t</v>
      </c>
      <c r="O279" s="35" t="e">
        <f t="shared" si="72"/>
        <v>#DIV/0!</v>
      </c>
      <c r="P279" s="36">
        <f>VLOOKUP(A279,Kengetallen!$A$2:$B$57,2,FALSE)</f>
        <v>0</v>
      </c>
      <c r="Q279" s="37"/>
      <c r="R279" s="38">
        <f t="shared" si="73"/>
        <v>0</v>
      </c>
      <c r="S279" s="39">
        <f t="shared" si="74"/>
        <v>0</v>
      </c>
      <c r="T279" s="37"/>
      <c r="U279" s="40">
        <f t="shared" si="75"/>
        <v>1800</v>
      </c>
    </row>
    <row r="280" spans="1:21" ht="12.75" customHeight="1">
      <c r="A280" s="43" t="s">
        <v>220</v>
      </c>
      <c r="B280" s="56" t="s">
        <v>554</v>
      </c>
      <c r="C280" s="56" t="s">
        <v>555</v>
      </c>
      <c r="D280" s="56" t="s">
        <v>271</v>
      </c>
      <c r="E280" s="56"/>
      <c r="F280" s="27" t="s">
        <v>272</v>
      </c>
      <c r="G280" s="28">
        <v>36</v>
      </c>
      <c r="H280" s="66" t="s">
        <v>579</v>
      </c>
      <c r="I280" s="66" t="s">
        <v>166</v>
      </c>
      <c r="J280" s="30">
        <v>215</v>
      </c>
      <c r="K280" s="31">
        <v>215</v>
      </c>
      <c r="L280" s="32">
        <v>0</v>
      </c>
      <c r="M280" s="33">
        <v>200</v>
      </c>
      <c r="N280" s="34" t="str">
        <f t="shared" si="71"/>
        <v>pra200l</v>
      </c>
      <c r="O280" s="35" t="e">
        <f t="shared" si="72"/>
        <v>#DIV/0!</v>
      </c>
      <c r="P280" s="36">
        <f>VLOOKUP(A280,Kengetallen!$A$2:$B$57,2,FALSE)</f>
        <v>0</v>
      </c>
      <c r="Q280" s="37"/>
      <c r="R280" s="38">
        <f t="shared" si="73"/>
        <v>0</v>
      </c>
      <c r="S280" s="39">
        <f t="shared" si="74"/>
        <v>0</v>
      </c>
      <c r="T280" s="37"/>
      <c r="U280" s="40">
        <f t="shared" si="75"/>
        <v>43000</v>
      </c>
    </row>
    <row r="281" spans="1:21" ht="12.75" customHeight="1">
      <c r="A281" s="43" t="s">
        <v>580</v>
      </c>
      <c r="B281" s="56" t="s">
        <v>554</v>
      </c>
      <c r="C281" s="56" t="s">
        <v>555</v>
      </c>
      <c r="D281" s="56" t="s">
        <v>271</v>
      </c>
      <c r="E281" s="56"/>
      <c r="F281" s="27" t="s">
        <v>272</v>
      </c>
      <c r="G281" s="28"/>
      <c r="H281" s="66" t="s">
        <v>581</v>
      </c>
      <c r="I281" s="66" t="s">
        <v>582</v>
      </c>
      <c r="J281" s="30">
        <v>10</v>
      </c>
      <c r="K281" s="31">
        <v>10</v>
      </c>
      <c r="L281" s="32">
        <v>0</v>
      </c>
      <c r="M281" s="33">
        <v>200</v>
      </c>
      <c r="N281" s="34" t="str">
        <f t="shared" si="71"/>
        <v>Dou200s</v>
      </c>
      <c r="O281" s="35" t="e">
        <f t="shared" si="72"/>
        <v>#DIV/0!</v>
      </c>
      <c r="P281" s="36">
        <f>VLOOKUP(A281,Kengetallen!$A$2:$B$57,2,FALSE)</f>
        <v>0</v>
      </c>
      <c r="Q281" s="37"/>
      <c r="R281" s="38">
        <f t="shared" si="73"/>
        <v>0</v>
      </c>
      <c r="S281" s="39">
        <f t="shared" si="74"/>
        <v>0</v>
      </c>
      <c r="T281" s="37"/>
      <c r="U281" s="40">
        <f t="shared" si="75"/>
        <v>2000</v>
      </c>
    </row>
    <row r="282" spans="1:21" ht="12.75" customHeight="1">
      <c r="A282" s="43" t="s">
        <v>220</v>
      </c>
      <c r="B282" s="56" t="s">
        <v>554</v>
      </c>
      <c r="C282" s="56" t="s">
        <v>555</v>
      </c>
      <c r="D282" s="56" t="s">
        <v>271</v>
      </c>
      <c r="E282" s="56"/>
      <c r="F282" s="27" t="s">
        <v>272</v>
      </c>
      <c r="G282" s="28">
        <v>37</v>
      </c>
      <c r="H282" s="66" t="s">
        <v>583</v>
      </c>
      <c r="I282" s="66" t="s">
        <v>166</v>
      </c>
      <c r="J282" s="30">
        <v>50</v>
      </c>
      <c r="K282" s="31">
        <v>50</v>
      </c>
      <c r="L282" s="32">
        <v>0</v>
      </c>
      <c r="M282" s="33">
        <v>200</v>
      </c>
      <c r="N282" s="34" t="str">
        <f t="shared" si="71"/>
        <v>pra200l</v>
      </c>
      <c r="O282" s="35" t="e">
        <f t="shared" si="72"/>
        <v>#DIV/0!</v>
      </c>
      <c r="P282" s="36">
        <f>VLOOKUP(A282,Kengetallen!$A$2:$B$57,2,FALSE)</f>
        <v>0</v>
      </c>
      <c r="Q282" s="37"/>
      <c r="R282" s="38">
        <f t="shared" si="73"/>
        <v>0</v>
      </c>
      <c r="S282" s="39">
        <f t="shared" si="74"/>
        <v>0</v>
      </c>
      <c r="T282" s="37"/>
      <c r="U282" s="40">
        <f t="shared" si="75"/>
        <v>10000</v>
      </c>
    </row>
    <row r="283" spans="1:21" ht="12.75" customHeight="1">
      <c r="A283" s="43" t="s">
        <v>234</v>
      </c>
      <c r="B283" s="56" t="s">
        <v>554</v>
      </c>
      <c r="C283" s="56" t="s">
        <v>555</v>
      </c>
      <c r="D283" s="56" t="s">
        <v>271</v>
      </c>
      <c r="E283" s="56"/>
      <c r="F283" s="27" t="s">
        <v>272</v>
      </c>
      <c r="G283" s="28">
        <v>38</v>
      </c>
      <c r="H283" s="66" t="s">
        <v>563</v>
      </c>
      <c r="I283" s="66" t="s">
        <v>584</v>
      </c>
      <c r="J283" s="30">
        <v>13</v>
      </c>
      <c r="K283" s="31">
        <v>13</v>
      </c>
      <c r="L283" s="32">
        <v>0</v>
      </c>
      <c r="M283" s="33">
        <v>200</v>
      </c>
      <c r="N283" s="34" t="str">
        <f t="shared" si="71"/>
        <v>tra200s</v>
      </c>
      <c r="O283" s="35" t="e">
        <f t="shared" si="72"/>
        <v>#DIV/0!</v>
      </c>
      <c r="P283" s="36">
        <f>VLOOKUP(A283,Kengetallen!$A$2:$B$57,2,FALSE)</f>
        <v>0</v>
      </c>
      <c r="Q283" s="37"/>
      <c r="R283" s="38">
        <f t="shared" si="73"/>
        <v>0</v>
      </c>
      <c r="S283" s="39">
        <f t="shared" si="74"/>
        <v>0</v>
      </c>
      <c r="T283" s="37"/>
      <c r="U283" s="40">
        <f t="shared" si="75"/>
        <v>2600</v>
      </c>
    </row>
    <row r="284" spans="1:21" ht="12.75" customHeight="1">
      <c r="A284" s="43" t="s">
        <v>228</v>
      </c>
      <c r="B284" s="56" t="s">
        <v>554</v>
      </c>
      <c r="C284" s="56" t="s">
        <v>555</v>
      </c>
      <c r="D284" s="56" t="s">
        <v>271</v>
      </c>
      <c r="E284" s="56"/>
      <c r="F284" s="27" t="s">
        <v>272</v>
      </c>
      <c r="G284" s="28">
        <v>40</v>
      </c>
      <c r="H284" s="66" t="s">
        <v>466</v>
      </c>
      <c r="I284" s="66" t="s">
        <v>282</v>
      </c>
      <c r="J284" s="30">
        <v>13</v>
      </c>
      <c r="K284" s="31">
        <v>13</v>
      </c>
      <c r="L284" s="32">
        <v>0</v>
      </c>
      <c r="M284" s="33">
        <v>200</v>
      </c>
      <c r="N284" s="34" t="str">
        <f t="shared" si="71"/>
        <v>sas200s</v>
      </c>
      <c r="O284" s="35" t="e">
        <f t="shared" si="72"/>
        <v>#DIV/0!</v>
      </c>
      <c r="P284" s="36">
        <f>VLOOKUP(A284,Kengetallen!$A$2:$B$57,2,FALSE)</f>
        <v>0</v>
      </c>
      <c r="Q284" s="37"/>
      <c r="R284" s="38">
        <f t="shared" si="73"/>
        <v>0</v>
      </c>
      <c r="S284" s="39">
        <f t="shared" si="74"/>
        <v>0</v>
      </c>
      <c r="T284" s="37"/>
      <c r="U284" s="40">
        <f t="shared" si="75"/>
        <v>2600</v>
      </c>
    </row>
    <row r="285" spans="1:21" ht="12.75" customHeight="1">
      <c r="A285" s="43" t="s">
        <v>228</v>
      </c>
      <c r="B285" s="56" t="s">
        <v>554</v>
      </c>
      <c r="C285" s="56" t="s">
        <v>555</v>
      </c>
      <c r="D285" s="56" t="s">
        <v>271</v>
      </c>
      <c r="E285" s="56"/>
      <c r="F285" s="27" t="s">
        <v>272</v>
      </c>
      <c r="G285" s="28">
        <v>41</v>
      </c>
      <c r="H285" s="66" t="s">
        <v>466</v>
      </c>
      <c r="I285" s="66" t="s">
        <v>282</v>
      </c>
      <c r="J285" s="30">
        <v>10</v>
      </c>
      <c r="K285" s="31">
        <v>10</v>
      </c>
      <c r="L285" s="32">
        <v>0</v>
      </c>
      <c r="M285" s="33">
        <v>200</v>
      </c>
      <c r="N285" s="34" t="str">
        <f t="shared" si="71"/>
        <v>sas200s</v>
      </c>
      <c r="O285" s="35" t="e">
        <f t="shared" si="72"/>
        <v>#DIV/0!</v>
      </c>
      <c r="P285" s="36">
        <f>VLOOKUP(A285,Kengetallen!$A$2:$B$57,2,FALSE)</f>
        <v>0</v>
      </c>
      <c r="Q285" s="37"/>
      <c r="R285" s="38">
        <f t="shared" si="73"/>
        <v>0</v>
      </c>
      <c r="S285" s="39">
        <f t="shared" si="74"/>
        <v>0</v>
      </c>
      <c r="T285" s="37"/>
      <c r="U285" s="40">
        <f t="shared" si="75"/>
        <v>2000</v>
      </c>
    </row>
    <row r="286" spans="1:21" ht="12.75" customHeight="1">
      <c r="A286" s="43" t="s">
        <v>213</v>
      </c>
      <c r="B286" s="56" t="s">
        <v>554</v>
      </c>
      <c r="C286" s="56" t="s">
        <v>555</v>
      </c>
      <c r="D286" s="56" t="s">
        <v>271</v>
      </c>
      <c r="E286" s="56"/>
      <c r="F286" s="27" t="s">
        <v>272</v>
      </c>
      <c r="G286" s="28">
        <v>44</v>
      </c>
      <c r="H286" s="66" t="s">
        <v>565</v>
      </c>
      <c r="I286" s="66" t="s">
        <v>166</v>
      </c>
      <c r="J286" s="30">
        <v>52</v>
      </c>
      <c r="K286" s="31">
        <v>52</v>
      </c>
      <c r="L286" s="32">
        <v>0</v>
      </c>
      <c r="M286" s="33">
        <v>200</v>
      </c>
      <c r="N286" s="34" t="str">
        <f t="shared" si="71"/>
        <v>les200l</v>
      </c>
      <c r="O286" s="35" t="e">
        <f t="shared" si="72"/>
        <v>#DIV/0!</v>
      </c>
      <c r="P286" s="36">
        <f>VLOOKUP(A286,Kengetallen!$A$2:$B$57,2,FALSE)</f>
        <v>0</v>
      </c>
      <c r="Q286" s="37"/>
      <c r="R286" s="38">
        <f t="shared" si="73"/>
        <v>0</v>
      </c>
      <c r="S286" s="39">
        <f t="shared" si="74"/>
        <v>0</v>
      </c>
      <c r="T286" s="37"/>
      <c r="U286" s="40">
        <f t="shared" si="75"/>
        <v>10400</v>
      </c>
    </row>
    <row r="287" spans="1:21" ht="12.75" customHeight="1">
      <c r="A287" s="25" t="s">
        <v>289</v>
      </c>
      <c r="B287" s="56" t="s">
        <v>554</v>
      </c>
      <c r="C287" s="56" t="s">
        <v>555</v>
      </c>
      <c r="D287" s="56" t="s">
        <v>271</v>
      </c>
      <c r="E287" s="56"/>
      <c r="F287" s="27" t="s">
        <v>272</v>
      </c>
      <c r="G287" s="28">
        <v>45</v>
      </c>
      <c r="H287" s="66" t="s">
        <v>579</v>
      </c>
      <c r="I287" s="66" t="s">
        <v>582</v>
      </c>
      <c r="J287" s="30">
        <v>215</v>
      </c>
      <c r="K287" s="31">
        <v>0</v>
      </c>
      <c r="L287" s="32">
        <v>215</v>
      </c>
      <c r="M287" s="33">
        <v>0</v>
      </c>
      <c r="N287" s="34" t="s">
        <v>289</v>
      </c>
      <c r="Q287" s="44"/>
      <c r="R287" s="38"/>
      <c r="T287" s="44"/>
    </row>
    <row r="288" spans="1:21" ht="12.75" customHeight="1">
      <c r="A288" s="25" t="s">
        <v>196</v>
      </c>
      <c r="B288" s="56" t="s">
        <v>554</v>
      </c>
      <c r="C288" s="56" t="s">
        <v>555</v>
      </c>
      <c r="D288" s="56" t="s">
        <v>271</v>
      </c>
      <c r="E288" s="56"/>
      <c r="F288" s="27" t="s">
        <v>272</v>
      </c>
      <c r="G288" s="28">
        <v>47</v>
      </c>
      <c r="H288" s="66" t="s">
        <v>570</v>
      </c>
      <c r="I288" s="66" t="s">
        <v>166</v>
      </c>
      <c r="J288" s="30">
        <v>79</v>
      </c>
      <c r="K288" s="31">
        <v>79</v>
      </c>
      <c r="L288" s="32">
        <v>0</v>
      </c>
      <c r="M288" s="33">
        <v>200</v>
      </c>
      <c r="N288" s="34" t="str">
        <f t="shared" si="71"/>
        <v>gan200l</v>
      </c>
      <c r="O288" s="35" t="e">
        <f t="shared" si="72"/>
        <v>#DIV/0!</v>
      </c>
      <c r="P288" s="36">
        <f>VLOOKUP(A288,Kengetallen!$A$2:$B$57,2,FALSE)</f>
        <v>0</v>
      </c>
      <c r="Q288" s="37"/>
      <c r="R288" s="38">
        <f t="shared" si="73"/>
        <v>0</v>
      </c>
      <c r="S288" s="39">
        <f t="shared" si="74"/>
        <v>0</v>
      </c>
      <c r="T288" s="37"/>
      <c r="U288" s="40">
        <f t="shared" si="75"/>
        <v>15800</v>
      </c>
    </row>
    <row r="289" spans="1:21" ht="12.75" customHeight="1">
      <c r="A289" s="25" t="s">
        <v>289</v>
      </c>
      <c r="B289" s="56" t="s">
        <v>554</v>
      </c>
      <c r="C289" s="56" t="s">
        <v>555</v>
      </c>
      <c r="D289" s="56" t="s">
        <v>271</v>
      </c>
      <c r="E289" s="56"/>
      <c r="F289" s="27" t="s">
        <v>272</v>
      </c>
      <c r="G289" s="28">
        <v>48</v>
      </c>
      <c r="H289" s="66" t="s">
        <v>579</v>
      </c>
      <c r="I289" s="66" t="s">
        <v>582</v>
      </c>
      <c r="J289" s="30">
        <v>23</v>
      </c>
      <c r="K289" s="31">
        <v>0</v>
      </c>
      <c r="L289" s="32">
        <v>23</v>
      </c>
      <c r="M289" s="33">
        <v>0</v>
      </c>
      <c r="N289" s="34" t="s">
        <v>289</v>
      </c>
      <c r="Q289" s="44"/>
      <c r="R289" s="38"/>
      <c r="T289" s="44"/>
    </row>
    <row r="290" spans="1:21" ht="12.75" customHeight="1">
      <c r="A290" s="25" t="s">
        <v>289</v>
      </c>
      <c r="B290" s="56" t="s">
        <v>554</v>
      </c>
      <c r="C290" s="56" t="s">
        <v>555</v>
      </c>
      <c r="D290" s="56" t="s">
        <v>271</v>
      </c>
      <c r="E290" s="56"/>
      <c r="F290" s="27" t="s">
        <v>272</v>
      </c>
      <c r="G290" s="28">
        <v>49</v>
      </c>
      <c r="H290" s="66" t="s">
        <v>579</v>
      </c>
      <c r="I290" s="66" t="s">
        <v>582</v>
      </c>
      <c r="J290" s="30">
        <v>265</v>
      </c>
      <c r="K290" s="31">
        <v>0</v>
      </c>
      <c r="L290" s="32">
        <v>265</v>
      </c>
      <c r="M290" s="33">
        <v>0</v>
      </c>
      <c r="N290" s="34" t="s">
        <v>289</v>
      </c>
      <c r="Q290" s="44"/>
      <c r="R290" s="38"/>
      <c r="T290" s="44"/>
    </row>
    <row r="291" spans="1:21" ht="12.75" customHeight="1">
      <c r="A291" s="25" t="s">
        <v>289</v>
      </c>
      <c r="B291" s="56" t="s">
        <v>554</v>
      </c>
      <c r="C291" s="56" t="s">
        <v>555</v>
      </c>
      <c r="D291" s="56" t="s">
        <v>271</v>
      </c>
      <c r="E291" s="56"/>
      <c r="F291" s="27" t="s">
        <v>272</v>
      </c>
      <c r="G291" s="28">
        <v>50</v>
      </c>
      <c r="H291" s="66" t="s">
        <v>585</v>
      </c>
      <c r="I291" s="66" t="s">
        <v>582</v>
      </c>
      <c r="J291" s="30">
        <v>5</v>
      </c>
      <c r="K291" s="31">
        <v>0</v>
      </c>
      <c r="L291" s="32">
        <v>5</v>
      </c>
      <c r="M291" s="33">
        <v>0</v>
      </c>
      <c r="N291" s="34" t="s">
        <v>289</v>
      </c>
      <c r="Q291" s="44"/>
      <c r="R291" s="38"/>
      <c r="T291" s="44"/>
    </row>
    <row r="292" spans="1:21" ht="12.75" customHeight="1">
      <c r="A292" s="25" t="s">
        <v>289</v>
      </c>
      <c r="B292" s="56" t="s">
        <v>554</v>
      </c>
      <c r="C292" s="56" t="s">
        <v>555</v>
      </c>
      <c r="D292" s="56" t="s">
        <v>271</v>
      </c>
      <c r="E292" s="56"/>
      <c r="F292" s="27" t="s">
        <v>272</v>
      </c>
      <c r="G292" s="28">
        <v>51</v>
      </c>
      <c r="H292" s="66" t="s">
        <v>585</v>
      </c>
      <c r="I292" s="66" t="s">
        <v>582</v>
      </c>
      <c r="J292" s="30">
        <v>20</v>
      </c>
      <c r="K292" s="31">
        <v>0</v>
      </c>
      <c r="L292" s="32">
        <v>20</v>
      </c>
      <c r="M292" s="33">
        <v>0</v>
      </c>
      <c r="N292" s="34" t="s">
        <v>289</v>
      </c>
      <c r="Q292" s="44"/>
      <c r="R292" s="38"/>
      <c r="T292" s="44"/>
    </row>
    <row r="293" spans="1:21" ht="12.75" customHeight="1">
      <c r="A293" s="25" t="s">
        <v>289</v>
      </c>
      <c r="B293" s="56" t="s">
        <v>554</v>
      </c>
      <c r="C293" s="56" t="s">
        <v>555</v>
      </c>
      <c r="D293" s="56" t="s">
        <v>271</v>
      </c>
      <c r="E293" s="56"/>
      <c r="F293" s="27" t="s">
        <v>272</v>
      </c>
      <c r="G293" s="28">
        <v>53</v>
      </c>
      <c r="H293" s="66" t="s">
        <v>579</v>
      </c>
      <c r="I293" s="66" t="s">
        <v>582</v>
      </c>
      <c r="J293" s="30">
        <v>68</v>
      </c>
      <c r="K293" s="31">
        <v>0</v>
      </c>
      <c r="L293" s="32">
        <v>68</v>
      </c>
      <c r="M293" s="33">
        <v>0</v>
      </c>
      <c r="N293" s="34" t="s">
        <v>289</v>
      </c>
      <c r="Q293" s="44"/>
      <c r="R293" s="38"/>
      <c r="T293" s="44"/>
    </row>
    <row r="294" spans="1:21" ht="12.75" customHeight="1">
      <c r="A294" s="25" t="s">
        <v>289</v>
      </c>
      <c r="B294" s="56" t="s">
        <v>554</v>
      </c>
      <c r="C294" s="56" t="s">
        <v>555</v>
      </c>
      <c r="D294" s="56" t="s">
        <v>271</v>
      </c>
      <c r="E294" s="56"/>
      <c r="F294" s="27" t="s">
        <v>272</v>
      </c>
      <c r="G294" s="28"/>
      <c r="H294" s="66" t="s">
        <v>586</v>
      </c>
      <c r="I294" s="66" t="s">
        <v>582</v>
      </c>
      <c r="J294" s="30">
        <v>37</v>
      </c>
      <c r="K294" s="31">
        <v>0</v>
      </c>
      <c r="L294" s="32">
        <v>37</v>
      </c>
      <c r="M294" s="33">
        <v>0</v>
      </c>
      <c r="N294" s="34" t="s">
        <v>289</v>
      </c>
      <c r="Q294" s="44"/>
      <c r="R294" s="38"/>
      <c r="T294" s="44"/>
    </row>
    <row r="295" spans="1:21" ht="12.75" customHeight="1">
      <c r="A295" s="25" t="s">
        <v>289</v>
      </c>
      <c r="B295" s="56" t="s">
        <v>554</v>
      </c>
      <c r="C295" s="56" t="s">
        <v>555</v>
      </c>
      <c r="D295" s="56" t="s">
        <v>271</v>
      </c>
      <c r="E295" s="56"/>
      <c r="F295" s="27" t="s">
        <v>272</v>
      </c>
      <c r="G295" s="28">
        <v>54</v>
      </c>
      <c r="H295" s="66" t="s">
        <v>579</v>
      </c>
      <c r="I295" s="66" t="s">
        <v>582</v>
      </c>
      <c r="J295" s="30">
        <v>135</v>
      </c>
      <c r="K295" s="31">
        <v>0</v>
      </c>
      <c r="L295" s="32">
        <v>135</v>
      </c>
      <c r="M295" s="33">
        <v>0</v>
      </c>
      <c r="N295" s="34" t="s">
        <v>289</v>
      </c>
      <c r="Q295" s="44"/>
      <c r="R295" s="38"/>
      <c r="T295" s="44"/>
    </row>
    <row r="296" spans="1:21" ht="12.75" customHeight="1">
      <c r="A296" s="43" t="s">
        <v>289</v>
      </c>
      <c r="B296" s="56" t="s">
        <v>554</v>
      </c>
      <c r="C296" s="56" t="s">
        <v>555</v>
      </c>
      <c r="D296" s="56" t="s">
        <v>271</v>
      </c>
      <c r="E296" s="56"/>
      <c r="F296" s="27" t="s">
        <v>272</v>
      </c>
      <c r="G296" s="28"/>
      <c r="H296" s="66" t="s">
        <v>587</v>
      </c>
      <c r="I296" s="66" t="s">
        <v>582</v>
      </c>
      <c r="J296" s="30">
        <v>46</v>
      </c>
      <c r="K296" s="31">
        <v>0</v>
      </c>
      <c r="L296" s="32">
        <v>46</v>
      </c>
      <c r="M296" s="33">
        <v>0</v>
      </c>
      <c r="N296" s="34" t="str">
        <f t="shared" si="71"/>
        <v>nio</v>
      </c>
      <c r="Q296" s="44"/>
      <c r="T296" s="44"/>
    </row>
    <row r="297" spans="1:21" ht="12.75" customHeight="1">
      <c r="A297" s="43" t="s">
        <v>289</v>
      </c>
      <c r="B297" s="56" t="s">
        <v>554</v>
      </c>
      <c r="C297" s="56" t="s">
        <v>555</v>
      </c>
      <c r="D297" s="56" t="s">
        <v>271</v>
      </c>
      <c r="E297" s="56"/>
      <c r="F297" s="27" t="s">
        <v>272</v>
      </c>
      <c r="G297" s="28">
        <v>56</v>
      </c>
      <c r="H297" s="66" t="s">
        <v>438</v>
      </c>
      <c r="I297" s="66" t="s">
        <v>582</v>
      </c>
      <c r="J297" s="30">
        <v>10</v>
      </c>
      <c r="K297" s="31">
        <v>0</v>
      </c>
      <c r="L297" s="32">
        <v>10</v>
      </c>
      <c r="M297" s="33">
        <v>0</v>
      </c>
      <c r="N297" s="34" t="str">
        <f t="shared" si="71"/>
        <v>nio</v>
      </c>
      <c r="Q297" s="44"/>
      <c r="T297" s="44"/>
    </row>
    <row r="298" spans="1:21" ht="12.75" customHeight="1">
      <c r="A298" s="43" t="s">
        <v>213</v>
      </c>
      <c r="B298" s="56" t="s">
        <v>554</v>
      </c>
      <c r="C298" s="56" t="s">
        <v>555</v>
      </c>
      <c r="D298" s="56" t="s">
        <v>271</v>
      </c>
      <c r="E298" s="56"/>
      <c r="F298" s="27" t="s">
        <v>272</v>
      </c>
      <c r="G298" s="28">
        <v>57</v>
      </c>
      <c r="H298" s="66" t="s">
        <v>565</v>
      </c>
      <c r="I298" s="66" t="s">
        <v>166</v>
      </c>
      <c r="J298" s="30">
        <v>77</v>
      </c>
      <c r="K298" s="31">
        <v>77</v>
      </c>
      <c r="L298" s="32">
        <v>0</v>
      </c>
      <c r="M298" s="33">
        <v>200</v>
      </c>
      <c r="N298" s="34" t="str">
        <f t="shared" si="71"/>
        <v>les200l</v>
      </c>
      <c r="O298" s="35" t="e">
        <f t="shared" si="72"/>
        <v>#DIV/0!</v>
      </c>
      <c r="P298" s="36">
        <f>VLOOKUP(A298,Kengetallen!$A$2:$B$57,2,FALSE)</f>
        <v>0</v>
      </c>
      <c r="Q298" s="37"/>
      <c r="R298" s="38">
        <f t="shared" ref="R298:R308" si="76">+P298*Q298</f>
        <v>0</v>
      </c>
      <c r="S298" s="39">
        <f t="shared" ref="S298:S308" si="77">+R298*K298</f>
        <v>0</v>
      </c>
      <c r="T298" s="37"/>
      <c r="U298" s="40">
        <f t="shared" si="75"/>
        <v>15400</v>
      </c>
    </row>
    <row r="299" spans="1:21" ht="12.75" customHeight="1">
      <c r="A299" s="43" t="s">
        <v>232</v>
      </c>
      <c r="B299" s="56" t="s">
        <v>554</v>
      </c>
      <c r="C299" s="56" t="s">
        <v>555</v>
      </c>
      <c r="D299" s="56" t="s">
        <v>271</v>
      </c>
      <c r="E299" s="56"/>
      <c r="F299" s="27" t="s">
        <v>272</v>
      </c>
      <c r="G299" s="28">
        <v>58</v>
      </c>
      <c r="H299" s="66" t="s">
        <v>563</v>
      </c>
      <c r="I299" s="66" t="s">
        <v>166</v>
      </c>
      <c r="J299" s="30">
        <v>18</v>
      </c>
      <c r="K299" s="31">
        <v>18</v>
      </c>
      <c r="L299" s="32">
        <v>0</v>
      </c>
      <c r="M299" s="33">
        <v>200</v>
      </c>
      <c r="N299" s="34" t="str">
        <f t="shared" si="71"/>
        <v>tra200l</v>
      </c>
      <c r="O299" s="35" t="e">
        <f t="shared" si="72"/>
        <v>#DIV/0!</v>
      </c>
      <c r="P299" s="36">
        <f>VLOOKUP(A299,Kengetallen!$A$2:$B$57,2,FALSE)</f>
        <v>0</v>
      </c>
      <c r="Q299" s="37"/>
      <c r="R299" s="38">
        <f t="shared" si="76"/>
        <v>0</v>
      </c>
      <c r="S299" s="39">
        <f t="shared" si="77"/>
        <v>0</v>
      </c>
      <c r="T299" s="37"/>
      <c r="U299" s="40">
        <f t="shared" si="75"/>
        <v>3600</v>
      </c>
    </row>
    <row r="300" spans="1:21">
      <c r="A300" s="43" t="s">
        <v>196</v>
      </c>
      <c r="B300" s="56" t="s">
        <v>554</v>
      </c>
      <c r="C300" s="56" t="s">
        <v>555</v>
      </c>
      <c r="D300" s="56" t="s">
        <v>271</v>
      </c>
      <c r="E300" s="56"/>
      <c r="F300" s="27" t="s">
        <v>272</v>
      </c>
      <c r="G300" s="28">
        <v>59</v>
      </c>
      <c r="H300" s="66" t="s">
        <v>570</v>
      </c>
      <c r="I300" s="66" t="s">
        <v>166</v>
      </c>
      <c r="J300" s="30">
        <v>14</v>
      </c>
      <c r="K300" s="31">
        <v>14</v>
      </c>
      <c r="L300" s="32">
        <v>0</v>
      </c>
      <c r="M300" s="33">
        <v>200</v>
      </c>
      <c r="N300" s="34" t="str">
        <f t="shared" si="71"/>
        <v>gan200l</v>
      </c>
      <c r="O300" s="35" t="e">
        <f t="shared" si="72"/>
        <v>#DIV/0!</v>
      </c>
      <c r="P300" s="36">
        <f>VLOOKUP(A300,Kengetallen!$A$2:$B$57,2,FALSE)</f>
        <v>0</v>
      </c>
      <c r="Q300" s="37"/>
      <c r="R300" s="38">
        <f t="shared" si="76"/>
        <v>0</v>
      </c>
      <c r="S300" s="39">
        <f t="shared" si="77"/>
        <v>0</v>
      </c>
      <c r="T300" s="37"/>
      <c r="U300" s="40">
        <f t="shared" si="75"/>
        <v>2800</v>
      </c>
    </row>
    <row r="301" spans="1:21" ht="12.75" customHeight="1">
      <c r="A301" s="43" t="s">
        <v>203</v>
      </c>
      <c r="B301" s="56" t="s">
        <v>554</v>
      </c>
      <c r="C301" s="56" t="s">
        <v>555</v>
      </c>
      <c r="D301" s="56" t="s">
        <v>271</v>
      </c>
      <c r="E301" s="56"/>
      <c r="F301" s="27" t="s">
        <v>272</v>
      </c>
      <c r="G301" s="28">
        <v>60</v>
      </c>
      <c r="H301" s="66" t="s">
        <v>588</v>
      </c>
      <c r="I301" s="66" t="s">
        <v>166</v>
      </c>
      <c r="J301" s="30">
        <v>15</v>
      </c>
      <c r="K301" s="31">
        <v>15</v>
      </c>
      <c r="L301" s="32">
        <v>0</v>
      </c>
      <c r="M301" s="33">
        <v>200</v>
      </c>
      <c r="N301" s="34" t="str">
        <f t="shared" si="71"/>
        <v>kan200l</v>
      </c>
      <c r="O301" s="35" t="e">
        <f t="shared" si="72"/>
        <v>#DIV/0!</v>
      </c>
      <c r="P301" s="36">
        <f>VLOOKUP(A301,Kengetallen!$A$2:$B$57,2,FALSE)</f>
        <v>0</v>
      </c>
      <c r="Q301" s="37"/>
      <c r="R301" s="38">
        <f t="shared" si="76"/>
        <v>0</v>
      </c>
      <c r="S301" s="39">
        <f t="shared" si="77"/>
        <v>0</v>
      </c>
      <c r="T301" s="37"/>
      <c r="U301" s="40">
        <f t="shared" si="75"/>
        <v>3000</v>
      </c>
    </row>
    <row r="302" spans="1:21" ht="12.75" customHeight="1">
      <c r="A302" s="43" t="s">
        <v>205</v>
      </c>
      <c r="B302" s="56" t="s">
        <v>554</v>
      </c>
      <c r="C302" s="56" t="s">
        <v>555</v>
      </c>
      <c r="D302" s="56" t="s">
        <v>271</v>
      </c>
      <c r="E302" s="56"/>
      <c r="F302" s="27" t="s">
        <v>272</v>
      </c>
      <c r="G302" s="28">
        <v>61</v>
      </c>
      <c r="H302" s="66" t="s">
        <v>490</v>
      </c>
      <c r="I302" s="66" t="s">
        <v>556</v>
      </c>
      <c r="J302" s="30">
        <v>12</v>
      </c>
      <c r="K302" s="31">
        <v>12</v>
      </c>
      <c r="L302" s="32">
        <v>0</v>
      </c>
      <c r="M302" s="33">
        <v>200</v>
      </c>
      <c r="N302" s="34" t="str">
        <f t="shared" si="71"/>
        <v>kan200t</v>
      </c>
      <c r="O302" s="35" t="e">
        <f t="shared" si="72"/>
        <v>#DIV/0!</v>
      </c>
      <c r="P302" s="36">
        <f>VLOOKUP(A302,Kengetallen!$A$2:$B$57,2,FALSE)</f>
        <v>0</v>
      </c>
      <c r="Q302" s="37"/>
      <c r="R302" s="38">
        <f t="shared" si="76"/>
        <v>0</v>
      </c>
      <c r="S302" s="39">
        <f t="shared" si="77"/>
        <v>0</v>
      </c>
      <c r="T302" s="37"/>
      <c r="U302" s="40">
        <f t="shared" si="75"/>
        <v>2400</v>
      </c>
    </row>
    <row r="303" spans="1:21" ht="12.75" customHeight="1">
      <c r="A303" s="43" t="s">
        <v>203</v>
      </c>
      <c r="B303" s="56" t="s">
        <v>554</v>
      </c>
      <c r="C303" s="56" t="s">
        <v>555</v>
      </c>
      <c r="D303" s="56" t="s">
        <v>271</v>
      </c>
      <c r="E303" s="56"/>
      <c r="F303" s="27" t="s">
        <v>272</v>
      </c>
      <c r="G303" s="28">
        <v>62</v>
      </c>
      <c r="H303" s="66" t="s">
        <v>589</v>
      </c>
      <c r="I303" s="66" t="s">
        <v>166</v>
      </c>
      <c r="J303" s="30">
        <v>53</v>
      </c>
      <c r="K303" s="31">
        <v>53</v>
      </c>
      <c r="L303" s="32">
        <v>0</v>
      </c>
      <c r="M303" s="33">
        <v>200</v>
      </c>
      <c r="N303" s="34" t="str">
        <f t="shared" si="71"/>
        <v>kan200l</v>
      </c>
      <c r="O303" s="35" t="e">
        <f t="shared" si="72"/>
        <v>#DIV/0!</v>
      </c>
      <c r="P303" s="36">
        <f>VLOOKUP(A303,Kengetallen!$A$2:$B$57,2,FALSE)</f>
        <v>0</v>
      </c>
      <c r="Q303" s="37"/>
      <c r="R303" s="38">
        <f t="shared" si="76"/>
        <v>0</v>
      </c>
      <c r="S303" s="39">
        <f t="shared" si="77"/>
        <v>0</v>
      </c>
      <c r="T303" s="37"/>
      <c r="U303" s="40">
        <f t="shared" si="75"/>
        <v>10600</v>
      </c>
    </row>
    <row r="304" spans="1:21" ht="12.75" customHeight="1">
      <c r="A304" s="43" t="s">
        <v>182</v>
      </c>
      <c r="B304" s="56" t="s">
        <v>554</v>
      </c>
      <c r="C304" s="56" t="s">
        <v>555</v>
      </c>
      <c r="D304" s="56" t="s">
        <v>271</v>
      </c>
      <c r="E304" s="56"/>
      <c r="F304" s="27" t="s">
        <v>272</v>
      </c>
      <c r="G304" s="28"/>
      <c r="H304" s="66" t="s">
        <v>506</v>
      </c>
      <c r="I304" s="66" t="s">
        <v>166</v>
      </c>
      <c r="J304" s="30">
        <v>228</v>
      </c>
      <c r="K304" s="31">
        <v>228</v>
      </c>
      <c r="L304" s="32">
        <v>0</v>
      </c>
      <c r="M304" s="33">
        <v>200</v>
      </c>
      <c r="N304" s="34" t="str">
        <f t="shared" si="71"/>
        <v>aul200l</v>
      </c>
      <c r="O304" s="35" t="e">
        <f t="shared" si="72"/>
        <v>#DIV/0!</v>
      </c>
      <c r="P304" s="36">
        <f>VLOOKUP(A304,Kengetallen!$A$2:$B$57,2,FALSE)</f>
        <v>0</v>
      </c>
      <c r="Q304" s="37"/>
      <c r="R304" s="38">
        <f t="shared" si="76"/>
        <v>0</v>
      </c>
      <c r="S304" s="39">
        <f t="shared" si="77"/>
        <v>0</v>
      </c>
      <c r="T304" s="37"/>
      <c r="U304" s="40">
        <f t="shared" si="75"/>
        <v>45600</v>
      </c>
    </row>
    <row r="305" spans="1:21" ht="12.75" customHeight="1">
      <c r="A305" s="43" t="s">
        <v>182</v>
      </c>
      <c r="B305" s="56" t="s">
        <v>554</v>
      </c>
      <c r="C305" s="56" t="s">
        <v>555</v>
      </c>
      <c r="D305" s="56" t="s">
        <v>271</v>
      </c>
      <c r="E305" s="56"/>
      <c r="F305" s="27" t="s">
        <v>272</v>
      </c>
      <c r="G305" s="28">
        <v>63</v>
      </c>
      <c r="H305" s="66" t="s">
        <v>590</v>
      </c>
      <c r="I305" s="66" t="s">
        <v>166</v>
      </c>
      <c r="J305" s="30">
        <v>220</v>
      </c>
      <c r="K305" s="31">
        <v>220</v>
      </c>
      <c r="L305" s="32">
        <v>0</v>
      </c>
      <c r="M305" s="33">
        <v>200</v>
      </c>
      <c r="N305" s="34" t="str">
        <f t="shared" si="71"/>
        <v>aul200l</v>
      </c>
      <c r="O305" s="35" t="e">
        <f t="shared" si="72"/>
        <v>#DIV/0!</v>
      </c>
      <c r="P305" s="36">
        <f>VLOOKUP(A305,Kengetallen!$A$2:$B$57,2,FALSE)</f>
        <v>0</v>
      </c>
      <c r="Q305" s="37"/>
      <c r="R305" s="38">
        <f t="shared" si="76"/>
        <v>0</v>
      </c>
      <c r="S305" s="39">
        <f t="shared" si="77"/>
        <v>0</v>
      </c>
      <c r="T305" s="37"/>
      <c r="U305" s="40">
        <f t="shared" si="75"/>
        <v>44000</v>
      </c>
    </row>
    <row r="306" spans="1:21" ht="12.75" customHeight="1">
      <c r="A306" s="43" t="s">
        <v>228</v>
      </c>
      <c r="B306" s="56" t="s">
        <v>554</v>
      </c>
      <c r="C306" s="56" t="s">
        <v>555</v>
      </c>
      <c r="D306" s="56" t="s">
        <v>271</v>
      </c>
      <c r="E306" s="56"/>
      <c r="F306" s="27" t="s">
        <v>272</v>
      </c>
      <c r="G306" s="28">
        <v>64</v>
      </c>
      <c r="H306" s="66" t="s">
        <v>591</v>
      </c>
      <c r="I306" s="66"/>
      <c r="J306" s="30">
        <v>7.5</v>
      </c>
      <c r="K306" s="31">
        <v>7.5</v>
      </c>
      <c r="L306" s="32">
        <v>0</v>
      </c>
      <c r="M306" s="33">
        <v>200</v>
      </c>
      <c r="N306" s="34" t="str">
        <f t="shared" si="71"/>
        <v>sas200s</v>
      </c>
      <c r="O306" s="35" t="e">
        <f t="shared" si="72"/>
        <v>#DIV/0!</v>
      </c>
      <c r="P306" s="36">
        <f>VLOOKUP(A306,Kengetallen!$A$2:$B$57,2,FALSE)</f>
        <v>0</v>
      </c>
      <c r="Q306" s="37"/>
      <c r="R306" s="38">
        <f t="shared" si="76"/>
        <v>0</v>
      </c>
      <c r="S306" s="39">
        <f t="shared" si="77"/>
        <v>0</v>
      </c>
      <c r="T306" s="37"/>
      <c r="U306" s="40">
        <f t="shared" si="75"/>
        <v>1500</v>
      </c>
    </row>
    <row r="307" spans="1:21" ht="12.75" customHeight="1">
      <c r="A307" s="43" t="s">
        <v>228</v>
      </c>
      <c r="B307" s="56" t="s">
        <v>554</v>
      </c>
      <c r="C307" s="56" t="s">
        <v>555</v>
      </c>
      <c r="D307" s="56" t="s">
        <v>271</v>
      </c>
      <c r="E307" s="56"/>
      <c r="F307" s="27" t="s">
        <v>272</v>
      </c>
      <c r="G307" s="28">
        <v>65</v>
      </c>
      <c r="H307" s="66" t="s">
        <v>591</v>
      </c>
      <c r="I307" s="66"/>
      <c r="J307" s="30">
        <v>7.5</v>
      </c>
      <c r="K307" s="31">
        <v>7.5</v>
      </c>
      <c r="L307" s="32">
        <v>0</v>
      </c>
      <c r="M307" s="33">
        <v>200</v>
      </c>
      <c r="N307" s="34" t="str">
        <f t="shared" si="71"/>
        <v>sas200s</v>
      </c>
      <c r="O307" s="35" t="e">
        <f t="shared" si="72"/>
        <v>#DIV/0!</v>
      </c>
      <c r="P307" s="36">
        <f>VLOOKUP(A307,Kengetallen!$A$2:$B$57,2,FALSE)</f>
        <v>0</v>
      </c>
      <c r="Q307" s="37"/>
      <c r="R307" s="38">
        <f t="shared" si="76"/>
        <v>0</v>
      </c>
      <c r="S307" s="39">
        <f t="shared" si="77"/>
        <v>0</v>
      </c>
      <c r="T307" s="37"/>
      <c r="U307" s="40">
        <f t="shared" si="75"/>
        <v>1500</v>
      </c>
    </row>
    <row r="308" spans="1:21" ht="12.75" customHeight="1">
      <c r="A308" s="43" t="s">
        <v>203</v>
      </c>
      <c r="B308" s="56" t="s">
        <v>554</v>
      </c>
      <c r="C308" s="56" t="s">
        <v>555</v>
      </c>
      <c r="D308" s="56" t="s">
        <v>271</v>
      </c>
      <c r="E308" s="56"/>
      <c r="F308" s="27" t="s">
        <v>272</v>
      </c>
      <c r="G308" s="28">
        <v>66</v>
      </c>
      <c r="H308" s="66" t="s">
        <v>592</v>
      </c>
      <c r="I308" s="66" t="s">
        <v>166</v>
      </c>
      <c r="J308" s="30">
        <v>10</v>
      </c>
      <c r="K308" s="31">
        <v>10</v>
      </c>
      <c r="L308" s="32">
        <v>0</v>
      </c>
      <c r="M308" s="33">
        <v>200</v>
      </c>
      <c r="N308" s="34" t="str">
        <f t="shared" si="71"/>
        <v>kan200l</v>
      </c>
      <c r="O308" s="35" t="e">
        <f t="shared" si="72"/>
        <v>#DIV/0!</v>
      </c>
      <c r="P308" s="36">
        <f>VLOOKUP(A308,Kengetallen!$A$2:$B$57,2,FALSE)</f>
        <v>0</v>
      </c>
      <c r="Q308" s="37"/>
      <c r="R308" s="38">
        <f t="shared" si="76"/>
        <v>0</v>
      </c>
      <c r="S308" s="39">
        <f t="shared" si="77"/>
        <v>0</v>
      </c>
      <c r="T308" s="37"/>
      <c r="U308" s="40">
        <f t="shared" si="75"/>
        <v>2000</v>
      </c>
    </row>
    <row r="309" spans="1:21" ht="12.75" customHeight="1">
      <c r="A309" s="25" t="s">
        <v>289</v>
      </c>
      <c r="B309" s="56" t="s">
        <v>554</v>
      </c>
      <c r="C309" s="56" t="s">
        <v>555</v>
      </c>
      <c r="D309" s="56" t="s">
        <v>271</v>
      </c>
      <c r="E309" s="56"/>
      <c r="F309" s="27" t="s">
        <v>272</v>
      </c>
      <c r="G309" s="28">
        <v>67</v>
      </c>
      <c r="H309" s="66" t="s">
        <v>281</v>
      </c>
      <c r="I309" s="66" t="s">
        <v>282</v>
      </c>
      <c r="J309" s="30">
        <v>19</v>
      </c>
      <c r="K309" s="31">
        <v>0</v>
      </c>
      <c r="L309" s="32">
        <v>19</v>
      </c>
      <c r="M309" s="33">
        <v>0</v>
      </c>
      <c r="N309" s="34" t="str">
        <f t="shared" si="71"/>
        <v>nio</v>
      </c>
      <c r="Q309" s="44"/>
      <c r="T309" s="44"/>
    </row>
    <row r="310" spans="1:21" ht="12.75" customHeight="1">
      <c r="A310" s="43" t="s">
        <v>213</v>
      </c>
      <c r="B310" s="56" t="s">
        <v>554</v>
      </c>
      <c r="C310" s="56" t="s">
        <v>555</v>
      </c>
      <c r="D310" s="56" t="s">
        <v>271</v>
      </c>
      <c r="E310" s="56"/>
      <c r="F310" s="27" t="s">
        <v>272</v>
      </c>
      <c r="G310" s="28">
        <v>70</v>
      </c>
      <c r="H310" s="66" t="s">
        <v>565</v>
      </c>
      <c r="I310" s="66" t="s">
        <v>166</v>
      </c>
      <c r="J310" s="30">
        <v>46</v>
      </c>
      <c r="K310" s="31">
        <v>46</v>
      </c>
      <c r="L310" s="32">
        <v>0</v>
      </c>
      <c r="M310" s="33">
        <v>200</v>
      </c>
      <c r="N310" s="34" t="str">
        <f t="shared" si="71"/>
        <v>les200l</v>
      </c>
      <c r="O310" s="35" t="e">
        <f t="shared" si="72"/>
        <v>#DIV/0!</v>
      </c>
      <c r="P310" s="36">
        <f>VLOOKUP(A310,Kengetallen!$A$2:$B$57,2,FALSE)</f>
        <v>0</v>
      </c>
      <c r="Q310" s="37"/>
      <c r="R310" s="38">
        <f t="shared" ref="R310:R316" si="78">+P310*Q310</f>
        <v>0</v>
      </c>
      <c r="S310" s="39">
        <f t="shared" ref="S310:S316" si="79">+R310*K310</f>
        <v>0</v>
      </c>
      <c r="T310" s="37"/>
      <c r="U310" s="40">
        <f t="shared" si="75"/>
        <v>9200</v>
      </c>
    </row>
    <row r="311" spans="1:21" ht="12.75" customHeight="1">
      <c r="A311" s="43" t="s">
        <v>213</v>
      </c>
      <c r="B311" s="56" t="s">
        <v>554</v>
      </c>
      <c r="C311" s="56" t="s">
        <v>555</v>
      </c>
      <c r="D311" s="56" t="s">
        <v>271</v>
      </c>
      <c r="E311" s="56"/>
      <c r="F311" s="27" t="s">
        <v>272</v>
      </c>
      <c r="G311" s="28">
        <v>71</v>
      </c>
      <c r="H311" s="66" t="s">
        <v>565</v>
      </c>
      <c r="I311" s="66" t="s">
        <v>166</v>
      </c>
      <c r="J311" s="30">
        <v>46</v>
      </c>
      <c r="K311" s="31">
        <v>46</v>
      </c>
      <c r="L311" s="32">
        <v>0</v>
      </c>
      <c r="M311" s="33">
        <v>200</v>
      </c>
      <c r="N311" s="34" t="str">
        <f t="shared" si="71"/>
        <v>les200l</v>
      </c>
      <c r="O311" s="35" t="e">
        <f t="shared" si="72"/>
        <v>#DIV/0!</v>
      </c>
      <c r="P311" s="36">
        <f>VLOOKUP(A311,Kengetallen!$A$2:$B$57,2,FALSE)</f>
        <v>0</v>
      </c>
      <c r="Q311" s="37"/>
      <c r="R311" s="38">
        <f t="shared" si="78"/>
        <v>0</v>
      </c>
      <c r="S311" s="39">
        <f t="shared" si="79"/>
        <v>0</v>
      </c>
      <c r="T311" s="37"/>
      <c r="U311" s="40">
        <f t="shared" si="75"/>
        <v>9200</v>
      </c>
    </row>
    <row r="312" spans="1:21" ht="12.75" customHeight="1">
      <c r="A312" s="25" t="s">
        <v>203</v>
      </c>
      <c r="B312" s="56" t="s">
        <v>554</v>
      </c>
      <c r="C312" s="56" t="s">
        <v>555</v>
      </c>
      <c r="D312" s="56" t="s">
        <v>271</v>
      </c>
      <c r="E312" s="56"/>
      <c r="F312" s="27" t="s">
        <v>272</v>
      </c>
      <c r="G312" s="28">
        <v>72</v>
      </c>
      <c r="H312" s="66" t="s">
        <v>593</v>
      </c>
      <c r="I312" s="66" t="s">
        <v>166</v>
      </c>
      <c r="J312" s="30">
        <v>54</v>
      </c>
      <c r="K312" s="31">
        <v>54</v>
      </c>
      <c r="L312" s="32">
        <v>0</v>
      </c>
      <c r="M312" s="33">
        <v>200</v>
      </c>
      <c r="N312" s="34" t="str">
        <f t="shared" ref="N312:N375" si="80">A312</f>
        <v>kan200l</v>
      </c>
      <c r="O312" s="35" t="e">
        <f t="shared" ref="O312:O375" si="81">+M312/P312</f>
        <v>#DIV/0!</v>
      </c>
      <c r="P312" s="36">
        <f>VLOOKUP(A312,Kengetallen!$A$2:$B$57,2,FALSE)</f>
        <v>0</v>
      </c>
      <c r="Q312" s="37"/>
      <c r="R312" s="38">
        <f t="shared" si="78"/>
        <v>0</v>
      </c>
      <c r="S312" s="39">
        <f t="shared" si="79"/>
        <v>0</v>
      </c>
      <c r="T312" s="37"/>
      <c r="U312" s="40">
        <f t="shared" ref="U312:U375" si="82">+M312*K312</f>
        <v>10800</v>
      </c>
    </row>
    <row r="313" spans="1:21" ht="12.75" customHeight="1">
      <c r="A313" s="43" t="s">
        <v>228</v>
      </c>
      <c r="B313" s="56" t="s">
        <v>554</v>
      </c>
      <c r="C313" s="56" t="s">
        <v>555</v>
      </c>
      <c r="D313" s="56" t="s">
        <v>271</v>
      </c>
      <c r="E313" s="56"/>
      <c r="F313" s="27" t="s">
        <v>272</v>
      </c>
      <c r="G313" s="28">
        <v>74</v>
      </c>
      <c r="H313" s="66" t="s">
        <v>466</v>
      </c>
      <c r="I313" s="66" t="s">
        <v>282</v>
      </c>
      <c r="J313" s="30">
        <v>5</v>
      </c>
      <c r="K313" s="31">
        <v>5</v>
      </c>
      <c r="L313" s="32">
        <v>0</v>
      </c>
      <c r="M313" s="33">
        <v>200</v>
      </c>
      <c r="N313" s="34" t="str">
        <f t="shared" si="80"/>
        <v>sas200s</v>
      </c>
      <c r="O313" s="35" t="e">
        <f t="shared" si="81"/>
        <v>#DIV/0!</v>
      </c>
      <c r="P313" s="36">
        <f>VLOOKUP(A313,Kengetallen!$A$2:$B$57,2,FALSE)</f>
        <v>0</v>
      </c>
      <c r="Q313" s="37"/>
      <c r="R313" s="38">
        <f t="shared" si="78"/>
        <v>0</v>
      </c>
      <c r="S313" s="39">
        <f t="shared" si="79"/>
        <v>0</v>
      </c>
      <c r="T313" s="37"/>
      <c r="U313" s="40">
        <f t="shared" si="82"/>
        <v>1000</v>
      </c>
    </row>
    <row r="314" spans="1:21" ht="12.75" customHeight="1">
      <c r="A314" s="43" t="s">
        <v>228</v>
      </c>
      <c r="B314" s="56" t="s">
        <v>554</v>
      </c>
      <c r="C314" s="56" t="s">
        <v>555</v>
      </c>
      <c r="D314" s="56" t="s">
        <v>271</v>
      </c>
      <c r="E314" s="56"/>
      <c r="F314" s="27" t="s">
        <v>272</v>
      </c>
      <c r="G314" s="28">
        <v>75</v>
      </c>
      <c r="H314" s="66" t="s">
        <v>466</v>
      </c>
      <c r="I314" s="66" t="s">
        <v>282</v>
      </c>
      <c r="J314" s="30">
        <v>5</v>
      </c>
      <c r="K314" s="31">
        <v>5</v>
      </c>
      <c r="L314" s="32">
        <v>0</v>
      </c>
      <c r="M314" s="33">
        <v>200</v>
      </c>
      <c r="N314" s="34" t="str">
        <f t="shared" si="80"/>
        <v>sas200s</v>
      </c>
      <c r="O314" s="35" t="e">
        <f t="shared" si="81"/>
        <v>#DIV/0!</v>
      </c>
      <c r="P314" s="36">
        <f>VLOOKUP(A314,Kengetallen!$A$2:$B$57,2,FALSE)</f>
        <v>0</v>
      </c>
      <c r="Q314" s="37"/>
      <c r="R314" s="38">
        <f t="shared" si="78"/>
        <v>0</v>
      </c>
      <c r="S314" s="39">
        <f t="shared" si="79"/>
        <v>0</v>
      </c>
      <c r="T314" s="37"/>
      <c r="U314" s="40">
        <f t="shared" si="82"/>
        <v>1000</v>
      </c>
    </row>
    <row r="315" spans="1:21" ht="12.75" customHeight="1">
      <c r="A315" s="43" t="s">
        <v>228</v>
      </c>
      <c r="B315" s="56" t="s">
        <v>554</v>
      </c>
      <c r="C315" s="56" t="s">
        <v>555</v>
      </c>
      <c r="D315" s="56" t="s">
        <v>271</v>
      </c>
      <c r="E315" s="56"/>
      <c r="F315" s="27" t="s">
        <v>272</v>
      </c>
      <c r="G315" s="28">
        <v>76</v>
      </c>
      <c r="H315" s="66" t="s">
        <v>466</v>
      </c>
      <c r="I315" s="66" t="s">
        <v>282</v>
      </c>
      <c r="J315" s="30">
        <v>5</v>
      </c>
      <c r="K315" s="31">
        <v>5</v>
      </c>
      <c r="L315" s="32">
        <v>0</v>
      </c>
      <c r="M315" s="33">
        <v>200</v>
      </c>
      <c r="N315" s="34" t="str">
        <f t="shared" si="80"/>
        <v>sas200s</v>
      </c>
      <c r="O315" s="35" t="e">
        <f t="shared" si="81"/>
        <v>#DIV/0!</v>
      </c>
      <c r="P315" s="36">
        <f>VLOOKUP(A315,Kengetallen!$A$2:$B$57,2,FALSE)</f>
        <v>0</v>
      </c>
      <c r="Q315" s="37"/>
      <c r="R315" s="38">
        <f t="shared" si="78"/>
        <v>0</v>
      </c>
      <c r="S315" s="39">
        <f t="shared" si="79"/>
        <v>0</v>
      </c>
      <c r="T315" s="37"/>
      <c r="U315" s="40">
        <f t="shared" si="82"/>
        <v>1000</v>
      </c>
    </row>
    <row r="316" spans="1:21" ht="12.75" customHeight="1">
      <c r="A316" s="43" t="s">
        <v>223</v>
      </c>
      <c r="B316" s="56" t="s">
        <v>554</v>
      </c>
      <c r="C316" s="56" t="s">
        <v>555</v>
      </c>
      <c r="D316" s="56" t="s">
        <v>271</v>
      </c>
      <c r="E316" s="56"/>
      <c r="F316" s="27" t="s">
        <v>272</v>
      </c>
      <c r="G316" s="28">
        <v>77</v>
      </c>
      <c r="H316" s="66" t="s">
        <v>594</v>
      </c>
      <c r="I316" s="66" t="s">
        <v>166</v>
      </c>
      <c r="J316" s="30">
        <v>19</v>
      </c>
      <c r="K316" s="31">
        <v>19</v>
      </c>
      <c r="L316" s="32">
        <v>0</v>
      </c>
      <c r="M316" s="33">
        <v>200</v>
      </c>
      <c r="N316" s="34" t="str">
        <f t="shared" si="80"/>
        <v>rep200l</v>
      </c>
      <c r="O316" s="35" t="e">
        <f t="shared" si="81"/>
        <v>#DIV/0!</v>
      </c>
      <c r="P316" s="36">
        <f>VLOOKUP(A316,Kengetallen!$A$2:$B$57,2,FALSE)</f>
        <v>0</v>
      </c>
      <c r="Q316" s="37"/>
      <c r="R316" s="38">
        <f t="shared" si="78"/>
        <v>0</v>
      </c>
      <c r="S316" s="39">
        <f t="shared" si="79"/>
        <v>0</v>
      </c>
      <c r="T316" s="37"/>
      <c r="U316" s="40">
        <f t="shared" si="82"/>
        <v>3800</v>
      </c>
    </row>
    <row r="317" spans="1:21" ht="12.75" customHeight="1">
      <c r="A317" s="43" t="s">
        <v>289</v>
      </c>
      <c r="B317" s="56" t="s">
        <v>554</v>
      </c>
      <c r="C317" s="56" t="s">
        <v>555</v>
      </c>
      <c r="D317" s="56" t="s">
        <v>271</v>
      </c>
      <c r="E317" s="56"/>
      <c r="F317" s="27" t="s">
        <v>272</v>
      </c>
      <c r="G317" s="28">
        <v>78</v>
      </c>
      <c r="H317" s="66" t="s">
        <v>595</v>
      </c>
      <c r="I317" s="66" t="s">
        <v>166</v>
      </c>
      <c r="J317" s="30">
        <v>16</v>
      </c>
      <c r="K317" s="31">
        <v>0</v>
      </c>
      <c r="L317" s="32">
        <v>16</v>
      </c>
      <c r="M317" s="33">
        <v>0</v>
      </c>
      <c r="N317" s="34" t="str">
        <f t="shared" si="80"/>
        <v>nio</v>
      </c>
      <c r="Q317" s="44"/>
      <c r="T317" s="44"/>
    </row>
    <row r="318" spans="1:21" ht="12.75" customHeight="1">
      <c r="A318" s="43" t="s">
        <v>205</v>
      </c>
      <c r="B318" s="56" t="s">
        <v>554</v>
      </c>
      <c r="C318" s="56" t="s">
        <v>555</v>
      </c>
      <c r="D318" s="56" t="s">
        <v>271</v>
      </c>
      <c r="E318" s="56"/>
      <c r="F318" s="27" t="s">
        <v>272</v>
      </c>
      <c r="G318" s="28">
        <v>79</v>
      </c>
      <c r="H318" s="66" t="s">
        <v>596</v>
      </c>
      <c r="I318" s="66" t="s">
        <v>556</v>
      </c>
      <c r="J318" s="30">
        <v>26</v>
      </c>
      <c r="K318" s="31">
        <v>26</v>
      </c>
      <c r="L318" s="32">
        <v>0</v>
      </c>
      <c r="M318" s="33">
        <v>200</v>
      </c>
      <c r="N318" s="34" t="str">
        <f t="shared" si="80"/>
        <v>kan200t</v>
      </c>
      <c r="O318" s="35" t="e">
        <f t="shared" si="81"/>
        <v>#DIV/0!</v>
      </c>
      <c r="P318" s="36">
        <f>VLOOKUP(A318,Kengetallen!$A$2:$B$57,2,FALSE)</f>
        <v>0</v>
      </c>
      <c r="Q318" s="37"/>
      <c r="R318" s="38">
        <f t="shared" ref="R318:R321" si="83">+P318*Q318</f>
        <v>0</v>
      </c>
      <c r="S318" s="39">
        <f t="shared" ref="S318:S321" si="84">+R318*K318</f>
        <v>0</v>
      </c>
      <c r="T318" s="37"/>
      <c r="U318" s="40">
        <f t="shared" si="82"/>
        <v>5200</v>
      </c>
    </row>
    <row r="319" spans="1:21" ht="12.75" customHeight="1">
      <c r="A319" s="25" t="s">
        <v>289</v>
      </c>
      <c r="B319" s="56" t="s">
        <v>554</v>
      </c>
      <c r="C319" s="56" t="s">
        <v>555</v>
      </c>
      <c r="D319" s="56" t="s">
        <v>271</v>
      </c>
      <c r="E319" s="56"/>
      <c r="F319" s="27" t="s">
        <v>272</v>
      </c>
      <c r="G319" s="28">
        <v>80</v>
      </c>
      <c r="H319" s="66" t="s">
        <v>597</v>
      </c>
      <c r="I319" s="66" t="s">
        <v>166</v>
      </c>
      <c r="J319" s="30">
        <v>6</v>
      </c>
      <c r="K319" s="31">
        <v>0</v>
      </c>
      <c r="L319" s="32">
        <v>6</v>
      </c>
      <c r="M319" s="33">
        <v>0</v>
      </c>
      <c r="N319" s="34" t="s">
        <v>289</v>
      </c>
      <c r="Q319" s="44"/>
      <c r="R319" s="38"/>
      <c r="T319" s="44"/>
    </row>
    <row r="320" spans="1:21" ht="12.75" customHeight="1">
      <c r="A320" s="43" t="s">
        <v>196</v>
      </c>
      <c r="B320" s="56" t="s">
        <v>554</v>
      </c>
      <c r="C320" s="56" t="s">
        <v>555</v>
      </c>
      <c r="D320" s="56" t="s">
        <v>271</v>
      </c>
      <c r="E320" s="56"/>
      <c r="F320" s="27" t="s">
        <v>272</v>
      </c>
      <c r="G320" s="28"/>
      <c r="H320" s="66" t="s">
        <v>598</v>
      </c>
      <c r="I320" s="66" t="s">
        <v>166</v>
      </c>
      <c r="J320" s="30">
        <v>23</v>
      </c>
      <c r="K320" s="31">
        <v>23</v>
      </c>
      <c r="L320" s="32">
        <v>0</v>
      </c>
      <c r="M320" s="33">
        <v>200</v>
      </c>
      <c r="N320" s="34" t="str">
        <f t="shared" si="80"/>
        <v>gan200l</v>
      </c>
      <c r="O320" s="35" t="e">
        <f t="shared" si="81"/>
        <v>#DIV/0!</v>
      </c>
      <c r="P320" s="36">
        <f>VLOOKUP(A320,Kengetallen!$A$2:$B$57,2,FALSE)</f>
        <v>0</v>
      </c>
      <c r="Q320" s="37"/>
      <c r="R320" s="38">
        <f t="shared" si="83"/>
        <v>0</v>
      </c>
      <c r="S320" s="39">
        <f t="shared" si="84"/>
        <v>0</v>
      </c>
      <c r="T320" s="37"/>
      <c r="U320" s="40">
        <f t="shared" si="82"/>
        <v>4600</v>
      </c>
    </row>
    <row r="321" spans="1:21" ht="12.75" customHeight="1">
      <c r="A321" s="43" t="s">
        <v>196</v>
      </c>
      <c r="B321" s="56" t="s">
        <v>554</v>
      </c>
      <c r="C321" s="56" t="s">
        <v>555</v>
      </c>
      <c r="D321" s="56" t="s">
        <v>271</v>
      </c>
      <c r="E321" s="56"/>
      <c r="F321" s="27" t="s">
        <v>272</v>
      </c>
      <c r="G321" s="28">
        <v>84</v>
      </c>
      <c r="H321" s="66" t="s">
        <v>570</v>
      </c>
      <c r="I321" s="66" t="s">
        <v>166</v>
      </c>
      <c r="J321" s="30">
        <v>57</v>
      </c>
      <c r="K321" s="31">
        <v>57</v>
      </c>
      <c r="L321" s="32">
        <v>0</v>
      </c>
      <c r="M321" s="33">
        <v>200</v>
      </c>
      <c r="N321" s="34" t="str">
        <f t="shared" si="80"/>
        <v>gan200l</v>
      </c>
      <c r="O321" s="35" t="e">
        <f t="shared" si="81"/>
        <v>#DIV/0!</v>
      </c>
      <c r="P321" s="36">
        <f>VLOOKUP(A321,Kengetallen!$A$2:$B$57,2,FALSE)</f>
        <v>0</v>
      </c>
      <c r="Q321" s="37"/>
      <c r="R321" s="38">
        <f t="shared" si="83"/>
        <v>0</v>
      </c>
      <c r="S321" s="39">
        <f t="shared" si="84"/>
        <v>0</v>
      </c>
      <c r="T321" s="37"/>
      <c r="U321" s="40">
        <f t="shared" si="82"/>
        <v>11400</v>
      </c>
    </row>
    <row r="322" spans="1:21" ht="12.75" customHeight="1">
      <c r="A322" s="43" t="s">
        <v>289</v>
      </c>
      <c r="B322" s="56" t="s">
        <v>554</v>
      </c>
      <c r="C322" s="56" t="s">
        <v>555</v>
      </c>
      <c r="D322" s="56" t="s">
        <v>271</v>
      </c>
      <c r="E322" s="56"/>
      <c r="F322" s="27" t="s">
        <v>272</v>
      </c>
      <c r="G322" s="28">
        <v>85</v>
      </c>
      <c r="H322" s="66" t="s">
        <v>599</v>
      </c>
      <c r="I322" s="66" t="s">
        <v>282</v>
      </c>
      <c r="J322" s="30">
        <v>4</v>
      </c>
      <c r="K322" s="31">
        <v>0</v>
      </c>
      <c r="L322" s="32">
        <v>4</v>
      </c>
      <c r="M322" s="33">
        <v>0</v>
      </c>
      <c r="N322" s="34" t="str">
        <f t="shared" si="80"/>
        <v>nio</v>
      </c>
      <c r="Q322" s="44"/>
      <c r="T322" s="44"/>
    </row>
    <row r="323" spans="1:21" ht="12.75" customHeight="1">
      <c r="A323" s="43" t="s">
        <v>205</v>
      </c>
      <c r="B323" s="56" t="s">
        <v>554</v>
      </c>
      <c r="C323" s="56" t="s">
        <v>555</v>
      </c>
      <c r="D323" s="56" t="s">
        <v>271</v>
      </c>
      <c r="E323" s="56"/>
      <c r="F323" s="27" t="s">
        <v>272</v>
      </c>
      <c r="G323" s="28">
        <v>86</v>
      </c>
      <c r="H323" s="66" t="s">
        <v>600</v>
      </c>
      <c r="I323" s="66" t="s">
        <v>556</v>
      </c>
      <c r="J323" s="30">
        <v>13</v>
      </c>
      <c r="K323" s="31">
        <v>13</v>
      </c>
      <c r="L323" s="32">
        <v>0</v>
      </c>
      <c r="M323" s="33">
        <v>200</v>
      </c>
      <c r="N323" s="34" t="str">
        <f t="shared" si="80"/>
        <v>kan200t</v>
      </c>
      <c r="O323" s="35" t="e">
        <f t="shared" si="81"/>
        <v>#DIV/0!</v>
      </c>
      <c r="P323" s="36">
        <f>VLOOKUP(A323,Kengetallen!$A$2:$B$57,2,FALSE)</f>
        <v>0</v>
      </c>
      <c r="Q323" s="37"/>
      <c r="R323" s="38">
        <f t="shared" ref="R323:R335" si="85">+P323*Q323</f>
        <v>0</v>
      </c>
      <c r="S323" s="39">
        <f t="shared" ref="S323:S335" si="86">+R323*K323</f>
        <v>0</v>
      </c>
      <c r="T323" s="37"/>
      <c r="U323" s="40">
        <f t="shared" si="82"/>
        <v>2600</v>
      </c>
    </row>
    <row r="324" spans="1:21" ht="12.75" customHeight="1">
      <c r="A324" s="43" t="s">
        <v>205</v>
      </c>
      <c r="B324" s="56" t="s">
        <v>554</v>
      </c>
      <c r="C324" s="56" t="s">
        <v>555</v>
      </c>
      <c r="D324" s="56" t="s">
        <v>271</v>
      </c>
      <c r="E324" s="56"/>
      <c r="F324" s="27" t="s">
        <v>272</v>
      </c>
      <c r="G324" s="28">
        <v>87</v>
      </c>
      <c r="H324" s="66" t="s">
        <v>601</v>
      </c>
      <c r="I324" s="66" t="s">
        <v>556</v>
      </c>
      <c r="J324" s="30">
        <v>19</v>
      </c>
      <c r="K324" s="31">
        <v>19</v>
      </c>
      <c r="L324" s="32">
        <v>0</v>
      </c>
      <c r="M324" s="33">
        <v>200</v>
      </c>
      <c r="N324" s="34" t="str">
        <f t="shared" si="80"/>
        <v>kan200t</v>
      </c>
      <c r="O324" s="35" t="e">
        <f t="shared" si="81"/>
        <v>#DIV/0!</v>
      </c>
      <c r="P324" s="36">
        <f>VLOOKUP(A324,Kengetallen!$A$2:$B$57,2,FALSE)</f>
        <v>0</v>
      </c>
      <c r="Q324" s="37"/>
      <c r="R324" s="38">
        <f t="shared" si="85"/>
        <v>0</v>
      </c>
      <c r="S324" s="39">
        <f t="shared" si="86"/>
        <v>0</v>
      </c>
      <c r="T324" s="37"/>
      <c r="U324" s="40">
        <f t="shared" si="82"/>
        <v>3800</v>
      </c>
    </row>
    <row r="325" spans="1:21" ht="12.75" customHeight="1">
      <c r="A325" s="43" t="s">
        <v>220</v>
      </c>
      <c r="B325" s="56" t="s">
        <v>554</v>
      </c>
      <c r="C325" s="56" t="s">
        <v>555</v>
      </c>
      <c r="D325" s="56" t="s">
        <v>271</v>
      </c>
      <c r="E325" s="56"/>
      <c r="F325" s="27" t="s">
        <v>272</v>
      </c>
      <c r="G325" s="28">
        <v>89</v>
      </c>
      <c r="H325" s="66" t="s">
        <v>602</v>
      </c>
      <c r="I325" s="66" t="s">
        <v>166</v>
      </c>
      <c r="J325" s="30">
        <v>117</v>
      </c>
      <c r="K325" s="31">
        <v>117</v>
      </c>
      <c r="L325" s="32">
        <v>0</v>
      </c>
      <c r="M325" s="33">
        <v>200</v>
      </c>
      <c r="N325" s="34" t="str">
        <f t="shared" si="80"/>
        <v>pra200l</v>
      </c>
      <c r="O325" s="35" t="e">
        <f t="shared" si="81"/>
        <v>#DIV/0!</v>
      </c>
      <c r="P325" s="36">
        <f>VLOOKUP(A325,Kengetallen!$A$2:$B$57,2,FALSE)</f>
        <v>0</v>
      </c>
      <c r="Q325" s="37"/>
      <c r="R325" s="38">
        <f t="shared" si="85"/>
        <v>0</v>
      </c>
      <c r="S325" s="39">
        <f t="shared" si="86"/>
        <v>0</v>
      </c>
      <c r="T325" s="37"/>
      <c r="U325" s="40">
        <f t="shared" si="82"/>
        <v>23400</v>
      </c>
    </row>
    <row r="326" spans="1:21" ht="12.75" customHeight="1">
      <c r="A326" s="43" t="s">
        <v>182</v>
      </c>
      <c r="B326" s="56" t="s">
        <v>554</v>
      </c>
      <c r="C326" s="56" t="s">
        <v>555</v>
      </c>
      <c r="D326" s="56" t="s">
        <v>271</v>
      </c>
      <c r="E326" s="56"/>
      <c r="F326" s="27" t="s">
        <v>272</v>
      </c>
      <c r="G326" s="28">
        <v>90</v>
      </c>
      <c r="H326" s="66" t="s">
        <v>603</v>
      </c>
      <c r="I326" s="66" t="s">
        <v>166</v>
      </c>
      <c r="J326" s="30">
        <v>396</v>
      </c>
      <c r="K326" s="31">
        <v>396</v>
      </c>
      <c r="L326" s="32">
        <v>0</v>
      </c>
      <c r="M326" s="33">
        <v>200</v>
      </c>
      <c r="N326" s="34" t="str">
        <f t="shared" si="80"/>
        <v>aul200l</v>
      </c>
      <c r="O326" s="35" t="e">
        <f t="shared" si="81"/>
        <v>#DIV/0!</v>
      </c>
      <c r="P326" s="36">
        <f>VLOOKUP(A326,Kengetallen!$A$2:$B$57,2,FALSE)</f>
        <v>0</v>
      </c>
      <c r="Q326" s="37"/>
      <c r="R326" s="38">
        <f t="shared" si="85"/>
        <v>0</v>
      </c>
      <c r="S326" s="39">
        <f t="shared" si="86"/>
        <v>0</v>
      </c>
      <c r="T326" s="37"/>
      <c r="U326" s="40">
        <f t="shared" si="82"/>
        <v>79200</v>
      </c>
    </row>
    <row r="327" spans="1:21" ht="12.75" customHeight="1">
      <c r="A327" s="43" t="s">
        <v>220</v>
      </c>
      <c r="B327" s="56" t="s">
        <v>554</v>
      </c>
      <c r="C327" s="56" t="s">
        <v>555</v>
      </c>
      <c r="D327" s="56" t="s">
        <v>271</v>
      </c>
      <c r="E327" s="56"/>
      <c r="F327" s="56" t="s">
        <v>360</v>
      </c>
      <c r="G327" s="28">
        <v>100</v>
      </c>
      <c r="H327" s="66" t="s">
        <v>604</v>
      </c>
      <c r="I327" s="66" t="s">
        <v>605</v>
      </c>
      <c r="J327" s="30">
        <v>179</v>
      </c>
      <c r="K327" s="31">
        <v>179</v>
      </c>
      <c r="L327" s="32">
        <v>0</v>
      </c>
      <c r="M327" s="33">
        <v>200</v>
      </c>
      <c r="N327" s="34" t="str">
        <f t="shared" si="80"/>
        <v>pra200l</v>
      </c>
      <c r="O327" s="35" t="e">
        <f t="shared" si="81"/>
        <v>#DIV/0!</v>
      </c>
      <c r="P327" s="36">
        <f>VLOOKUP(A327,Kengetallen!$A$2:$B$57,2,FALSE)</f>
        <v>0</v>
      </c>
      <c r="Q327" s="37"/>
      <c r="R327" s="38">
        <f t="shared" si="85"/>
        <v>0</v>
      </c>
      <c r="S327" s="39">
        <f t="shared" si="86"/>
        <v>0</v>
      </c>
      <c r="T327" s="37"/>
      <c r="U327" s="40">
        <f t="shared" si="82"/>
        <v>35800</v>
      </c>
    </row>
    <row r="328" spans="1:21" ht="12.75" customHeight="1">
      <c r="A328" s="43" t="s">
        <v>220</v>
      </c>
      <c r="B328" s="56" t="s">
        <v>554</v>
      </c>
      <c r="C328" s="56" t="s">
        <v>555</v>
      </c>
      <c r="D328" s="56" t="s">
        <v>271</v>
      </c>
      <c r="E328" s="56"/>
      <c r="F328" s="56" t="s">
        <v>360</v>
      </c>
      <c r="G328" s="28">
        <v>101</v>
      </c>
      <c r="H328" s="66" t="s">
        <v>606</v>
      </c>
      <c r="I328" s="66" t="s">
        <v>605</v>
      </c>
      <c r="J328" s="30">
        <v>73</v>
      </c>
      <c r="K328" s="31">
        <v>73</v>
      </c>
      <c r="L328" s="32">
        <v>0</v>
      </c>
      <c r="M328" s="33">
        <v>200</v>
      </c>
      <c r="N328" s="34" t="str">
        <f t="shared" si="80"/>
        <v>pra200l</v>
      </c>
      <c r="O328" s="35" t="e">
        <f t="shared" si="81"/>
        <v>#DIV/0!</v>
      </c>
      <c r="P328" s="36">
        <f>VLOOKUP(A328,Kengetallen!$A$2:$B$57,2,FALSE)</f>
        <v>0</v>
      </c>
      <c r="Q328" s="37"/>
      <c r="R328" s="38">
        <f t="shared" si="85"/>
        <v>0</v>
      </c>
      <c r="S328" s="39">
        <f t="shared" si="86"/>
        <v>0</v>
      </c>
      <c r="T328" s="37"/>
      <c r="U328" s="40">
        <f t="shared" si="82"/>
        <v>14600</v>
      </c>
    </row>
    <row r="329" spans="1:21" ht="12.75" customHeight="1">
      <c r="A329" s="43" t="s">
        <v>196</v>
      </c>
      <c r="B329" s="56" t="s">
        <v>554</v>
      </c>
      <c r="C329" s="56" t="s">
        <v>555</v>
      </c>
      <c r="D329" s="56" t="s">
        <v>271</v>
      </c>
      <c r="E329" s="56"/>
      <c r="F329" s="56" t="s">
        <v>360</v>
      </c>
      <c r="G329" s="28">
        <v>102</v>
      </c>
      <c r="H329" s="66" t="s">
        <v>570</v>
      </c>
      <c r="I329" s="66" t="s">
        <v>166</v>
      </c>
      <c r="J329" s="30">
        <v>68</v>
      </c>
      <c r="K329" s="31">
        <v>68</v>
      </c>
      <c r="L329" s="32">
        <v>0</v>
      </c>
      <c r="M329" s="33">
        <v>200</v>
      </c>
      <c r="N329" s="34" t="str">
        <f t="shared" si="80"/>
        <v>gan200l</v>
      </c>
      <c r="O329" s="35" t="e">
        <f t="shared" si="81"/>
        <v>#DIV/0!</v>
      </c>
      <c r="P329" s="36">
        <f>VLOOKUP(A329,Kengetallen!$A$2:$B$57,2,FALSE)</f>
        <v>0</v>
      </c>
      <c r="Q329" s="37"/>
      <c r="R329" s="38">
        <f t="shared" si="85"/>
        <v>0</v>
      </c>
      <c r="S329" s="39">
        <f t="shared" si="86"/>
        <v>0</v>
      </c>
      <c r="T329" s="37"/>
      <c r="U329" s="40">
        <f t="shared" si="82"/>
        <v>13600</v>
      </c>
    </row>
    <row r="330" spans="1:21">
      <c r="A330" s="43" t="s">
        <v>232</v>
      </c>
      <c r="B330" s="56" t="s">
        <v>554</v>
      </c>
      <c r="C330" s="56" t="s">
        <v>555</v>
      </c>
      <c r="D330" s="56" t="s">
        <v>271</v>
      </c>
      <c r="E330" s="56"/>
      <c r="F330" s="56" t="s">
        <v>360</v>
      </c>
      <c r="G330" s="28">
        <v>103</v>
      </c>
      <c r="H330" s="66" t="s">
        <v>607</v>
      </c>
      <c r="I330" s="66" t="s">
        <v>166</v>
      </c>
      <c r="J330" s="30">
        <v>19</v>
      </c>
      <c r="K330" s="31">
        <v>19</v>
      </c>
      <c r="L330" s="32">
        <v>0</v>
      </c>
      <c r="M330" s="33">
        <v>200</v>
      </c>
      <c r="N330" s="34" t="str">
        <f t="shared" si="80"/>
        <v>tra200l</v>
      </c>
      <c r="O330" s="35" t="e">
        <f t="shared" si="81"/>
        <v>#DIV/0!</v>
      </c>
      <c r="P330" s="36">
        <f>VLOOKUP(A330,Kengetallen!$A$2:$B$57,2,FALSE)</f>
        <v>0</v>
      </c>
      <c r="Q330" s="37"/>
      <c r="R330" s="38">
        <f t="shared" si="85"/>
        <v>0</v>
      </c>
      <c r="S330" s="39">
        <f t="shared" si="86"/>
        <v>0</v>
      </c>
      <c r="T330" s="37"/>
      <c r="U330" s="40">
        <f t="shared" si="82"/>
        <v>3800</v>
      </c>
    </row>
    <row r="331" spans="1:21" ht="12.75" customHeight="1">
      <c r="A331" s="25" t="s">
        <v>196</v>
      </c>
      <c r="B331" s="56" t="s">
        <v>554</v>
      </c>
      <c r="C331" s="56" t="s">
        <v>555</v>
      </c>
      <c r="D331" s="56" t="s">
        <v>271</v>
      </c>
      <c r="E331" s="56"/>
      <c r="F331" s="56" t="s">
        <v>360</v>
      </c>
      <c r="G331" s="28"/>
      <c r="H331" s="66" t="s">
        <v>608</v>
      </c>
      <c r="I331" s="66" t="s">
        <v>166</v>
      </c>
      <c r="J331" s="30">
        <v>11</v>
      </c>
      <c r="K331" s="31">
        <v>11</v>
      </c>
      <c r="L331" s="32">
        <v>0</v>
      </c>
      <c r="M331" s="33">
        <v>200</v>
      </c>
      <c r="N331" s="34" t="str">
        <f t="shared" si="80"/>
        <v>gan200l</v>
      </c>
      <c r="O331" s="35" t="e">
        <f t="shared" si="81"/>
        <v>#DIV/0!</v>
      </c>
      <c r="P331" s="36">
        <f>VLOOKUP(A331,Kengetallen!$A$2:$B$57,2,FALSE)</f>
        <v>0</v>
      </c>
      <c r="Q331" s="37"/>
      <c r="R331" s="38">
        <f t="shared" si="85"/>
        <v>0</v>
      </c>
      <c r="S331" s="39">
        <f t="shared" si="86"/>
        <v>0</v>
      </c>
      <c r="T331" s="37"/>
      <c r="U331" s="40">
        <f t="shared" si="82"/>
        <v>2200</v>
      </c>
    </row>
    <row r="332" spans="1:21">
      <c r="A332" s="43" t="s">
        <v>228</v>
      </c>
      <c r="B332" s="56" t="s">
        <v>554</v>
      </c>
      <c r="C332" s="56" t="s">
        <v>555</v>
      </c>
      <c r="D332" s="56" t="s">
        <v>271</v>
      </c>
      <c r="E332" s="56"/>
      <c r="F332" s="56" t="s">
        <v>360</v>
      </c>
      <c r="G332" s="28">
        <v>104</v>
      </c>
      <c r="H332" s="66" t="s">
        <v>469</v>
      </c>
      <c r="I332" s="66" t="s">
        <v>282</v>
      </c>
      <c r="J332" s="30">
        <v>10</v>
      </c>
      <c r="K332" s="31">
        <v>10</v>
      </c>
      <c r="L332" s="32">
        <v>0</v>
      </c>
      <c r="M332" s="33">
        <v>200</v>
      </c>
      <c r="N332" s="34" t="str">
        <f t="shared" si="80"/>
        <v>sas200s</v>
      </c>
      <c r="O332" s="35" t="e">
        <f t="shared" si="81"/>
        <v>#DIV/0!</v>
      </c>
      <c r="P332" s="36">
        <f>VLOOKUP(A332,Kengetallen!$A$2:$B$57,2,FALSE)</f>
        <v>0</v>
      </c>
      <c r="Q332" s="37"/>
      <c r="R332" s="38">
        <f t="shared" si="85"/>
        <v>0</v>
      </c>
      <c r="S332" s="39">
        <f t="shared" si="86"/>
        <v>0</v>
      </c>
      <c r="T332" s="37"/>
      <c r="U332" s="40">
        <f t="shared" si="82"/>
        <v>2000</v>
      </c>
    </row>
    <row r="333" spans="1:21" ht="12.75" customHeight="1">
      <c r="A333" s="43" t="s">
        <v>228</v>
      </c>
      <c r="B333" s="56" t="s">
        <v>554</v>
      </c>
      <c r="C333" s="56" t="s">
        <v>555</v>
      </c>
      <c r="D333" s="56" t="s">
        <v>271</v>
      </c>
      <c r="E333" s="56"/>
      <c r="F333" s="56" t="s">
        <v>360</v>
      </c>
      <c r="G333" s="28">
        <v>105</v>
      </c>
      <c r="H333" s="66" t="s">
        <v>469</v>
      </c>
      <c r="I333" s="66" t="s">
        <v>282</v>
      </c>
      <c r="J333" s="30">
        <v>10</v>
      </c>
      <c r="K333" s="31">
        <v>10</v>
      </c>
      <c r="L333" s="32">
        <v>0</v>
      </c>
      <c r="M333" s="33">
        <v>200</v>
      </c>
      <c r="N333" s="34" t="str">
        <f t="shared" si="80"/>
        <v>sas200s</v>
      </c>
      <c r="O333" s="35" t="e">
        <f t="shared" si="81"/>
        <v>#DIV/0!</v>
      </c>
      <c r="P333" s="36">
        <f>VLOOKUP(A333,Kengetallen!$A$2:$B$57,2,FALSE)</f>
        <v>0</v>
      </c>
      <c r="Q333" s="37"/>
      <c r="R333" s="38">
        <f t="shared" si="85"/>
        <v>0</v>
      </c>
      <c r="S333" s="39">
        <f t="shared" si="86"/>
        <v>0</v>
      </c>
      <c r="T333" s="37"/>
      <c r="U333" s="40">
        <f t="shared" si="82"/>
        <v>2000</v>
      </c>
    </row>
    <row r="334" spans="1:21">
      <c r="A334" s="43" t="s">
        <v>213</v>
      </c>
      <c r="B334" s="56" t="s">
        <v>554</v>
      </c>
      <c r="C334" s="56" t="s">
        <v>555</v>
      </c>
      <c r="D334" s="56" t="s">
        <v>271</v>
      </c>
      <c r="E334" s="56"/>
      <c r="F334" s="56" t="s">
        <v>360</v>
      </c>
      <c r="G334" s="28">
        <v>110</v>
      </c>
      <c r="H334" s="66" t="s">
        <v>565</v>
      </c>
      <c r="I334" s="66" t="s">
        <v>166</v>
      </c>
      <c r="J334" s="30">
        <v>65</v>
      </c>
      <c r="K334" s="31">
        <v>65</v>
      </c>
      <c r="L334" s="32">
        <v>0</v>
      </c>
      <c r="M334" s="33">
        <v>200</v>
      </c>
      <c r="N334" s="34" t="str">
        <f t="shared" si="80"/>
        <v>les200l</v>
      </c>
      <c r="O334" s="35" t="e">
        <f t="shared" si="81"/>
        <v>#DIV/0!</v>
      </c>
      <c r="P334" s="36">
        <f>VLOOKUP(A334,Kengetallen!$A$2:$B$57,2,FALSE)</f>
        <v>0</v>
      </c>
      <c r="Q334" s="37"/>
      <c r="R334" s="38">
        <f t="shared" si="85"/>
        <v>0</v>
      </c>
      <c r="S334" s="39">
        <f t="shared" si="86"/>
        <v>0</v>
      </c>
      <c r="T334" s="37"/>
      <c r="U334" s="40">
        <f t="shared" si="82"/>
        <v>13000</v>
      </c>
    </row>
    <row r="335" spans="1:21" ht="12.75" customHeight="1">
      <c r="A335" s="43" t="s">
        <v>213</v>
      </c>
      <c r="B335" s="56" t="s">
        <v>554</v>
      </c>
      <c r="C335" s="56" t="s">
        <v>555</v>
      </c>
      <c r="D335" s="56" t="s">
        <v>271</v>
      </c>
      <c r="E335" s="56"/>
      <c r="F335" s="56" t="s">
        <v>360</v>
      </c>
      <c r="G335" s="28">
        <v>111</v>
      </c>
      <c r="H335" s="66" t="s">
        <v>565</v>
      </c>
      <c r="I335" s="66" t="s">
        <v>166</v>
      </c>
      <c r="J335" s="30">
        <v>83</v>
      </c>
      <c r="K335" s="31">
        <v>83</v>
      </c>
      <c r="L335" s="32">
        <v>0</v>
      </c>
      <c r="M335" s="33">
        <v>200</v>
      </c>
      <c r="N335" s="34" t="str">
        <f t="shared" si="80"/>
        <v>les200l</v>
      </c>
      <c r="O335" s="35" t="e">
        <f t="shared" si="81"/>
        <v>#DIV/0!</v>
      </c>
      <c r="P335" s="36">
        <f>VLOOKUP(A335,Kengetallen!$A$2:$B$57,2,FALSE)</f>
        <v>0</v>
      </c>
      <c r="Q335" s="37"/>
      <c r="R335" s="38">
        <f t="shared" si="85"/>
        <v>0</v>
      </c>
      <c r="S335" s="39">
        <f t="shared" si="86"/>
        <v>0</v>
      </c>
      <c r="T335" s="37"/>
      <c r="U335" s="40">
        <f t="shared" si="82"/>
        <v>16600</v>
      </c>
    </row>
    <row r="336" spans="1:21" ht="12.75" customHeight="1">
      <c r="A336" s="43" t="s">
        <v>289</v>
      </c>
      <c r="B336" s="56" t="s">
        <v>554</v>
      </c>
      <c r="C336" s="56" t="s">
        <v>555</v>
      </c>
      <c r="D336" s="56" t="s">
        <v>271</v>
      </c>
      <c r="E336" s="56"/>
      <c r="F336" s="56" t="s">
        <v>360</v>
      </c>
      <c r="G336" s="28">
        <v>112</v>
      </c>
      <c r="H336" s="66" t="s">
        <v>438</v>
      </c>
      <c r="I336" s="66" t="s">
        <v>166</v>
      </c>
      <c r="J336" s="30">
        <v>8</v>
      </c>
      <c r="K336" s="31">
        <v>0</v>
      </c>
      <c r="L336" s="32">
        <v>8</v>
      </c>
      <c r="M336" s="33">
        <v>0</v>
      </c>
      <c r="N336" s="34" t="str">
        <f t="shared" si="80"/>
        <v>nio</v>
      </c>
      <c r="Q336" s="44"/>
      <c r="T336" s="44"/>
    </row>
    <row r="337" spans="1:21">
      <c r="A337" s="43" t="s">
        <v>213</v>
      </c>
      <c r="B337" s="56" t="s">
        <v>554</v>
      </c>
      <c r="C337" s="56" t="s">
        <v>555</v>
      </c>
      <c r="D337" s="56" t="s">
        <v>271</v>
      </c>
      <c r="E337" s="56"/>
      <c r="F337" s="56" t="s">
        <v>360</v>
      </c>
      <c r="G337" s="28">
        <v>113</v>
      </c>
      <c r="H337" s="66" t="s">
        <v>565</v>
      </c>
      <c r="I337" s="66" t="s">
        <v>166</v>
      </c>
      <c r="J337" s="30">
        <v>344</v>
      </c>
      <c r="K337" s="31">
        <v>344</v>
      </c>
      <c r="L337" s="32">
        <v>0</v>
      </c>
      <c r="M337" s="33">
        <v>200</v>
      </c>
      <c r="N337" s="34" t="str">
        <f t="shared" si="80"/>
        <v>les200l</v>
      </c>
      <c r="O337" s="35" t="e">
        <f t="shared" si="81"/>
        <v>#DIV/0!</v>
      </c>
      <c r="P337" s="36">
        <f>VLOOKUP(A337,Kengetallen!$A$2:$B$57,2,FALSE)</f>
        <v>0</v>
      </c>
      <c r="Q337" s="37"/>
      <c r="R337" s="38">
        <f t="shared" ref="R337:R392" si="87">+P337*Q337</f>
        <v>0</v>
      </c>
      <c r="S337" s="39">
        <f t="shared" ref="S337:S392" si="88">+R337*K337</f>
        <v>0</v>
      </c>
      <c r="T337" s="37"/>
      <c r="U337" s="40">
        <f t="shared" si="82"/>
        <v>68800</v>
      </c>
    </row>
    <row r="338" spans="1:21">
      <c r="A338" s="43" t="s">
        <v>203</v>
      </c>
      <c r="B338" s="56" t="s">
        <v>554</v>
      </c>
      <c r="C338" s="56" t="s">
        <v>555</v>
      </c>
      <c r="D338" s="56" t="s">
        <v>271</v>
      </c>
      <c r="E338" s="56"/>
      <c r="F338" s="56" t="s">
        <v>360</v>
      </c>
      <c r="G338" s="28">
        <v>115</v>
      </c>
      <c r="H338" s="66" t="s">
        <v>609</v>
      </c>
      <c r="I338" s="66" t="s">
        <v>166</v>
      </c>
      <c r="J338" s="30">
        <v>38</v>
      </c>
      <c r="K338" s="31">
        <v>38</v>
      </c>
      <c r="L338" s="32">
        <v>0</v>
      </c>
      <c r="M338" s="33">
        <v>200</v>
      </c>
      <c r="N338" s="34" t="str">
        <f t="shared" si="80"/>
        <v>kan200l</v>
      </c>
      <c r="O338" s="35" t="e">
        <f t="shared" si="81"/>
        <v>#DIV/0!</v>
      </c>
      <c r="P338" s="36">
        <f>VLOOKUP(A338,Kengetallen!$A$2:$B$57,2,FALSE)</f>
        <v>0</v>
      </c>
      <c r="Q338" s="37"/>
      <c r="R338" s="38">
        <f t="shared" si="87"/>
        <v>0</v>
      </c>
      <c r="S338" s="39">
        <f t="shared" si="88"/>
        <v>0</v>
      </c>
      <c r="T338" s="37"/>
      <c r="U338" s="40">
        <f t="shared" si="82"/>
        <v>7600</v>
      </c>
    </row>
    <row r="339" spans="1:21" ht="12.75" customHeight="1">
      <c r="A339" s="43" t="s">
        <v>232</v>
      </c>
      <c r="B339" s="56" t="s">
        <v>554</v>
      </c>
      <c r="C339" s="56" t="s">
        <v>555</v>
      </c>
      <c r="D339" s="56" t="s">
        <v>271</v>
      </c>
      <c r="E339" s="56"/>
      <c r="F339" s="56" t="s">
        <v>360</v>
      </c>
      <c r="G339" s="28">
        <v>119</v>
      </c>
      <c r="H339" s="66" t="s">
        <v>563</v>
      </c>
      <c r="I339" s="66" t="s">
        <v>166</v>
      </c>
      <c r="J339" s="30">
        <v>18</v>
      </c>
      <c r="K339" s="31">
        <v>18</v>
      </c>
      <c r="L339" s="32">
        <v>0</v>
      </c>
      <c r="M339" s="33">
        <v>200</v>
      </c>
      <c r="N339" s="34" t="str">
        <f t="shared" si="80"/>
        <v>tra200l</v>
      </c>
      <c r="O339" s="35" t="e">
        <f t="shared" si="81"/>
        <v>#DIV/0!</v>
      </c>
      <c r="P339" s="36">
        <f>VLOOKUP(A339,Kengetallen!$A$2:$B$57,2,FALSE)</f>
        <v>0</v>
      </c>
      <c r="Q339" s="37"/>
      <c r="R339" s="38">
        <f t="shared" si="87"/>
        <v>0</v>
      </c>
      <c r="S339" s="39">
        <f t="shared" si="88"/>
        <v>0</v>
      </c>
      <c r="T339" s="37"/>
      <c r="U339" s="40">
        <f t="shared" si="82"/>
        <v>3600</v>
      </c>
    </row>
    <row r="340" spans="1:21" ht="12.75" customHeight="1">
      <c r="A340" s="43" t="s">
        <v>213</v>
      </c>
      <c r="B340" s="56" t="s">
        <v>554</v>
      </c>
      <c r="C340" s="56" t="s">
        <v>555</v>
      </c>
      <c r="D340" s="56" t="s">
        <v>271</v>
      </c>
      <c r="E340" s="56"/>
      <c r="F340" s="56" t="s">
        <v>360</v>
      </c>
      <c r="G340" s="28">
        <v>120</v>
      </c>
      <c r="H340" s="66" t="s">
        <v>565</v>
      </c>
      <c r="I340" s="66" t="s">
        <v>166</v>
      </c>
      <c r="J340" s="30">
        <v>45</v>
      </c>
      <c r="K340" s="31">
        <v>45</v>
      </c>
      <c r="L340" s="32">
        <v>0</v>
      </c>
      <c r="M340" s="33">
        <v>200</v>
      </c>
      <c r="N340" s="34" t="str">
        <f t="shared" si="80"/>
        <v>les200l</v>
      </c>
      <c r="O340" s="35" t="e">
        <f t="shared" si="81"/>
        <v>#DIV/0!</v>
      </c>
      <c r="P340" s="36">
        <f>VLOOKUP(A340,Kengetallen!$A$2:$B$57,2,FALSE)</f>
        <v>0</v>
      </c>
      <c r="Q340" s="37"/>
      <c r="R340" s="38">
        <f t="shared" si="87"/>
        <v>0</v>
      </c>
      <c r="S340" s="39">
        <f t="shared" si="88"/>
        <v>0</v>
      </c>
      <c r="T340" s="37"/>
      <c r="U340" s="40">
        <f t="shared" si="82"/>
        <v>9000</v>
      </c>
    </row>
    <row r="341" spans="1:21" ht="12.75" customHeight="1">
      <c r="A341" s="43" t="s">
        <v>213</v>
      </c>
      <c r="B341" s="56" t="s">
        <v>554</v>
      </c>
      <c r="C341" s="56" t="s">
        <v>555</v>
      </c>
      <c r="D341" s="56" t="s">
        <v>271</v>
      </c>
      <c r="E341" s="56"/>
      <c r="F341" s="56" t="s">
        <v>360</v>
      </c>
      <c r="G341" s="28">
        <v>121</v>
      </c>
      <c r="H341" s="66" t="s">
        <v>565</v>
      </c>
      <c r="I341" s="66" t="s">
        <v>166</v>
      </c>
      <c r="J341" s="30">
        <v>45</v>
      </c>
      <c r="K341" s="31">
        <v>45</v>
      </c>
      <c r="L341" s="32">
        <v>0</v>
      </c>
      <c r="M341" s="33">
        <v>200</v>
      </c>
      <c r="N341" s="34" t="str">
        <f t="shared" si="80"/>
        <v>les200l</v>
      </c>
      <c r="O341" s="35" t="e">
        <f t="shared" si="81"/>
        <v>#DIV/0!</v>
      </c>
      <c r="P341" s="36">
        <f>VLOOKUP(A341,Kengetallen!$A$2:$B$57,2,FALSE)</f>
        <v>0</v>
      </c>
      <c r="Q341" s="37"/>
      <c r="R341" s="38">
        <f t="shared" si="87"/>
        <v>0</v>
      </c>
      <c r="S341" s="39">
        <f t="shared" si="88"/>
        <v>0</v>
      </c>
      <c r="T341" s="37"/>
      <c r="U341" s="40">
        <f t="shared" si="82"/>
        <v>9000</v>
      </c>
    </row>
    <row r="342" spans="1:21" ht="12.75" customHeight="1">
      <c r="A342" s="43" t="s">
        <v>213</v>
      </c>
      <c r="B342" s="56" t="s">
        <v>554</v>
      </c>
      <c r="C342" s="56" t="s">
        <v>555</v>
      </c>
      <c r="D342" s="56" t="s">
        <v>271</v>
      </c>
      <c r="E342" s="56"/>
      <c r="F342" s="56" t="s">
        <v>360</v>
      </c>
      <c r="G342" s="28">
        <v>122</v>
      </c>
      <c r="H342" s="66" t="s">
        <v>565</v>
      </c>
      <c r="I342" s="66" t="s">
        <v>166</v>
      </c>
      <c r="J342" s="30">
        <v>45</v>
      </c>
      <c r="K342" s="31">
        <v>45</v>
      </c>
      <c r="L342" s="32">
        <v>0</v>
      </c>
      <c r="M342" s="33">
        <v>200</v>
      </c>
      <c r="N342" s="34" t="str">
        <f t="shared" si="80"/>
        <v>les200l</v>
      </c>
      <c r="O342" s="35" t="e">
        <f t="shared" si="81"/>
        <v>#DIV/0!</v>
      </c>
      <c r="P342" s="36">
        <f>VLOOKUP(A342,Kengetallen!$A$2:$B$57,2,FALSE)</f>
        <v>0</v>
      </c>
      <c r="Q342" s="37"/>
      <c r="R342" s="38">
        <f t="shared" si="87"/>
        <v>0</v>
      </c>
      <c r="S342" s="39">
        <f t="shared" si="88"/>
        <v>0</v>
      </c>
      <c r="T342" s="37"/>
      <c r="U342" s="40">
        <f t="shared" si="82"/>
        <v>9000</v>
      </c>
    </row>
    <row r="343" spans="1:21" ht="12.75" customHeight="1">
      <c r="A343" s="43" t="s">
        <v>232</v>
      </c>
      <c r="B343" s="56" t="s">
        <v>554</v>
      </c>
      <c r="C343" s="56" t="s">
        <v>555</v>
      </c>
      <c r="D343" s="56" t="s">
        <v>271</v>
      </c>
      <c r="E343" s="56"/>
      <c r="F343" s="56" t="s">
        <v>360</v>
      </c>
      <c r="G343" s="28">
        <v>123</v>
      </c>
      <c r="H343" s="66" t="s">
        <v>563</v>
      </c>
      <c r="I343" s="66" t="s">
        <v>166</v>
      </c>
      <c r="J343" s="30">
        <v>18</v>
      </c>
      <c r="K343" s="31">
        <v>18</v>
      </c>
      <c r="L343" s="32">
        <v>0</v>
      </c>
      <c r="M343" s="33">
        <v>200</v>
      </c>
      <c r="N343" s="34" t="str">
        <f t="shared" si="80"/>
        <v>tra200l</v>
      </c>
      <c r="O343" s="35" t="e">
        <f t="shared" si="81"/>
        <v>#DIV/0!</v>
      </c>
      <c r="P343" s="36">
        <f>VLOOKUP(A343,Kengetallen!$A$2:$B$57,2,FALSE)</f>
        <v>0</v>
      </c>
      <c r="Q343" s="37"/>
      <c r="R343" s="38">
        <f t="shared" si="87"/>
        <v>0</v>
      </c>
      <c r="S343" s="39">
        <f t="shared" si="88"/>
        <v>0</v>
      </c>
      <c r="T343" s="37"/>
      <c r="U343" s="40">
        <f t="shared" si="82"/>
        <v>3600</v>
      </c>
    </row>
    <row r="344" spans="1:21" ht="12.75" customHeight="1">
      <c r="A344" s="43" t="s">
        <v>213</v>
      </c>
      <c r="B344" s="56" t="s">
        <v>554</v>
      </c>
      <c r="C344" s="56" t="s">
        <v>555</v>
      </c>
      <c r="D344" s="56" t="s">
        <v>271</v>
      </c>
      <c r="E344" s="56"/>
      <c r="F344" s="56" t="s">
        <v>360</v>
      </c>
      <c r="G344" s="28">
        <v>124</v>
      </c>
      <c r="H344" s="66" t="s">
        <v>610</v>
      </c>
      <c r="I344" s="66" t="s">
        <v>166</v>
      </c>
      <c r="J344" s="30">
        <v>24</v>
      </c>
      <c r="K344" s="31">
        <v>24</v>
      </c>
      <c r="L344" s="32">
        <v>0</v>
      </c>
      <c r="M344" s="33">
        <v>200</v>
      </c>
      <c r="N344" s="34" t="str">
        <f t="shared" si="80"/>
        <v>les200l</v>
      </c>
      <c r="O344" s="35" t="e">
        <f t="shared" si="81"/>
        <v>#DIV/0!</v>
      </c>
      <c r="P344" s="36">
        <f>VLOOKUP(A344,Kengetallen!$A$2:$B$57,2,FALSE)</f>
        <v>0</v>
      </c>
      <c r="Q344" s="37"/>
      <c r="R344" s="38">
        <f t="shared" si="87"/>
        <v>0</v>
      </c>
      <c r="S344" s="39">
        <f t="shared" si="88"/>
        <v>0</v>
      </c>
      <c r="T344" s="37"/>
      <c r="U344" s="40">
        <f t="shared" si="82"/>
        <v>4800</v>
      </c>
    </row>
    <row r="345" spans="1:21" ht="12.75" customHeight="1">
      <c r="A345" s="43" t="s">
        <v>213</v>
      </c>
      <c r="B345" s="56" t="s">
        <v>554</v>
      </c>
      <c r="C345" s="56" t="s">
        <v>555</v>
      </c>
      <c r="D345" s="56" t="s">
        <v>271</v>
      </c>
      <c r="E345" s="56"/>
      <c r="F345" s="56" t="s">
        <v>360</v>
      </c>
      <c r="G345" s="28">
        <v>127</v>
      </c>
      <c r="H345" s="66" t="s">
        <v>565</v>
      </c>
      <c r="I345" s="66" t="s">
        <v>166</v>
      </c>
      <c r="J345" s="30">
        <v>51</v>
      </c>
      <c r="K345" s="31">
        <v>51</v>
      </c>
      <c r="L345" s="32">
        <v>0</v>
      </c>
      <c r="M345" s="33">
        <v>200</v>
      </c>
      <c r="N345" s="34" t="str">
        <f t="shared" si="80"/>
        <v>les200l</v>
      </c>
      <c r="O345" s="35" t="e">
        <f t="shared" si="81"/>
        <v>#DIV/0!</v>
      </c>
      <c r="P345" s="36">
        <f>VLOOKUP(A345,Kengetallen!$A$2:$B$57,2,FALSE)</f>
        <v>0</v>
      </c>
      <c r="Q345" s="37"/>
      <c r="R345" s="38">
        <f t="shared" si="87"/>
        <v>0</v>
      </c>
      <c r="S345" s="39">
        <f t="shared" si="88"/>
        <v>0</v>
      </c>
      <c r="T345" s="37"/>
      <c r="U345" s="40">
        <f t="shared" si="82"/>
        <v>10200</v>
      </c>
    </row>
    <row r="346" spans="1:21" ht="12.75" customHeight="1">
      <c r="A346" s="43" t="s">
        <v>196</v>
      </c>
      <c r="B346" s="56" t="s">
        <v>554</v>
      </c>
      <c r="C346" s="56" t="s">
        <v>555</v>
      </c>
      <c r="D346" s="56" t="s">
        <v>271</v>
      </c>
      <c r="E346" s="56"/>
      <c r="F346" s="56" t="s">
        <v>360</v>
      </c>
      <c r="G346" s="28"/>
      <c r="H346" s="66" t="s">
        <v>570</v>
      </c>
      <c r="I346" s="66" t="s">
        <v>166</v>
      </c>
      <c r="J346" s="30">
        <v>61</v>
      </c>
      <c r="K346" s="31">
        <v>61</v>
      </c>
      <c r="L346" s="32">
        <v>0</v>
      </c>
      <c r="M346" s="33">
        <v>200</v>
      </c>
      <c r="N346" s="34" t="str">
        <f t="shared" si="80"/>
        <v>gan200l</v>
      </c>
      <c r="O346" s="35" t="e">
        <f t="shared" si="81"/>
        <v>#DIV/0!</v>
      </c>
      <c r="P346" s="36">
        <f>VLOOKUP(A346,Kengetallen!$A$2:$B$57,2,FALSE)</f>
        <v>0</v>
      </c>
      <c r="Q346" s="37"/>
      <c r="R346" s="38">
        <f t="shared" si="87"/>
        <v>0</v>
      </c>
      <c r="S346" s="39">
        <f t="shared" si="88"/>
        <v>0</v>
      </c>
      <c r="T346" s="37"/>
      <c r="U346" s="40">
        <f t="shared" si="82"/>
        <v>12200</v>
      </c>
    </row>
    <row r="347" spans="1:21" ht="12.75" customHeight="1">
      <c r="A347" s="43" t="s">
        <v>232</v>
      </c>
      <c r="B347" s="56" t="s">
        <v>554</v>
      </c>
      <c r="C347" s="56" t="s">
        <v>555</v>
      </c>
      <c r="D347" s="56" t="s">
        <v>271</v>
      </c>
      <c r="E347" s="56"/>
      <c r="F347" s="56" t="s">
        <v>360</v>
      </c>
      <c r="G347" s="28">
        <v>128</v>
      </c>
      <c r="H347" s="66" t="s">
        <v>563</v>
      </c>
      <c r="I347" s="66" t="s">
        <v>166</v>
      </c>
      <c r="J347" s="30">
        <v>18</v>
      </c>
      <c r="K347" s="31">
        <v>18</v>
      </c>
      <c r="L347" s="32">
        <v>0</v>
      </c>
      <c r="M347" s="33">
        <v>200</v>
      </c>
      <c r="N347" s="34" t="str">
        <f t="shared" si="80"/>
        <v>tra200l</v>
      </c>
      <c r="O347" s="35" t="e">
        <f t="shared" si="81"/>
        <v>#DIV/0!</v>
      </c>
      <c r="P347" s="36">
        <f>VLOOKUP(A347,Kengetallen!$A$2:$B$57,2,FALSE)</f>
        <v>0</v>
      </c>
      <c r="Q347" s="37"/>
      <c r="R347" s="38">
        <f t="shared" si="87"/>
        <v>0</v>
      </c>
      <c r="S347" s="39">
        <f t="shared" si="88"/>
        <v>0</v>
      </c>
      <c r="T347" s="37"/>
      <c r="U347" s="40">
        <f t="shared" si="82"/>
        <v>3600</v>
      </c>
    </row>
    <row r="348" spans="1:21" ht="12.75" customHeight="1">
      <c r="A348" s="43" t="s">
        <v>196</v>
      </c>
      <c r="B348" s="56" t="s">
        <v>554</v>
      </c>
      <c r="C348" s="56" t="s">
        <v>555</v>
      </c>
      <c r="D348" s="56" t="s">
        <v>271</v>
      </c>
      <c r="E348" s="56"/>
      <c r="F348" s="56" t="s">
        <v>360</v>
      </c>
      <c r="G348" s="28">
        <v>129</v>
      </c>
      <c r="H348" s="66" t="s">
        <v>570</v>
      </c>
      <c r="I348" s="66" t="s">
        <v>166</v>
      </c>
      <c r="J348" s="30">
        <v>114</v>
      </c>
      <c r="K348" s="31">
        <v>114</v>
      </c>
      <c r="L348" s="32">
        <v>0</v>
      </c>
      <c r="M348" s="33">
        <v>200</v>
      </c>
      <c r="N348" s="34" t="str">
        <f t="shared" si="80"/>
        <v>gan200l</v>
      </c>
      <c r="O348" s="35" t="e">
        <f t="shared" si="81"/>
        <v>#DIV/0!</v>
      </c>
      <c r="P348" s="36">
        <f>VLOOKUP(A348,Kengetallen!$A$2:$B$57,2,FALSE)</f>
        <v>0</v>
      </c>
      <c r="Q348" s="37"/>
      <c r="R348" s="38">
        <f t="shared" si="87"/>
        <v>0</v>
      </c>
      <c r="S348" s="39">
        <f t="shared" si="88"/>
        <v>0</v>
      </c>
      <c r="T348" s="37"/>
      <c r="U348" s="40">
        <f t="shared" si="82"/>
        <v>22800</v>
      </c>
    </row>
    <row r="349" spans="1:21" ht="12.75" customHeight="1">
      <c r="A349" s="43" t="s">
        <v>232</v>
      </c>
      <c r="B349" s="56" t="s">
        <v>554</v>
      </c>
      <c r="C349" s="56" t="s">
        <v>555</v>
      </c>
      <c r="D349" s="56" t="s">
        <v>271</v>
      </c>
      <c r="E349" s="56"/>
      <c r="F349" s="56" t="s">
        <v>360</v>
      </c>
      <c r="G349" s="28">
        <v>130</v>
      </c>
      <c r="H349" s="66" t="s">
        <v>563</v>
      </c>
      <c r="I349" s="66" t="s">
        <v>166</v>
      </c>
      <c r="J349" s="30">
        <v>18</v>
      </c>
      <c r="K349" s="31">
        <v>18</v>
      </c>
      <c r="L349" s="32">
        <v>0</v>
      </c>
      <c r="M349" s="33">
        <v>200</v>
      </c>
      <c r="N349" s="34" t="str">
        <f t="shared" si="80"/>
        <v>tra200l</v>
      </c>
      <c r="O349" s="35" t="e">
        <f t="shared" si="81"/>
        <v>#DIV/0!</v>
      </c>
      <c r="P349" s="36">
        <f>VLOOKUP(A349,Kengetallen!$A$2:$B$57,2,FALSE)</f>
        <v>0</v>
      </c>
      <c r="Q349" s="37"/>
      <c r="R349" s="38">
        <f t="shared" si="87"/>
        <v>0</v>
      </c>
      <c r="S349" s="39">
        <f t="shared" si="88"/>
        <v>0</v>
      </c>
      <c r="T349" s="37"/>
      <c r="U349" s="40">
        <f t="shared" si="82"/>
        <v>3600</v>
      </c>
    </row>
    <row r="350" spans="1:21">
      <c r="A350" s="43" t="s">
        <v>196</v>
      </c>
      <c r="B350" s="56" t="s">
        <v>554</v>
      </c>
      <c r="C350" s="56" t="s">
        <v>555</v>
      </c>
      <c r="D350" s="56" t="s">
        <v>271</v>
      </c>
      <c r="E350" s="56"/>
      <c r="F350" s="56" t="s">
        <v>360</v>
      </c>
      <c r="G350" s="28">
        <v>131</v>
      </c>
      <c r="H350" s="66" t="s">
        <v>570</v>
      </c>
      <c r="I350" s="66" t="s">
        <v>166</v>
      </c>
      <c r="J350" s="30">
        <v>96</v>
      </c>
      <c r="K350" s="31">
        <v>96</v>
      </c>
      <c r="L350" s="32">
        <v>0</v>
      </c>
      <c r="M350" s="33">
        <v>200</v>
      </c>
      <c r="N350" s="34" t="str">
        <f t="shared" si="80"/>
        <v>gan200l</v>
      </c>
      <c r="O350" s="35" t="e">
        <f t="shared" si="81"/>
        <v>#DIV/0!</v>
      </c>
      <c r="P350" s="36">
        <f>VLOOKUP(A350,Kengetallen!$A$2:$B$57,2,FALSE)</f>
        <v>0</v>
      </c>
      <c r="Q350" s="37"/>
      <c r="R350" s="38">
        <f t="shared" si="87"/>
        <v>0</v>
      </c>
      <c r="S350" s="39">
        <f t="shared" si="88"/>
        <v>0</v>
      </c>
      <c r="T350" s="37"/>
      <c r="U350" s="40">
        <f t="shared" si="82"/>
        <v>19200</v>
      </c>
    </row>
    <row r="351" spans="1:21" ht="12.75" customHeight="1">
      <c r="A351" s="43" t="s">
        <v>205</v>
      </c>
      <c r="B351" s="56" t="s">
        <v>554</v>
      </c>
      <c r="C351" s="56" t="s">
        <v>555</v>
      </c>
      <c r="D351" s="56" t="s">
        <v>271</v>
      </c>
      <c r="E351" s="56"/>
      <c r="F351" s="56" t="s">
        <v>360</v>
      </c>
      <c r="G351" s="28">
        <v>132</v>
      </c>
      <c r="H351" s="66" t="s">
        <v>490</v>
      </c>
      <c r="I351" s="66" t="s">
        <v>556</v>
      </c>
      <c r="J351" s="30">
        <v>14</v>
      </c>
      <c r="K351" s="31">
        <v>14</v>
      </c>
      <c r="L351" s="32">
        <v>0</v>
      </c>
      <c r="M351" s="33">
        <v>200</v>
      </c>
      <c r="N351" s="34" t="str">
        <f t="shared" si="80"/>
        <v>kan200t</v>
      </c>
      <c r="O351" s="35" t="e">
        <f t="shared" si="81"/>
        <v>#DIV/0!</v>
      </c>
      <c r="P351" s="36">
        <f>VLOOKUP(A351,Kengetallen!$A$2:$B$57,2,FALSE)</f>
        <v>0</v>
      </c>
      <c r="Q351" s="37"/>
      <c r="R351" s="38">
        <f t="shared" si="87"/>
        <v>0</v>
      </c>
      <c r="S351" s="39">
        <f t="shared" si="88"/>
        <v>0</v>
      </c>
      <c r="T351" s="37"/>
      <c r="U351" s="40">
        <f t="shared" si="82"/>
        <v>2800</v>
      </c>
    </row>
    <row r="352" spans="1:21" ht="12.75" customHeight="1">
      <c r="A352" s="43" t="s">
        <v>220</v>
      </c>
      <c r="B352" s="56" t="s">
        <v>554</v>
      </c>
      <c r="C352" s="56" t="s">
        <v>555</v>
      </c>
      <c r="D352" s="56" t="s">
        <v>271</v>
      </c>
      <c r="E352" s="56"/>
      <c r="F352" s="56" t="s">
        <v>360</v>
      </c>
      <c r="G352" s="28" t="s">
        <v>611</v>
      </c>
      <c r="H352" s="66" t="s">
        <v>612</v>
      </c>
      <c r="I352" s="66" t="s">
        <v>166</v>
      </c>
      <c r="J352" s="30">
        <v>23</v>
      </c>
      <c r="K352" s="31">
        <v>23</v>
      </c>
      <c r="L352" s="32">
        <v>0</v>
      </c>
      <c r="M352" s="33">
        <v>200</v>
      </c>
      <c r="N352" s="34" t="str">
        <f t="shared" si="80"/>
        <v>pra200l</v>
      </c>
      <c r="O352" s="35" t="e">
        <f t="shared" si="81"/>
        <v>#DIV/0!</v>
      </c>
      <c r="P352" s="36">
        <f>VLOOKUP(A352,Kengetallen!$A$2:$B$57,2,FALSE)</f>
        <v>0</v>
      </c>
      <c r="Q352" s="37"/>
      <c r="R352" s="38">
        <f t="shared" si="87"/>
        <v>0</v>
      </c>
      <c r="S352" s="39">
        <f t="shared" si="88"/>
        <v>0</v>
      </c>
      <c r="T352" s="37"/>
      <c r="U352" s="40">
        <f t="shared" si="82"/>
        <v>4600</v>
      </c>
    </row>
    <row r="353" spans="1:21" ht="12.75" customHeight="1">
      <c r="A353" s="43" t="s">
        <v>220</v>
      </c>
      <c r="B353" s="56" t="s">
        <v>554</v>
      </c>
      <c r="C353" s="56" t="s">
        <v>555</v>
      </c>
      <c r="D353" s="56" t="s">
        <v>271</v>
      </c>
      <c r="E353" s="56"/>
      <c r="F353" s="56" t="s">
        <v>360</v>
      </c>
      <c r="G353" s="28" t="s">
        <v>611</v>
      </c>
      <c r="H353" s="66" t="s">
        <v>613</v>
      </c>
      <c r="I353" s="66" t="s">
        <v>166</v>
      </c>
      <c r="J353" s="30">
        <v>31</v>
      </c>
      <c r="K353" s="31">
        <v>31</v>
      </c>
      <c r="L353" s="32">
        <v>0</v>
      </c>
      <c r="M353" s="33">
        <v>200</v>
      </c>
      <c r="N353" s="34" t="str">
        <f t="shared" si="80"/>
        <v>pra200l</v>
      </c>
      <c r="O353" s="35" t="e">
        <f t="shared" si="81"/>
        <v>#DIV/0!</v>
      </c>
      <c r="P353" s="36">
        <f>VLOOKUP(A353,Kengetallen!$A$2:$B$57,2,FALSE)</f>
        <v>0</v>
      </c>
      <c r="Q353" s="37"/>
      <c r="R353" s="38">
        <f t="shared" si="87"/>
        <v>0</v>
      </c>
      <c r="S353" s="39">
        <f t="shared" si="88"/>
        <v>0</v>
      </c>
      <c r="T353" s="37"/>
      <c r="U353" s="40">
        <f t="shared" si="82"/>
        <v>6200</v>
      </c>
    </row>
    <row r="354" spans="1:21" ht="12.75" customHeight="1">
      <c r="A354" s="43" t="s">
        <v>186</v>
      </c>
      <c r="B354" s="56" t="s">
        <v>554</v>
      </c>
      <c r="C354" s="56" t="s">
        <v>555</v>
      </c>
      <c r="D354" s="56" t="s">
        <v>271</v>
      </c>
      <c r="E354" s="56"/>
      <c r="F354" s="56" t="s">
        <v>360</v>
      </c>
      <c r="G354" s="28" t="s">
        <v>611</v>
      </c>
      <c r="H354" s="66" t="s">
        <v>614</v>
      </c>
      <c r="I354" s="66" t="s">
        <v>166</v>
      </c>
      <c r="J354" s="30">
        <v>21</v>
      </c>
      <c r="K354" s="31">
        <v>21</v>
      </c>
      <c r="L354" s="32">
        <v>0</v>
      </c>
      <c r="M354" s="33">
        <v>200</v>
      </c>
      <c r="N354" s="34" t="str">
        <f t="shared" si="80"/>
        <v>com200l</v>
      </c>
      <c r="O354" s="35" t="e">
        <f t="shared" si="81"/>
        <v>#DIV/0!</v>
      </c>
      <c r="P354" s="36">
        <f>VLOOKUP(A354,Kengetallen!$A$2:$B$57,2,FALSE)</f>
        <v>0</v>
      </c>
      <c r="Q354" s="37"/>
      <c r="R354" s="38">
        <f t="shared" si="87"/>
        <v>0</v>
      </c>
      <c r="S354" s="39">
        <f t="shared" si="88"/>
        <v>0</v>
      </c>
      <c r="T354" s="37"/>
      <c r="U354" s="40">
        <f t="shared" si="82"/>
        <v>4200</v>
      </c>
    </row>
    <row r="355" spans="1:21" ht="12.75" customHeight="1">
      <c r="A355" s="43" t="s">
        <v>196</v>
      </c>
      <c r="B355" s="56" t="s">
        <v>554</v>
      </c>
      <c r="C355" s="56" t="s">
        <v>555</v>
      </c>
      <c r="D355" s="56" t="s">
        <v>271</v>
      </c>
      <c r="E355" s="56"/>
      <c r="F355" s="56" t="s">
        <v>360</v>
      </c>
      <c r="G355" s="28"/>
      <c r="H355" s="66" t="s">
        <v>570</v>
      </c>
      <c r="I355" s="66" t="s">
        <v>166</v>
      </c>
      <c r="J355" s="30">
        <v>12</v>
      </c>
      <c r="K355" s="31">
        <v>12</v>
      </c>
      <c r="L355" s="32">
        <v>0</v>
      </c>
      <c r="M355" s="33">
        <v>200</v>
      </c>
      <c r="N355" s="34" t="str">
        <f t="shared" si="80"/>
        <v>gan200l</v>
      </c>
      <c r="O355" s="35" t="e">
        <f t="shared" si="81"/>
        <v>#DIV/0!</v>
      </c>
      <c r="P355" s="36">
        <f>VLOOKUP(A355,Kengetallen!$A$2:$B$57,2,FALSE)</f>
        <v>0</v>
      </c>
      <c r="Q355" s="37"/>
      <c r="R355" s="38">
        <f t="shared" si="87"/>
        <v>0</v>
      </c>
      <c r="S355" s="39">
        <f t="shared" si="88"/>
        <v>0</v>
      </c>
      <c r="T355" s="37"/>
      <c r="U355" s="40">
        <f t="shared" si="82"/>
        <v>2400</v>
      </c>
    </row>
    <row r="356" spans="1:21" ht="12.75" customHeight="1">
      <c r="A356" s="25" t="s">
        <v>220</v>
      </c>
      <c r="B356" s="56" t="s">
        <v>554</v>
      </c>
      <c r="C356" s="56" t="s">
        <v>555</v>
      </c>
      <c r="D356" s="56" t="s">
        <v>271</v>
      </c>
      <c r="E356" s="56"/>
      <c r="F356" s="56" t="s">
        <v>360</v>
      </c>
      <c r="G356" s="28"/>
      <c r="H356" s="66" t="s">
        <v>615</v>
      </c>
      <c r="I356" s="66" t="s">
        <v>166</v>
      </c>
      <c r="J356" s="30">
        <v>11.5</v>
      </c>
      <c r="K356" s="31">
        <v>11.5</v>
      </c>
      <c r="L356" s="32">
        <v>0</v>
      </c>
      <c r="M356" s="33">
        <v>200</v>
      </c>
      <c r="N356" s="34" t="str">
        <f t="shared" si="80"/>
        <v>pra200l</v>
      </c>
      <c r="O356" s="35" t="e">
        <f t="shared" si="81"/>
        <v>#DIV/0!</v>
      </c>
      <c r="P356" s="36">
        <f>VLOOKUP(A356,Kengetallen!$A$2:$B$57,2,FALSE)</f>
        <v>0</v>
      </c>
      <c r="Q356" s="37"/>
      <c r="R356" s="38">
        <f t="shared" si="87"/>
        <v>0</v>
      </c>
      <c r="S356" s="39">
        <f t="shared" si="88"/>
        <v>0</v>
      </c>
      <c r="T356" s="37"/>
      <c r="U356" s="40">
        <f t="shared" si="82"/>
        <v>2300</v>
      </c>
    </row>
    <row r="357" spans="1:21" ht="12.75" customHeight="1">
      <c r="A357" s="25" t="s">
        <v>213</v>
      </c>
      <c r="B357" s="56" t="s">
        <v>554</v>
      </c>
      <c r="C357" s="56" t="s">
        <v>555</v>
      </c>
      <c r="D357" s="56" t="s">
        <v>271</v>
      </c>
      <c r="E357" s="56"/>
      <c r="F357" s="56" t="s">
        <v>360</v>
      </c>
      <c r="G357" s="28"/>
      <c r="H357" s="66" t="s">
        <v>615</v>
      </c>
      <c r="I357" s="66" t="s">
        <v>166</v>
      </c>
      <c r="J357" s="30">
        <v>11.5</v>
      </c>
      <c r="K357" s="31">
        <v>11.5</v>
      </c>
      <c r="L357" s="32">
        <v>0</v>
      </c>
      <c r="M357" s="33">
        <v>200</v>
      </c>
      <c r="N357" s="34" t="str">
        <f t="shared" si="80"/>
        <v>les200l</v>
      </c>
      <c r="O357" s="35" t="e">
        <f t="shared" si="81"/>
        <v>#DIV/0!</v>
      </c>
      <c r="P357" s="36">
        <f>VLOOKUP(A357,Kengetallen!$A$2:$B$57,2,FALSE)</f>
        <v>0</v>
      </c>
      <c r="Q357" s="37"/>
      <c r="R357" s="38">
        <f t="shared" si="87"/>
        <v>0</v>
      </c>
      <c r="S357" s="39">
        <f t="shared" si="88"/>
        <v>0</v>
      </c>
      <c r="T357" s="37"/>
      <c r="U357" s="40">
        <f t="shared" si="82"/>
        <v>2300</v>
      </c>
    </row>
    <row r="358" spans="1:21" ht="12.75" customHeight="1">
      <c r="A358" s="25" t="s">
        <v>220</v>
      </c>
      <c r="B358" s="56" t="s">
        <v>554</v>
      </c>
      <c r="C358" s="56" t="s">
        <v>555</v>
      </c>
      <c r="D358" s="56" t="s">
        <v>271</v>
      </c>
      <c r="E358" s="56"/>
      <c r="F358" s="56" t="s">
        <v>360</v>
      </c>
      <c r="G358" s="28"/>
      <c r="H358" s="66" t="s">
        <v>616</v>
      </c>
      <c r="I358" s="66" t="s">
        <v>166</v>
      </c>
      <c r="J358" s="30">
        <v>11</v>
      </c>
      <c r="K358" s="31">
        <v>11</v>
      </c>
      <c r="L358" s="32">
        <v>0</v>
      </c>
      <c r="M358" s="33">
        <v>200</v>
      </c>
      <c r="N358" s="34" t="str">
        <f t="shared" si="80"/>
        <v>pra200l</v>
      </c>
      <c r="O358" s="35" t="e">
        <f t="shared" si="81"/>
        <v>#DIV/0!</v>
      </c>
      <c r="P358" s="36">
        <f>VLOOKUP(A358,Kengetallen!$A$2:$B$57,2,FALSE)</f>
        <v>0</v>
      </c>
      <c r="Q358" s="37"/>
      <c r="R358" s="38">
        <f t="shared" si="87"/>
        <v>0</v>
      </c>
      <c r="S358" s="39">
        <f t="shared" si="88"/>
        <v>0</v>
      </c>
      <c r="T358" s="37"/>
      <c r="U358" s="40">
        <f t="shared" si="82"/>
        <v>2200</v>
      </c>
    </row>
    <row r="359" spans="1:21" ht="12.75" customHeight="1">
      <c r="A359" s="25" t="s">
        <v>213</v>
      </c>
      <c r="B359" s="56" t="s">
        <v>554</v>
      </c>
      <c r="C359" s="56" t="s">
        <v>555</v>
      </c>
      <c r="D359" s="56" t="s">
        <v>271</v>
      </c>
      <c r="E359" s="56"/>
      <c r="F359" s="56" t="s">
        <v>360</v>
      </c>
      <c r="G359" s="28"/>
      <c r="H359" s="66" t="s">
        <v>616</v>
      </c>
      <c r="I359" s="66" t="s">
        <v>166</v>
      </c>
      <c r="J359" s="30">
        <v>11</v>
      </c>
      <c r="K359" s="31">
        <v>11</v>
      </c>
      <c r="L359" s="32">
        <v>0</v>
      </c>
      <c r="M359" s="33">
        <v>200</v>
      </c>
      <c r="N359" s="34" t="str">
        <f t="shared" si="80"/>
        <v>les200l</v>
      </c>
      <c r="O359" s="35" t="e">
        <f t="shared" si="81"/>
        <v>#DIV/0!</v>
      </c>
      <c r="P359" s="36">
        <f>VLOOKUP(A359,Kengetallen!$A$2:$B$57,2,FALSE)</f>
        <v>0</v>
      </c>
      <c r="Q359" s="37"/>
      <c r="R359" s="38">
        <f t="shared" si="87"/>
        <v>0</v>
      </c>
      <c r="S359" s="39">
        <f t="shared" si="88"/>
        <v>0</v>
      </c>
      <c r="T359" s="37"/>
      <c r="U359" s="40">
        <f t="shared" si="82"/>
        <v>2200</v>
      </c>
    </row>
    <row r="360" spans="1:21" ht="12.75" customHeight="1">
      <c r="A360" s="25" t="s">
        <v>218</v>
      </c>
      <c r="B360" s="56" t="s">
        <v>554</v>
      </c>
      <c r="C360" s="56" t="s">
        <v>555</v>
      </c>
      <c r="D360" s="56" t="s">
        <v>271</v>
      </c>
      <c r="E360" s="56"/>
      <c r="F360" s="56" t="s">
        <v>360</v>
      </c>
      <c r="G360" s="28"/>
      <c r="H360" s="66" t="s">
        <v>617</v>
      </c>
      <c r="I360" s="66" t="s">
        <v>166</v>
      </c>
      <c r="J360" s="30">
        <v>9</v>
      </c>
      <c r="K360" s="31">
        <v>9</v>
      </c>
      <c r="L360" s="32">
        <v>0</v>
      </c>
      <c r="M360" s="33">
        <v>200</v>
      </c>
      <c r="N360" s="34" t="str">
        <f t="shared" si="80"/>
        <v>pan200l</v>
      </c>
      <c r="O360" s="35" t="e">
        <f t="shared" si="81"/>
        <v>#DIV/0!</v>
      </c>
      <c r="P360" s="36">
        <f>VLOOKUP(A360,Kengetallen!$A$2:$B$57,2,FALSE)</f>
        <v>0</v>
      </c>
      <c r="Q360" s="37"/>
      <c r="R360" s="38">
        <f t="shared" si="87"/>
        <v>0</v>
      </c>
      <c r="S360" s="39">
        <f t="shared" si="88"/>
        <v>0</v>
      </c>
      <c r="T360" s="37"/>
      <c r="U360" s="40">
        <f t="shared" si="82"/>
        <v>1800</v>
      </c>
    </row>
    <row r="361" spans="1:21" ht="12.75" customHeight="1">
      <c r="A361" s="25" t="s">
        <v>220</v>
      </c>
      <c r="B361" s="56" t="s">
        <v>554</v>
      </c>
      <c r="C361" s="56" t="s">
        <v>555</v>
      </c>
      <c r="D361" s="56" t="s">
        <v>271</v>
      </c>
      <c r="E361" s="56"/>
      <c r="F361" s="56" t="s">
        <v>360</v>
      </c>
      <c r="G361" s="28" t="s">
        <v>618</v>
      </c>
      <c r="H361" s="66" t="s">
        <v>619</v>
      </c>
      <c r="I361" s="66" t="s">
        <v>166</v>
      </c>
      <c r="J361" s="30">
        <v>17.5</v>
      </c>
      <c r="K361" s="31">
        <v>17.5</v>
      </c>
      <c r="L361" s="32">
        <v>0</v>
      </c>
      <c r="M361" s="33">
        <v>200</v>
      </c>
      <c r="N361" s="34" t="str">
        <f t="shared" si="80"/>
        <v>pra200l</v>
      </c>
      <c r="O361" s="35" t="e">
        <f t="shared" si="81"/>
        <v>#DIV/0!</v>
      </c>
      <c r="P361" s="36">
        <f>VLOOKUP(A361,Kengetallen!$A$2:$B$57,2,FALSE)</f>
        <v>0</v>
      </c>
      <c r="Q361" s="37"/>
      <c r="R361" s="38">
        <f t="shared" si="87"/>
        <v>0</v>
      </c>
      <c r="S361" s="39">
        <f t="shared" si="88"/>
        <v>0</v>
      </c>
      <c r="T361" s="37"/>
      <c r="U361" s="40">
        <f t="shared" si="82"/>
        <v>3500</v>
      </c>
    </row>
    <row r="362" spans="1:21" ht="12.75" customHeight="1">
      <c r="A362" s="25" t="s">
        <v>213</v>
      </c>
      <c r="B362" s="56" t="s">
        <v>554</v>
      </c>
      <c r="C362" s="56" t="s">
        <v>555</v>
      </c>
      <c r="D362" s="56" t="s">
        <v>271</v>
      </c>
      <c r="E362" s="56"/>
      <c r="F362" s="56" t="s">
        <v>360</v>
      </c>
      <c r="G362" s="28" t="s">
        <v>618</v>
      </c>
      <c r="H362" s="66" t="s">
        <v>619</v>
      </c>
      <c r="I362" s="66" t="s">
        <v>166</v>
      </c>
      <c r="J362" s="30">
        <v>17.5</v>
      </c>
      <c r="K362" s="31">
        <v>17.5</v>
      </c>
      <c r="L362" s="32">
        <v>0</v>
      </c>
      <c r="M362" s="33">
        <v>200</v>
      </c>
      <c r="N362" s="34" t="str">
        <f t="shared" si="80"/>
        <v>les200l</v>
      </c>
      <c r="O362" s="35" t="e">
        <f t="shared" si="81"/>
        <v>#DIV/0!</v>
      </c>
      <c r="P362" s="36">
        <f>VLOOKUP(A362,Kengetallen!$A$2:$B$57,2,FALSE)</f>
        <v>0</v>
      </c>
      <c r="Q362" s="37"/>
      <c r="R362" s="38">
        <f t="shared" si="87"/>
        <v>0</v>
      </c>
      <c r="S362" s="39">
        <f t="shared" si="88"/>
        <v>0</v>
      </c>
      <c r="T362" s="37"/>
      <c r="U362" s="40">
        <f t="shared" si="82"/>
        <v>3500</v>
      </c>
    </row>
    <row r="363" spans="1:21" ht="12.75" customHeight="1">
      <c r="A363" s="43" t="s">
        <v>186</v>
      </c>
      <c r="B363" s="56" t="s">
        <v>554</v>
      </c>
      <c r="C363" s="56" t="s">
        <v>555</v>
      </c>
      <c r="D363" s="56" t="s">
        <v>271</v>
      </c>
      <c r="E363" s="56"/>
      <c r="F363" s="56" t="s">
        <v>360</v>
      </c>
      <c r="G363" s="28"/>
      <c r="H363" s="66" t="s">
        <v>620</v>
      </c>
      <c r="I363" s="66" t="s">
        <v>166</v>
      </c>
      <c r="J363" s="30">
        <v>24</v>
      </c>
      <c r="K363" s="31">
        <v>24</v>
      </c>
      <c r="L363" s="32">
        <v>0</v>
      </c>
      <c r="M363" s="33">
        <v>200</v>
      </c>
      <c r="N363" s="34" t="str">
        <f t="shared" si="80"/>
        <v>com200l</v>
      </c>
      <c r="O363" s="35" t="e">
        <f t="shared" si="81"/>
        <v>#DIV/0!</v>
      </c>
      <c r="P363" s="36">
        <f>VLOOKUP(A363,Kengetallen!$A$2:$B$57,2,FALSE)</f>
        <v>0</v>
      </c>
      <c r="Q363" s="37"/>
      <c r="R363" s="38">
        <f t="shared" si="87"/>
        <v>0</v>
      </c>
      <c r="S363" s="39">
        <f t="shared" si="88"/>
        <v>0</v>
      </c>
      <c r="T363" s="37"/>
      <c r="U363" s="40">
        <f t="shared" si="82"/>
        <v>4800</v>
      </c>
    </row>
    <row r="364" spans="1:21" ht="12.75" customHeight="1">
      <c r="A364" s="43" t="s">
        <v>196</v>
      </c>
      <c r="B364" s="56" t="s">
        <v>554</v>
      </c>
      <c r="C364" s="56" t="s">
        <v>555</v>
      </c>
      <c r="D364" s="56" t="s">
        <v>271</v>
      </c>
      <c r="E364" s="56"/>
      <c r="F364" s="56" t="s">
        <v>360</v>
      </c>
      <c r="G364" s="28"/>
      <c r="H364" s="66" t="s">
        <v>570</v>
      </c>
      <c r="I364" s="66" t="s">
        <v>166</v>
      </c>
      <c r="J364" s="30">
        <v>19</v>
      </c>
      <c r="K364" s="31">
        <v>19</v>
      </c>
      <c r="L364" s="32">
        <v>0</v>
      </c>
      <c r="M364" s="33">
        <v>200</v>
      </c>
      <c r="N364" s="34" t="str">
        <f t="shared" si="80"/>
        <v>gan200l</v>
      </c>
      <c r="O364" s="35" t="e">
        <f t="shared" si="81"/>
        <v>#DIV/0!</v>
      </c>
      <c r="P364" s="36">
        <f>VLOOKUP(A364,Kengetallen!$A$2:$B$57,2,FALSE)</f>
        <v>0</v>
      </c>
      <c r="Q364" s="37"/>
      <c r="R364" s="38">
        <f t="shared" si="87"/>
        <v>0</v>
      </c>
      <c r="S364" s="39">
        <f t="shared" si="88"/>
        <v>0</v>
      </c>
      <c r="T364" s="37"/>
      <c r="U364" s="40">
        <f t="shared" si="82"/>
        <v>3800</v>
      </c>
    </row>
    <row r="365" spans="1:21" ht="12.75" customHeight="1">
      <c r="A365" s="25" t="s">
        <v>206</v>
      </c>
      <c r="B365" s="56" t="s">
        <v>554</v>
      </c>
      <c r="C365" s="56" t="s">
        <v>555</v>
      </c>
      <c r="D365" s="56" t="s">
        <v>271</v>
      </c>
      <c r="E365" s="56"/>
      <c r="F365" s="56" t="s">
        <v>360</v>
      </c>
      <c r="G365" s="28" t="s">
        <v>621</v>
      </c>
      <c r="H365" s="66" t="s">
        <v>622</v>
      </c>
      <c r="I365" s="66" t="s">
        <v>623</v>
      </c>
      <c r="J365" s="30">
        <v>47</v>
      </c>
      <c r="K365" s="31">
        <v>47</v>
      </c>
      <c r="L365" s="32">
        <v>0</v>
      </c>
      <c r="M365" s="33">
        <v>40</v>
      </c>
      <c r="N365" s="34" t="str">
        <f t="shared" si="80"/>
        <v>keu040s</v>
      </c>
      <c r="O365" s="35" t="e">
        <f t="shared" si="81"/>
        <v>#DIV/0!</v>
      </c>
      <c r="P365" s="36">
        <f>VLOOKUP(A365,Kengetallen!$A$2:$B$57,2,FALSE)</f>
        <v>0</v>
      </c>
      <c r="Q365" s="37"/>
      <c r="R365" s="38">
        <f t="shared" si="87"/>
        <v>0</v>
      </c>
      <c r="S365" s="39">
        <f t="shared" si="88"/>
        <v>0</v>
      </c>
      <c r="T365" s="37"/>
      <c r="U365" s="40">
        <f t="shared" si="82"/>
        <v>1880</v>
      </c>
    </row>
    <row r="366" spans="1:21" ht="12.75" customHeight="1">
      <c r="A366" s="43" t="s">
        <v>214</v>
      </c>
      <c r="B366" s="56" t="s">
        <v>554</v>
      </c>
      <c r="C366" s="56" t="s">
        <v>555</v>
      </c>
      <c r="D366" s="56" t="s">
        <v>271</v>
      </c>
      <c r="E366" s="56"/>
      <c r="F366" s="56" t="s">
        <v>360</v>
      </c>
      <c r="G366" s="28"/>
      <c r="H366" s="66" t="s">
        <v>624</v>
      </c>
      <c r="I366" s="66" t="s">
        <v>623</v>
      </c>
      <c r="J366" s="30">
        <v>37</v>
      </c>
      <c r="K366" s="31">
        <v>37</v>
      </c>
      <c r="L366" s="32">
        <v>0</v>
      </c>
      <c r="M366" s="33">
        <v>200</v>
      </c>
      <c r="N366" s="34" t="str">
        <f t="shared" si="80"/>
        <v>les200s</v>
      </c>
      <c r="O366" s="35" t="e">
        <f t="shared" si="81"/>
        <v>#DIV/0!</v>
      </c>
      <c r="P366" s="36">
        <f>VLOOKUP(A366,Kengetallen!$A$2:$B$57,2,FALSE)</f>
        <v>0</v>
      </c>
      <c r="Q366" s="37"/>
      <c r="R366" s="38">
        <f t="shared" si="87"/>
        <v>0</v>
      </c>
      <c r="S366" s="39">
        <f t="shared" si="88"/>
        <v>0</v>
      </c>
      <c r="T366" s="37"/>
      <c r="U366" s="40">
        <f t="shared" si="82"/>
        <v>7400</v>
      </c>
    </row>
    <row r="367" spans="1:21" ht="12.75" customHeight="1">
      <c r="A367" s="43" t="s">
        <v>187</v>
      </c>
      <c r="B367" s="56" t="s">
        <v>554</v>
      </c>
      <c r="C367" s="56" t="s">
        <v>555</v>
      </c>
      <c r="D367" s="56" t="s">
        <v>271</v>
      </c>
      <c r="E367" s="56"/>
      <c r="F367" s="56" t="s">
        <v>360</v>
      </c>
      <c r="G367" s="28"/>
      <c r="H367" s="66" t="s">
        <v>625</v>
      </c>
      <c r="I367" s="66" t="s">
        <v>282</v>
      </c>
      <c r="J367" s="30">
        <v>37</v>
      </c>
      <c r="K367" s="31">
        <v>37</v>
      </c>
      <c r="L367" s="32">
        <v>0</v>
      </c>
      <c r="M367" s="33">
        <v>200</v>
      </c>
      <c r="N367" s="34" t="str">
        <f t="shared" si="80"/>
        <v>com200s</v>
      </c>
      <c r="O367" s="35" t="e">
        <f t="shared" si="81"/>
        <v>#DIV/0!</v>
      </c>
      <c r="P367" s="36">
        <f>VLOOKUP(A367,Kengetallen!$A$2:$B$57,2,FALSE)</f>
        <v>0</v>
      </c>
      <c r="Q367" s="37"/>
      <c r="R367" s="38">
        <f t="shared" si="87"/>
        <v>0</v>
      </c>
      <c r="S367" s="39">
        <f t="shared" si="88"/>
        <v>0</v>
      </c>
      <c r="T367" s="37"/>
      <c r="U367" s="40">
        <f t="shared" si="82"/>
        <v>7400</v>
      </c>
    </row>
    <row r="368" spans="1:21" ht="12.75" customHeight="1">
      <c r="A368" s="43" t="s">
        <v>213</v>
      </c>
      <c r="B368" s="56" t="s">
        <v>554</v>
      </c>
      <c r="C368" s="56" t="s">
        <v>555</v>
      </c>
      <c r="D368" s="56" t="s">
        <v>271</v>
      </c>
      <c r="E368" s="56"/>
      <c r="F368" s="56" t="s">
        <v>360</v>
      </c>
      <c r="G368" s="28" t="s">
        <v>626</v>
      </c>
      <c r="H368" s="66" t="s">
        <v>627</v>
      </c>
      <c r="I368" s="66" t="s">
        <v>166</v>
      </c>
      <c r="J368" s="30">
        <v>33</v>
      </c>
      <c r="K368" s="31">
        <v>33</v>
      </c>
      <c r="L368" s="32">
        <v>0</v>
      </c>
      <c r="M368" s="33">
        <v>200</v>
      </c>
      <c r="N368" s="34" t="str">
        <f t="shared" si="80"/>
        <v>les200l</v>
      </c>
      <c r="O368" s="35" t="e">
        <f t="shared" si="81"/>
        <v>#DIV/0!</v>
      </c>
      <c r="P368" s="36">
        <f>VLOOKUP(A368,Kengetallen!$A$2:$B$57,2,FALSE)</f>
        <v>0</v>
      </c>
      <c r="Q368" s="37"/>
      <c r="R368" s="38">
        <f t="shared" si="87"/>
        <v>0</v>
      </c>
      <c r="S368" s="39">
        <f t="shared" si="88"/>
        <v>0</v>
      </c>
      <c r="T368" s="37"/>
      <c r="U368" s="40">
        <f t="shared" si="82"/>
        <v>6600</v>
      </c>
    </row>
    <row r="369" spans="1:21" ht="12.75" customHeight="1">
      <c r="A369" s="43" t="s">
        <v>203</v>
      </c>
      <c r="B369" s="56" t="s">
        <v>554</v>
      </c>
      <c r="C369" s="56" t="s">
        <v>555</v>
      </c>
      <c r="D369" s="56" t="s">
        <v>271</v>
      </c>
      <c r="E369" s="56"/>
      <c r="F369" s="56" t="s">
        <v>360</v>
      </c>
      <c r="G369" s="28">
        <v>134</v>
      </c>
      <c r="H369" s="66" t="s">
        <v>609</v>
      </c>
      <c r="I369" s="66" t="s">
        <v>166</v>
      </c>
      <c r="J369" s="30">
        <v>21</v>
      </c>
      <c r="K369" s="31">
        <v>21</v>
      </c>
      <c r="L369" s="32">
        <v>0</v>
      </c>
      <c r="M369" s="33">
        <v>200</v>
      </c>
      <c r="N369" s="34" t="str">
        <f t="shared" si="80"/>
        <v>kan200l</v>
      </c>
      <c r="O369" s="35" t="e">
        <f t="shared" si="81"/>
        <v>#DIV/0!</v>
      </c>
      <c r="P369" s="36">
        <f>VLOOKUP(A369,Kengetallen!$A$2:$B$57,2,FALSE)</f>
        <v>0</v>
      </c>
      <c r="Q369" s="37"/>
      <c r="R369" s="38">
        <f t="shared" si="87"/>
        <v>0</v>
      </c>
      <c r="S369" s="39">
        <f t="shared" si="88"/>
        <v>0</v>
      </c>
      <c r="T369" s="37"/>
      <c r="U369" s="40">
        <f t="shared" si="82"/>
        <v>4200</v>
      </c>
    </row>
    <row r="370" spans="1:21" ht="12.75" customHeight="1">
      <c r="A370" s="43" t="s">
        <v>213</v>
      </c>
      <c r="B370" s="56" t="s">
        <v>554</v>
      </c>
      <c r="C370" s="56" t="s">
        <v>555</v>
      </c>
      <c r="D370" s="56" t="s">
        <v>271</v>
      </c>
      <c r="E370" s="56"/>
      <c r="F370" s="56" t="s">
        <v>360</v>
      </c>
      <c r="G370" s="28">
        <v>135</v>
      </c>
      <c r="H370" s="66" t="s">
        <v>628</v>
      </c>
      <c r="I370" s="66" t="s">
        <v>166</v>
      </c>
      <c r="J370" s="30">
        <v>40</v>
      </c>
      <c r="K370" s="31">
        <v>40</v>
      </c>
      <c r="L370" s="32">
        <v>0</v>
      </c>
      <c r="M370" s="33">
        <v>200</v>
      </c>
      <c r="N370" s="34" t="str">
        <f t="shared" si="80"/>
        <v>les200l</v>
      </c>
      <c r="O370" s="35" t="e">
        <f t="shared" si="81"/>
        <v>#DIV/0!</v>
      </c>
      <c r="P370" s="36">
        <f>VLOOKUP(A370,Kengetallen!$A$2:$B$57,2,FALSE)</f>
        <v>0</v>
      </c>
      <c r="Q370" s="37"/>
      <c r="R370" s="38">
        <f t="shared" si="87"/>
        <v>0</v>
      </c>
      <c r="S370" s="39">
        <f t="shared" si="88"/>
        <v>0</v>
      </c>
      <c r="T370" s="37"/>
      <c r="U370" s="40">
        <f t="shared" si="82"/>
        <v>8000</v>
      </c>
    </row>
    <row r="371" spans="1:21" ht="12.75" customHeight="1">
      <c r="A371" s="43" t="s">
        <v>232</v>
      </c>
      <c r="B371" s="56" t="s">
        <v>554</v>
      </c>
      <c r="C371" s="56" t="s">
        <v>555</v>
      </c>
      <c r="D371" s="56" t="s">
        <v>271</v>
      </c>
      <c r="E371" s="56"/>
      <c r="F371" s="56" t="s">
        <v>360</v>
      </c>
      <c r="G371" s="28">
        <v>136</v>
      </c>
      <c r="H371" s="66" t="s">
        <v>563</v>
      </c>
      <c r="I371" s="66" t="s">
        <v>166</v>
      </c>
      <c r="J371" s="30">
        <v>18</v>
      </c>
      <c r="K371" s="31">
        <v>18</v>
      </c>
      <c r="L371" s="32">
        <v>0</v>
      </c>
      <c r="M371" s="33">
        <v>200</v>
      </c>
      <c r="N371" s="34" t="str">
        <f t="shared" si="80"/>
        <v>tra200l</v>
      </c>
      <c r="O371" s="35" t="e">
        <f t="shared" si="81"/>
        <v>#DIV/0!</v>
      </c>
      <c r="P371" s="36">
        <f>VLOOKUP(A371,Kengetallen!$A$2:$B$57,2,FALSE)</f>
        <v>0</v>
      </c>
      <c r="Q371" s="37"/>
      <c r="R371" s="38">
        <f t="shared" si="87"/>
        <v>0</v>
      </c>
      <c r="S371" s="39">
        <f t="shared" si="88"/>
        <v>0</v>
      </c>
      <c r="T371" s="37"/>
      <c r="U371" s="40">
        <f t="shared" si="82"/>
        <v>3600</v>
      </c>
    </row>
    <row r="372" spans="1:21" ht="12.75" customHeight="1">
      <c r="A372" s="43" t="s">
        <v>196</v>
      </c>
      <c r="B372" s="56" t="s">
        <v>554</v>
      </c>
      <c r="C372" s="56" t="s">
        <v>555</v>
      </c>
      <c r="D372" s="56" t="s">
        <v>271</v>
      </c>
      <c r="E372" s="56"/>
      <c r="F372" s="56" t="s">
        <v>360</v>
      </c>
      <c r="G372" s="28">
        <v>137</v>
      </c>
      <c r="H372" s="66" t="s">
        <v>570</v>
      </c>
      <c r="I372" s="66" t="s">
        <v>166</v>
      </c>
      <c r="J372" s="30">
        <v>7</v>
      </c>
      <c r="K372" s="31">
        <v>7</v>
      </c>
      <c r="L372" s="32">
        <v>0</v>
      </c>
      <c r="M372" s="33">
        <v>200</v>
      </c>
      <c r="N372" s="34" t="str">
        <f t="shared" si="80"/>
        <v>gan200l</v>
      </c>
      <c r="O372" s="35" t="e">
        <f t="shared" si="81"/>
        <v>#DIV/0!</v>
      </c>
      <c r="P372" s="36">
        <f>VLOOKUP(A372,Kengetallen!$A$2:$B$57,2,FALSE)</f>
        <v>0</v>
      </c>
      <c r="Q372" s="37"/>
      <c r="R372" s="38">
        <f t="shared" si="87"/>
        <v>0</v>
      </c>
      <c r="S372" s="39">
        <f t="shared" si="88"/>
        <v>0</v>
      </c>
      <c r="T372" s="37"/>
      <c r="U372" s="40">
        <f t="shared" si="82"/>
        <v>1400</v>
      </c>
    </row>
    <row r="373" spans="1:21" ht="12.75" customHeight="1">
      <c r="A373" s="43" t="s">
        <v>228</v>
      </c>
      <c r="B373" s="56" t="s">
        <v>554</v>
      </c>
      <c r="C373" s="56" t="s">
        <v>555</v>
      </c>
      <c r="D373" s="56" t="s">
        <v>271</v>
      </c>
      <c r="E373" s="56"/>
      <c r="F373" s="56" t="s">
        <v>360</v>
      </c>
      <c r="G373" s="28">
        <v>138</v>
      </c>
      <c r="H373" s="66" t="s">
        <v>466</v>
      </c>
      <c r="I373" s="66" t="s">
        <v>282</v>
      </c>
      <c r="J373" s="30">
        <v>10</v>
      </c>
      <c r="K373" s="31">
        <v>10</v>
      </c>
      <c r="L373" s="32">
        <v>0</v>
      </c>
      <c r="M373" s="33">
        <v>200</v>
      </c>
      <c r="N373" s="34" t="str">
        <f t="shared" si="80"/>
        <v>sas200s</v>
      </c>
      <c r="O373" s="35" t="e">
        <f t="shared" si="81"/>
        <v>#DIV/0!</v>
      </c>
      <c r="P373" s="36">
        <f>VLOOKUP(A373,Kengetallen!$A$2:$B$57,2,FALSE)</f>
        <v>0</v>
      </c>
      <c r="Q373" s="37"/>
      <c r="R373" s="38">
        <f t="shared" si="87"/>
        <v>0</v>
      </c>
      <c r="S373" s="39">
        <f t="shared" si="88"/>
        <v>0</v>
      </c>
      <c r="T373" s="37"/>
      <c r="U373" s="40">
        <f t="shared" si="82"/>
        <v>2000</v>
      </c>
    </row>
    <row r="374" spans="1:21" ht="12.75" customHeight="1">
      <c r="A374" s="43" t="s">
        <v>228</v>
      </c>
      <c r="B374" s="56" t="s">
        <v>554</v>
      </c>
      <c r="C374" s="56" t="s">
        <v>555</v>
      </c>
      <c r="D374" s="56" t="s">
        <v>271</v>
      </c>
      <c r="E374" s="56"/>
      <c r="F374" s="56" t="s">
        <v>360</v>
      </c>
      <c r="G374" s="28">
        <v>139</v>
      </c>
      <c r="H374" s="66" t="s">
        <v>466</v>
      </c>
      <c r="I374" s="66" t="s">
        <v>282</v>
      </c>
      <c r="J374" s="30">
        <v>13</v>
      </c>
      <c r="K374" s="31">
        <v>13</v>
      </c>
      <c r="L374" s="32">
        <v>0</v>
      </c>
      <c r="M374" s="33">
        <v>200</v>
      </c>
      <c r="N374" s="34" t="str">
        <f t="shared" si="80"/>
        <v>sas200s</v>
      </c>
      <c r="O374" s="35" t="e">
        <f t="shared" si="81"/>
        <v>#DIV/0!</v>
      </c>
      <c r="P374" s="36">
        <f>VLOOKUP(A374,Kengetallen!$A$2:$B$57,2,FALSE)</f>
        <v>0</v>
      </c>
      <c r="Q374" s="37"/>
      <c r="R374" s="38">
        <f t="shared" si="87"/>
        <v>0</v>
      </c>
      <c r="S374" s="39">
        <f t="shared" si="88"/>
        <v>0</v>
      </c>
      <c r="T374" s="37"/>
      <c r="U374" s="40">
        <f t="shared" si="82"/>
        <v>2600</v>
      </c>
    </row>
    <row r="375" spans="1:21" ht="12.75" customHeight="1">
      <c r="A375" s="43" t="s">
        <v>196</v>
      </c>
      <c r="B375" s="56" t="s">
        <v>554</v>
      </c>
      <c r="C375" s="56" t="s">
        <v>555</v>
      </c>
      <c r="D375" s="56" t="s">
        <v>271</v>
      </c>
      <c r="E375" s="56"/>
      <c r="F375" s="56" t="s">
        <v>360</v>
      </c>
      <c r="G375" s="28">
        <v>147</v>
      </c>
      <c r="H375" s="66" t="s">
        <v>570</v>
      </c>
      <c r="I375" s="66" t="s">
        <v>166</v>
      </c>
      <c r="J375" s="30">
        <v>96</v>
      </c>
      <c r="K375" s="31">
        <v>96</v>
      </c>
      <c r="L375" s="32">
        <v>0</v>
      </c>
      <c r="M375" s="33">
        <v>200</v>
      </c>
      <c r="N375" s="34" t="str">
        <f t="shared" si="80"/>
        <v>gan200l</v>
      </c>
      <c r="O375" s="35" t="e">
        <f t="shared" si="81"/>
        <v>#DIV/0!</v>
      </c>
      <c r="P375" s="36">
        <f>VLOOKUP(A375,Kengetallen!$A$2:$B$57,2,FALSE)</f>
        <v>0</v>
      </c>
      <c r="Q375" s="37"/>
      <c r="R375" s="38">
        <f t="shared" si="87"/>
        <v>0</v>
      </c>
      <c r="S375" s="39">
        <f t="shared" si="88"/>
        <v>0</v>
      </c>
      <c r="T375" s="37"/>
      <c r="U375" s="40">
        <f t="shared" si="82"/>
        <v>19200</v>
      </c>
    </row>
    <row r="376" spans="1:21" ht="12.75" customHeight="1">
      <c r="A376" s="43" t="s">
        <v>221</v>
      </c>
      <c r="B376" s="56" t="s">
        <v>554</v>
      </c>
      <c r="C376" s="56" t="s">
        <v>555</v>
      </c>
      <c r="D376" s="56" t="s">
        <v>271</v>
      </c>
      <c r="E376" s="56"/>
      <c r="F376" s="56" t="s">
        <v>360</v>
      </c>
      <c r="G376" s="28">
        <v>149</v>
      </c>
      <c r="H376" s="66" t="s">
        <v>629</v>
      </c>
      <c r="I376" s="66" t="s">
        <v>282</v>
      </c>
      <c r="J376" s="30">
        <v>90</v>
      </c>
      <c r="K376" s="31">
        <v>90</v>
      </c>
      <c r="L376" s="32">
        <v>0</v>
      </c>
      <c r="M376" s="33">
        <v>200</v>
      </c>
      <c r="N376" s="34" t="str">
        <f t="shared" ref="N376:N419" si="89">A376</f>
        <v>pra200s</v>
      </c>
      <c r="O376" s="35" t="e">
        <f t="shared" ref="O376:O419" si="90">+M376/P376</f>
        <v>#DIV/0!</v>
      </c>
      <c r="P376" s="36">
        <f>VLOOKUP(A376,Kengetallen!$A$2:$B$57,2,FALSE)</f>
        <v>0</v>
      </c>
      <c r="Q376" s="37"/>
      <c r="R376" s="38">
        <f t="shared" si="87"/>
        <v>0</v>
      </c>
      <c r="S376" s="39">
        <f t="shared" si="88"/>
        <v>0</v>
      </c>
      <c r="T376" s="37"/>
      <c r="U376" s="40">
        <f t="shared" ref="U376:U419" si="91">+M376*K376</f>
        <v>18000</v>
      </c>
    </row>
    <row r="377" spans="1:21" ht="12.75" customHeight="1">
      <c r="A377" s="43" t="s">
        <v>221</v>
      </c>
      <c r="B377" s="56" t="s">
        <v>554</v>
      </c>
      <c r="C377" s="56" t="s">
        <v>555</v>
      </c>
      <c r="D377" s="56" t="s">
        <v>271</v>
      </c>
      <c r="E377" s="56"/>
      <c r="F377" s="56" t="s">
        <v>360</v>
      </c>
      <c r="G377" s="28" t="s">
        <v>630</v>
      </c>
      <c r="H377" s="66" t="s">
        <v>629</v>
      </c>
      <c r="I377" s="66" t="s">
        <v>282</v>
      </c>
      <c r="J377" s="30">
        <v>65</v>
      </c>
      <c r="K377" s="31">
        <v>65</v>
      </c>
      <c r="L377" s="32">
        <v>0</v>
      </c>
      <c r="M377" s="33">
        <v>200</v>
      </c>
      <c r="N377" s="34" t="str">
        <f t="shared" si="89"/>
        <v>pra200s</v>
      </c>
      <c r="O377" s="35" t="e">
        <f t="shared" si="90"/>
        <v>#DIV/0!</v>
      </c>
      <c r="P377" s="36">
        <f>VLOOKUP(A377,Kengetallen!$A$2:$B$57,2,FALSE)</f>
        <v>0</v>
      </c>
      <c r="Q377" s="37"/>
      <c r="R377" s="38">
        <f t="shared" si="87"/>
        <v>0</v>
      </c>
      <c r="S377" s="39">
        <f t="shared" si="88"/>
        <v>0</v>
      </c>
      <c r="T377" s="37"/>
      <c r="U377" s="40">
        <f t="shared" si="91"/>
        <v>13000</v>
      </c>
    </row>
    <row r="378" spans="1:21" ht="12.75" customHeight="1">
      <c r="A378" s="43" t="s">
        <v>197</v>
      </c>
      <c r="B378" s="56" t="s">
        <v>554</v>
      </c>
      <c r="C378" s="56" t="s">
        <v>555</v>
      </c>
      <c r="D378" s="56" t="s">
        <v>271</v>
      </c>
      <c r="E378" s="56"/>
      <c r="F378" s="56" t="s">
        <v>360</v>
      </c>
      <c r="G378" s="28" t="s">
        <v>631</v>
      </c>
      <c r="H378" s="66" t="s">
        <v>629</v>
      </c>
      <c r="I378" s="66" t="s">
        <v>282</v>
      </c>
      <c r="J378" s="30">
        <v>7</v>
      </c>
      <c r="K378" s="31">
        <v>7</v>
      </c>
      <c r="L378" s="32">
        <v>0</v>
      </c>
      <c r="M378" s="33">
        <v>200</v>
      </c>
      <c r="N378" s="34" t="str">
        <f t="shared" si="89"/>
        <v>gan200s</v>
      </c>
      <c r="O378" s="35" t="e">
        <f t="shared" si="90"/>
        <v>#DIV/0!</v>
      </c>
      <c r="P378" s="36">
        <f>VLOOKUP(A378,Kengetallen!$A$2:$B$57,2,FALSE)</f>
        <v>0</v>
      </c>
      <c r="Q378" s="37"/>
      <c r="R378" s="38">
        <f t="shared" si="87"/>
        <v>0</v>
      </c>
      <c r="S378" s="39">
        <f t="shared" si="88"/>
        <v>0</v>
      </c>
      <c r="T378" s="37"/>
      <c r="U378" s="40">
        <f t="shared" si="91"/>
        <v>1400</v>
      </c>
    </row>
    <row r="379" spans="1:21" ht="12.75" customHeight="1">
      <c r="A379" s="43" t="s">
        <v>213</v>
      </c>
      <c r="B379" s="56" t="s">
        <v>554</v>
      </c>
      <c r="C379" s="56" t="s">
        <v>555</v>
      </c>
      <c r="D379" s="56" t="s">
        <v>271</v>
      </c>
      <c r="E379" s="56"/>
      <c r="F379" s="56" t="s">
        <v>360</v>
      </c>
      <c r="G379" s="28">
        <v>150</v>
      </c>
      <c r="H379" s="66" t="s">
        <v>628</v>
      </c>
      <c r="I379" s="56" t="s">
        <v>166</v>
      </c>
      <c r="J379" s="68">
        <v>128</v>
      </c>
      <c r="K379" s="31">
        <v>128</v>
      </c>
      <c r="L379" s="32">
        <v>0</v>
      </c>
      <c r="M379" s="33">
        <v>200</v>
      </c>
      <c r="N379" s="34" t="str">
        <f t="shared" si="89"/>
        <v>les200l</v>
      </c>
      <c r="O379" s="35" t="e">
        <f t="shared" si="90"/>
        <v>#DIV/0!</v>
      </c>
      <c r="P379" s="36">
        <f>VLOOKUP(A379,Kengetallen!$A$2:$B$57,2,FALSE)</f>
        <v>0</v>
      </c>
      <c r="Q379" s="37"/>
      <c r="R379" s="38">
        <f t="shared" si="87"/>
        <v>0</v>
      </c>
      <c r="S379" s="39">
        <f t="shared" si="88"/>
        <v>0</v>
      </c>
      <c r="T379" s="37"/>
      <c r="U379" s="40">
        <f t="shared" si="91"/>
        <v>25600</v>
      </c>
    </row>
    <row r="380" spans="1:21" ht="12.75" customHeight="1">
      <c r="A380" s="43" t="s">
        <v>213</v>
      </c>
      <c r="B380" s="56" t="s">
        <v>554</v>
      </c>
      <c r="C380" s="56" t="s">
        <v>555</v>
      </c>
      <c r="D380" s="56" t="s">
        <v>271</v>
      </c>
      <c r="E380" s="56"/>
      <c r="F380" s="56" t="s">
        <v>360</v>
      </c>
      <c r="G380" s="28">
        <v>152</v>
      </c>
      <c r="H380" s="66" t="s">
        <v>565</v>
      </c>
      <c r="I380" s="69" t="s">
        <v>166</v>
      </c>
      <c r="J380" s="46">
        <v>45</v>
      </c>
      <c r="K380" s="31">
        <v>45</v>
      </c>
      <c r="L380" s="32">
        <v>0</v>
      </c>
      <c r="M380" s="33">
        <v>200</v>
      </c>
      <c r="N380" s="34" t="str">
        <f t="shared" si="89"/>
        <v>les200l</v>
      </c>
      <c r="O380" s="35" t="e">
        <f t="shared" si="90"/>
        <v>#DIV/0!</v>
      </c>
      <c r="P380" s="36">
        <f>VLOOKUP(A380,Kengetallen!$A$2:$B$57,2,FALSE)</f>
        <v>0</v>
      </c>
      <c r="Q380" s="70"/>
      <c r="R380" s="38">
        <f t="shared" si="87"/>
        <v>0</v>
      </c>
      <c r="S380" s="39">
        <f t="shared" si="88"/>
        <v>0</v>
      </c>
      <c r="T380" s="70"/>
      <c r="U380" s="40">
        <f t="shared" si="91"/>
        <v>9000</v>
      </c>
    </row>
    <row r="381" spans="1:21" ht="12.75" customHeight="1">
      <c r="A381" s="43" t="s">
        <v>213</v>
      </c>
      <c r="B381" s="56" t="s">
        <v>554</v>
      </c>
      <c r="C381" s="56" t="s">
        <v>555</v>
      </c>
      <c r="D381" s="56" t="s">
        <v>271</v>
      </c>
      <c r="E381" s="56"/>
      <c r="F381" s="56" t="s">
        <v>360</v>
      </c>
      <c r="G381" s="28">
        <v>153</v>
      </c>
      <c r="H381" s="66" t="s">
        <v>565</v>
      </c>
      <c r="I381" s="66" t="s">
        <v>166</v>
      </c>
      <c r="J381" s="30">
        <v>45</v>
      </c>
      <c r="K381" s="31">
        <v>45</v>
      </c>
      <c r="L381" s="32">
        <v>0</v>
      </c>
      <c r="M381" s="33">
        <v>200</v>
      </c>
      <c r="N381" s="34" t="str">
        <f t="shared" si="89"/>
        <v>les200l</v>
      </c>
      <c r="O381" s="35" t="e">
        <f t="shared" si="90"/>
        <v>#DIV/0!</v>
      </c>
      <c r="P381" s="36">
        <f>VLOOKUP(A381,Kengetallen!$A$2:$B$57,2,FALSE)</f>
        <v>0</v>
      </c>
      <c r="Q381" s="37"/>
      <c r="R381" s="38">
        <f t="shared" si="87"/>
        <v>0</v>
      </c>
      <c r="S381" s="39">
        <f t="shared" si="88"/>
        <v>0</v>
      </c>
      <c r="T381" s="37"/>
      <c r="U381" s="40">
        <f t="shared" si="91"/>
        <v>9000</v>
      </c>
    </row>
    <row r="382" spans="1:21" ht="12.75" customHeight="1">
      <c r="A382" s="43" t="s">
        <v>213</v>
      </c>
      <c r="B382" s="56" t="s">
        <v>554</v>
      </c>
      <c r="C382" s="56" t="s">
        <v>555</v>
      </c>
      <c r="D382" s="56" t="s">
        <v>271</v>
      </c>
      <c r="E382" s="56"/>
      <c r="F382" s="56" t="s">
        <v>360</v>
      </c>
      <c r="G382" s="28">
        <v>154</v>
      </c>
      <c r="H382" s="66" t="s">
        <v>565</v>
      </c>
      <c r="I382" s="66" t="s">
        <v>166</v>
      </c>
      <c r="J382" s="30">
        <v>45</v>
      </c>
      <c r="K382" s="31">
        <v>45</v>
      </c>
      <c r="L382" s="32">
        <v>0</v>
      </c>
      <c r="M382" s="33">
        <v>200</v>
      </c>
      <c r="N382" s="34" t="str">
        <f t="shared" si="89"/>
        <v>les200l</v>
      </c>
      <c r="O382" s="35" t="e">
        <f t="shared" si="90"/>
        <v>#DIV/0!</v>
      </c>
      <c r="P382" s="36">
        <f>VLOOKUP(A382,Kengetallen!$A$2:$B$57,2,FALSE)</f>
        <v>0</v>
      </c>
      <c r="Q382" s="37"/>
      <c r="R382" s="38">
        <f t="shared" si="87"/>
        <v>0</v>
      </c>
      <c r="S382" s="39">
        <f t="shared" si="88"/>
        <v>0</v>
      </c>
      <c r="T382" s="37"/>
      <c r="U382" s="40">
        <f t="shared" si="91"/>
        <v>9000</v>
      </c>
    </row>
    <row r="383" spans="1:21" ht="12.75" customHeight="1">
      <c r="A383" s="43" t="s">
        <v>213</v>
      </c>
      <c r="B383" s="56" t="s">
        <v>554</v>
      </c>
      <c r="C383" s="56" t="s">
        <v>555</v>
      </c>
      <c r="D383" s="56" t="s">
        <v>271</v>
      </c>
      <c r="E383" s="56"/>
      <c r="F383" s="56" t="s">
        <v>360</v>
      </c>
      <c r="G383" s="28">
        <v>155</v>
      </c>
      <c r="H383" s="66" t="s">
        <v>565</v>
      </c>
      <c r="I383" s="66" t="s">
        <v>166</v>
      </c>
      <c r="J383" s="30">
        <v>46</v>
      </c>
      <c r="K383" s="31">
        <v>46</v>
      </c>
      <c r="L383" s="32">
        <v>0</v>
      </c>
      <c r="M383" s="33">
        <v>200</v>
      </c>
      <c r="N383" s="34" t="str">
        <f t="shared" si="89"/>
        <v>les200l</v>
      </c>
      <c r="O383" s="35" t="e">
        <f t="shared" si="90"/>
        <v>#DIV/0!</v>
      </c>
      <c r="P383" s="36">
        <f>VLOOKUP(A383,Kengetallen!$A$2:$B$57,2,FALSE)</f>
        <v>0</v>
      </c>
      <c r="Q383" s="37"/>
      <c r="R383" s="38">
        <f t="shared" si="87"/>
        <v>0</v>
      </c>
      <c r="S383" s="39">
        <f t="shared" si="88"/>
        <v>0</v>
      </c>
      <c r="T383" s="37"/>
      <c r="U383" s="40">
        <f t="shared" si="91"/>
        <v>9200</v>
      </c>
    </row>
    <row r="384" spans="1:21" ht="12.75" customHeight="1">
      <c r="A384" s="43" t="s">
        <v>220</v>
      </c>
      <c r="B384" s="56" t="s">
        <v>554</v>
      </c>
      <c r="C384" s="56" t="s">
        <v>555</v>
      </c>
      <c r="D384" s="56" t="s">
        <v>271</v>
      </c>
      <c r="E384" s="56"/>
      <c r="F384" s="56" t="s">
        <v>360</v>
      </c>
      <c r="G384" s="28">
        <v>156</v>
      </c>
      <c r="H384" s="66" t="s">
        <v>632</v>
      </c>
      <c r="I384" s="66" t="s">
        <v>166</v>
      </c>
      <c r="J384" s="30">
        <v>66</v>
      </c>
      <c r="K384" s="31">
        <v>66</v>
      </c>
      <c r="L384" s="32">
        <v>0</v>
      </c>
      <c r="M384" s="33">
        <v>200</v>
      </c>
      <c r="N384" s="34" t="str">
        <f t="shared" si="89"/>
        <v>pra200l</v>
      </c>
      <c r="O384" s="35" t="e">
        <f t="shared" si="90"/>
        <v>#DIV/0!</v>
      </c>
      <c r="P384" s="36">
        <f>VLOOKUP(A384,Kengetallen!$A$2:$B$57,2,FALSE)</f>
        <v>0</v>
      </c>
      <c r="Q384" s="37"/>
      <c r="R384" s="38">
        <f t="shared" si="87"/>
        <v>0</v>
      </c>
      <c r="S384" s="39">
        <f t="shared" si="88"/>
        <v>0</v>
      </c>
      <c r="T384" s="37"/>
      <c r="U384" s="40">
        <f t="shared" si="91"/>
        <v>13200</v>
      </c>
    </row>
    <row r="385" spans="1:21" ht="12.75" customHeight="1">
      <c r="A385" s="43" t="s">
        <v>213</v>
      </c>
      <c r="B385" s="56" t="s">
        <v>554</v>
      </c>
      <c r="C385" s="56" t="s">
        <v>555</v>
      </c>
      <c r="D385" s="56" t="s">
        <v>271</v>
      </c>
      <c r="E385" s="56"/>
      <c r="F385" s="56" t="s">
        <v>360</v>
      </c>
      <c r="G385" s="28">
        <v>157</v>
      </c>
      <c r="H385" s="66" t="s">
        <v>565</v>
      </c>
      <c r="I385" s="66" t="s">
        <v>166</v>
      </c>
      <c r="J385" s="30">
        <v>65</v>
      </c>
      <c r="K385" s="31">
        <v>65</v>
      </c>
      <c r="L385" s="32">
        <v>0</v>
      </c>
      <c r="M385" s="33">
        <v>200</v>
      </c>
      <c r="N385" s="34" t="str">
        <f t="shared" si="89"/>
        <v>les200l</v>
      </c>
      <c r="O385" s="35" t="e">
        <f t="shared" si="90"/>
        <v>#DIV/0!</v>
      </c>
      <c r="P385" s="36">
        <f>VLOOKUP(A385,Kengetallen!$A$2:$B$57,2,FALSE)</f>
        <v>0</v>
      </c>
      <c r="Q385" s="37"/>
      <c r="R385" s="38">
        <f t="shared" si="87"/>
        <v>0</v>
      </c>
      <c r="S385" s="39">
        <f t="shared" si="88"/>
        <v>0</v>
      </c>
      <c r="T385" s="37"/>
      <c r="U385" s="40">
        <f t="shared" si="91"/>
        <v>13000</v>
      </c>
    </row>
    <row r="386" spans="1:21" ht="12.75" customHeight="1">
      <c r="A386" s="43" t="s">
        <v>232</v>
      </c>
      <c r="B386" s="56" t="s">
        <v>554</v>
      </c>
      <c r="C386" s="56" t="s">
        <v>555</v>
      </c>
      <c r="D386" s="56" t="s">
        <v>271</v>
      </c>
      <c r="E386" s="56"/>
      <c r="F386" s="56" t="s">
        <v>360</v>
      </c>
      <c r="G386" s="28">
        <v>158</v>
      </c>
      <c r="H386" s="66" t="s">
        <v>563</v>
      </c>
      <c r="I386" s="66" t="s">
        <v>166</v>
      </c>
      <c r="J386" s="30">
        <v>18</v>
      </c>
      <c r="K386" s="31">
        <v>18</v>
      </c>
      <c r="L386" s="32">
        <v>0</v>
      </c>
      <c r="M386" s="33">
        <v>200</v>
      </c>
      <c r="N386" s="34" t="str">
        <f t="shared" si="89"/>
        <v>tra200l</v>
      </c>
      <c r="O386" s="35" t="e">
        <f t="shared" si="90"/>
        <v>#DIV/0!</v>
      </c>
      <c r="P386" s="36">
        <f>VLOOKUP(A386,Kengetallen!$A$2:$B$57,2,FALSE)</f>
        <v>0</v>
      </c>
      <c r="Q386" s="37"/>
      <c r="R386" s="38">
        <f t="shared" si="87"/>
        <v>0</v>
      </c>
      <c r="S386" s="39">
        <f t="shared" si="88"/>
        <v>0</v>
      </c>
      <c r="T386" s="37"/>
      <c r="U386" s="40">
        <f t="shared" si="91"/>
        <v>3600</v>
      </c>
    </row>
    <row r="387" spans="1:21" ht="12.75" customHeight="1">
      <c r="A387" s="43" t="s">
        <v>213</v>
      </c>
      <c r="B387" s="56" t="s">
        <v>554</v>
      </c>
      <c r="C387" s="56" t="s">
        <v>555</v>
      </c>
      <c r="D387" s="56" t="s">
        <v>271</v>
      </c>
      <c r="E387" s="56"/>
      <c r="F387" s="56" t="s">
        <v>360</v>
      </c>
      <c r="G387" s="28">
        <v>159</v>
      </c>
      <c r="H387" s="66" t="s">
        <v>565</v>
      </c>
      <c r="I387" s="66" t="s">
        <v>166</v>
      </c>
      <c r="J387" s="30">
        <v>50</v>
      </c>
      <c r="K387" s="31">
        <v>50</v>
      </c>
      <c r="L387" s="32">
        <v>0</v>
      </c>
      <c r="M387" s="33">
        <v>200</v>
      </c>
      <c r="N387" s="34" t="str">
        <f t="shared" si="89"/>
        <v>les200l</v>
      </c>
      <c r="O387" s="35" t="e">
        <f t="shared" si="90"/>
        <v>#DIV/0!</v>
      </c>
      <c r="P387" s="36">
        <f>VLOOKUP(A387,Kengetallen!$A$2:$B$57,2,FALSE)</f>
        <v>0</v>
      </c>
      <c r="Q387" s="37"/>
      <c r="R387" s="38">
        <f t="shared" si="87"/>
        <v>0</v>
      </c>
      <c r="S387" s="39">
        <f t="shared" si="88"/>
        <v>0</v>
      </c>
      <c r="T387" s="37"/>
      <c r="U387" s="40">
        <f t="shared" si="91"/>
        <v>10000</v>
      </c>
    </row>
    <row r="388" spans="1:21" ht="12.75" customHeight="1">
      <c r="A388" s="43" t="s">
        <v>205</v>
      </c>
      <c r="B388" s="56" t="s">
        <v>554</v>
      </c>
      <c r="C388" s="56" t="s">
        <v>555</v>
      </c>
      <c r="D388" s="56" t="s">
        <v>271</v>
      </c>
      <c r="E388" s="56"/>
      <c r="F388" s="56" t="s">
        <v>360</v>
      </c>
      <c r="G388" s="28">
        <v>160</v>
      </c>
      <c r="H388" s="66" t="s">
        <v>490</v>
      </c>
      <c r="I388" s="66" t="s">
        <v>556</v>
      </c>
      <c r="J388" s="30">
        <v>14</v>
      </c>
      <c r="K388" s="31">
        <v>14</v>
      </c>
      <c r="L388" s="32">
        <v>0</v>
      </c>
      <c r="M388" s="33">
        <v>200</v>
      </c>
      <c r="N388" s="34" t="str">
        <f t="shared" si="89"/>
        <v>kan200t</v>
      </c>
      <c r="O388" s="35" t="e">
        <f t="shared" si="90"/>
        <v>#DIV/0!</v>
      </c>
      <c r="P388" s="36">
        <f>VLOOKUP(A388,Kengetallen!$A$2:$B$57,2,FALSE)</f>
        <v>0</v>
      </c>
      <c r="Q388" s="37"/>
      <c r="R388" s="38">
        <f t="shared" si="87"/>
        <v>0</v>
      </c>
      <c r="S388" s="39">
        <f t="shared" si="88"/>
        <v>0</v>
      </c>
      <c r="T388" s="37"/>
      <c r="U388" s="40">
        <f t="shared" si="91"/>
        <v>2800</v>
      </c>
    </row>
    <row r="389" spans="1:21" ht="12.75" customHeight="1">
      <c r="A389" s="43" t="s">
        <v>203</v>
      </c>
      <c r="B389" s="56" t="s">
        <v>554</v>
      </c>
      <c r="C389" s="56" t="s">
        <v>555</v>
      </c>
      <c r="D389" s="56" t="s">
        <v>271</v>
      </c>
      <c r="E389" s="56"/>
      <c r="F389" s="56" t="s">
        <v>360</v>
      </c>
      <c r="G389" s="28">
        <v>163</v>
      </c>
      <c r="H389" s="66" t="s">
        <v>609</v>
      </c>
      <c r="I389" s="66" t="s">
        <v>166</v>
      </c>
      <c r="J389" s="30">
        <v>34</v>
      </c>
      <c r="K389" s="31">
        <v>34</v>
      </c>
      <c r="L389" s="32">
        <v>0</v>
      </c>
      <c r="M389" s="33">
        <v>200</v>
      </c>
      <c r="N389" s="34" t="str">
        <f t="shared" si="89"/>
        <v>kan200l</v>
      </c>
      <c r="O389" s="35" t="e">
        <f t="shared" si="90"/>
        <v>#DIV/0!</v>
      </c>
      <c r="P389" s="36">
        <f>VLOOKUP(A389,Kengetallen!$A$2:$B$57,2,FALSE)</f>
        <v>0</v>
      </c>
      <c r="Q389" s="37"/>
      <c r="R389" s="38">
        <f t="shared" si="87"/>
        <v>0</v>
      </c>
      <c r="S389" s="39">
        <f t="shared" si="88"/>
        <v>0</v>
      </c>
      <c r="T389" s="37"/>
      <c r="U389" s="40">
        <f t="shared" si="91"/>
        <v>6800</v>
      </c>
    </row>
    <row r="390" spans="1:21" ht="12.75" customHeight="1">
      <c r="A390" s="43" t="s">
        <v>203</v>
      </c>
      <c r="B390" s="56" t="s">
        <v>554</v>
      </c>
      <c r="C390" s="56" t="s">
        <v>555</v>
      </c>
      <c r="D390" s="56" t="s">
        <v>271</v>
      </c>
      <c r="E390" s="56"/>
      <c r="F390" s="56" t="s">
        <v>360</v>
      </c>
      <c r="G390" s="28">
        <v>164</v>
      </c>
      <c r="H390" s="66" t="s">
        <v>589</v>
      </c>
      <c r="I390" s="66" t="s">
        <v>166</v>
      </c>
      <c r="J390" s="30">
        <v>124</v>
      </c>
      <c r="K390" s="31">
        <v>124</v>
      </c>
      <c r="L390" s="32">
        <v>0</v>
      </c>
      <c r="M390" s="33">
        <v>200</v>
      </c>
      <c r="N390" s="34" t="str">
        <f t="shared" si="89"/>
        <v>kan200l</v>
      </c>
      <c r="O390" s="35" t="e">
        <f t="shared" si="90"/>
        <v>#DIV/0!</v>
      </c>
      <c r="P390" s="36">
        <f>VLOOKUP(A390,Kengetallen!$A$2:$B$57,2,FALSE)</f>
        <v>0</v>
      </c>
      <c r="Q390" s="37"/>
      <c r="R390" s="38">
        <f t="shared" si="87"/>
        <v>0</v>
      </c>
      <c r="S390" s="39">
        <f t="shared" si="88"/>
        <v>0</v>
      </c>
      <c r="T390" s="37"/>
      <c r="U390" s="40">
        <f t="shared" si="91"/>
        <v>24800</v>
      </c>
    </row>
    <row r="391" spans="1:21" ht="12.75" customHeight="1">
      <c r="A391" s="43" t="s">
        <v>220</v>
      </c>
      <c r="B391" s="56" t="s">
        <v>554</v>
      </c>
      <c r="C391" s="56" t="s">
        <v>555</v>
      </c>
      <c r="D391" s="56" t="s">
        <v>271</v>
      </c>
      <c r="E391" s="56"/>
      <c r="F391" s="27" t="s">
        <v>515</v>
      </c>
      <c r="G391" s="28">
        <v>200</v>
      </c>
      <c r="H391" s="66" t="s">
        <v>633</v>
      </c>
      <c r="I391" s="66" t="s">
        <v>166</v>
      </c>
      <c r="J391" s="30">
        <v>99</v>
      </c>
      <c r="K391" s="31">
        <v>99</v>
      </c>
      <c r="L391" s="32">
        <v>0</v>
      </c>
      <c r="M391" s="33">
        <v>200</v>
      </c>
      <c r="N391" s="34" t="str">
        <f t="shared" si="89"/>
        <v>pra200l</v>
      </c>
      <c r="O391" s="35" t="e">
        <f t="shared" si="90"/>
        <v>#DIV/0!</v>
      </c>
      <c r="P391" s="36">
        <f>VLOOKUP(A391,Kengetallen!$A$2:$B$57,2,FALSE)</f>
        <v>0</v>
      </c>
      <c r="Q391" s="37"/>
      <c r="R391" s="38">
        <f t="shared" si="87"/>
        <v>0</v>
      </c>
      <c r="S391" s="39">
        <f t="shared" si="88"/>
        <v>0</v>
      </c>
      <c r="T391" s="37"/>
      <c r="U391" s="40">
        <f t="shared" si="91"/>
        <v>19800</v>
      </c>
    </row>
    <row r="392" spans="1:21" ht="12.75" customHeight="1">
      <c r="A392" s="43" t="s">
        <v>210</v>
      </c>
      <c r="B392" s="56" t="s">
        <v>554</v>
      </c>
      <c r="C392" s="56" t="s">
        <v>555</v>
      </c>
      <c r="D392" s="56" t="s">
        <v>271</v>
      </c>
      <c r="E392" s="56"/>
      <c r="F392" s="27" t="s">
        <v>515</v>
      </c>
      <c r="G392" s="28">
        <v>200</v>
      </c>
      <c r="H392" s="66" t="s">
        <v>634</v>
      </c>
      <c r="I392" s="66" t="s">
        <v>166</v>
      </c>
      <c r="J392" s="30">
        <v>60</v>
      </c>
      <c r="K392" s="31">
        <v>60</v>
      </c>
      <c r="L392" s="32">
        <v>0</v>
      </c>
      <c r="M392" s="33">
        <v>200</v>
      </c>
      <c r="N392" s="34" t="str">
        <f t="shared" si="89"/>
        <v>kof200l</v>
      </c>
      <c r="O392" s="35" t="e">
        <f t="shared" si="90"/>
        <v>#DIV/0!</v>
      </c>
      <c r="P392" s="36">
        <f>VLOOKUP(A392,Kengetallen!$A$2:$B$57,2,FALSE)</f>
        <v>0</v>
      </c>
      <c r="Q392" s="37"/>
      <c r="R392" s="38">
        <f t="shared" si="87"/>
        <v>0</v>
      </c>
      <c r="S392" s="39">
        <f t="shared" si="88"/>
        <v>0</v>
      </c>
      <c r="T392" s="37"/>
      <c r="U392" s="40">
        <f t="shared" si="91"/>
        <v>12000</v>
      </c>
    </row>
    <row r="393" spans="1:21" ht="12.75" customHeight="1">
      <c r="A393" s="43" t="s">
        <v>289</v>
      </c>
      <c r="B393" s="56" t="s">
        <v>554</v>
      </c>
      <c r="C393" s="56" t="s">
        <v>555</v>
      </c>
      <c r="D393" s="56" t="s">
        <v>271</v>
      </c>
      <c r="E393" s="56"/>
      <c r="F393" s="27" t="s">
        <v>515</v>
      </c>
      <c r="G393" s="28">
        <v>201</v>
      </c>
      <c r="H393" s="66" t="s">
        <v>438</v>
      </c>
      <c r="I393" s="66" t="s">
        <v>166</v>
      </c>
      <c r="J393" s="30">
        <v>19</v>
      </c>
      <c r="K393" s="31">
        <v>0</v>
      </c>
      <c r="L393" s="32">
        <v>19</v>
      </c>
      <c r="M393" s="33">
        <v>0</v>
      </c>
      <c r="N393" s="34" t="str">
        <f t="shared" si="89"/>
        <v>nio</v>
      </c>
      <c r="Q393" s="44"/>
      <c r="T393" s="44"/>
    </row>
    <row r="394" spans="1:21" ht="12.75" customHeight="1">
      <c r="A394" s="43" t="s">
        <v>220</v>
      </c>
      <c r="B394" s="56" t="s">
        <v>554</v>
      </c>
      <c r="C394" s="56" t="s">
        <v>555</v>
      </c>
      <c r="D394" s="56" t="s">
        <v>271</v>
      </c>
      <c r="E394" s="56"/>
      <c r="F394" s="27" t="s">
        <v>515</v>
      </c>
      <c r="G394" s="28">
        <v>202</v>
      </c>
      <c r="H394" s="66" t="s">
        <v>635</v>
      </c>
      <c r="I394" s="66" t="s">
        <v>166</v>
      </c>
      <c r="J394" s="30">
        <v>72</v>
      </c>
      <c r="K394" s="31">
        <v>72</v>
      </c>
      <c r="L394" s="32">
        <v>0</v>
      </c>
      <c r="M394" s="33">
        <v>200</v>
      </c>
      <c r="N394" s="34" t="str">
        <f t="shared" si="89"/>
        <v>pra200l</v>
      </c>
      <c r="O394" s="35" t="e">
        <f t="shared" si="90"/>
        <v>#DIV/0!</v>
      </c>
      <c r="P394" s="36">
        <f>VLOOKUP(A394,Kengetallen!$A$2:$B$57,2,FALSE)</f>
        <v>0</v>
      </c>
      <c r="Q394" s="37"/>
      <c r="R394" s="38">
        <f t="shared" ref="R394:R419" si="92">+P394*Q394</f>
        <v>0</v>
      </c>
      <c r="S394" s="39">
        <f t="shared" ref="S394:S419" si="93">+R394*K394</f>
        <v>0</v>
      </c>
      <c r="T394" s="37"/>
      <c r="U394" s="40">
        <f t="shared" si="91"/>
        <v>14400</v>
      </c>
    </row>
    <row r="395" spans="1:21" ht="12.75" customHeight="1">
      <c r="A395" s="43" t="s">
        <v>196</v>
      </c>
      <c r="B395" s="56" t="s">
        <v>554</v>
      </c>
      <c r="C395" s="56" t="s">
        <v>555</v>
      </c>
      <c r="D395" s="56" t="s">
        <v>271</v>
      </c>
      <c r="E395" s="56"/>
      <c r="F395" s="27" t="s">
        <v>515</v>
      </c>
      <c r="G395" s="28">
        <v>203</v>
      </c>
      <c r="H395" s="66" t="s">
        <v>570</v>
      </c>
      <c r="I395" s="66" t="s">
        <v>166</v>
      </c>
      <c r="J395" s="30">
        <v>11</v>
      </c>
      <c r="K395" s="31">
        <v>11</v>
      </c>
      <c r="L395" s="32">
        <v>0</v>
      </c>
      <c r="M395" s="33">
        <v>200</v>
      </c>
      <c r="N395" s="34" t="str">
        <f t="shared" si="89"/>
        <v>gan200l</v>
      </c>
      <c r="O395" s="35" t="e">
        <f t="shared" si="90"/>
        <v>#DIV/0!</v>
      </c>
      <c r="P395" s="36">
        <f>VLOOKUP(A395,Kengetallen!$A$2:$B$57,2,FALSE)</f>
        <v>0</v>
      </c>
      <c r="Q395" s="37"/>
      <c r="R395" s="38">
        <f t="shared" si="92"/>
        <v>0</v>
      </c>
      <c r="S395" s="39">
        <f t="shared" si="93"/>
        <v>0</v>
      </c>
      <c r="T395" s="37"/>
      <c r="U395" s="40">
        <f t="shared" si="91"/>
        <v>2200</v>
      </c>
    </row>
    <row r="396" spans="1:21" ht="12.75" customHeight="1">
      <c r="A396" s="43" t="s">
        <v>232</v>
      </c>
      <c r="B396" s="56" t="s">
        <v>554</v>
      </c>
      <c r="C396" s="56" t="s">
        <v>555</v>
      </c>
      <c r="D396" s="56" t="s">
        <v>271</v>
      </c>
      <c r="E396" s="56"/>
      <c r="F396" s="27" t="s">
        <v>515</v>
      </c>
      <c r="G396" s="28">
        <v>204</v>
      </c>
      <c r="H396" s="66" t="s">
        <v>563</v>
      </c>
      <c r="I396" s="66" t="s">
        <v>166</v>
      </c>
      <c r="J396" s="30">
        <v>18</v>
      </c>
      <c r="K396" s="31">
        <v>18</v>
      </c>
      <c r="L396" s="32">
        <v>0</v>
      </c>
      <c r="M396" s="33">
        <v>200</v>
      </c>
      <c r="N396" s="34" t="str">
        <f t="shared" si="89"/>
        <v>tra200l</v>
      </c>
      <c r="O396" s="35" t="e">
        <f t="shared" si="90"/>
        <v>#DIV/0!</v>
      </c>
      <c r="P396" s="36">
        <f>VLOOKUP(A396,Kengetallen!$A$2:$B$57,2,FALSE)</f>
        <v>0</v>
      </c>
      <c r="Q396" s="37"/>
      <c r="R396" s="38">
        <f t="shared" si="92"/>
        <v>0</v>
      </c>
      <c r="S396" s="39">
        <f t="shared" si="93"/>
        <v>0</v>
      </c>
      <c r="T396" s="37"/>
      <c r="U396" s="40">
        <f t="shared" si="91"/>
        <v>3600</v>
      </c>
    </row>
    <row r="397" spans="1:21" ht="12.75" customHeight="1">
      <c r="A397" s="43" t="s">
        <v>196</v>
      </c>
      <c r="B397" s="56" t="s">
        <v>554</v>
      </c>
      <c r="C397" s="56" t="s">
        <v>555</v>
      </c>
      <c r="D397" s="56" t="s">
        <v>271</v>
      </c>
      <c r="E397" s="56"/>
      <c r="F397" s="27" t="s">
        <v>515</v>
      </c>
      <c r="G397" s="28">
        <v>205</v>
      </c>
      <c r="H397" s="66" t="s">
        <v>570</v>
      </c>
      <c r="I397" s="66" t="s">
        <v>166</v>
      </c>
      <c r="J397" s="30">
        <v>19</v>
      </c>
      <c r="K397" s="31">
        <v>19</v>
      </c>
      <c r="L397" s="32">
        <v>0</v>
      </c>
      <c r="M397" s="33">
        <v>200</v>
      </c>
      <c r="N397" s="34" t="str">
        <f t="shared" si="89"/>
        <v>gan200l</v>
      </c>
      <c r="O397" s="35" t="e">
        <f t="shared" si="90"/>
        <v>#DIV/0!</v>
      </c>
      <c r="P397" s="36">
        <f>VLOOKUP(A397,Kengetallen!$A$2:$B$57,2,FALSE)</f>
        <v>0</v>
      </c>
      <c r="Q397" s="37"/>
      <c r="R397" s="38">
        <f t="shared" si="92"/>
        <v>0</v>
      </c>
      <c r="S397" s="39">
        <f t="shared" si="93"/>
        <v>0</v>
      </c>
      <c r="T397" s="37"/>
      <c r="U397" s="40">
        <f t="shared" si="91"/>
        <v>3800</v>
      </c>
    </row>
    <row r="398" spans="1:21" ht="12.75" customHeight="1">
      <c r="A398" s="43" t="s">
        <v>228</v>
      </c>
      <c r="B398" s="56" t="s">
        <v>554</v>
      </c>
      <c r="C398" s="56" t="s">
        <v>555</v>
      </c>
      <c r="D398" s="56" t="s">
        <v>271</v>
      </c>
      <c r="E398" s="56"/>
      <c r="F398" s="27" t="s">
        <v>515</v>
      </c>
      <c r="G398" s="28">
        <v>206</v>
      </c>
      <c r="H398" s="66" t="s">
        <v>466</v>
      </c>
      <c r="I398" s="66" t="s">
        <v>282</v>
      </c>
      <c r="J398" s="30">
        <v>10</v>
      </c>
      <c r="K398" s="31">
        <v>10</v>
      </c>
      <c r="L398" s="32">
        <v>0</v>
      </c>
      <c r="M398" s="33">
        <v>200</v>
      </c>
      <c r="N398" s="34" t="str">
        <f t="shared" si="89"/>
        <v>sas200s</v>
      </c>
      <c r="O398" s="35" t="e">
        <f t="shared" si="90"/>
        <v>#DIV/0!</v>
      </c>
      <c r="P398" s="36">
        <f>VLOOKUP(A398,Kengetallen!$A$2:$B$57,2,FALSE)</f>
        <v>0</v>
      </c>
      <c r="Q398" s="37"/>
      <c r="R398" s="38">
        <f t="shared" si="92"/>
        <v>0</v>
      </c>
      <c r="S398" s="39">
        <f t="shared" si="93"/>
        <v>0</v>
      </c>
      <c r="T398" s="37"/>
      <c r="U398" s="40">
        <f t="shared" si="91"/>
        <v>2000</v>
      </c>
    </row>
    <row r="399" spans="1:21" ht="12.75" customHeight="1">
      <c r="A399" s="43" t="s">
        <v>228</v>
      </c>
      <c r="B399" s="56" t="s">
        <v>554</v>
      </c>
      <c r="C399" s="56" t="s">
        <v>555</v>
      </c>
      <c r="D399" s="56" t="s">
        <v>271</v>
      </c>
      <c r="E399" s="56"/>
      <c r="F399" s="27" t="s">
        <v>515</v>
      </c>
      <c r="G399" s="28">
        <v>207</v>
      </c>
      <c r="H399" s="66" t="s">
        <v>466</v>
      </c>
      <c r="I399" s="66" t="s">
        <v>282</v>
      </c>
      <c r="J399" s="30">
        <v>10</v>
      </c>
      <c r="K399" s="31">
        <v>10</v>
      </c>
      <c r="L399" s="32">
        <v>0</v>
      </c>
      <c r="M399" s="33">
        <v>200</v>
      </c>
      <c r="N399" s="34" t="str">
        <f t="shared" si="89"/>
        <v>sas200s</v>
      </c>
      <c r="O399" s="35" t="e">
        <f t="shared" si="90"/>
        <v>#DIV/0!</v>
      </c>
      <c r="P399" s="36">
        <f>VLOOKUP(A399,Kengetallen!$A$2:$B$57,2,FALSE)</f>
        <v>0</v>
      </c>
      <c r="Q399" s="37"/>
      <c r="R399" s="38">
        <f t="shared" si="92"/>
        <v>0</v>
      </c>
      <c r="S399" s="39">
        <f t="shared" si="93"/>
        <v>0</v>
      </c>
      <c r="T399" s="37"/>
      <c r="U399" s="40">
        <f t="shared" si="91"/>
        <v>2000</v>
      </c>
    </row>
    <row r="400" spans="1:21" ht="12.75" customHeight="1">
      <c r="A400" s="45" t="s">
        <v>203</v>
      </c>
      <c r="B400" s="56" t="s">
        <v>554</v>
      </c>
      <c r="C400" s="56" t="s">
        <v>555</v>
      </c>
      <c r="D400" s="56" t="s">
        <v>271</v>
      </c>
      <c r="E400" s="56"/>
      <c r="F400" s="27" t="s">
        <v>515</v>
      </c>
      <c r="G400" s="28">
        <v>211</v>
      </c>
      <c r="H400" s="66" t="s">
        <v>636</v>
      </c>
      <c r="I400" s="66" t="s">
        <v>166</v>
      </c>
      <c r="J400" s="30">
        <v>26</v>
      </c>
      <c r="K400" s="31">
        <v>26</v>
      </c>
      <c r="L400" s="32">
        <v>0</v>
      </c>
      <c r="M400" s="33">
        <v>200</v>
      </c>
      <c r="N400" s="34" t="str">
        <f t="shared" si="89"/>
        <v>kan200l</v>
      </c>
      <c r="O400" s="35" t="e">
        <f t="shared" si="90"/>
        <v>#DIV/0!</v>
      </c>
      <c r="P400" s="36">
        <f>VLOOKUP(A400,Kengetallen!$A$2:$B$57,2,FALSE)</f>
        <v>0</v>
      </c>
      <c r="Q400" s="37"/>
      <c r="R400" s="38">
        <f t="shared" si="92"/>
        <v>0</v>
      </c>
      <c r="S400" s="39">
        <f t="shared" si="93"/>
        <v>0</v>
      </c>
      <c r="T400" s="37"/>
      <c r="U400" s="40">
        <f t="shared" si="91"/>
        <v>5200</v>
      </c>
    </row>
    <row r="401" spans="1:21" ht="12.75" customHeight="1">
      <c r="A401" s="43" t="s">
        <v>213</v>
      </c>
      <c r="B401" s="56" t="s">
        <v>554</v>
      </c>
      <c r="C401" s="56" t="s">
        <v>555</v>
      </c>
      <c r="D401" s="56" t="s">
        <v>271</v>
      </c>
      <c r="E401" s="56"/>
      <c r="F401" s="27" t="s">
        <v>515</v>
      </c>
      <c r="G401" s="28">
        <v>212</v>
      </c>
      <c r="H401" s="66" t="s">
        <v>565</v>
      </c>
      <c r="I401" s="66" t="s">
        <v>166</v>
      </c>
      <c r="J401" s="30">
        <v>65</v>
      </c>
      <c r="K401" s="31">
        <v>65</v>
      </c>
      <c r="L401" s="32">
        <v>0</v>
      </c>
      <c r="M401" s="33">
        <v>200</v>
      </c>
      <c r="N401" s="34" t="str">
        <f t="shared" si="89"/>
        <v>les200l</v>
      </c>
      <c r="O401" s="35" t="e">
        <f t="shared" si="90"/>
        <v>#DIV/0!</v>
      </c>
      <c r="P401" s="36">
        <f>VLOOKUP(A401,Kengetallen!$A$2:$B$57,2,FALSE)</f>
        <v>0</v>
      </c>
      <c r="Q401" s="37"/>
      <c r="R401" s="38">
        <f t="shared" si="92"/>
        <v>0</v>
      </c>
      <c r="S401" s="39">
        <f t="shared" si="93"/>
        <v>0</v>
      </c>
      <c r="T401" s="37"/>
      <c r="U401" s="40">
        <f t="shared" si="91"/>
        <v>13000</v>
      </c>
    </row>
    <row r="402" spans="1:21" ht="12.75" customHeight="1">
      <c r="A402" s="43" t="s">
        <v>213</v>
      </c>
      <c r="B402" s="56" t="s">
        <v>554</v>
      </c>
      <c r="C402" s="56" t="s">
        <v>555</v>
      </c>
      <c r="D402" s="56" t="s">
        <v>271</v>
      </c>
      <c r="E402" s="56"/>
      <c r="F402" s="27" t="s">
        <v>515</v>
      </c>
      <c r="G402" s="28">
        <v>213</v>
      </c>
      <c r="H402" s="66" t="s">
        <v>565</v>
      </c>
      <c r="I402" s="66" t="s">
        <v>166</v>
      </c>
      <c r="J402" s="30">
        <v>45</v>
      </c>
      <c r="K402" s="31">
        <v>45</v>
      </c>
      <c r="L402" s="32">
        <v>0</v>
      </c>
      <c r="M402" s="33">
        <v>200</v>
      </c>
      <c r="N402" s="34" t="str">
        <f t="shared" si="89"/>
        <v>les200l</v>
      </c>
      <c r="O402" s="35" t="e">
        <f t="shared" si="90"/>
        <v>#DIV/0!</v>
      </c>
      <c r="P402" s="36">
        <f>VLOOKUP(A402,Kengetallen!$A$2:$B$57,2,FALSE)</f>
        <v>0</v>
      </c>
      <c r="Q402" s="37"/>
      <c r="R402" s="38">
        <f t="shared" si="92"/>
        <v>0</v>
      </c>
      <c r="S402" s="39">
        <f t="shared" si="93"/>
        <v>0</v>
      </c>
      <c r="T402" s="37"/>
      <c r="U402" s="40">
        <f t="shared" si="91"/>
        <v>9000</v>
      </c>
    </row>
    <row r="403" spans="1:21" ht="12.75" customHeight="1">
      <c r="A403" s="43" t="s">
        <v>213</v>
      </c>
      <c r="B403" s="56" t="s">
        <v>554</v>
      </c>
      <c r="C403" s="56" t="s">
        <v>555</v>
      </c>
      <c r="D403" s="56" t="s">
        <v>271</v>
      </c>
      <c r="E403" s="56"/>
      <c r="F403" s="27" t="s">
        <v>515</v>
      </c>
      <c r="G403" s="28">
        <v>214</v>
      </c>
      <c r="H403" s="66" t="s">
        <v>565</v>
      </c>
      <c r="I403" s="66" t="s">
        <v>166</v>
      </c>
      <c r="J403" s="30">
        <v>45</v>
      </c>
      <c r="K403" s="31">
        <v>45</v>
      </c>
      <c r="L403" s="32">
        <v>0</v>
      </c>
      <c r="M403" s="33">
        <v>200</v>
      </c>
      <c r="N403" s="34" t="str">
        <f t="shared" si="89"/>
        <v>les200l</v>
      </c>
      <c r="O403" s="35" t="e">
        <f t="shared" si="90"/>
        <v>#DIV/0!</v>
      </c>
      <c r="P403" s="36">
        <f>VLOOKUP(A403,Kengetallen!$A$2:$B$57,2,FALSE)</f>
        <v>0</v>
      </c>
      <c r="Q403" s="37"/>
      <c r="R403" s="38">
        <f t="shared" si="92"/>
        <v>0</v>
      </c>
      <c r="S403" s="39">
        <f t="shared" si="93"/>
        <v>0</v>
      </c>
      <c r="T403" s="37"/>
      <c r="U403" s="40">
        <f t="shared" si="91"/>
        <v>9000</v>
      </c>
    </row>
    <row r="404" spans="1:21" ht="12.75" customHeight="1">
      <c r="A404" s="43" t="s">
        <v>203</v>
      </c>
      <c r="B404" s="56" t="s">
        <v>554</v>
      </c>
      <c r="C404" s="56" t="s">
        <v>555</v>
      </c>
      <c r="D404" s="56" t="s">
        <v>271</v>
      </c>
      <c r="E404" s="56"/>
      <c r="F404" s="27" t="s">
        <v>515</v>
      </c>
      <c r="G404" s="28">
        <v>215</v>
      </c>
      <c r="H404" s="66" t="s">
        <v>490</v>
      </c>
      <c r="I404" s="66" t="s">
        <v>166</v>
      </c>
      <c r="J404" s="30">
        <v>22</v>
      </c>
      <c r="K404" s="31">
        <v>22</v>
      </c>
      <c r="L404" s="32">
        <v>0</v>
      </c>
      <c r="M404" s="33">
        <v>200</v>
      </c>
      <c r="N404" s="34" t="str">
        <f t="shared" si="89"/>
        <v>kan200l</v>
      </c>
      <c r="O404" s="35" t="e">
        <f t="shared" si="90"/>
        <v>#DIV/0!</v>
      </c>
      <c r="P404" s="36">
        <f>VLOOKUP(A404,Kengetallen!$A$2:$B$57,2,FALSE)</f>
        <v>0</v>
      </c>
      <c r="Q404" s="37"/>
      <c r="R404" s="38">
        <f t="shared" si="92"/>
        <v>0</v>
      </c>
      <c r="S404" s="39">
        <f t="shared" si="93"/>
        <v>0</v>
      </c>
      <c r="T404" s="37"/>
      <c r="U404" s="40">
        <f t="shared" si="91"/>
        <v>4400</v>
      </c>
    </row>
    <row r="405" spans="1:21" ht="12.75" customHeight="1">
      <c r="A405" s="43" t="s">
        <v>203</v>
      </c>
      <c r="B405" s="56" t="s">
        <v>554</v>
      </c>
      <c r="C405" s="56" t="s">
        <v>555</v>
      </c>
      <c r="D405" s="56" t="s">
        <v>271</v>
      </c>
      <c r="E405" s="56"/>
      <c r="F405" s="27" t="s">
        <v>515</v>
      </c>
      <c r="G405" s="28">
        <v>218</v>
      </c>
      <c r="H405" s="66" t="s">
        <v>637</v>
      </c>
      <c r="I405" s="66" t="s">
        <v>166</v>
      </c>
      <c r="J405" s="30">
        <v>177</v>
      </c>
      <c r="K405" s="31">
        <v>177</v>
      </c>
      <c r="L405" s="32">
        <v>0</v>
      </c>
      <c r="M405" s="33">
        <v>200</v>
      </c>
      <c r="N405" s="34" t="str">
        <f t="shared" si="89"/>
        <v>kan200l</v>
      </c>
      <c r="O405" s="35" t="e">
        <f t="shared" si="90"/>
        <v>#DIV/0!</v>
      </c>
      <c r="P405" s="36">
        <f>VLOOKUP(A405,Kengetallen!$A$2:$B$57,2,FALSE)</f>
        <v>0</v>
      </c>
      <c r="Q405" s="37"/>
      <c r="R405" s="38">
        <f t="shared" si="92"/>
        <v>0</v>
      </c>
      <c r="S405" s="39">
        <f t="shared" si="93"/>
        <v>0</v>
      </c>
      <c r="T405" s="37"/>
      <c r="U405" s="40">
        <f t="shared" si="91"/>
        <v>35400</v>
      </c>
    </row>
    <row r="406" spans="1:21" ht="12.75" customHeight="1">
      <c r="A406" s="43" t="s">
        <v>213</v>
      </c>
      <c r="B406" s="56" t="s">
        <v>554</v>
      </c>
      <c r="C406" s="56" t="s">
        <v>555</v>
      </c>
      <c r="D406" s="56" t="s">
        <v>271</v>
      </c>
      <c r="E406" s="56"/>
      <c r="F406" s="27" t="s">
        <v>515</v>
      </c>
      <c r="G406" s="28">
        <v>219</v>
      </c>
      <c r="H406" s="66" t="s">
        <v>565</v>
      </c>
      <c r="I406" s="66" t="s">
        <v>166</v>
      </c>
      <c r="J406" s="30">
        <v>45</v>
      </c>
      <c r="K406" s="31">
        <v>45</v>
      </c>
      <c r="L406" s="32">
        <v>0</v>
      </c>
      <c r="M406" s="33">
        <v>200</v>
      </c>
      <c r="N406" s="34" t="str">
        <f t="shared" si="89"/>
        <v>les200l</v>
      </c>
      <c r="O406" s="35" t="e">
        <f t="shared" si="90"/>
        <v>#DIV/0!</v>
      </c>
      <c r="P406" s="36">
        <f>VLOOKUP(A406,Kengetallen!$A$2:$B$57,2,FALSE)</f>
        <v>0</v>
      </c>
      <c r="Q406" s="37"/>
      <c r="R406" s="38">
        <f t="shared" si="92"/>
        <v>0</v>
      </c>
      <c r="S406" s="39">
        <f t="shared" si="93"/>
        <v>0</v>
      </c>
      <c r="T406" s="37"/>
      <c r="U406" s="40">
        <f t="shared" si="91"/>
        <v>9000</v>
      </c>
    </row>
    <row r="407" spans="1:21" ht="12.75" customHeight="1">
      <c r="A407" s="43" t="s">
        <v>213</v>
      </c>
      <c r="B407" s="56" t="s">
        <v>554</v>
      </c>
      <c r="C407" s="56" t="s">
        <v>555</v>
      </c>
      <c r="D407" s="56" t="s">
        <v>271</v>
      </c>
      <c r="E407" s="56"/>
      <c r="F407" s="27" t="s">
        <v>515</v>
      </c>
      <c r="G407" s="28">
        <v>220</v>
      </c>
      <c r="H407" s="66" t="s">
        <v>565</v>
      </c>
      <c r="I407" s="66" t="s">
        <v>166</v>
      </c>
      <c r="J407" s="30">
        <v>45</v>
      </c>
      <c r="K407" s="31">
        <v>45</v>
      </c>
      <c r="L407" s="32">
        <v>0</v>
      </c>
      <c r="M407" s="33">
        <v>200</v>
      </c>
      <c r="N407" s="34" t="str">
        <f t="shared" si="89"/>
        <v>les200l</v>
      </c>
      <c r="O407" s="35" t="e">
        <f t="shared" si="90"/>
        <v>#DIV/0!</v>
      </c>
      <c r="P407" s="36">
        <f>VLOOKUP(A407,Kengetallen!$A$2:$B$57,2,FALSE)</f>
        <v>0</v>
      </c>
      <c r="Q407" s="37"/>
      <c r="R407" s="38">
        <f t="shared" si="92"/>
        <v>0</v>
      </c>
      <c r="S407" s="39">
        <f t="shared" si="93"/>
        <v>0</v>
      </c>
      <c r="T407" s="37"/>
      <c r="U407" s="40">
        <f t="shared" si="91"/>
        <v>9000</v>
      </c>
    </row>
    <row r="408" spans="1:21" ht="12.75" customHeight="1">
      <c r="A408" s="43" t="s">
        <v>213</v>
      </c>
      <c r="B408" s="56" t="s">
        <v>554</v>
      </c>
      <c r="C408" s="56" t="s">
        <v>555</v>
      </c>
      <c r="D408" s="56" t="s">
        <v>271</v>
      </c>
      <c r="E408" s="56"/>
      <c r="F408" s="27" t="s">
        <v>515</v>
      </c>
      <c r="G408" s="28">
        <v>221</v>
      </c>
      <c r="H408" s="66" t="s">
        <v>565</v>
      </c>
      <c r="I408" s="66" t="s">
        <v>166</v>
      </c>
      <c r="J408" s="30">
        <v>45</v>
      </c>
      <c r="K408" s="31">
        <v>45</v>
      </c>
      <c r="L408" s="32">
        <v>0</v>
      </c>
      <c r="M408" s="33">
        <v>200</v>
      </c>
      <c r="N408" s="34" t="str">
        <f t="shared" si="89"/>
        <v>les200l</v>
      </c>
      <c r="O408" s="35" t="e">
        <f t="shared" si="90"/>
        <v>#DIV/0!</v>
      </c>
      <c r="P408" s="36">
        <f>VLOOKUP(A408,Kengetallen!$A$2:$B$57,2,FALSE)</f>
        <v>0</v>
      </c>
      <c r="Q408" s="37"/>
      <c r="R408" s="38">
        <f t="shared" si="92"/>
        <v>0</v>
      </c>
      <c r="S408" s="39">
        <f t="shared" si="93"/>
        <v>0</v>
      </c>
      <c r="T408" s="37"/>
      <c r="U408" s="40">
        <f t="shared" si="91"/>
        <v>9000</v>
      </c>
    </row>
    <row r="409" spans="1:21" ht="12.75" customHeight="1">
      <c r="A409" s="43" t="s">
        <v>213</v>
      </c>
      <c r="B409" s="56" t="s">
        <v>554</v>
      </c>
      <c r="C409" s="56" t="s">
        <v>555</v>
      </c>
      <c r="D409" s="56" t="s">
        <v>271</v>
      </c>
      <c r="E409" s="56"/>
      <c r="F409" s="27" t="s">
        <v>515</v>
      </c>
      <c r="G409" s="28">
        <v>222</v>
      </c>
      <c r="H409" s="66" t="s">
        <v>565</v>
      </c>
      <c r="I409" s="66" t="s">
        <v>166</v>
      </c>
      <c r="J409" s="30">
        <v>48</v>
      </c>
      <c r="K409" s="31">
        <v>48</v>
      </c>
      <c r="L409" s="32">
        <v>0</v>
      </c>
      <c r="M409" s="33">
        <v>200</v>
      </c>
      <c r="N409" s="34" t="str">
        <f t="shared" si="89"/>
        <v>les200l</v>
      </c>
      <c r="O409" s="35" t="e">
        <f t="shared" si="90"/>
        <v>#DIV/0!</v>
      </c>
      <c r="P409" s="36">
        <f>VLOOKUP(A409,Kengetallen!$A$2:$B$57,2,FALSE)</f>
        <v>0</v>
      </c>
      <c r="Q409" s="37"/>
      <c r="R409" s="38">
        <f t="shared" si="92"/>
        <v>0</v>
      </c>
      <c r="S409" s="39">
        <f t="shared" si="93"/>
        <v>0</v>
      </c>
      <c r="T409" s="37"/>
      <c r="U409" s="40">
        <f t="shared" si="91"/>
        <v>9600</v>
      </c>
    </row>
    <row r="410" spans="1:21" ht="12.75" customHeight="1">
      <c r="A410" s="43" t="s">
        <v>205</v>
      </c>
      <c r="B410" s="56" t="s">
        <v>554</v>
      </c>
      <c r="C410" s="56" t="s">
        <v>555</v>
      </c>
      <c r="D410" s="56" t="s">
        <v>271</v>
      </c>
      <c r="E410" s="56"/>
      <c r="F410" s="27" t="s">
        <v>515</v>
      </c>
      <c r="G410" s="28">
        <v>223</v>
      </c>
      <c r="H410" s="66" t="s">
        <v>490</v>
      </c>
      <c r="I410" s="66" t="s">
        <v>556</v>
      </c>
      <c r="J410" s="30">
        <v>24</v>
      </c>
      <c r="K410" s="31">
        <v>24</v>
      </c>
      <c r="L410" s="32">
        <v>0</v>
      </c>
      <c r="M410" s="33">
        <v>200</v>
      </c>
      <c r="N410" s="34" t="str">
        <f t="shared" si="89"/>
        <v>kan200t</v>
      </c>
      <c r="O410" s="35" t="e">
        <f t="shared" si="90"/>
        <v>#DIV/0!</v>
      </c>
      <c r="P410" s="36">
        <f>VLOOKUP(A410,Kengetallen!$A$2:$B$57,2,FALSE)</f>
        <v>0</v>
      </c>
      <c r="Q410" s="37"/>
      <c r="R410" s="38">
        <f t="shared" si="92"/>
        <v>0</v>
      </c>
      <c r="S410" s="39">
        <f t="shared" si="93"/>
        <v>0</v>
      </c>
      <c r="T410" s="37"/>
      <c r="U410" s="40">
        <f t="shared" si="91"/>
        <v>4800</v>
      </c>
    </row>
    <row r="411" spans="1:21" ht="12.75" customHeight="1">
      <c r="A411" s="43" t="s">
        <v>205</v>
      </c>
      <c r="B411" s="56" t="s">
        <v>554</v>
      </c>
      <c r="C411" s="56" t="s">
        <v>555</v>
      </c>
      <c r="D411" s="56" t="s">
        <v>271</v>
      </c>
      <c r="E411" s="56"/>
      <c r="F411" s="27" t="s">
        <v>515</v>
      </c>
      <c r="G411" s="28">
        <v>224</v>
      </c>
      <c r="H411" s="66" t="s">
        <v>490</v>
      </c>
      <c r="I411" s="66" t="s">
        <v>556</v>
      </c>
      <c r="J411" s="30">
        <v>23</v>
      </c>
      <c r="K411" s="31">
        <v>23</v>
      </c>
      <c r="L411" s="32">
        <v>0</v>
      </c>
      <c r="M411" s="33">
        <v>200</v>
      </c>
      <c r="N411" s="34" t="str">
        <f t="shared" si="89"/>
        <v>kan200t</v>
      </c>
      <c r="O411" s="35" t="e">
        <f t="shared" si="90"/>
        <v>#DIV/0!</v>
      </c>
      <c r="P411" s="36">
        <f>VLOOKUP(A411,Kengetallen!$A$2:$B$57,2,FALSE)</f>
        <v>0</v>
      </c>
      <c r="Q411" s="37"/>
      <c r="R411" s="38">
        <f t="shared" si="92"/>
        <v>0</v>
      </c>
      <c r="S411" s="39">
        <f t="shared" si="93"/>
        <v>0</v>
      </c>
      <c r="T411" s="37"/>
      <c r="U411" s="40">
        <f t="shared" si="91"/>
        <v>4600</v>
      </c>
    </row>
    <row r="412" spans="1:21" ht="12.75" customHeight="1">
      <c r="A412" s="43" t="s">
        <v>205</v>
      </c>
      <c r="B412" s="56" t="s">
        <v>554</v>
      </c>
      <c r="C412" s="56" t="s">
        <v>555</v>
      </c>
      <c r="D412" s="56" t="s">
        <v>271</v>
      </c>
      <c r="E412" s="56"/>
      <c r="F412" s="27" t="s">
        <v>515</v>
      </c>
      <c r="G412" s="28">
        <v>225</v>
      </c>
      <c r="H412" s="66" t="s">
        <v>490</v>
      </c>
      <c r="I412" s="66" t="s">
        <v>556</v>
      </c>
      <c r="J412" s="30">
        <v>23</v>
      </c>
      <c r="K412" s="31">
        <v>23</v>
      </c>
      <c r="L412" s="32">
        <v>0</v>
      </c>
      <c r="M412" s="33">
        <v>200</v>
      </c>
      <c r="N412" s="34" t="str">
        <f t="shared" si="89"/>
        <v>kan200t</v>
      </c>
      <c r="O412" s="35" t="e">
        <f t="shared" si="90"/>
        <v>#DIV/0!</v>
      </c>
      <c r="P412" s="36">
        <f>VLOOKUP(A412,Kengetallen!$A$2:$B$57,2,FALSE)</f>
        <v>0</v>
      </c>
      <c r="Q412" s="37"/>
      <c r="R412" s="38">
        <f t="shared" si="92"/>
        <v>0</v>
      </c>
      <c r="S412" s="39">
        <f t="shared" si="93"/>
        <v>0</v>
      </c>
      <c r="T412" s="37"/>
      <c r="U412" s="40">
        <f t="shared" si="91"/>
        <v>4600</v>
      </c>
    </row>
    <row r="413" spans="1:21" ht="12.75" customHeight="1">
      <c r="A413" s="43" t="s">
        <v>205</v>
      </c>
      <c r="B413" s="56" t="s">
        <v>554</v>
      </c>
      <c r="C413" s="56" t="s">
        <v>555</v>
      </c>
      <c r="D413" s="56" t="s">
        <v>271</v>
      </c>
      <c r="E413" s="56"/>
      <c r="F413" s="27" t="s">
        <v>515</v>
      </c>
      <c r="G413" s="28">
        <v>226</v>
      </c>
      <c r="H413" s="66" t="s">
        <v>490</v>
      </c>
      <c r="I413" s="66" t="s">
        <v>556</v>
      </c>
      <c r="J413" s="30">
        <v>35</v>
      </c>
      <c r="K413" s="31">
        <v>35</v>
      </c>
      <c r="L413" s="32">
        <v>0</v>
      </c>
      <c r="M413" s="33">
        <v>200</v>
      </c>
      <c r="N413" s="34" t="str">
        <f t="shared" si="89"/>
        <v>kan200t</v>
      </c>
      <c r="O413" s="35" t="e">
        <f t="shared" si="90"/>
        <v>#DIV/0!</v>
      </c>
      <c r="P413" s="36">
        <f>VLOOKUP(A413,Kengetallen!$A$2:$B$57,2,FALSE)</f>
        <v>0</v>
      </c>
      <c r="Q413" s="37"/>
      <c r="R413" s="38">
        <f t="shared" si="92"/>
        <v>0</v>
      </c>
      <c r="S413" s="39">
        <f t="shared" si="93"/>
        <v>0</v>
      </c>
      <c r="T413" s="37"/>
      <c r="U413" s="40">
        <f t="shared" si="91"/>
        <v>7000</v>
      </c>
    </row>
    <row r="414" spans="1:21" ht="12.75" customHeight="1">
      <c r="A414" s="43" t="s">
        <v>228</v>
      </c>
      <c r="B414" s="56" t="s">
        <v>554</v>
      </c>
      <c r="C414" s="56" t="s">
        <v>555</v>
      </c>
      <c r="D414" s="56" t="s">
        <v>271</v>
      </c>
      <c r="E414" s="56"/>
      <c r="F414" s="27" t="s">
        <v>515</v>
      </c>
      <c r="G414" s="28">
        <v>227</v>
      </c>
      <c r="H414" s="66" t="s">
        <v>466</v>
      </c>
      <c r="I414" s="66" t="s">
        <v>282</v>
      </c>
      <c r="J414" s="30">
        <v>6</v>
      </c>
      <c r="K414" s="31">
        <v>6</v>
      </c>
      <c r="L414" s="32">
        <v>0</v>
      </c>
      <c r="M414" s="33">
        <v>200</v>
      </c>
      <c r="N414" s="34" t="str">
        <f t="shared" si="89"/>
        <v>sas200s</v>
      </c>
      <c r="O414" s="35" t="e">
        <f t="shared" si="90"/>
        <v>#DIV/0!</v>
      </c>
      <c r="P414" s="36">
        <f>VLOOKUP(A414,Kengetallen!$A$2:$B$57,2,FALSE)</f>
        <v>0</v>
      </c>
      <c r="Q414" s="37"/>
      <c r="R414" s="38">
        <f t="shared" si="92"/>
        <v>0</v>
      </c>
      <c r="S414" s="39">
        <f t="shared" si="93"/>
        <v>0</v>
      </c>
      <c r="T414" s="37"/>
      <c r="U414" s="40">
        <f t="shared" si="91"/>
        <v>1200</v>
      </c>
    </row>
    <row r="415" spans="1:21" ht="12.75" customHeight="1">
      <c r="A415" s="43" t="s">
        <v>228</v>
      </c>
      <c r="B415" s="56" t="s">
        <v>554</v>
      </c>
      <c r="C415" s="56" t="s">
        <v>555</v>
      </c>
      <c r="D415" s="56" t="s">
        <v>271</v>
      </c>
      <c r="E415" s="56"/>
      <c r="F415" s="27" t="s">
        <v>515</v>
      </c>
      <c r="G415" s="28">
        <v>228</v>
      </c>
      <c r="H415" s="66" t="s">
        <v>466</v>
      </c>
      <c r="I415" s="66" t="s">
        <v>282</v>
      </c>
      <c r="J415" s="30">
        <v>6</v>
      </c>
      <c r="K415" s="31">
        <v>6</v>
      </c>
      <c r="L415" s="32">
        <v>0</v>
      </c>
      <c r="M415" s="33">
        <v>200</v>
      </c>
      <c r="N415" s="34" t="str">
        <f t="shared" si="89"/>
        <v>sas200s</v>
      </c>
      <c r="O415" s="35" t="e">
        <f t="shared" si="90"/>
        <v>#DIV/0!</v>
      </c>
      <c r="P415" s="36">
        <f>VLOOKUP(A415,Kengetallen!$A$2:$B$57,2,FALSE)</f>
        <v>0</v>
      </c>
      <c r="Q415" s="37"/>
      <c r="R415" s="38">
        <f t="shared" si="92"/>
        <v>0</v>
      </c>
      <c r="S415" s="39">
        <f t="shared" si="93"/>
        <v>0</v>
      </c>
      <c r="T415" s="37"/>
      <c r="U415" s="40">
        <f t="shared" si="91"/>
        <v>1200</v>
      </c>
    </row>
    <row r="416" spans="1:21" ht="12.75" customHeight="1">
      <c r="A416" s="43" t="s">
        <v>205</v>
      </c>
      <c r="B416" s="56" t="s">
        <v>554</v>
      </c>
      <c r="C416" s="56" t="s">
        <v>555</v>
      </c>
      <c r="D416" s="56" t="s">
        <v>271</v>
      </c>
      <c r="E416" s="56"/>
      <c r="F416" s="27" t="s">
        <v>515</v>
      </c>
      <c r="G416" s="28">
        <v>229</v>
      </c>
      <c r="H416" s="66" t="s">
        <v>490</v>
      </c>
      <c r="I416" s="66" t="s">
        <v>556</v>
      </c>
      <c r="J416" s="30">
        <v>9</v>
      </c>
      <c r="K416" s="31">
        <v>9</v>
      </c>
      <c r="L416" s="32">
        <v>0</v>
      </c>
      <c r="M416" s="33">
        <v>200</v>
      </c>
      <c r="N416" s="34" t="str">
        <f t="shared" si="89"/>
        <v>kan200t</v>
      </c>
      <c r="O416" s="35" t="e">
        <f t="shared" si="90"/>
        <v>#DIV/0!</v>
      </c>
      <c r="P416" s="36">
        <f>VLOOKUP(A416,Kengetallen!$A$2:$B$57,2,FALSE)</f>
        <v>0</v>
      </c>
      <c r="Q416" s="37"/>
      <c r="R416" s="38">
        <f t="shared" si="92"/>
        <v>0</v>
      </c>
      <c r="S416" s="39">
        <f t="shared" si="93"/>
        <v>0</v>
      </c>
      <c r="T416" s="37"/>
      <c r="U416" s="40">
        <f t="shared" si="91"/>
        <v>1800</v>
      </c>
    </row>
    <row r="417" spans="1:56" ht="12.75" customHeight="1">
      <c r="A417" s="43" t="s">
        <v>205</v>
      </c>
      <c r="B417" s="56" t="s">
        <v>554</v>
      </c>
      <c r="C417" s="56" t="s">
        <v>555</v>
      </c>
      <c r="D417" s="56" t="s">
        <v>271</v>
      </c>
      <c r="E417" s="56"/>
      <c r="F417" s="27" t="s">
        <v>515</v>
      </c>
      <c r="G417" s="28">
        <v>232</v>
      </c>
      <c r="H417" s="66" t="s">
        <v>490</v>
      </c>
      <c r="I417" s="66" t="s">
        <v>556</v>
      </c>
      <c r="J417" s="30">
        <v>23</v>
      </c>
      <c r="K417" s="31">
        <v>23</v>
      </c>
      <c r="L417" s="32">
        <v>0</v>
      </c>
      <c r="M417" s="33">
        <v>200</v>
      </c>
      <c r="N417" s="34" t="str">
        <f t="shared" si="89"/>
        <v>kan200t</v>
      </c>
      <c r="O417" s="35" t="e">
        <f t="shared" si="90"/>
        <v>#DIV/0!</v>
      </c>
      <c r="P417" s="36">
        <f>VLOOKUP(A417,Kengetallen!$A$2:$B$57,2,FALSE)</f>
        <v>0</v>
      </c>
      <c r="Q417" s="37"/>
      <c r="R417" s="38">
        <f t="shared" si="92"/>
        <v>0</v>
      </c>
      <c r="S417" s="39">
        <f t="shared" si="93"/>
        <v>0</v>
      </c>
      <c r="T417" s="37"/>
      <c r="U417" s="40">
        <f t="shared" si="91"/>
        <v>4600</v>
      </c>
    </row>
    <row r="418" spans="1:56" ht="12.75" customHeight="1">
      <c r="A418" s="43" t="s">
        <v>232</v>
      </c>
      <c r="B418" s="56" t="s">
        <v>554</v>
      </c>
      <c r="C418" s="56" t="s">
        <v>555</v>
      </c>
      <c r="D418" s="56" t="s">
        <v>271</v>
      </c>
      <c r="E418" s="56"/>
      <c r="F418" s="27" t="s">
        <v>515</v>
      </c>
      <c r="G418" s="28">
        <v>233</v>
      </c>
      <c r="H418" s="66" t="s">
        <v>563</v>
      </c>
      <c r="I418" s="29" t="s">
        <v>166</v>
      </c>
      <c r="J418" s="30">
        <v>18</v>
      </c>
      <c r="K418" s="31">
        <v>18</v>
      </c>
      <c r="L418" s="32">
        <v>0</v>
      </c>
      <c r="M418" s="33">
        <v>200</v>
      </c>
      <c r="N418" s="34" t="str">
        <f t="shared" si="89"/>
        <v>tra200l</v>
      </c>
      <c r="O418" s="35" t="e">
        <f t="shared" si="90"/>
        <v>#DIV/0!</v>
      </c>
      <c r="P418" s="36">
        <f>VLOOKUP(A418,Kengetallen!$A$2:$B$57,2,FALSE)</f>
        <v>0</v>
      </c>
      <c r="Q418" s="37"/>
      <c r="R418" s="38">
        <f t="shared" si="92"/>
        <v>0</v>
      </c>
      <c r="S418" s="39">
        <f t="shared" si="93"/>
        <v>0</v>
      </c>
      <c r="T418" s="37"/>
      <c r="U418" s="40">
        <f t="shared" si="91"/>
        <v>3600</v>
      </c>
    </row>
    <row r="419" spans="1:56">
      <c r="A419" s="67" t="s">
        <v>210</v>
      </c>
      <c r="B419" s="56" t="s">
        <v>554</v>
      </c>
      <c r="C419" s="56" t="s">
        <v>555</v>
      </c>
      <c r="D419" s="56" t="s">
        <v>271</v>
      </c>
      <c r="E419" s="56"/>
      <c r="F419" s="27" t="s">
        <v>515</v>
      </c>
      <c r="G419" s="28">
        <v>234</v>
      </c>
      <c r="H419" s="66" t="s">
        <v>638</v>
      </c>
      <c r="I419" s="66" t="s">
        <v>166</v>
      </c>
      <c r="J419" s="30">
        <v>155</v>
      </c>
      <c r="K419" s="31">
        <v>155</v>
      </c>
      <c r="L419" s="32">
        <v>0</v>
      </c>
      <c r="M419" s="33">
        <v>200</v>
      </c>
      <c r="N419" s="34" t="str">
        <f t="shared" si="89"/>
        <v>kof200l</v>
      </c>
      <c r="O419" s="35" t="e">
        <f t="shared" si="90"/>
        <v>#DIV/0!</v>
      </c>
      <c r="P419" s="36">
        <f>VLOOKUP(A419,Kengetallen!$A$2:$B$57,2,FALSE)</f>
        <v>0</v>
      </c>
      <c r="Q419" s="37"/>
      <c r="R419" s="38">
        <f t="shared" si="92"/>
        <v>0</v>
      </c>
      <c r="S419" s="39">
        <f t="shared" si="93"/>
        <v>0</v>
      </c>
      <c r="T419" s="37"/>
      <c r="U419" s="40">
        <f t="shared" si="91"/>
        <v>31000</v>
      </c>
    </row>
    <row r="420" spans="1:56" ht="12.75" customHeight="1">
      <c r="A420" s="49" t="s">
        <v>639</v>
      </c>
      <c r="B420" s="50" t="s">
        <v>554</v>
      </c>
      <c r="C420" s="50" t="s">
        <v>555</v>
      </c>
      <c r="D420" s="50" t="s">
        <v>271</v>
      </c>
      <c r="E420" s="50"/>
      <c r="F420" s="51" t="s">
        <v>426</v>
      </c>
      <c r="G420" s="52"/>
      <c r="H420" s="53"/>
      <c r="I420" s="53"/>
      <c r="J420" s="54">
        <f>SUM(J248:J419)</f>
        <v>8410</v>
      </c>
      <c r="K420" s="54">
        <f>SUM(K248:K419)</f>
        <v>7509</v>
      </c>
      <c r="L420" s="55">
        <f>SUM(L248:L419)</f>
        <v>901</v>
      </c>
      <c r="M420" s="56"/>
      <c r="N420" s="57"/>
    </row>
    <row r="421" spans="1:56" s="24" customFormat="1" ht="24">
      <c r="A421" s="59" t="s">
        <v>250</v>
      </c>
      <c r="B421" s="59" t="s">
        <v>251</v>
      </c>
      <c r="C421" s="59" t="s">
        <v>252</v>
      </c>
      <c r="D421" s="59" t="s">
        <v>253</v>
      </c>
      <c r="E421" s="59" t="s">
        <v>254</v>
      </c>
      <c r="F421" s="59" t="s">
        <v>255</v>
      </c>
      <c r="G421" s="59" t="s">
        <v>256</v>
      </c>
      <c r="H421" s="59" t="s">
        <v>257</v>
      </c>
      <c r="I421" s="59" t="s">
        <v>258</v>
      </c>
      <c r="J421" s="60" t="s">
        <v>259</v>
      </c>
      <c r="K421" s="60" t="s">
        <v>260</v>
      </c>
      <c r="L421" s="61" t="s">
        <v>261</v>
      </c>
      <c r="M421" s="59" t="s">
        <v>262</v>
      </c>
      <c r="N421" s="62"/>
      <c r="O421" s="62"/>
      <c r="P421" s="63"/>
      <c r="Q421" s="20"/>
      <c r="R421" s="64"/>
      <c r="S421" s="62"/>
      <c r="T421" s="20"/>
      <c r="U421" s="65"/>
      <c r="V421" s="23"/>
      <c r="W421" s="23"/>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row>
    <row r="422" spans="1:56">
      <c r="A422" s="67" t="s">
        <v>289</v>
      </c>
      <c r="B422" s="56" t="s">
        <v>640</v>
      </c>
      <c r="C422" s="56" t="s">
        <v>641</v>
      </c>
      <c r="D422" s="56" t="s">
        <v>642</v>
      </c>
      <c r="E422" s="56"/>
      <c r="F422" s="27" t="s">
        <v>643</v>
      </c>
      <c r="G422" s="28">
        <v>-50</v>
      </c>
      <c r="H422" s="66" t="s">
        <v>644</v>
      </c>
      <c r="I422" s="66" t="s">
        <v>241</v>
      </c>
      <c r="J422" s="30">
        <v>39.56</v>
      </c>
      <c r="K422" s="31">
        <v>0</v>
      </c>
      <c r="L422" s="32">
        <v>39.56</v>
      </c>
      <c r="M422" s="33">
        <v>0</v>
      </c>
      <c r="N422" s="34" t="str">
        <f t="shared" ref="N422:N485" si="94">A422</f>
        <v>nio</v>
      </c>
      <c r="Q422" s="44"/>
      <c r="T422" s="44"/>
    </row>
    <row r="423" spans="1:56">
      <c r="A423" s="67" t="s">
        <v>215</v>
      </c>
      <c r="B423" s="56" t="s">
        <v>640</v>
      </c>
      <c r="C423" s="56" t="s">
        <v>641</v>
      </c>
      <c r="D423" s="56" t="s">
        <v>642</v>
      </c>
      <c r="E423" s="56"/>
      <c r="F423" s="27" t="s">
        <v>643</v>
      </c>
      <c r="G423" s="28">
        <v>-51</v>
      </c>
      <c r="H423" s="66" t="s">
        <v>645</v>
      </c>
      <c r="I423" s="66" t="s">
        <v>241</v>
      </c>
      <c r="J423" s="30">
        <v>144.32</v>
      </c>
      <c r="K423" s="31">
        <v>144.32</v>
      </c>
      <c r="L423" s="32">
        <v>0</v>
      </c>
      <c r="M423" s="33">
        <v>200</v>
      </c>
      <c r="N423" s="34" t="str">
        <f t="shared" si="94"/>
        <v>les200t</v>
      </c>
      <c r="O423" s="35" t="e">
        <f t="shared" ref="O423:O482" si="95">+M423/P423</f>
        <v>#DIV/0!</v>
      </c>
      <c r="P423" s="36">
        <f>VLOOKUP(A423,Kengetallen!$A$2:$B$57,2,FALSE)</f>
        <v>0</v>
      </c>
      <c r="Q423" s="37"/>
      <c r="R423" s="38">
        <f t="shared" ref="R423:R432" si="96">+P423*Q423</f>
        <v>0</v>
      </c>
      <c r="S423" s="39">
        <f t="shared" ref="S423:S432" si="97">+R423*K423</f>
        <v>0</v>
      </c>
      <c r="T423" s="37"/>
      <c r="U423" s="40">
        <f t="shared" ref="U423:U482" si="98">+M423*K423</f>
        <v>28864</v>
      </c>
    </row>
    <row r="424" spans="1:56">
      <c r="A424" s="67" t="s">
        <v>205</v>
      </c>
      <c r="B424" s="56" t="s">
        <v>640</v>
      </c>
      <c r="C424" s="56" t="s">
        <v>641</v>
      </c>
      <c r="D424" s="56" t="s">
        <v>642</v>
      </c>
      <c r="E424" s="56"/>
      <c r="F424" s="27" t="s">
        <v>643</v>
      </c>
      <c r="G424" s="28">
        <v>-52</v>
      </c>
      <c r="H424" s="66" t="s">
        <v>646</v>
      </c>
      <c r="I424" s="66" t="s">
        <v>241</v>
      </c>
      <c r="J424" s="30">
        <v>37.4</v>
      </c>
      <c r="K424" s="31">
        <v>37.4</v>
      </c>
      <c r="L424" s="32">
        <v>0</v>
      </c>
      <c r="M424" s="33">
        <v>200</v>
      </c>
      <c r="N424" s="34" t="str">
        <f t="shared" si="94"/>
        <v>kan200t</v>
      </c>
      <c r="O424" s="35" t="e">
        <f t="shared" si="95"/>
        <v>#DIV/0!</v>
      </c>
      <c r="P424" s="36">
        <f>VLOOKUP(A424,Kengetallen!$A$2:$B$57,2,FALSE)</f>
        <v>0</v>
      </c>
      <c r="Q424" s="37"/>
      <c r="R424" s="38">
        <f t="shared" si="96"/>
        <v>0</v>
      </c>
      <c r="S424" s="39">
        <f t="shared" si="97"/>
        <v>0</v>
      </c>
      <c r="T424" s="37"/>
      <c r="U424" s="40">
        <f t="shared" si="98"/>
        <v>7480</v>
      </c>
    </row>
    <row r="425" spans="1:56">
      <c r="A425" s="67" t="s">
        <v>205</v>
      </c>
      <c r="B425" s="56" t="s">
        <v>640</v>
      </c>
      <c r="C425" s="56" t="s">
        <v>641</v>
      </c>
      <c r="D425" s="56" t="s">
        <v>642</v>
      </c>
      <c r="E425" s="56"/>
      <c r="F425" s="27" t="s">
        <v>643</v>
      </c>
      <c r="G425" s="28">
        <v>-53</v>
      </c>
      <c r="H425" s="66" t="s">
        <v>647</v>
      </c>
      <c r="I425" s="66" t="s">
        <v>241</v>
      </c>
      <c r="J425" s="30">
        <v>22.439999999999998</v>
      </c>
      <c r="K425" s="31">
        <v>22.439999999999998</v>
      </c>
      <c r="L425" s="32">
        <v>0</v>
      </c>
      <c r="M425" s="33">
        <v>200</v>
      </c>
      <c r="N425" s="34" t="str">
        <f t="shared" si="94"/>
        <v>kan200t</v>
      </c>
      <c r="O425" s="35" t="e">
        <f t="shared" si="95"/>
        <v>#DIV/0!</v>
      </c>
      <c r="P425" s="36">
        <f>VLOOKUP(A425,Kengetallen!$A$2:$B$57,2,FALSE)</f>
        <v>0</v>
      </c>
      <c r="Q425" s="37"/>
      <c r="R425" s="38">
        <f t="shared" si="96"/>
        <v>0</v>
      </c>
      <c r="S425" s="39">
        <f t="shared" si="97"/>
        <v>0</v>
      </c>
      <c r="T425" s="37"/>
      <c r="U425" s="40">
        <f t="shared" si="98"/>
        <v>4488</v>
      </c>
    </row>
    <row r="426" spans="1:56">
      <c r="A426" s="67" t="s">
        <v>215</v>
      </c>
      <c r="B426" s="56" t="s">
        <v>640</v>
      </c>
      <c r="C426" s="56" t="s">
        <v>641</v>
      </c>
      <c r="D426" s="56" t="s">
        <v>642</v>
      </c>
      <c r="E426" s="56" t="s">
        <v>648</v>
      </c>
      <c r="F426" s="27" t="s">
        <v>272</v>
      </c>
      <c r="G426" s="28">
        <v>1</v>
      </c>
      <c r="H426" s="66" t="s">
        <v>649</v>
      </c>
      <c r="I426" s="66" t="s">
        <v>241</v>
      </c>
      <c r="J426" s="30">
        <v>141</v>
      </c>
      <c r="K426" s="31">
        <v>141</v>
      </c>
      <c r="L426" s="32">
        <v>0</v>
      </c>
      <c r="M426" s="33">
        <v>200</v>
      </c>
      <c r="N426" s="34" t="str">
        <f t="shared" si="94"/>
        <v>les200t</v>
      </c>
      <c r="O426" s="35" t="e">
        <f t="shared" si="95"/>
        <v>#DIV/0!</v>
      </c>
      <c r="P426" s="36">
        <f>VLOOKUP(A426,Kengetallen!$A$2:$B$57,2,FALSE)</f>
        <v>0</v>
      </c>
      <c r="Q426" s="37"/>
      <c r="R426" s="38">
        <f t="shared" si="96"/>
        <v>0</v>
      </c>
      <c r="S426" s="39">
        <f t="shared" si="97"/>
        <v>0</v>
      </c>
      <c r="T426" s="37"/>
      <c r="U426" s="40">
        <f t="shared" si="98"/>
        <v>28200</v>
      </c>
    </row>
    <row r="427" spans="1:56">
      <c r="A427" s="67" t="s">
        <v>203</v>
      </c>
      <c r="B427" s="56" t="s">
        <v>640</v>
      </c>
      <c r="C427" s="56" t="s">
        <v>641</v>
      </c>
      <c r="D427" s="56" t="s">
        <v>642</v>
      </c>
      <c r="E427" s="56" t="s">
        <v>648</v>
      </c>
      <c r="F427" s="27" t="s">
        <v>272</v>
      </c>
      <c r="G427" s="28">
        <v>2</v>
      </c>
      <c r="H427" s="66" t="s">
        <v>650</v>
      </c>
      <c r="I427" s="66" t="s">
        <v>651</v>
      </c>
      <c r="J427" s="30">
        <v>23.5</v>
      </c>
      <c r="K427" s="31">
        <v>23.5</v>
      </c>
      <c r="L427" s="32">
        <v>0</v>
      </c>
      <c r="M427" s="33">
        <v>200</v>
      </c>
      <c r="N427" s="34" t="str">
        <f t="shared" si="94"/>
        <v>kan200l</v>
      </c>
      <c r="O427" s="35" t="e">
        <f t="shared" si="95"/>
        <v>#DIV/0!</v>
      </c>
      <c r="P427" s="36">
        <f>VLOOKUP(A427,Kengetallen!$A$2:$B$57,2,FALSE)</f>
        <v>0</v>
      </c>
      <c r="Q427" s="37"/>
      <c r="R427" s="38">
        <f t="shared" si="96"/>
        <v>0</v>
      </c>
      <c r="S427" s="39">
        <f t="shared" si="97"/>
        <v>0</v>
      </c>
      <c r="T427" s="37"/>
      <c r="U427" s="40">
        <f t="shared" si="98"/>
        <v>4700</v>
      </c>
    </row>
    <row r="428" spans="1:56">
      <c r="A428" s="67" t="s">
        <v>205</v>
      </c>
      <c r="B428" s="56" t="s">
        <v>640</v>
      </c>
      <c r="C428" s="56" t="s">
        <v>641</v>
      </c>
      <c r="D428" s="56" t="s">
        <v>642</v>
      </c>
      <c r="E428" s="56" t="s">
        <v>648</v>
      </c>
      <c r="F428" s="27" t="s">
        <v>272</v>
      </c>
      <c r="G428" s="28">
        <v>3</v>
      </c>
      <c r="H428" s="66" t="s">
        <v>652</v>
      </c>
      <c r="I428" s="66" t="s">
        <v>241</v>
      </c>
      <c r="J428" s="30">
        <v>25.4</v>
      </c>
      <c r="K428" s="31">
        <v>25.4</v>
      </c>
      <c r="L428" s="32">
        <v>0</v>
      </c>
      <c r="M428" s="33">
        <v>200</v>
      </c>
      <c r="N428" s="34" t="str">
        <f t="shared" si="94"/>
        <v>kan200t</v>
      </c>
      <c r="O428" s="35" t="e">
        <f t="shared" si="95"/>
        <v>#DIV/0!</v>
      </c>
      <c r="P428" s="36">
        <f>VLOOKUP(A428,Kengetallen!$A$2:$B$57,2,FALSE)</f>
        <v>0</v>
      </c>
      <c r="Q428" s="37"/>
      <c r="R428" s="38">
        <f t="shared" si="96"/>
        <v>0</v>
      </c>
      <c r="S428" s="39">
        <f t="shared" si="97"/>
        <v>0</v>
      </c>
      <c r="T428" s="37"/>
      <c r="U428" s="40">
        <f t="shared" si="98"/>
        <v>5080</v>
      </c>
    </row>
    <row r="429" spans="1:56">
      <c r="A429" s="67" t="s">
        <v>205</v>
      </c>
      <c r="B429" s="56" t="s">
        <v>640</v>
      </c>
      <c r="C429" s="56" t="s">
        <v>641</v>
      </c>
      <c r="D429" s="56" t="s">
        <v>642</v>
      </c>
      <c r="E429" s="56" t="s">
        <v>648</v>
      </c>
      <c r="F429" s="27" t="s">
        <v>272</v>
      </c>
      <c r="G429" s="28">
        <v>4</v>
      </c>
      <c r="H429" s="66" t="s">
        <v>646</v>
      </c>
      <c r="I429" s="66" t="s">
        <v>241</v>
      </c>
      <c r="J429" s="30">
        <v>18.7</v>
      </c>
      <c r="K429" s="31">
        <v>18.7</v>
      </c>
      <c r="L429" s="32">
        <v>0</v>
      </c>
      <c r="M429" s="33">
        <v>200</v>
      </c>
      <c r="N429" s="34" t="str">
        <f t="shared" si="94"/>
        <v>kan200t</v>
      </c>
      <c r="O429" s="35" t="e">
        <f t="shared" si="95"/>
        <v>#DIV/0!</v>
      </c>
      <c r="P429" s="36">
        <f>VLOOKUP(A429,Kengetallen!$A$2:$B$57,2,FALSE)</f>
        <v>0</v>
      </c>
      <c r="Q429" s="37"/>
      <c r="R429" s="38">
        <f t="shared" si="96"/>
        <v>0</v>
      </c>
      <c r="S429" s="39">
        <f t="shared" si="97"/>
        <v>0</v>
      </c>
      <c r="T429" s="37"/>
      <c r="U429" s="40">
        <f t="shared" si="98"/>
        <v>3740</v>
      </c>
    </row>
    <row r="430" spans="1:56">
      <c r="A430" s="67" t="s">
        <v>205</v>
      </c>
      <c r="B430" s="56" t="s">
        <v>640</v>
      </c>
      <c r="C430" s="56" t="s">
        <v>641</v>
      </c>
      <c r="D430" s="56" t="s">
        <v>642</v>
      </c>
      <c r="E430" s="56" t="s">
        <v>648</v>
      </c>
      <c r="F430" s="27" t="s">
        <v>272</v>
      </c>
      <c r="G430" s="28">
        <v>5</v>
      </c>
      <c r="H430" s="66" t="s">
        <v>653</v>
      </c>
      <c r="I430" s="66" t="s">
        <v>241</v>
      </c>
      <c r="J430" s="30">
        <v>32.4</v>
      </c>
      <c r="K430" s="31">
        <v>32.4</v>
      </c>
      <c r="L430" s="32">
        <v>0</v>
      </c>
      <c r="M430" s="33">
        <v>200</v>
      </c>
      <c r="N430" s="34" t="str">
        <f t="shared" si="94"/>
        <v>kan200t</v>
      </c>
      <c r="O430" s="35" t="e">
        <f t="shared" si="95"/>
        <v>#DIV/0!</v>
      </c>
      <c r="P430" s="36">
        <f>VLOOKUP(A430,Kengetallen!$A$2:$B$57,2,FALSE)</f>
        <v>0</v>
      </c>
      <c r="Q430" s="37"/>
      <c r="R430" s="38">
        <f t="shared" si="96"/>
        <v>0</v>
      </c>
      <c r="S430" s="39">
        <f t="shared" si="97"/>
        <v>0</v>
      </c>
      <c r="T430" s="37"/>
      <c r="U430" s="40">
        <f t="shared" si="98"/>
        <v>6480</v>
      </c>
    </row>
    <row r="431" spans="1:56">
      <c r="A431" s="67" t="s">
        <v>205</v>
      </c>
      <c r="B431" s="56" t="s">
        <v>640</v>
      </c>
      <c r="C431" s="56" t="s">
        <v>641</v>
      </c>
      <c r="D431" s="56" t="s">
        <v>642</v>
      </c>
      <c r="E431" s="56" t="s">
        <v>648</v>
      </c>
      <c r="F431" s="27" t="s">
        <v>272</v>
      </c>
      <c r="G431" s="28">
        <v>6</v>
      </c>
      <c r="H431" s="66" t="s">
        <v>654</v>
      </c>
      <c r="I431" s="66" t="s">
        <v>241</v>
      </c>
      <c r="J431" s="30">
        <v>24.1</v>
      </c>
      <c r="K431" s="31">
        <v>24.1</v>
      </c>
      <c r="L431" s="32">
        <v>0</v>
      </c>
      <c r="M431" s="33">
        <v>200</v>
      </c>
      <c r="N431" s="34" t="str">
        <f t="shared" si="94"/>
        <v>kan200t</v>
      </c>
      <c r="O431" s="35" t="e">
        <f t="shared" si="95"/>
        <v>#DIV/0!</v>
      </c>
      <c r="P431" s="36">
        <f>VLOOKUP(A431,Kengetallen!$A$2:$B$57,2,FALSE)</f>
        <v>0</v>
      </c>
      <c r="Q431" s="37"/>
      <c r="R431" s="38">
        <f t="shared" si="96"/>
        <v>0</v>
      </c>
      <c r="S431" s="39">
        <f t="shared" si="97"/>
        <v>0</v>
      </c>
      <c r="T431" s="37"/>
      <c r="U431" s="40">
        <f t="shared" si="98"/>
        <v>4820</v>
      </c>
    </row>
    <row r="432" spans="1:56">
      <c r="A432" s="67" t="s">
        <v>205</v>
      </c>
      <c r="B432" s="56" t="s">
        <v>640</v>
      </c>
      <c r="C432" s="56" t="s">
        <v>641</v>
      </c>
      <c r="D432" s="56" t="s">
        <v>642</v>
      </c>
      <c r="E432" s="56" t="s">
        <v>648</v>
      </c>
      <c r="F432" s="27" t="s">
        <v>272</v>
      </c>
      <c r="G432" s="28">
        <v>7</v>
      </c>
      <c r="H432" s="66" t="s">
        <v>646</v>
      </c>
      <c r="I432" s="66" t="s">
        <v>241</v>
      </c>
      <c r="J432" s="30">
        <v>34.1</v>
      </c>
      <c r="K432" s="31">
        <v>34.1</v>
      </c>
      <c r="L432" s="32">
        <v>0</v>
      </c>
      <c r="M432" s="33">
        <v>200</v>
      </c>
      <c r="N432" s="34" t="str">
        <f t="shared" si="94"/>
        <v>kan200t</v>
      </c>
      <c r="O432" s="35" t="e">
        <f t="shared" si="95"/>
        <v>#DIV/0!</v>
      </c>
      <c r="P432" s="36">
        <f>VLOOKUP(A432,Kengetallen!$A$2:$B$57,2,FALSE)</f>
        <v>0</v>
      </c>
      <c r="Q432" s="37"/>
      <c r="R432" s="38">
        <f t="shared" si="96"/>
        <v>0</v>
      </c>
      <c r="S432" s="39">
        <f t="shared" si="97"/>
        <v>0</v>
      </c>
      <c r="T432" s="37"/>
      <c r="U432" s="40">
        <f t="shared" si="98"/>
        <v>6820</v>
      </c>
    </row>
    <row r="433" spans="1:21">
      <c r="A433" s="67" t="s">
        <v>289</v>
      </c>
      <c r="B433" s="56" t="s">
        <v>640</v>
      </c>
      <c r="C433" s="56" t="s">
        <v>641</v>
      </c>
      <c r="D433" s="56" t="s">
        <v>642</v>
      </c>
      <c r="E433" s="56" t="s">
        <v>648</v>
      </c>
      <c r="F433" s="27" t="s">
        <v>272</v>
      </c>
      <c r="G433" s="28">
        <v>8</v>
      </c>
      <c r="H433" s="66" t="s">
        <v>655</v>
      </c>
      <c r="I433" s="66" t="s">
        <v>457</v>
      </c>
      <c r="J433" s="30">
        <v>4.2</v>
      </c>
      <c r="K433" s="31">
        <v>0</v>
      </c>
      <c r="L433" s="32">
        <v>4.2</v>
      </c>
      <c r="M433" s="33">
        <v>0</v>
      </c>
      <c r="N433" s="34" t="str">
        <f t="shared" si="94"/>
        <v>nio</v>
      </c>
      <c r="Q433" s="44"/>
      <c r="T433" s="44"/>
    </row>
    <row r="434" spans="1:21">
      <c r="A434" s="67" t="s">
        <v>232</v>
      </c>
      <c r="B434" s="56" t="s">
        <v>640</v>
      </c>
      <c r="C434" s="56" t="s">
        <v>641</v>
      </c>
      <c r="D434" s="56" t="s">
        <v>642</v>
      </c>
      <c r="E434" s="56" t="s">
        <v>648</v>
      </c>
      <c r="F434" s="27" t="s">
        <v>272</v>
      </c>
      <c r="G434" s="28"/>
      <c r="H434" s="66" t="s">
        <v>454</v>
      </c>
      <c r="I434" s="66" t="s">
        <v>651</v>
      </c>
      <c r="J434" s="30">
        <v>10.199999999999999</v>
      </c>
      <c r="K434" s="31">
        <v>10.199999999999999</v>
      </c>
      <c r="L434" s="32">
        <v>0</v>
      </c>
      <c r="M434" s="33">
        <v>200</v>
      </c>
      <c r="N434" s="34" t="str">
        <f t="shared" si="94"/>
        <v>tra200l</v>
      </c>
      <c r="O434" s="35" t="e">
        <f t="shared" si="95"/>
        <v>#DIV/0!</v>
      </c>
      <c r="P434" s="36">
        <f>VLOOKUP(A434,Kengetallen!$A$2:$B$57,2,FALSE)</f>
        <v>0</v>
      </c>
      <c r="Q434" s="37"/>
      <c r="R434" s="38">
        <f t="shared" ref="R434:R435" si="99">+P434*Q434</f>
        <v>0</v>
      </c>
      <c r="S434" s="39">
        <f t="shared" ref="S434:S435" si="100">+R434*K434</f>
        <v>0</v>
      </c>
      <c r="T434" s="37"/>
      <c r="U434" s="40">
        <f t="shared" si="98"/>
        <v>2039.9999999999998</v>
      </c>
    </row>
    <row r="435" spans="1:21">
      <c r="A435" s="67" t="s">
        <v>216</v>
      </c>
      <c r="B435" s="56" t="s">
        <v>640</v>
      </c>
      <c r="C435" s="56" t="s">
        <v>641</v>
      </c>
      <c r="D435" s="56" t="s">
        <v>642</v>
      </c>
      <c r="E435" s="56" t="s">
        <v>648</v>
      </c>
      <c r="F435" s="27" t="s">
        <v>272</v>
      </c>
      <c r="G435" s="28"/>
      <c r="H435" s="66" t="s">
        <v>562</v>
      </c>
      <c r="I435" s="66" t="s">
        <v>166</v>
      </c>
      <c r="J435" s="30">
        <v>4</v>
      </c>
      <c r="K435" s="31">
        <v>4</v>
      </c>
      <c r="L435" s="32">
        <v>0</v>
      </c>
      <c r="M435" s="33">
        <v>200</v>
      </c>
      <c r="N435" s="34" t="str">
        <f t="shared" si="94"/>
        <v>lif200l</v>
      </c>
      <c r="O435" s="35" t="e">
        <f t="shared" si="95"/>
        <v>#DIV/0!</v>
      </c>
      <c r="P435" s="36">
        <f>VLOOKUP(A435,Kengetallen!$A$2:$B$57,2,FALSE)</f>
        <v>0</v>
      </c>
      <c r="Q435" s="37"/>
      <c r="R435" s="38">
        <f t="shared" si="99"/>
        <v>0</v>
      </c>
      <c r="S435" s="39">
        <f t="shared" si="100"/>
        <v>0</v>
      </c>
      <c r="T435" s="37"/>
      <c r="U435" s="40">
        <f t="shared" si="98"/>
        <v>800</v>
      </c>
    </row>
    <row r="436" spans="1:21">
      <c r="A436" s="67" t="s">
        <v>289</v>
      </c>
      <c r="B436" s="56" t="s">
        <v>640</v>
      </c>
      <c r="C436" s="56" t="s">
        <v>641</v>
      </c>
      <c r="D436" s="56" t="s">
        <v>642</v>
      </c>
      <c r="E436" s="56" t="s">
        <v>648</v>
      </c>
      <c r="F436" s="27" t="s">
        <v>272</v>
      </c>
      <c r="G436" s="28" t="s">
        <v>656</v>
      </c>
      <c r="H436" s="66" t="s">
        <v>657</v>
      </c>
      <c r="I436" s="66" t="s">
        <v>457</v>
      </c>
      <c r="J436" s="30">
        <v>59.5</v>
      </c>
      <c r="K436" s="31">
        <v>0</v>
      </c>
      <c r="L436" s="32">
        <v>59.5</v>
      </c>
      <c r="M436" s="33">
        <v>0</v>
      </c>
      <c r="N436" s="34" t="str">
        <f t="shared" si="94"/>
        <v>nio</v>
      </c>
      <c r="Q436" s="44"/>
      <c r="T436" s="44"/>
    </row>
    <row r="437" spans="1:21">
      <c r="A437" s="67" t="s">
        <v>196</v>
      </c>
      <c r="B437" s="56" t="s">
        <v>640</v>
      </c>
      <c r="C437" s="56" t="s">
        <v>641</v>
      </c>
      <c r="D437" s="56" t="s">
        <v>642</v>
      </c>
      <c r="E437" s="56" t="s">
        <v>648</v>
      </c>
      <c r="F437" s="27" t="s">
        <v>272</v>
      </c>
      <c r="G437" s="28"/>
      <c r="H437" s="66" t="s">
        <v>658</v>
      </c>
      <c r="I437" s="66" t="s">
        <v>651</v>
      </c>
      <c r="J437" s="30">
        <v>106</v>
      </c>
      <c r="K437" s="31">
        <v>106</v>
      </c>
      <c r="L437" s="32">
        <v>0</v>
      </c>
      <c r="M437" s="33">
        <v>200</v>
      </c>
      <c r="N437" s="34" t="str">
        <f t="shared" si="94"/>
        <v>gan200l</v>
      </c>
      <c r="O437" s="35" t="e">
        <f t="shared" si="95"/>
        <v>#DIV/0!</v>
      </c>
      <c r="P437" s="36">
        <f>VLOOKUP(A437,Kengetallen!$A$2:$B$57,2,FALSE)</f>
        <v>0</v>
      </c>
      <c r="Q437" s="37"/>
      <c r="R437" s="38">
        <f t="shared" ref="R437:R442" si="101">+P437*Q437</f>
        <v>0</v>
      </c>
      <c r="S437" s="39">
        <f t="shared" ref="S437:S442" si="102">+R437*K437</f>
        <v>0</v>
      </c>
      <c r="T437" s="37"/>
      <c r="U437" s="40">
        <f t="shared" si="98"/>
        <v>21200</v>
      </c>
    </row>
    <row r="438" spans="1:21">
      <c r="A438" s="67" t="s">
        <v>194</v>
      </c>
      <c r="B438" s="56" t="s">
        <v>640</v>
      </c>
      <c r="C438" s="56" t="s">
        <v>641</v>
      </c>
      <c r="D438" s="56" t="s">
        <v>642</v>
      </c>
      <c r="E438" s="56" t="s">
        <v>648</v>
      </c>
      <c r="F438" s="27" t="s">
        <v>272</v>
      </c>
      <c r="G438" s="28"/>
      <c r="H438" s="66" t="s">
        <v>659</v>
      </c>
      <c r="I438" s="66" t="s">
        <v>241</v>
      </c>
      <c r="J438" s="30">
        <v>7</v>
      </c>
      <c r="K438" s="31">
        <v>7</v>
      </c>
      <c r="L438" s="32">
        <v>0</v>
      </c>
      <c r="M438" s="33">
        <v>200</v>
      </c>
      <c r="N438" s="34" t="str">
        <f t="shared" si="94"/>
        <v>ent200t</v>
      </c>
      <c r="O438" s="35" t="e">
        <f t="shared" si="95"/>
        <v>#DIV/0!</v>
      </c>
      <c r="P438" s="36">
        <f>VLOOKUP(A438,Kengetallen!$A$2:$B$57,2,FALSE)</f>
        <v>0</v>
      </c>
      <c r="Q438" s="37"/>
      <c r="R438" s="38">
        <f t="shared" si="101"/>
        <v>0</v>
      </c>
      <c r="S438" s="39">
        <f t="shared" si="102"/>
        <v>0</v>
      </c>
      <c r="T438" s="37"/>
      <c r="U438" s="40">
        <f t="shared" si="98"/>
        <v>1400</v>
      </c>
    </row>
    <row r="439" spans="1:21">
      <c r="A439" s="67" t="s">
        <v>203</v>
      </c>
      <c r="B439" s="56" t="s">
        <v>640</v>
      </c>
      <c r="C439" s="56" t="s">
        <v>641</v>
      </c>
      <c r="D439" s="56" t="s">
        <v>642</v>
      </c>
      <c r="E439" s="56" t="s">
        <v>648</v>
      </c>
      <c r="F439" s="27" t="s">
        <v>272</v>
      </c>
      <c r="G439" s="28">
        <v>13</v>
      </c>
      <c r="H439" s="66" t="s">
        <v>660</v>
      </c>
      <c r="I439" s="66" t="s">
        <v>651</v>
      </c>
      <c r="J439" s="30">
        <v>24.2</v>
      </c>
      <c r="K439" s="31">
        <v>24.2</v>
      </c>
      <c r="L439" s="32">
        <v>0</v>
      </c>
      <c r="M439" s="33">
        <v>200</v>
      </c>
      <c r="N439" s="34" t="str">
        <f t="shared" si="94"/>
        <v>kan200l</v>
      </c>
      <c r="O439" s="35" t="e">
        <f t="shared" si="95"/>
        <v>#DIV/0!</v>
      </c>
      <c r="P439" s="36">
        <f>VLOOKUP(A439,Kengetallen!$A$2:$B$57,2,FALSE)</f>
        <v>0</v>
      </c>
      <c r="Q439" s="37"/>
      <c r="R439" s="38">
        <f t="shared" si="101"/>
        <v>0</v>
      </c>
      <c r="S439" s="39">
        <f t="shared" si="102"/>
        <v>0</v>
      </c>
      <c r="T439" s="37"/>
      <c r="U439" s="40">
        <f t="shared" si="98"/>
        <v>4840</v>
      </c>
    </row>
    <row r="440" spans="1:21">
      <c r="A440" s="67" t="s">
        <v>203</v>
      </c>
      <c r="B440" s="56" t="s">
        <v>640</v>
      </c>
      <c r="C440" s="56" t="s">
        <v>641</v>
      </c>
      <c r="D440" s="56" t="s">
        <v>642</v>
      </c>
      <c r="E440" s="56" t="s">
        <v>648</v>
      </c>
      <c r="F440" s="27" t="s">
        <v>272</v>
      </c>
      <c r="G440" s="28">
        <v>15</v>
      </c>
      <c r="H440" s="66" t="s">
        <v>661</v>
      </c>
      <c r="I440" s="66" t="s">
        <v>651</v>
      </c>
      <c r="J440" s="30">
        <v>11.9</v>
      </c>
      <c r="K440" s="31">
        <v>11.9</v>
      </c>
      <c r="L440" s="32">
        <v>0</v>
      </c>
      <c r="M440" s="33">
        <v>200</v>
      </c>
      <c r="N440" s="34" t="str">
        <f t="shared" si="94"/>
        <v>kan200l</v>
      </c>
      <c r="O440" s="35" t="e">
        <f t="shared" si="95"/>
        <v>#DIV/0!</v>
      </c>
      <c r="P440" s="36">
        <f>VLOOKUP(A440,Kengetallen!$A$2:$B$57,2,FALSE)</f>
        <v>0</v>
      </c>
      <c r="Q440" s="37"/>
      <c r="R440" s="38">
        <f t="shared" si="101"/>
        <v>0</v>
      </c>
      <c r="S440" s="39">
        <f t="shared" si="102"/>
        <v>0</v>
      </c>
      <c r="T440" s="37"/>
      <c r="U440" s="40">
        <f t="shared" si="98"/>
        <v>2380</v>
      </c>
    </row>
    <row r="441" spans="1:21">
      <c r="A441" s="67" t="s">
        <v>203</v>
      </c>
      <c r="B441" s="56" t="s">
        <v>640</v>
      </c>
      <c r="C441" s="56" t="s">
        <v>641</v>
      </c>
      <c r="D441" s="56" t="s">
        <v>642</v>
      </c>
      <c r="E441" s="56" t="s">
        <v>648</v>
      </c>
      <c r="F441" s="27" t="s">
        <v>272</v>
      </c>
      <c r="G441" s="28">
        <v>14</v>
      </c>
      <c r="H441" s="66" t="s">
        <v>650</v>
      </c>
      <c r="I441" s="66" t="s">
        <v>651</v>
      </c>
      <c r="J441" s="30">
        <v>13.4</v>
      </c>
      <c r="K441" s="31">
        <v>13.4</v>
      </c>
      <c r="L441" s="32">
        <v>0</v>
      </c>
      <c r="M441" s="33">
        <v>200</v>
      </c>
      <c r="N441" s="34" t="str">
        <f t="shared" si="94"/>
        <v>kan200l</v>
      </c>
      <c r="O441" s="35" t="e">
        <f t="shared" si="95"/>
        <v>#DIV/0!</v>
      </c>
      <c r="P441" s="36">
        <f>VLOOKUP(A441,Kengetallen!$A$2:$B$57,2,FALSE)</f>
        <v>0</v>
      </c>
      <c r="Q441" s="37"/>
      <c r="R441" s="38">
        <f t="shared" si="101"/>
        <v>0</v>
      </c>
      <c r="S441" s="39">
        <f t="shared" si="102"/>
        <v>0</v>
      </c>
      <c r="T441" s="37"/>
      <c r="U441" s="40">
        <f t="shared" si="98"/>
        <v>2680</v>
      </c>
    </row>
    <row r="442" spans="1:21">
      <c r="A442" s="67" t="s">
        <v>205</v>
      </c>
      <c r="B442" s="56" t="s">
        <v>640</v>
      </c>
      <c r="C442" s="56" t="s">
        <v>641</v>
      </c>
      <c r="D442" s="56" t="s">
        <v>642</v>
      </c>
      <c r="E442" s="56" t="s">
        <v>648</v>
      </c>
      <c r="F442" s="27" t="s">
        <v>272</v>
      </c>
      <c r="G442" s="28">
        <v>17</v>
      </c>
      <c r="H442" s="66" t="s">
        <v>662</v>
      </c>
      <c r="I442" s="66" t="s">
        <v>241</v>
      </c>
      <c r="J442" s="30">
        <v>35.200000000000003</v>
      </c>
      <c r="K442" s="31">
        <v>35.200000000000003</v>
      </c>
      <c r="L442" s="32">
        <v>0</v>
      </c>
      <c r="M442" s="33">
        <v>200</v>
      </c>
      <c r="N442" s="34" t="str">
        <f t="shared" si="94"/>
        <v>kan200t</v>
      </c>
      <c r="O442" s="35" t="e">
        <f t="shared" si="95"/>
        <v>#DIV/0!</v>
      </c>
      <c r="P442" s="36">
        <f>VLOOKUP(A442,Kengetallen!$A$2:$B$57,2,FALSE)</f>
        <v>0</v>
      </c>
      <c r="Q442" s="37"/>
      <c r="R442" s="38">
        <f t="shared" si="101"/>
        <v>0</v>
      </c>
      <c r="S442" s="39">
        <f t="shared" si="102"/>
        <v>0</v>
      </c>
      <c r="T442" s="37"/>
      <c r="U442" s="40">
        <f t="shared" si="98"/>
        <v>7040.0000000000009</v>
      </c>
    </row>
    <row r="443" spans="1:21">
      <c r="A443" s="67" t="s">
        <v>289</v>
      </c>
      <c r="B443" s="56" t="s">
        <v>640</v>
      </c>
      <c r="C443" s="56" t="s">
        <v>641</v>
      </c>
      <c r="D443" s="56" t="s">
        <v>642</v>
      </c>
      <c r="E443" s="56" t="s">
        <v>648</v>
      </c>
      <c r="F443" s="27" t="s">
        <v>272</v>
      </c>
      <c r="G443" s="28">
        <v>18</v>
      </c>
      <c r="H443" s="66" t="s">
        <v>644</v>
      </c>
      <c r="I443" s="66" t="s">
        <v>457</v>
      </c>
      <c r="J443" s="30">
        <v>8.3000000000000007</v>
      </c>
      <c r="K443" s="31">
        <v>0</v>
      </c>
      <c r="L443" s="32">
        <v>8.3000000000000007</v>
      </c>
      <c r="M443" s="33">
        <v>0</v>
      </c>
      <c r="N443" s="34" t="str">
        <f t="shared" si="94"/>
        <v>nio</v>
      </c>
      <c r="Q443" s="44"/>
      <c r="T443" s="44"/>
    </row>
    <row r="444" spans="1:21">
      <c r="A444" s="67" t="s">
        <v>205</v>
      </c>
      <c r="B444" s="56" t="s">
        <v>640</v>
      </c>
      <c r="C444" s="56" t="s">
        <v>641</v>
      </c>
      <c r="D444" s="56" t="s">
        <v>642</v>
      </c>
      <c r="E444" s="56" t="s">
        <v>648</v>
      </c>
      <c r="F444" s="27" t="s">
        <v>272</v>
      </c>
      <c r="G444" s="28">
        <v>19</v>
      </c>
      <c r="H444" s="66" t="s">
        <v>663</v>
      </c>
      <c r="I444" s="66" t="s">
        <v>241</v>
      </c>
      <c r="J444" s="30">
        <v>41.4</v>
      </c>
      <c r="K444" s="31">
        <v>41.4</v>
      </c>
      <c r="L444" s="32">
        <v>0</v>
      </c>
      <c r="M444" s="33">
        <v>200</v>
      </c>
      <c r="N444" s="34" t="str">
        <f t="shared" si="94"/>
        <v>kan200t</v>
      </c>
      <c r="O444" s="35" t="e">
        <f t="shared" si="95"/>
        <v>#DIV/0!</v>
      </c>
      <c r="P444" s="36">
        <f>VLOOKUP(A444,Kengetallen!$A$2:$B$57,2,FALSE)</f>
        <v>0</v>
      </c>
      <c r="Q444" s="37"/>
      <c r="R444" s="38">
        <f t="shared" ref="R444:R452" si="103">+P444*Q444</f>
        <v>0</v>
      </c>
      <c r="S444" s="39">
        <f t="shared" ref="S444:S482" si="104">+R444*K444</f>
        <v>0</v>
      </c>
      <c r="T444" s="37"/>
      <c r="U444" s="40">
        <f t="shared" si="98"/>
        <v>8280</v>
      </c>
    </row>
    <row r="445" spans="1:21">
      <c r="A445" s="67" t="s">
        <v>228</v>
      </c>
      <c r="B445" s="56" t="s">
        <v>640</v>
      </c>
      <c r="C445" s="56" t="s">
        <v>641</v>
      </c>
      <c r="D445" s="56" t="s">
        <v>642</v>
      </c>
      <c r="E445" s="56" t="s">
        <v>648</v>
      </c>
      <c r="F445" s="27" t="s">
        <v>272</v>
      </c>
      <c r="G445" s="28">
        <v>20</v>
      </c>
      <c r="H445" s="66" t="s">
        <v>664</v>
      </c>
      <c r="I445" s="66" t="s">
        <v>165</v>
      </c>
      <c r="J445" s="30">
        <v>24.2</v>
      </c>
      <c r="K445" s="31">
        <v>24.2</v>
      </c>
      <c r="L445" s="32">
        <v>0</v>
      </c>
      <c r="M445" s="33">
        <v>200</v>
      </c>
      <c r="N445" s="34" t="str">
        <f t="shared" si="94"/>
        <v>sas200s</v>
      </c>
      <c r="O445" s="35" t="e">
        <f t="shared" si="95"/>
        <v>#DIV/0!</v>
      </c>
      <c r="P445" s="36">
        <f>VLOOKUP(A445,Kengetallen!$A$2:$B$57,2,FALSE)</f>
        <v>0</v>
      </c>
      <c r="Q445" s="37"/>
      <c r="R445" s="38">
        <f t="shared" si="103"/>
        <v>0</v>
      </c>
      <c r="S445" s="39">
        <f t="shared" si="104"/>
        <v>0</v>
      </c>
      <c r="T445" s="37"/>
      <c r="U445" s="40">
        <f t="shared" si="98"/>
        <v>4840</v>
      </c>
    </row>
    <row r="446" spans="1:21">
      <c r="A446" s="67" t="s">
        <v>228</v>
      </c>
      <c r="B446" s="56" t="s">
        <v>640</v>
      </c>
      <c r="C446" s="56" t="s">
        <v>641</v>
      </c>
      <c r="D446" s="56" t="s">
        <v>642</v>
      </c>
      <c r="E446" s="56" t="s">
        <v>648</v>
      </c>
      <c r="F446" s="27" t="s">
        <v>272</v>
      </c>
      <c r="G446" s="28">
        <v>21</v>
      </c>
      <c r="H446" s="66" t="s">
        <v>665</v>
      </c>
      <c r="I446" s="66" t="s">
        <v>165</v>
      </c>
      <c r="J446" s="30">
        <v>24.2</v>
      </c>
      <c r="K446" s="31">
        <v>24.2</v>
      </c>
      <c r="L446" s="32">
        <v>0</v>
      </c>
      <c r="M446" s="33">
        <v>200</v>
      </c>
      <c r="N446" s="34" t="str">
        <f t="shared" si="94"/>
        <v>sas200s</v>
      </c>
      <c r="O446" s="35" t="e">
        <f t="shared" si="95"/>
        <v>#DIV/0!</v>
      </c>
      <c r="P446" s="36">
        <f>VLOOKUP(A446,Kengetallen!$A$2:$B$57,2,FALSE)</f>
        <v>0</v>
      </c>
      <c r="Q446" s="37"/>
      <c r="R446" s="38">
        <f t="shared" si="103"/>
        <v>0</v>
      </c>
      <c r="S446" s="39">
        <f t="shared" si="104"/>
        <v>0</v>
      </c>
      <c r="T446" s="37"/>
      <c r="U446" s="40">
        <f t="shared" si="98"/>
        <v>4840</v>
      </c>
    </row>
    <row r="447" spans="1:21">
      <c r="A447" s="67" t="s">
        <v>232</v>
      </c>
      <c r="B447" s="56" t="s">
        <v>640</v>
      </c>
      <c r="C447" s="56" t="s">
        <v>641</v>
      </c>
      <c r="D447" s="56" t="s">
        <v>642</v>
      </c>
      <c r="E447" s="56" t="s">
        <v>648</v>
      </c>
      <c r="F447" s="27" t="s">
        <v>272</v>
      </c>
      <c r="G447" s="28"/>
      <c r="H447" s="66" t="s">
        <v>666</v>
      </c>
      <c r="I447" s="66" t="s">
        <v>651</v>
      </c>
      <c r="J447" s="30">
        <v>32.200000000000003</v>
      </c>
      <c r="K447" s="31">
        <v>32.200000000000003</v>
      </c>
      <c r="L447" s="32">
        <v>0</v>
      </c>
      <c r="M447" s="33">
        <v>200</v>
      </c>
      <c r="N447" s="34" t="str">
        <f t="shared" si="94"/>
        <v>tra200l</v>
      </c>
      <c r="O447" s="35" t="e">
        <f t="shared" si="95"/>
        <v>#DIV/0!</v>
      </c>
      <c r="P447" s="36">
        <f>VLOOKUP(A447,Kengetallen!$A$2:$B$57,2,FALSE)</f>
        <v>0</v>
      </c>
      <c r="Q447" s="37"/>
      <c r="R447" s="38">
        <f t="shared" si="103"/>
        <v>0</v>
      </c>
      <c r="S447" s="39">
        <f t="shared" si="104"/>
        <v>0</v>
      </c>
      <c r="T447" s="37"/>
      <c r="U447" s="40">
        <f t="shared" si="98"/>
        <v>6440.0000000000009</v>
      </c>
    </row>
    <row r="448" spans="1:21">
      <c r="A448" s="67" t="s">
        <v>205</v>
      </c>
      <c r="B448" s="56" t="s">
        <v>640</v>
      </c>
      <c r="C448" s="56" t="s">
        <v>641</v>
      </c>
      <c r="D448" s="56" t="s">
        <v>642</v>
      </c>
      <c r="E448" s="56" t="s">
        <v>648</v>
      </c>
      <c r="F448" s="27" t="s">
        <v>272</v>
      </c>
      <c r="G448" s="28">
        <v>22</v>
      </c>
      <c r="H448" s="66" t="s">
        <v>667</v>
      </c>
      <c r="I448" s="66" t="s">
        <v>241</v>
      </c>
      <c r="J448" s="30">
        <v>17.96</v>
      </c>
      <c r="K448" s="31">
        <v>17.96</v>
      </c>
      <c r="L448" s="32">
        <v>0</v>
      </c>
      <c r="M448" s="33">
        <v>200</v>
      </c>
      <c r="N448" s="34" t="str">
        <f t="shared" si="94"/>
        <v>kan200t</v>
      </c>
      <c r="O448" s="35" t="e">
        <f t="shared" si="95"/>
        <v>#DIV/0!</v>
      </c>
      <c r="P448" s="36">
        <f>VLOOKUP(A448,Kengetallen!$A$2:$B$57,2,FALSE)</f>
        <v>0</v>
      </c>
      <c r="Q448" s="37"/>
      <c r="R448" s="38">
        <f t="shared" si="103"/>
        <v>0</v>
      </c>
      <c r="S448" s="39">
        <f t="shared" si="104"/>
        <v>0</v>
      </c>
      <c r="T448" s="37"/>
      <c r="U448" s="40">
        <f t="shared" si="98"/>
        <v>3592</v>
      </c>
    </row>
    <row r="449" spans="1:21">
      <c r="A449" s="67" t="s">
        <v>205</v>
      </c>
      <c r="B449" s="56" t="s">
        <v>640</v>
      </c>
      <c r="C449" s="56" t="s">
        <v>641</v>
      </c>
      <c r="D449" s="56" t="s">
        <v>642</v>
      </c>
      <c r="E449" s="56" t="s">
        <v>648</v>
      </c>
      <c r="F449" s="27" t="s">
        <v>272</v>
      </c>
      <c r="G449" s="28">
        <v>22</v>
      </c>
      <c r="H449" s="66" t="s">
        <v>647</v>
      </c>
      <c r="I449" s="66" t="s">
        <v>241</v>
      </c>
      <c r="J449" s="30">
        <v>15.14</v>
      </c>
      <c r="K449" s="31">
        <v>15.14</v>
      </c>
      <c r="L449" s="32">
        <v>0</v>
      </c>
      <c r="M449" s="33">
        <v>200</v>
      </c>
      <c r="N449" s="34" t="str">
        <f t="shared" si="94"/>
        <v>kan200t</v>
      </c>
      <c r="O449" s="35" t="e">
        <f t="shared" si="95"/>
        <v>#DIV/0!</v>
      </c>
      <c r="P449" s="36">
        <f>VLOOKUP(A449,Kengetallen!$A$2:$B$57,2,FALSE)</f>
        <v>0</v>
      </c>
      <c r="Q449" s="37"/>
      <c r="R449" s="38">
        <f t="shared" si="103"/>
        <v>0</v>
      </c>
      <c r="S449" s="39">
        <f t="shared" si="104"/>
        <v>0</v>
      </c>
      <c r="T449" s="37"/>
      <c r="U449" s="40">
        <f t="shared" si="98"/>
        <v>3028</v>
      </c>
    </row>
    <row r="450" spans="1:21">
      <c r="A450" s="67" t="s">
        <v>205</v>
      </c>
      <c r="B450" s="56" t="s">
        <v>640</v>
      </c>
      <c r="C450" s="56" t="s">
        <v>641</v>
      </c>
      <c r="D450" s="56" t="s">
        <v>642</v>
      </c>
      <c r="E450" s="56" t="s">
        <v>648</v>
      </c>
      <c r="F450" s="27" t="s">
        <v>272</v>
      </c>
      <c r="G450" s="28">
        <v>23</v>
      </c>
      <c r="H450" s="66" t="s">
        <v>652</v>
      </c>
      <c r="I450" s="66" t="s">
        <v>241</v>
      </c>
      <c r="J450" s="30">
        <v>24.8</v>
      </c>
      <c r="K450" s="31">
        <v>24.8</v>
      </c>
      <c r="L450" s="32">
        <v>0</v>
      </c>
      <c r="M450" s="33">
        <v>200</v>
      </c>
      <c r="N450" s="34" t="str">
        <f t="shared" si="94"/>
        <v>kan200t</v>
      </c>
      <c r="O450" s="35" t="e">
        <f t="shared" si="95"/>
        <v>#DIV/0!</v>
      </c>
      <c r="P450" s="36">
        <f>VLOOKUP(A450,Kengetallen!$A$2:$B$57,2,FALSE)</f>
        <v>0</v>
      </c>
      <c r="Q450" s="37"/>
      <c r="R450" s="38">
        <f t="shared" si="103"/>
        <v>0</v>
      </c>
      <c r="S450" s="39">
        <f t="shared" si="104"/>
        <v>0</v>
      </c>
      <c r="T450" s="37"/>
      <c r="U450" s="40">
        <f t="shared" si="98"/>
        <v>4960</v>
      </c>
    </row>
    <row r="451" spans="1:21">
      <c r="A451" s="67" t="s">
        <v>205</v>
      </c>
      <c r="B451" s="56" t="s">
        <v>640</v>
      </c>
      <c r="C451" s="56" t="s">
        <v>641</v>
      </c>
      <c r="D451" s="56" t="s">
        <v>642</v>
      </c>
      <c r="E451" s="56" t="s">
        <v>648</v>
      </c>
      <c r="F451" s="27" t="s">
        <v>272</v>
      </c>
      <c r="G451" s="28">
        <v>24</v>
      </c>
      <c r="H451" s="66" t="s">
        <v>653</v>
      </c>
      <c r="I451" s="66" t="s">
        <v>241</v>
      </c>
      <c r="J451" s="30">
        <v>41.4</v>
      </c>
      <c r="K451" s="31">
        <v>41.4</v>
      </c>
      <c r="L451" s="32">
        <v>0</v>
      </c>
      <c r="M451" s="33">
        <v>200</v>
      </c>
      <c r="N451" s="34" t="str">
        <f t="shared" si="94"/>
        <v>kan200t</v>
      </c>
      <c r="O451" s="35" t="e">
        <f t="shared" si="95"/>
        <v>#DIV/0!</v>
      </c>
      <c r="P451" s="36">
        <f>VLOOKUP(A451,Kengetallen!$A$2:$B$57,2,FALSE)</f>
        <v>0</v>
      </c>
      <c r="Q451" s="37"/>
      <c r="R451" s="38">
        <f t="shared" si="103"/>
        <v>0</v>
      </c>
      <c r="S451" s="39">
        <f t="shared" si="104"/>
        <v>0</v>
      </c>
      <c r="T451" s="37"/>
      <c r="U451" s="40">
        <f t="shared" si="98"/>
        <v>8280</v>
      </c>
    </row>
    <row r="452" spans="1:21">
      <c r="A452" s="67" t="s">
        <v>196</v>
      </c>
      <c r="B452" s="56" t="s">
        <v>640</v>
      </c>
      <c r="C452" s="56" t="s">
        <v>641</v>
      </c>
      <c r="D452" s="56" t="s">
        <v>642</v>
      </c>
      <c r="E452" s="56" t="s">
        <v>648</v>
      </c>
      <c r="F452" s="27" t="s">
        <v>272</v>
      </c>
      <c r="G452" s="28"/>
      <c r="H452" s="66" t="s">
        <v>668</v>
      </c>
      <c r="I452" s="66" t="s">
        <v>651</v>
      </c>
      <c r="J452" s="30">
        <v>277.8</v>
      </c>
      <c r="K452" s="31">
        <v>277.8</v>
      </c>
      <c r="L452" s="32">
        <v>0</v>
      </c>
      <c r="M452" s="33">
        <v>200</v>
      </c>
      <c r="N452" s="34" t="str">
        <f t="shared" si="94"/>
        <v>gan200l</v>
      </c>
      <c r="O452" s="35" t="e">
        <f t="shared" si="95"/>
        <v>#DIV/0!</v>
      </c>
      <c r="P452" s="36">
        <f>VLOOKUP(A452,Kengetallen!$A$2:$B$57,2,FALSE)</f>
        <v>0</v>
      </c>
      <c r="Q452" s="37"/>
      <c r="R452" s="38">
        <f t="shared" si="103"/>
        <v>0</v>
      </c>
      <c r="S452" s="39">
        <f t="shared" si="104"/>
        <v>0</v>
      </c>
      <c r="T452" s="37"/>
      <c r="U452" s="40">
        <f t="shared" si="98"/>
        <v>55560</v>
      </c>
    </row>
    <row r="453" spans="1:21">
      <c r="A453" s="67" t="s">
        <v>289</v>
      </c>
      <c r="B453" s="56" t="s">
        <v>640</v>
      </c>
      <c r="C453" s="56" t="s">
        <v>641</v>
      </c>
      <c r="D453" s="56" t="s">
        <v>642</v>
      </c>
      <c r="E453" s="56" t="s">
        <v>669</v>
      </c>
      <c r="F453" s="27" t="s">
        <v>272</v>
      </c>
      <c r="G453" s="28">
        <v>30</v>
      </c>
      <c r="H453" s="66" t="s">
        <v>670</v>
      </c>
      <c r="I453" s="66" t="s">
        <v>457</v>
      </c>
      <c r="J453" s="30">
        <v>21.560000000000002</v>
      </c>
      <c r="K453" s="31">
        <v>0</v>
      </c>
      <c r="L453" s="32">
        <v>21.560000000000002</v>
      </c>
      <c r="M453" s="33">
        <v>0</v>
      </c>
      <c r="N453" s="34" t="str">
        <f t="shared" si="94"/>
        <v>nio</v>
      </c>
      <c r="Q453" s="44"/>
      <c r="T453" s="44"/>
    </row>
    <row r="454" spans="1:21">
      <c r="A454" s="67" t="s">
        <v>205</v>
      </c>
      <c r="B454" s="56" t="s">
        <v>640</v>
      </c>
      <c r="C454" s="56" t="s">
        <v>641</v>
      </c>
      <c r="D454" s="56" t="s">
        <v>642</v>
      </c>
      <c r="E454" s="56" t="s">
        <v>669</v>
      </c>
      <c r="F454" s="27" t="s">
        <v>272</v>
      </c>
      <c r="G454" s="28">
        <v>31</v>
      </c>
      <c r="H454" s="66" t="s">
        <v>671</v>
      </c>
      <c r="I454" s="66" t="s">
        <v>241</v>
      </c>
      <c r="J454" s="30">
        <v>40.6</v>
      </c>
      <c r="K454" s="31">
        <v>40.6</v>
      </c>
      <c r="L454" s="32">
        <v>0</v>
      </c>
      <c r="M454" s="33">
        <v>200</v>
      </c>
      <c r="N454" s="34" t="str">
        <f t="shared" si="94"/>
        <v>kan200t</v>
      </c>
      <c r="O454" s="35" t="e">
        <f t="shared" si="95"/>
        <v>#DIV/0!</v>
      </c>
      <c r="P454" s="36">
        <f>VLOOKUP(A454,Kengetallen!$A$2:$B$57,2,FALSE)</f>
        <v>0</v>
      </c>
      <c r="Q454" s="37"/>
      <c r="R454" s="38">
        <f t="shared" ref="R454:R460" si="105">+P454*Q454</f>
        <v>0</v>
      </c>
      <c r="S454" s="39">
        <f t="shared" si="104"/>
        <v>0</v>
      </c>
      <c r="T454" s="37"/>
      <c r="U454" s="40">
        <f t="shared" si="98"/>
        <v>8120</v>
      </c>
    </row>
    <row r="455" spans="1:21">
      <c r="A455" s="67" t="s">
        <v>215</v>
      </c>
      <c r="B455" s="56" t="s">
        <v>640</v>
      </c>
      <c r="C455" s="56" t="s">
        <v>641</v>
      </c>
      <c r="D455" s="56" t="s">
        <v>642</v>
      </c>
      <c r="E455" s="56" t="s">
        <v>669</v>
      </c>
      <c r="F455" s="27" t="s">
        <v>272</v>
      </c>
      <c r="G455" s="28">
        <v>32</v>
      </c>
      <c r="H455" s="66" t="s">
        <v>451</v>
      </c>
      <c r="I455" s="66" t="s">
        <v>241</v>
      </c>
      <c r="J455" s="30">
        <v>70</v>
      </c>
      <c r="K455" s="31">
        <v>70</v>
      </c>
      <c r="L455" s="32">
        <v>0</v>
      </c>
      <c r="M455" s="33">
        <v>200</v>
      </c>
      <c r="N455" s="34" t="str">
        <f t="shared" si="94"/>
        <v>les200t</v>
      </c>
      <c r="O455" s="35" t="e">
        <f t="shared" si="95"/>
        <v>#DIV/0!</v>
      </c>
      <c r="P455" s="36">
        <f>VLOOKUP(A455,Kengetallen!$A$2:$B$57,2,FALSE)</f>
        <v>0</v>
      </c>
      <c r="Q455" s="37"/>
      <c r="R455" s="38">
        <f t="shared" si="105"/>
        <v>0</v>
      </c>
      <c r="S455" s="39">
        <f t="shared" si="104"/>
        <v>0</v>
      </c>
      <c r="T455" s="37"/>
      <c r="U455" s="40">
        <f t="shared" si="98"/>
        <v>14000</v>
      </c>
    </row>
    <row r="456" spans="1:21">
      <c r="A456" s="67" t="s">
        <v>215</v>
      </c>
      <c r="B456" s="56" t="s">
        <v>640</v>
      </c>
      <c r="C456" s="56" t="s">
        <v>641</v>
      </c>
      <c r="D456" s="56" t="s">
        <v>642</v>
      </c>
      <c r="E456" s="56" t="s">
        <v>669</v>
      </c>
      <c r="F456" s="27" t="s">
        <v>272</v>
      </c>
      <c r="G456" s="28">
        <v>33</v>
      </c>
      <c r="H456" s="66" t="s">
        <v>451</v>
      </c>
      <c r="I456" s="66" t="s">
        <v>241</v>
      </c>
      <c r="J456" s="30">
        <v>61.9</v>
      </c>
      <c r="K456" s="31">
        <v>61.9</v>
      </c>
      <c r="L456" s="32">
        <v>0</v>
      </c>
      <c r="M456" s="33">
        <v>200</v>
      </c>
      <c r="N456" s="34" t="str">
        <f t="shared" si="94"/>
        <v>les200t</v>
      </c>
      <c r="O456" s="35" t="e">
        <f t="shared" si="95"/>
        <v>#DIV/0!</v>
      </c>
      <c r="P456" s="36">
        <f>VLOOKUP(A456,Kengetallen!$A$2:$B$57,2,FALSE)</f>
        <v>0</v>
      </c>
      <c r="Q456" s="37"/>
      <c r="R456" s="38">
        <f t="shared" si="105"/>
        <v>0</v>
      </c>
      <c r="S456" s="39">
        <f t="shared" si="104"/>
        <v>0</v>
      </c>
      <c r="T456" s="37"/>
      <c r="U456" s="40">
        <f t="shared" si="98"/>
        <v>12380</v>
      </c>
    </row>
    <row r="457" spans="1:21">
      <c r="A457" s="67" t="s">
        <v>215</v>
      </c>
      <c r="B457" s="56" t="s">
        <v>640</v>
      </c>
      <c r="C457" s="56" t="s">
        <v>641</v>
      </c>
      <c r="D457" s="56" t="s">
        <v>642</v>
      </c>
      <c r="E457" s="56" t="s">
        <v>669</v>
      </c>
      <c r="F457" s="27" t="s">
        <v>272</v>
      </c>
      <c r="G457" s="28">
        <v>34</v>
      </c>
      <c r="H457" s="66" t="s">
        <v>451</v>
      </c>
      <c r="I457" s="66" t="s">
        <v>241</v>
      </c>
      <c r="J457" s="30">
        <v>70.3</v>
      </c>
      <c r="K457" s="31">
        <v>70.3</v>
      </c>
      <c r="L457" s="32">
        <v>0</v>
      </c>
      <c r="M457" s="33">
        <v>200</v>
      </c>
      <c r="N457" s="34" t="str">
        <f t="shared" si="94"/>
        <v>les200t</v>
      </c>
      <c r="O457" s="35" t="e">
        <f t="shared" si="95"/>
        <v>#DIV/0!</v>
      </c>
      <c r="P457" s="36">
        <f>VLOOKUP(A457,Kengetallen!$A$2:$B$57,2,FALSE)</f>
        <v>0</v>
      </c>
      <c r="Q457" s="37"/>
      <c r="R457" s="38">
        <f t="shared" si="105"/>
        <v>0</v>
      </c>
      <c r="S457" s="39">
        <f t="shared" si="104"/>
        <v>0</v>
      </c>
      <c r="T457" s="37"/>
      <c r="U457" s="40">
        <f t="shared" si="98"/>
        <v>14060</v>
      </c>
    </row>
    <row r="458" spans="1:21">
      <c r="A458" s="67" t="s">
        <v>220</v>
      </c>
      <c r="B458" s="56" t="s">
        <v>640</v>
      </c>
      <c r="C458" s="56" t="s">
        <v>641</v>
      </c>
      <c r="D458" s="56" t="s">
        <v>642</v>
      </c>
      <c r="E458" s="56" t="s">
        <v>669</v>
      </c>
      <c r="F458" s="27" t="s">
        <v>272</v>
      </c>
      <c r="G458" s="28">
        <v>35</v>
      </c>
      <c r="H458" s="66" t="s">
        <v>672</v>
      </c>
      <c r="I458" s="66" t="s">
        <v>651</v>
      </c>
      <c r="J458" s="30">
        <v>61.9</v>
      </c>
      <c r="K458" s="31">
        <v>61.9</v>
      </c>
      <c r="L458" s="32">
        <v>0</v>
      </c>
      <c r="M458" s="33">
        <v>200</v>
      </c>
      <c r="N458" s="34" t="str">
        <f t="shared" si="94"/>
        <v>pra200l</v>
      </c>
      <c r="O458" s="35" t="e">
        <f t="shared" si="95"/>
        <v>#DIV/0!</v>
      </c>
      <c r="P458" s="36">
        <f>VLOOKUP(A458,Kengetallen!$A$2:$B$57,2,FALSE)</f>
        <v>0</v>
      </c>
      <c r="Q458" s="37"/>
      <c r="R458" s="38">
        <f t="shared" si="105"/>
        <v>0</v>
      </c>
      <c r="S458" s="39">
        <f t="shared" si="104"/>
        <v>0</v>
      </c>
      <c r="T458" s="37"/>
      <c r="U458" s="40">
        <f t="shared" si="98"/>
        <v>12380</v>
      </c>
    </row>
    <row r="459" spans="1:21">
      <c r="A459" s="67" t="s">
        <v>215</v>
      </c>
      <c r="B459" s="56" t="s">
        <v>640</v>
      </c>
      <c r="C459" s="56" t="s">
        <v>641</v>
      </c>
      <c r="D459" s="56" t="s">
        <v>642</v>
      </c>
      <c r="E459" s="56" t="s">
        <v>669</v>
      </c>
      <c r="F459" s="27" t="s">
        <v>272</v>
      </c>
      <c r="G459" s="28">
        <v>36</v>
      </c>
      <c r="H459" s="66" t="s">
        <v>451</v>
      </c>
      <c r="I459" s="66" t="s">
        <v>241</v>
      </c>
      <c r="J459" s="30">
        <v>70.3</v>
      </c>
      <c r="K459" s="31">
        <v>70.3</v>
      </c>
      <c r="L459" s="32">
        <v>0</v>
      </c>
      <c r="M459" s="33">
        <v>200</v>
      </c>
      <c r="N459" s="34" t="str">
        <f t="shared" si="94"/>
        <v>les200t</v>
      </c>
      <c r="O459" s="35" t="e">
        <f t="shared" si="95"/>
        <v>#DIV/0!</v>
      </c>
      <c r="P459" s="36">
        <f>VLOOKUP(A459,Kengetallen!$A$2:$B$57,2,FALSE)</f>
        <v>0</v>
      </c>
      <c r="Q459" s="37"/>
      <c r="R459" s="38">
        <f t="shared" si="105"/>
        <v>0</v>
      </c>
      <c r="S459" s="39">
        <f t="shared" si="104"/>
        <v>0</v>
      </c>
      <c r="T459" s="37"/>
      <c r="U459" s="40">
        <f t="shared" si="98"/>
        <v>14060</v>
      </c>
    </row>
    <row r="460" spans="1:21">
      <c r="A460" s="67" t="s">
        <v>215</v>
      </c>
      <c r="B460" s="56" t="s">
        <v>640</v>
      </c>
      <c r="C460" s="56" t="s">
        <v>641</v>
      </c>
      <c r="D460" s="56" t="s">
        <v>642</v>
      </c>
      <c r="E460" s="56" t="s">
        <v>669</v>
      </c>
      <c r="F460" s="27" t="s">
        <v>272</v>
      </c>
      <c r="G460" s="28">
        <v>38</v>
      </c>
      <c r="H460" s="66" t="s">
        <v>451</v>
      </c>
      <c r="I460" s="66" t="s">
        <v>241</v>
      </c>
      <c r="J460" s="30">
        <v>61.74</v>
      </c>
      <c r="K460" s="31">
        <v>61.74</v>
      </c>
      <c r="L460" s="32">
        <v>0</v>
      </c>
      <c r="M460" s="33">
        <v>200</v>
      </c>
      <c r="N460" s="34" t="str">
        <f t="shared" si="94"/>
        <v>les200t</v>
      </c>
      <c r="O460" s="35" t="e">
        <f t="shared" si="95"/>
        <v>#DIV/0!</v>
      </c>
      <c r="P460" s="36">
        <f>VLOOKUP(A460,Kengetallen!$A$2:$B$57,2,FALSE)</f>
        <v>0</v>
      </c>
      <c r="Q460" s="37"/>
      <c r="R460" s="38">
        <f t="shared" si="105"/>
        <v>0</v>
      </c>
      <c r="S460" s="39">
        <f t="shared" si="104"/>
        <v>0</v>
      </c>
      <c r="T460" s="37"/>
      <c r="U460" s="40">
        <f t="shared" si="98"/>
        <v>12348</v>
      </c>
    </row>
    <row r="461" spans="1:21">
      <c r="A461" s="67" t="s">
        <v>289</v>
      </c>
      <c r="B461" s="56" t="s">
        <v>640</v>
      </c>
      <c r="C461" s="56" t="s">
        <v>641</v>
      </c>
      <c r="D461" s="56" t="s">
        <v>642</v>
      </c>
      <c r="E461" s="56" t="s">
        <v>669</v>
      </c>
      <c r="F461" s="27" t="s">
        <v>272</v>
      </c>
      <c r="G461" s="28" t="s">
        <v>673</v>
      </c>
      <c r="H461" s="66" t="s">
        <v>670</v>
      </c>
      <c r="I461" s="66" t="s">
        <v>457</v>
      </c>
      <c r="J461" s="30">
        <v>45.5</v>
      </c>
      <c r="K461" s="31">
        <v>0</v>
      </c>
      <c r="L461" s="32">
        <v>45.5</v>
      </c>
      <c r="M461" s="33">
        <v>0</v>
      </c>
      <c r="N461" s="34" t="str">
        <f t="shared" si="94"/>
        <v>nio</v>
      </c>
      <c r="Q461" s="44"/>
      <c r="T461" s="44"/>
    </row>
    <row r="462" spans="1:21">
      <c r="A462" s="67" t="s">
        <v>220</v>
      </c>
      <c r="B462" s="56" t="s">
        <v>640</v>
      </c>
      <c r="C462" s="56" t="s">
        <v>641</v>
      </c>
      <c r="D462" s="56" t="s">
        <v>642</v>
      </c>
      <c r="E462" s="56" t="s">
        <v>669</v>
      </c>
      <c r="F462" s="27" t="s">
        <v>272</v>
      </c>
      <c r="G462" s="28">
        <v>41</v>
      </c>
      <c r="H462" s="66" t="s">
        <v>674</v>
      </c>
      <c r="I462" s="66" t="s">
        <v>651</v>
      </c>
      <c r="J462" s="30">
        <v>63.9</v>
      </c>
      <c r="K462" s="31">
        <v>63.9</v>
      </c>
      <c r="L462" s="32">
        <v>0</v>
      </c>
      <c r="M462" s="33">
        <v>200</v>
      </c>
      <c r="N462" s="34" t="str">
        <f t="shared" si="94"/>
        <v>pra200l</v>
      </c>
      <c r="O462" s="35" t="e">
        <f t="shared" si="95"/>
        <v>#DIV/0!</v>
      </c>
      <c r="P462" s="36">
        <f>VLOOKUP(A462,Kengetallen!$A$2:$B$57,2,FALSE)</f>
        <v>0</v>
      </c>
      <c r="Q462" s="37"/>
      <c r="R462" s="38">
        <f t="shared" ref="R462" si="106">+P462*Q462</f>
        <v>0</v>
      </c>
      <c r="S462" s="39">
        <f t="shared" si="104"/>
        <v>0</v>
      </c>
      <c r="T462" s="37"/>
      <c r="U462" s="40">
        <f t="shared" si="98"/>
        <v>12780</v>
      </c>
    </row>
    <row r="463" spans="1:21">
      <c r="A463" s="67" t="s">
        <v>289</v>
      </c>
      <c r="B463" s="56" t="s">
        <v>640</v>
      </c>
      <c r="C463" s="56" t="s">
        <v>641</v>
      </c>
      <c r="D463" s="56" t="s">
        <v>642</v>
      </c>
      <c r="E463" s="56" t="s">
        <v>669</v>
      </c>
      <c r="F463" s="27" t="s">
        <v>272</v>
      </c>
      <c r="G463" s="28">
        <v>42</v>
      </c>
      <c r="H463" s="66" t="s">
        <v>670</v>
      </c>
      <c r="I463" s="66" t="s">
        <v>457</v>
      </c>
      <c r="J463" s="30">
        <v>17</v>
      </c>
      <c r="K463" s="31">
        <v>0</v>
      </c>
      <c r="L463" s="32">
        <v>17</v>
      </c>
      <c r="M463" s="33">
        <v>0</v>
      </c>
      <c r="N463" s="34" t="str">
        <f t="shared" si="94"/>
        <v>nio</v>
      </c>
      <c r="Q463" s="44"/>
      <c r="T463" s="44"/>
    </row>
    <row r="464" spans="1:21">
      <c r="A464" s="67" t="s">
        <v>220</v>
      </c>
      <c r="B464" s="56" t="s">
        <v>640</v>
      </c>
      <c r="C464" s="56" t="s">
        <v>641</v>
      </c>
      <c r="D464" s="56" t="s">
        <v>642</v>
      </c>
      <c r="E464" s="56" t="s">
        <v>669</v>
      </c>
      <c r="F464" s="27" t="s">
        <v>272</v>
      </c>
      <c r="G464" s="28">
        <v>43</v>
      </c>
      <c r="H464" s="66" t="s">
        <v>674</v>
      </c>
      <c r="I464" s="66" t="s">
        <v>651</v>
      </c>
      <c r="J464" s="30">
        <v>71.7</v>
      </c>
      <c r="K464" s="31">
        <v>71.7</v>
      </c>
      <c r="L464" s="32">
        <v>0</v>
      </c>
      <c r="M464" s="33">
        <v>200</v>
      </c>
      <c r="N464" s="34" t="str">
        <f t="shared" si="94"/>
        <v>pra200l</v>
      </c>
      <c r="O464" s="35" t="e">
        <f t="shared" si="95"/>
        <v>#DIV/0!</v>
      </c>
      <c r="P464" s="36">
        <f>VLOOKUP(A464,Kengetallen!$A$2:$B$57,2,FALSE)</f>
        <v>0</v>
      </c>
      <c r="Q464" s="37"/>
      <c r="R464" s="38">
        <f t="shared" ref="R464:R470" si="107">+P464*Q464</f>
        <v>0</v>
      </c>
      <c r="S464" s="39">
        <f t="shared" si="104"/>
        <v>0</v>
      </c>
      <c r="T464" s="37"/>
      <c r="U464" s="40">
        <f t="shared" si="98"/>
        <v>14340</v>
      </c>
    </row>
    <row r="465" spans="1:21">
      <c r="A465" s="67" t="s">
        <v>182</v>
      </c>
      <c r="B465" s="56" t="s">
        <v>640</v>
      </c>
      <c r="C465" s="56" t="s">
        <v>641</v>
      </c>
      <c r="D465" s="56" t="s">
        <v>642</v>
      </c>
      <c r="E465" s="56" t="s">
        <v>669</v>
      </c>
      <c r="F465" s="27" t="s">
        <v>272</v>
      </c>
      <c r="G465" s="28">
        <v>40</v>
      </c>
      <c r="H465" s="66" t="s">
        <v>675</v>
      </c>
      <c r="I465" s="66" t="s">
        <v>651</v>
      </c>
      <c r="J465" s="30">
        <v>269.60999999999996</v>
      </c>
      <c r="K465" s="31">
        <v>269.60999999999996</v>
      </c>
      <c r="L465" s="32">
        <v>0</v>
      </c>
      <c r="M465" s="33">
        <v>200</v>
      </c>
      <c r="N465" s="34" t="str">
        <f t="shared" si="94"/>
        <v>aul200l</v>
      </c>
      <c r="O465" s="35" t="e">
        <f t="shared" si="95"/>
        <v>#DIV/0!</v>
      </c>
      <c r="P465" s="36">
        <f>VLOOKUP(A465,Kengetallen!$A$2:$B$57,2,FALSE)</f>
        <v>0</v>
      </c>
      <c r="Q465" s="37"/>
      <c r="R465" s="38">
        <f t="shared" si="107"/>
        <v>0</v>
      </c>
      <c r="S465" s="39">
        <f t="shared" si="104"/>
        <v>0</v>
      </c>
      <c r="T465" s="37"/>
      <c r="U465" s="40">
        <f t="shared" si="98"/>
        <v>53921.999999999993</v>
      </c>
    </row>
    <row r="466" spans="1:21">
      <c r="A466" s="67" t="s">
        <v>196</v>
      </c>
      <c r="B466" s="56" t="s">
        <v>640</v>
      </c>
      <c r="C466" s="56" t="s">
        <v>641</v>
      </c>
      <c r="D466" s="56" t="s">
        <v>642</v>
      </c>
      <c r="E466" s="56" t="s">
        <v>669</v>
      </c>
      <c r="F466" s="27" t="s">
        <v>272</v>
      </c>
      <c r="G466" s="28"/>
      <c r="H466" s="66" t="s">
        <v>468</v>
      </c>
      <c r="I466" s="66" t="s">
        <v>651</v>
      </c>
      <c r="J466" s="30">
        <v>501.6</v>
      </c>
      <c r="K466" s="31">
        <v>501.6</v>
      </c>
      <c r="L466" s="32">
        <v>0</v>
      </c>
      <c r="M466" s="33">
        <v>200</v>
      </c>
      <c r="N466" s="34" t="str">
        <f t="shared" si="94"/>
        <v>gan200l</v>
      </c>
      <c r="O466" s="35" t="e">
        <f t="shared" si="95"/>
        <v>#DIV/0!</v>
      </c>
      <c r="P466" s="36">
        <f>VLOOKUP(A466,Kengetallen!$A$2:$B$57,2,FALSE)</f>
        <v>0</v>
      </c>
      <c r="Q466" s="37"/>
      <c r="R466" s="38">
        <f t="shared" si="107"/>
        <v>0</v>
      </c>
      <c r="S466" s="39">
        <f t="shared" si="104"/>
        <v>0</v>
      </c>
      <c r="T466" s="37"/>
      <c r="U466" s="40">
        <f t="shared" si="98"/>
        <v>100320</v>
      </c>
    </row>
    <row r="467" spans="1:21">
      <c r="A467" s="67" t="s">
        <v>196</v>
      </c>
      <c r="B467" s="56" t="s">
        <v>640</v>
      </c>
      <c r="C467" s="56" t="s">
        <v>641</v>
      </c>
      <c r="D467" s="56" t="s">
        <v>642</v>
      </c>
      <c r="E467" s="56" t="s">
        <v>669</v>
      </c>
      <c r="F467" s="27" t="s">
        <v>272</v>
      </c>
      <c r="G467" s="28"/>
      <c r="H467" s="66" t="s">
        <v>668</v>
      </c>
      <c r="I467" s="66" t="s">
        <v>651</v>
      </c>
      <c r="J467" s="30">
        <v>97.3</v>
      </c>
      <c r="K467" s="31">
        <v>97.3</v>
      </c>
      <c r="L467" s="32">
        <v>0</v>
      </c>
      <c r="M467" s="33">
        <v>200</v>
      </c>
      <c r="N467" s="34" t="str">
        <f t="shared" si="94"/>
        <v>gan200l</v>
      </c>
      <c r="O467" s="35" t="e">
        <f t="shared" si="95"/>
        <v>#DIV/0!</v>
      </c>
      <c r="P467" s="36">
        <f>VLOOKUP(A467,Kengetallen!$A$2:$B$57,2,FALSE)</f>
        <v>0</v>
      </c>
      <c r="Q467" s="37"/>
      <c r="R467" s="38">
        <f t="shared" si="107"/>
        <v>0</v>
      </c>
      <c r="S467" s="39">
        <f t="shared" si="104"/>
        <v>0</v>
      </c>
      <c r="T467" s="37"/>
      <c r="U467" s="40">
        <f t="shared" si="98"/>
        <v>19460</v>
      </c>
    </row>
    <row r="468" spans="1:21">
      <c r="A468" s="67" t="s">
        <v>194</v>
      </c>
      <c r="B468" s="56" t="s">
        <v>640</v>
      </c>
      <c r="C468" s="56" t="s">
        <v>641</v>
      </c>
      <c r="D468" s="56" t="s">
        <v>642</v>
      </c>
      <c r="E468" s="56" t="s">
        <v>676</v>
      </c>
      <c r="F468" s="27" t="s">
        <v>272</v>
      </c>
      <c r="G468" s="28"/>
      <c r="H468" s="66" t="s">
        <v>677</v>
      </c>
      <c r="I468" s="66" t="s">
        <v>241</v>
      </c>
      <c r="J468" s="30">
        <v>18.7</v>
      </c>
      <c r="K468" s="31">
        <v>18.7</v>
      </c>
      <c r="L468" s="32">
        <v>0</v>
      </c>
      <c r="M468" s="33">
        <v>200</v>
      </c>
      <c r="N468" s="34" t="str">
        <f t="shared" si="94"/>
        <v>ent200t</v>
      </c>
      <c r="O468" s="35" t="e">
        <f t="shared" si="95"/>
        <v>#DIV/0!</v>
      </c>
      <c r="P468" s="36">
        <f>VLOOKUP(A468,Kengetallen!$A$2:$B$57,2,FALSE)</f>
        <v>0</v>
      </c>
      <c r="Q468" s="37"/>
      <c r="R468" s="38">
        <f t="shared" si="107"/>
        <v>0</v>
      </c>
      <c r="S468" s="39">
        <f t="shared" si="104"/>
        <v>0</v>
      </c>
      <c r="T468" s="37"/>
      <c r="U468" s="40">
        <f t="shared" si="98"/>
        <v>3740</v>
      </c>
    </row>
    <row r="469" spans="1:21">
      <c r="A469" s="67" t="s">
        <v>232</v>
      </c>
      <c r="B469" s="56" t="s">
        <v>640</v>
      </c>
      <c r="C469" s="56" t="s">
        <v>641</v>
      </c>
      <c r="D469" s="56" t="s">
        <v>642</v>
      </c>
      <c r="E469" s="56" t="s">
        <v>676</v>
      </c>
      <c r="F469" s="27" t="s">
        <v>272</v>
      </c>
      <c r="G469" s="28"/>
      <c r="H469" s="66" t="s">
        <v>678</v>
      </c>
      <c r="I469" s="66" t="s">
        <v>651</v>
      </c>
      <c r="J469" s="30">
        <v>30.2</v>
      </c>
      <c r="K469" s="31">
        <v>30.2</v>
      </c>
      <c r="L469" s="32">
        <v>0</v>
      </c>
      <c r="M469" s="33">
        <v>200</v>
      </c>
      <c r="N469" s="34" t="str">
        <f t="shared" si="94"/>
        <v>tra200l</v>
      </c>
      <c r="O469" s="35" t="e">
        <f t="shared" si="95"/>
        <v>#DIV/0!</v>
      </c>
      <c r="P469" s="36">
        <f>VLOOKUP(A469,Kengetallen!$A$2:$B$57,2,FALSE)</f>
        <v>0</v>
      </c>
      <c r="Q469" s="37"/>
      <c r="R469" s="38">
        <f t="shared" si="107"/>
        <v>0</v>
      </c>
      <c r="S469" s="39">
        <f t="shared" si="104"/>
        <v>0</v>
      </c>
      <c r="T469" s="37"/>
      <c r="U469" s="40">
        <f t="shared" si="98"/>
        <v>6040</v>
      </c>
    </row>
    <row r="470" spans="1:21">
      <c r="A470" s="67" t="s">
        <v>220</v>
      </c>
      <c r="B470" s="56" t="s">
        <v>640</v>
      </c>
      <c r="C470" s="56" t="s">
        <v>641</v>
      </c>
      <c r="D470" s="56" t="s">
        <v>642</v>
      </c>
      <c r="E470" s="56" t="s">
        <v>676</v>
      </c>
      <c r="F470" s="27" t="s">
        <v>272</v>
      </c>
      <c r="G470" s="28">
        <v>50</v>
      </c>
      <c r="H470" s="66" t="s">
        <v>672</v>
      </c>
      <c r="I470" s="66" t="s">
        <v>651</v>
      </c>
      <c r="J470" s="30">
        <v>140.6</v>
      </c>
      <c r="K470" s="31">
        <v>140.6</v>
      </c>
      <c r="L470" s="32">
        <v>0</v>
      </c>
      <c r="M470" s="33">
        <v>200</v>
      </c>
      <c r="N470" s="34" t="str">
        <f t="shared" si="94"/>
        <v>pra200l</v>
      </c>
      <c r="O470" s="35" t="e">
        <f t="shared" si="95"/>
        <v>#DIV/0!</v>
      </c>
      <c r="P470" s="36">
        <f>VLOOKUP(A470,Kengetallen!$A$2:$B$57,2,FALSE)</f>
        <v>0</v>
      </c>
      <c r="Q470" s="37"/>
      <c r="R470" s="38">
        <f t="shared" si="107"/>
        <v>0</v>
      </c>
      <c r="S470" s="39">
        <f t="shared" si="104"/>
        <v>0</v>
      </c>
      <c r="T470" s="37"/>
      <c r="U470" s="40">
        <f t="shared" si="98"/>
        <v>28120</v>
      </c>
    </row>
    <row r="471" spans="1:21">
      <c r="A471" s="67" t="s">
        <v>289</v>
      </c>
      <c r="B471" s="56" t="s">
        <v>640</v>
      </c>
      <c r="C471" s="56" t="s">
        <v>641</v>
      </c>
      <c r="D471" s="56" t="s">
        <v>642</v>
      </c>
      <c r="E471" s="56" t="s">
        <v>676</v>
      </c>
      <c r="F471" s="27" t="s">
        <v>272</v>
      </c>
      <c r="G471" s="28">
        <v>51</v>
      </c>
      <c r="H471" s="66" t="s">
        <v>670</v>
      </c>
      <c r="I471" s="66" t="s">
        <v>457</v>
      </c>
      <c r="J471" s="30">
        <v>27.39</v>
      </c>
      <c r="K471" s="31">
        <v>0</v>
      </c>
      <c r="L471" s="32">
        <v>27.39</v>
      </c>
      <c r="M471" s="33">
        <v>0</v>
      </c>
      <c r="N471" s="34" t="str">
        <f t="shared" si="94"/>
        <v>nio</v>
      </c>
      <c r="Q471" s="44"/>
      <c r="T471" s="44"/>
    </row>
    <row r="472" spans="1:21">
      <c r="A472" s="67" t="s">
        <v>220</v>
      </c>
      <c r="B472" s="56" t="s">
        <v>640</v>
      </c>
      <c r="C472" s="56" t="s">
        <v>641</v>
      </c>
      <c r="D472" s="56" t="s">
        <v>642</v>
      </c>
      <c r="E472" s="56" t="s">
        <v>676</v>
      </c>
      <c r="F472" s="27" t="s">
        <v>272</v>
      </c>
      <c r="G472" s="28">
        <v>53</v>
      </c>
      <c r="H472" s="66" t="s">
        <v>679</v>
      </c>
      <c r="I472" s="66" t="s">
        <v>651</v>
      </c>
      <c r="J472" s="30">
        <v>107.3</v>
      </c>
      <c r="K472" s="31">
        <v>107.3</v>
      </c>
      <c r="L472" s="32">
        <v>0</v>
      </c>
      <c r="M472" s="33">
        <v>200</v>
      </c>
      <c r="N472" s="34" t="str">
        <f t="shared" si="94"/>
        <v>pra200l</v>
      </c>
      <c r="O472" s="35" t="e">
        <f t="shared" si="95"/>
        <v>#DIV/0!</v>
      </c>
      <c r="P472" s="36">
        <f>VLOOKUP(A472,Kengetallen!$A$2:$B$57,2,FALSE)</f>
        <v>0</v>
      </c>
      <c r="Q472" s="37"/>
      <c r="R472" s="38">
        <f t="shared" ref="R472:R479" si="108">+P472*Q472</f>
        <v>0</v>
      </c>
      <c r="S472" s="39">
        <f t="shared" si="104"/>
        <v>0</v>
      </c>
      <c r="T472" s="37"/>
      <c r="U472" s="40">
        <f t="shared" si="98"/>
        <v>21460</v>
      </c>
    </row>
    <row r="473" spans="1:21">
      <c r="A473" s="67" t="s">
        <v>213</v>
      </c>
      <c r="B473" s="56" t="s">
        <v>640</v>
      </c>
      <c r="C473" s="56" t="s">
        <v>641</v>
      </c>
      <c r="D473" s="56" t="s">
        <v>642</v>
      </c>
      <c r="E473" s="56" t="s">
        <v>676</v>
      </c>
      <c r="F473" s="27" t="s">
        <v>272</v>
      </c>
      <c r="G473" s="28">
        <v>54</v>
      </c>
      <c r="H473" s="66" t="s">
        <v>451</v>
      </c>
      <c r="I473" s="66" t="s">
        <v>651</v>
      </c>
      <c r="J473" s="30">
        <v>70.3</v>
      </c>
      <c r="K473" s="31">
        <v>70.3</v>
      </c>
      <c r="L473" s="32">
        <v>0</v>
      </c>
      <c r="M473" s="33">
        <v>200</v>
      </c>
      <c r="N473" s="34" t="str">
        <f t="shared" si="94"/>
        <v>les200l</v>
      </c>
      <c r="O473" s="35" t="e">
        <f t="shared" si="95"/>
        <v>#DIV/0!</v>
      </c>
      <c r="P473" s="36">
        <f>VLOOKUP(A473,Kengetallen!$A$2:$B$57,2,FALSE)</f>
        <v>0</v>
      </c>
      <c r="Q473" s="37"/>
      <c r="R473" s="38">
        <f t="shared" si="108"/>
        <v>0</v>
      </c>
      <c r="S473" s="39">
        <f t="shared" si="104"/>
        <v>0</v>
      </c>
      <c r="T473" s="37"/>
      <c r="U473" s="40">
        <f t="shared" si="98"/>
        <v>14060</v>
      </c>
    </row>
    <row r="474" spans="1:21">
      <c r="A474" s="67" t="s">
        <v>213</v>
      </c>
      <c r="B474" s="56" t="s">
        <v>640</v>
      </c>
      <c r="C474" s="56" t="s">
        <v>641</v>
      </c>
      <c r="D474" s="56" t="s">
        <v>642</v>
      </c>
      <c r="E474" s="56" t="s">
        <v>676</v>
      </c>
      <c r="F474" s="27" t="s">
        <v>272</v>
      </c>
      <c r="G474" s="28">
        <v>55</v>
      </c>
      <c r="H474" s="66" t="s">
        <v>451</v>
      </c>
      <c r="I474" s="66" t="s">
        <v>651</v>
      </c>
      <c r="J474" s="30">
        <v>70.3</v>
      </c>
      <c r="K474" s="31">
        <v>70.3</v>
      </c>
      <c r="L474" s="32">
        <v>0</v>
      </c>
      <c r="M474" s="33">
        <v>200</v>
      </c>
      <c r="N474" s="34" t="str">
        <f t="shared" si="94"/>
        <v>les200l</v>
      </c>
      <c r="O474" s="35" t="e">
        <f t="shared" si="95"/>
        <v>#DIV/0!</v>
      </c>
      <c r="P474" s="36">
        <f>VLOOKUP(A474,Kengetallen!$A$2:$B$57,2,FALSE)</f>
        <v>0</v>
      </c>
      <c r="Q474" s="37"/>
      <c r="R474" s="38">
        <f t="shared" si="108"/>
        <v>0</v>
      </c>
      <c r="S474" s="39">
        <f t="shared" si="104"/>
        <v>0</v>
      </c>
      <c r="T474" s="37"/>
      <c r="U474" s="40">
        <f t="shared" si="98"/>
        <v>14060</v>
      </c>
    </row>
    <row r="475" spans="1:21">
      <c r="A475" s="67" t="s">
        <v>232</v>
      </c>
      <c r="B475" s="56" t="s">
        <v>640</v>
      </c>
      <c r="C475" s="56" t="s">
        <v>641</v>
      </c>
      <c r="D475" s="56" t="s">
        <v>642</v>
      </c>
      <c r="E475" s="56" t="s">
        <v>676</v>
      </c>
      <c r="F475" s="27" t="s">
        <v>272</v>
      </c>
      <c r="G475" s="28"/>
      <c r="H475" s="66" t="s">
        <v>680</v>
      </c>
      <c r="I475" s="66" t="s">
        <v>651</v>
      </c>
      <c r="J475" s="30">
        <v>30.2</v>
      </c>
      <c r="K475" s="31">
        <v>30.2</v>
      </c>
      <c r="L475" s="32">
        <v>0</v>
      </c>
      <c r="M475" s="33">
        <v>200</v>
      </c>
      <c r="N475" s="34" t="str">
        <f t="shared" si="94"/>
        <v>tra200l</v>
      </c>
      <c r="O475" s="35" t="e">
        <f t="shared" si="95"/>
        <v>#DIV/0!</v>
      </c>
      <c r="P475" s="36">
        <f>VLOOKUP(A475,Kengetallen!$A$2:$B$57,2,FALSE)</f>
        <v>0</v>
      </c>
      <c r="Q475" s="37"/>
      <c r="R475" s="38">
        <f t="shared" si="108"/>
        <v>0</v>
      </c>
      <c r="S475" s="39">
        <f t="shared" si="104"/>
        <v>0</v>
      </c>
      <c r="T475" s="37"/>
      <c r="U475" s="40">
        <f t="shared" si="98"/>
        <v>6040</v>
      </c>
    </row>
    <row r="476" spans="1:21">
      <c r="A476" s="67" t="s">
        <v>228</v>
      </c>
      <c r="B476" s="56" t="s">
        <v>640</v>
      </c>
      <c r="C476" s="56" t="s">
        <v>641</v>
      </c>
      <c r="D476" s="56" t="s">
        <v>642</v>
      </c>
      <c r="E476" s="56" t="s">
        <v>676</v>
      </c>
      <c r="F476" s="27" t="s">
        <v>272</v>
      </c>
      <c r="G476" s="28">
        <v>56</v>
      </c>
      <c r="H476" s="66" t="s">
        <v>664</v>
      </c>
      <c r="I476" s="66" t="s">
        <v>165</v>
      </c>
      <c r="J476" s="30">
        <v>30.6</v>
      </c>
      <c r="K476" s="31">
        <v>30.6</v>
      </c>
      <c r="L476" s="32">
        <v>0</v>
      </c>
      <c r="M476" s="33">
        <v>200</v>
      </c>
      <c r="N476" s="34" t="str">
        <f t="shared" si="94"/>
        <v>sas200s</v>
      </c>
      <c r="O476" s="35" t="e">
        <f t="shared" si="95"/>
        <v>#DIV/0!</v>
      </c>
      <c r="P476" s="36">
        <f>VLOOKUP(A476,Kengetallen!$A$2:$B$57,2,FALSE)</f>
        <v>0</v>
      </c>
      <c r="Q476" s="37"/>
      <c r="R476" s="38">
        <f t="shared" si="108"/>
        <v>0</v>
      </c>
      <c r="S476" s="39">
        <f t="shared" si="104"/>
        <v>0</v>
      </c>
      <c r="T476" s="37"/>
      <c r="U476" s="40">
        <f t="shared" si="98"/>
        <v>6120</v>
      </c>
    </row>
    <row r="477" spans="1:21">
      <c r="A477" s="67" t="s">
        <v>228</v>
      </c>
      <c r="B477" s="56" t="s">
        <v>640</v>
      </c>
      <c r="C477" s="56" t="s">
        <v>641</v>
      </c>
      <c r="D477" s="56" t="s">
        <v>642</v>
      </c>
      <c r="E477" s="56" t="s">
        <v>676</v>
      </c>
      <c r="F477" s="27" t="s">
        <v>272</v>
      </c>
      <c r="G477" s="28">
        <v>58</v>
      </c>
      <c r="H477" s="66" t="s">
        <v>681</v>
      </c>
      <c r="I477" s="66" t="s">
        <v>165</v>
      </c>
      <c r="J477" s="30">
        <v>4.08</v>
      </c>
      <c r="K477" s="31">
        <v>4.08</v>
      </c>
      <c r="L477" s="32">
        <v>0</v>
      </c>
      <c r="M477" s="33">
        <v>200</v>
      </c>
      <c r="N477" s="34" t="str">
        <f t="shared" si="94"/>
        <v>sas200s</v>
      </c>
      <c r="O477" s="35" t="e">
        <f t="shared" si="95"/>
        <v>#DIV/0!</v>
      </c>
      <c r="P477" s="36">
        <f>VLOOKUP(A477,Kengetallen!$A$2:$B$57,2,FALSE)</f>
        <v>0</v>
      </c>
      <c r="Q477" s="37"/>
      <c r="R477" s="38">
        <f t="shared" si="108"/>
        <v>0</v>
      </c>
      <c r="S477" s="39">
        <f t="shared" si="104"/>
        <v>0</v>
      </c>
      <c r="T477" s="37"/>
      <c r="U477" s="40">
        <f t="shared" si="98"/>
        <v>816</v>
      </c>
    </row>
    <row r="478" spans="1:21">
      <c r="A478" s="67" t="s">
        <v>228</v>
      </c>
      <c r="B478" s="56" t="s">
        <v>640</v>
      </c>
      <c r="C478" s="56" t="s">
        <v>641</v>
      </c>
      <c r="D478" s="56" t="s">
        <v>642</v>
      </c>
      <c r="E478" s="56" t="s">
        <v>676</v>
      </c>
      <c r="F478" s="27" t="s">
        <v>272</v>
      </c>
      <c r="G478" s="28">
        <v>59</v>
      </c>
      <c r="H478" s="66" t="s">
        <v>665</v>
      </c>
      <c r="I478" s="66" t="s">
        <v>165</v>
      </c>
      <c r="J478" s="30">
        <v>30.6</v>
      </c>
      <c r="K478" s="31">
        <v>30.6</v>
      </c>
      <c r="L478" s="32">
        <v>0</v>
      </c>
      <c r="M478" s="33">
        <v>200</v>
      </c>
      <c r="N478" s="34" t="str">
        <f t="shared" si="94"/>
        <v>sas200s</v>
      </c>
      <c r="O478" s="35" t="e">
        <f t="shared" si="95"/>
        <v>#DIV/0!</v>
      </c>
      <c r="P478" s="36">
        <f>VLOOKUP(A478,Kengetallen!$A$2:$B$57,2,FALSE)</f>
        <v>0</v>
      </c>
      <c r="Q478" s="37"/>
      <c r="R478" s="38">
        <f t="shared" si="108"/>
        <v>0</v>
      </c>
      <c r="S478" s="39">
        <f t="shared" si="104"/>
        <v>0</v>
      </c>
      <c r="T478" s="37"/>
      <c r="U478" s="40">
        <f t="shared" si="98"/>
        <v>6120</v>
      </c>
    </row>
    <row r="479" spans="1:21">
      <c r="A479" s="67" t="s">
        <v>216</v>
      </c>
      <c r="B479" s="56" t="s">
        <v>640</v>
      </c>
      <c r="C479" s="56" t="s">
        <v>641</v>
      </c>
      <c r="D479" s="56" t="s">
        <v>642</v>
      </c>
      <c r="E479" s="56" t="s">
        <v>676</v>
      </c>
      <c r="F479" s="27" t="s">
        <v>272</v>
      </c>
      <c r="G479" s="28"/>
      <c r="H479" s="66" t="s">
        <v>562</v>
      </c>
      <c r="I479" s="66" t="s">
        <v>166</v>
      </c>
      <c r="J479" s="30">
        <v>4</v>
      </c>
      <c r="K479" s="31">
        <v>4</v>
      </c>
      <c r="L479" s="32">
        <v>0</v>
      </c>
      <c r="M479" s="33">
        <v>200</v>
      </c>
      <c r="N479" s="34" t="str">
        <f t="shared" si="94"/>
        <v>lif200l</v>
      </c>
      <c r="O479" s="35" t="e">
        <f t="shared" si="95"/>
        <v>#DIV/0!</v>
      </c>
      <c r="P479" s="36">
        <f>VLOOKUP(A479,Kengetallen!$A$2:$B$57,2,FALSE)</f>
        <v>0</v>
      </c>
      <c r="Q479" s="37"/>
      <c r="R479" s="38">
        <f t="shared" si="108"/>
        <v>0</v>
      </c>
      <c r="S479" s="39">
        <f t="shared" si="104"/>
        <v>0</v>
      </c>
      <c r="T479" s="37"/>
      <c r="U479" s="40">
        <f t="shared" si="98"/>
        <v>800</v>
      </c>
    </row>
    <row r="480" spans="1:21">
      <c r="A480" s="67" t="s">
        <v>289</v>
      </c>
      <c r="B480" s="56" t="s">
        <v>640</v>
      </c>
      <c r="C480" s="56" t="s">
        <v>641</v>
      </c>
      <c r="D480" s="56" t="s">
        <v>642</v>
      </c>
      <c r="E480" s="56" t="s">
        <v>676</v>
      </c>
      <c r="F480" s="27" t="s">
        <v>272</v>
      </c>
      <c r="G480" s="28">
        <v>60</v>
      </c>
      <c r="H480" s="66" t="s">
        <v>682</v>
      </c>
      <c r="I480" s="66" t="s">
        <v>457</v>
      </c>
      <c r="J480" s="30">
        <v>4.08</v>
      </c>
      <c r="K480" s="31">
        <v>0</v>
      </c>
      <c r="L480" s="32">
        <v>4.08</v>
      </c>
      <c r="M480" s="33">
        <v>0</v>
      </c>
      <c r="N480" s="34" t="str">
        <f t="shared" si="94"/>
        <v>nio</v>
      </c>
      <c r="Q480" s="44"/>
      <c r="T480" s="44"/>
    </row>
    <row r="481" spans="1:21">
      <c r="A481" s="67" t="s">
        <v>196</v>
      </c>
      <c r="B481" s="56" t="s">
        <v>640</v>
      </c>
      <c r="C481" s="56" t="s">
        <v>641</v>
      </c>
      <c r="D481" s="56" t="s">
        <v>642</v>
      </c>
      <c r="E481" s="56" t="s">
        <v>676</v>
      </c>
      <c r="F481" s="27" t="s">
        <v>272</v>
      </c>
      <c r="G481" s="28"/>
      <c r="H481" s="66" t="s">
        <v>468</v>
      </c>
      <c r="I481" s="66" t="s">
        <v>651</v>
      </c>
      <c r="J481" s="30">
        <v>57</v>
      </c>
      <c r="K481" s="31">
        <v>57</v>
      </c>
      <c r="L481" s="32">
        <v>0</v>
      </c>
      <c r="M481" s="33">
        <v>200</v>
      </c>
      <c r="N481" s="34" t="str">
        <f t="shared" si="94"/>
        <v>gan200l</v>
      </c>
      <c r="O481" s="35" t="e">
        <f t="shared" si="95"/>
        <v>#DIV/0!</v>
      </c>
      <c r="P481" s="36">
        <f>VLOOKUP(A481,Kengetallen!$A$2:$B$57,2,FALSE)</f>
        <v>0</v>
      </c>
      <c r="Q481" s="37"/>
      <c r="R481" s="38">
        <f t="shared" ref="R481:R482" si="109">+P481*Q481</f>
        <v>0</v>
      </c>
      <c r="S481" s="39">
        <f t="shared" si="104"/>
        <v>0</v>
      </c>
      <c r="T481" s="37"/>
      <c r="U481" s="40">
        <f t="shared" si="98"/>
        <v>11400</v>
      </c>
    </row>
    <row r="482" spans="1:21">
      <c r="A482" s="67" t="s">
        <v>196</v>
      </c>
      <c r="B482" s="56" t="s">
        <v>640</v>
      </c>
      <c r="C482" s="56" t="s">
        <v>641</v>
      </c>
      <c r="D482" s="56" t="s">
        <v>642</v>
      </c>
      <c r="E482" s="56" t="s">
        <v>683</v>
      </c>
      <c r="F482" s="27" t="s">
        <v>272</v>
      </c>
      <c r="G482" s="28"/>
      <c r="H482" s="66" t="s">
        <v>684</v>
      </c>
      <c r="I482" s="66" t="s">
        <v>651</v>
      </c>
      <c r="J482" s="30">
        <v>155</v>
      </c>
      <c r="K482" s="31">
        <v>155</v>
      </c>
      <c r="L482" s="32">
        <v>0</v>
      </c>
      <c r="M482" s="33">
        <v>200</v>
      </c>
      <c r="N482" s="34" t="str">
        <f t="shared" si="94"/>
        <v>gan200l</v>
      </c>
      <c r="O482" s="35" t="e">
        <f t="shared" si="95"/>
        <v>#DIV/0!</v>
      </c>
      <c r="P482" s="36">
        <f>VLOOKUP(A482,Kengetallen!$A$2:$B$57,2,FALSE)</f>
        <v>0</v>
      </c>
      <c r="Q482" s="37"/>
      <c r="R482" s="38">
        <f t="shared" si="109"/>
        <v>0</v>
      </c>
      <c r="S482" s="39">
        <f t="shared" si="104"/>
        <v>0</v>
      </c>
      <c r="T482" s="37"/>
      <c r="U482" s="40">
        <f t="shared" si="98"/>
        <v>31000</v>
      </c>
    </row>
    <row r="483" spans="1:21">
      <c r="A483" s="67" t="s">
        <v>289</v>
      </c>
      <c r="B483" s="56" t="s">
        <v>640</v>
      </c>
      <c r="C483" s="56" t="s">
        <v>641</v>
      </c>
      <c r="D483" s="56" t="s">
        <v>642</v>
      </c>
      <c r="E483" s="56" t="s">
        <v>685</v>
      </c>
      <c r="F483" s="27" t="s">
        <v>272</v>
      </c>
      <c r="G483" s="28">
        <v>61</v>
      </c>
      <c r="H483" s="66" t="s">
        <v>451</v>
      </c>
      <c r="I483" s="66" t="s">
        <v>241</v>
      </c>
      <c r="J483" s="30">
        <v>47</v>
      </c>
      <c r="K483" s="31">
        <v>0</v>
      </c>
      <c r="L483" s="32">
        <v>47</v>
      </c>
      <c r="M483" s="33">
        <v>0</v>
      </c>
      <c r="N483" s="34" t="str">
        <f t="shared" si="94"/>
        <v>nio</v>
      </c>
      <c r="Q483" s="44"/>
      <c r="T483" s="44"/>
    </row>
    <row r="484" spans="1:21">
      <c r="A484" s="67" t="s">
        <v>289</v>
      </c>
      <c r="B484" s="56" t="s">
        <v>640</v>
      </c>
      <c r="C484" s="56" t="s">
        <v>641</v>
      </c>
      <c r="D484" s="56" t="s">
        <v>642</v>
      </c>
      <c r="E484" s="56" t="s">
        <v>685</v>
      </c>
      <c r="F484" s="27" t="s">
        <v>272</v>
      </c>
      <c r="G484" s="28">
        <v>62</v>
      </c>
      <c r="H484" s="66" t="s">
        <v>451</v>
      </c>
      <c r="I484" s="66" t="s">
        <v>241</v>
      </c>
      <c r="J484" s="30">
        <v>47</v>
      </c>
      <c r="K484" s="31">
        <v>0</v>
      </c>
      <c r="L484" s="32">
        <v>47</v>
      </c>
      <c r="M484" s="33">
        <v>0</v>
      </c>
      <c r="N484" s="34" t="str">
        <f t="shared" si="94"/>
        <v>nio</v>
      </c>
      <c r="Q484" s="44"/>
      <c r="T484" s="44"/>
    </row>
    <row r="485" spans="1:21">
      <c r="A485" s="67" t="s">
        <v>289</v>
      </c>
      <c r="B485" s="56" t="s">
        <v>640</v>
      </c>
      <c r="C485" s="56" t="s">
        <v>641</v>
      </c>
      <c r="D485" s="56" t="s">
        <v>642</v>
      </c>
      <c r="E485" s="56" t="s">
        <v>685</v>
      </c>
      <c r="F485" s="27" t="s">
        <v>272</v>
      </c>
      <c r="G485" s="28">
        <v>63</v>
      </c>
      <c r="H485" s="66" t="s">
        <v>451</v>
      </c>
      <c r="I485" s="66" t="s">
        <v>241</v>
      </c>
      <c r="J485" s="30">
        <v>47</v>
      </c>
      <c r="K485" s="31">
        <v>0</v>
      </c>
      <c r="L485" s="32">
        <v>47</v>
      </c>
      <c r="M485" s="33">
        <v>0</v>
      </c>
      <c r="N485" s="34" t="str">
        <f t="shared" si="94"/>
        <v>nio</v>
      </c>
      <c r="Q485" s="44"/>
      <c r="T485" s="44"/>
    </row>
    <row r="486" spans="1:21">
      <c r="A486" s="67" t="s">
        <v>289</v>
      </c>
      <c r="B486" s="56" t="s">
        <v>640</v>
      </c>
      <c r="C486" s="56" t="s">
        <v>641</v>
      </c>
      <c r="D486" s="56" t="s">
        <v>642</v>
      </c>
      <c r="E486" s="56" t="s">
        <v>685</v>
      </c>
      <c r="F486" s="27" t="s">
        <v>272</v>
      </c>
      <c r="G486" s="28">
        <v>64</v>
      </c>
      <c r="H486" s="66" t="s">
        <v>451</v>
      </c>
      <c r="I486" s="66" t="s">
        <v>241</v>
      </c>
      <c r="J486" s="30">
        <v>47</v>
      </c>
      <c r="K486" s="31">
        <v>0</v>
      </c>
      <c r="L486" s="32">
        <v>47</v>
      </c>
      <c r="M486" s="33">
        <v>0</v>
      </c>
      <c r="N486" s="34" t="str">
        <f t="shared" ref="N486:N549" si="110">A486</f>
        <v>nio</v>
      </c>
      <c r="Q486" s="44"/>
      <c r="T486" s="44"/>
    </row>
    <row r="487" spans="1:21">
      <c r="A487" s="67" t="s">
        <v>289</v>
      </c>
      <c r="B487" s="56" t="s">
        <v>640</v>
      </c>
      <c r="C487" s="56" t="s">
        <v>641</v>
      </c>
      <c r="D487" s="56" t="s">
        <v>642</v>
      </c>
      <c r="E487" s="56" t="s">
        <v>685</v>
      </c>
      <c r="F487" s="27" t="s">
        <v>272</v>
      </c>
      <c r="G487" s="28">
        <v>65</v>
      </c>
      <c r="H487" s="66" t="s">
        <v>451</v>
      </c>
      <c r="I487" s="66" t="s">
        <v>241</v>
      </c>
      <c r="J487" s="30">
        <v>47</v>
      </c>
      <c r="K487" s="31">
        <v>0</v>
      </c>
      <c r="L487" s="32">
        <v>47</v>
      </c>
      <c r="M487" s="33">
        <v>0</v>
      </c>
      <c r="N487" s="34" t="str">
        <f t="shared" si="110"/>
        <v>nio</v>
      </c>
      <c r="Q487" s="44"/>
      <c r="T487" s="44"/>
    </row>
    <row r="488" spans="1:21">
      <c r="A488" s="67" t="s">
        <v>289</v>
      </c>
      <c r="B488" s="56" t="s">
        <v>640</v>
      </c>
      <c r="C488" s="56" t="s">
        <v>641</v>
      </c>
      <c r="D488" s="56" t="s">
        <v>642</v>
      </c>
      <c r="E488" s="56" t="s">
        <v>685</v>
      </c>
      <c r="F488" s="27" t="s">
        <v>272</v>
      </c>
      <c r="G488" s="28"/>
      <c r="H488" s="66" t="s">
        <v>468</v>
      </c>
      <c r="I488" s="66" t="s">
        <v>166</v>
      </c>
      <c r="J488" s="30">
        <v>44</v>
      </c>
      <c r="K488" s="31">
        <v>0</v>
      </c>
      <c r="L488" s="32">
        <v>44</v>
      </c>
      <c r="M488" s="33">
        <v>0</v>
      </c>
      <c r="N488" s="34" t="str">
        <f t="shared" si="110"/>
        <v>nio</v>
      </c>
      <c r="Q488" s="44"/>
      <c r="T488" s="44"/>
    </row>
    <row r="489" spans="1:21">
      <c r="A489" s="67" t="s">
        <v>289</v>
      </c>
      <c r="B489" s="56" t="s">
        <v>640</v>
      </c>
      <c r="C489" s="56" t="s">
        <v>641</v>
      </c>
      <c r="D489" s="56" t="s">
        <v>642</v>
      </c>
      <c r="E489" s="56" t="s">
        <v>685</v>
      </c>
      <c r="F489" s="27" t="s">
        <v>272</v>
      </c>
      <c r="G489" s="28"/>
      <c r="H489" s="66" t="s">
        <v>686</v>
      </c>
      <c r="I489" s="66" t="s">
        <v>166</v>
      </c>
      <c r="J489" s="30">
        <v>12</v>
      </c>
      <c r="K489" s="31">
        <v>0</v>
      </c>
      <c r="L489" s="32">
        <v>12</v>
      </c>
      <c r="M489" s="33">
        <v>0</v>
      </c>
      <c r="N489" s="34" t="str">
        <f t="shared" si="110"/>
        <v>nio</v>
      </c>
      <c r="Q489" s="44"/>
      <c r="T489" s="44"/>
    </row>
    <row r="490" spans="1:21">
      <c r="A490" s="67" t="s">
        <v>289</v>
      </c>
      <c r="B490" s="56" t="s">
        <v>640</v>
      </c>
      <c r="C490" s="56" t="s">
        <v>641</v>
      </c>
      <c r="D490" s="56" t="s">
        <v>642</v>
      </c>
      <c r="E490" s="56" t="s">
        <v>685</v>
      </c>
      <c r="F490" s="27" t="s">
        <v>272</v>
      </c>
      <c r="G490" s="28"/>
      <c r="H490" s="66" t="s">
        <v>687</v>
      </c>
      <c r="I490" s="66" t="s">
        <v>166</v>
      </c>
      <c r="J490" s="30">
        <v>9</v>
      </c>
      <c r="K490" s="31">
        <v>0</v>
      </c>
      <c r="L490" s="32">
        <v>9</v>
      </c>
      <c r="M490" s="33">
        <v>0</v>
      </c>
      <c r="N490" s="34" t="str">
        <f t="shared" si="110"/>
        <v>nio</v>
      </c>
      <c r="Q490" s="44"/>
      <c r="T490" s="44"/>
    </row>
    <row r="491" spans="1:21">
      <c r="A491" s="67" t="s">
        <v>289</v>
      </c>
      <c r="B491" s="56" t="s">
        <v>640</v>
      </c>
      <c r="C491" s="56" t="s">
        <v>641</v>
      </c>
      <c r="D491" s="56" t="s">
        <v>642</v>
      </c>
      <c r="E491" s="56" t="s">
        <v>685</v>
      </c>
      <c r="F491" s="27" t="s">
        <v>272</v>
      </c>
      <c r="G491" s="28">
        <v>88</v>
      </c>
      <c r="H491" s="66" t="s">
        <v>688</v>
      </c>
      <c r="I491" s="66" t="s">
        <v>166</v>
      </c>
      <c r="J491" s="30">
        <v>57</v>
      </c>
      <c r="K491" s="31">
        <v>0</v>
      </c>
      <c r="L491" s="32">
        <v>57</v>
      </c>
      <c r="M491" s="33">
        <v>0</v>
      </c>
      <c r="N491" s="34" t="str">
        <f t="shared" si="110"/>
        <v>nio</v>
      </c>
      <c r="Q491" s="44"/>
      <c r="T491" s="44"/>
    </row>
    <row r="492" spans="1:21">
      <c r="A492" s="67" t="s">
        <v>289</v>
      </c>
      <c r="B492" s="56" t="s">
        <v>640</v>
      </c>
      <c r="C492" s="56" t="s">
        <v>641</v>
      </c>
      <c r="D492" s="56" t="s">
        <v>642</v>
      </c>
      <c r="E492" s="56" t="s">
        <v>685</v>
      </c>
      <c r="F492" s="27" t="s">
        <v>272</v>
      </c>
      <c r="G492" s="28">
        <v>89</v>
      </c>
      <c r="H492" s="66" t="s">
        <v>688</v>
      </c>
      <c r="I492" s="66" t="s">
        <v>166</v>
      </c>
      <c r="J492" s="30">
        <v>57</v>
      </c>
      <c r="K492" s="31">
        <v>0</v>
      </c>
      <c r="L492" s="32">
        <v>57</v>
      </c>
      <c r="M492" s="33">
        <v>0</v>
      </c>
      <c r="N492" s="34" t="str">
        <f t="shared" si="110"/>
        <v>nio</v>
      </c>
      <c r="Q492" s="44"/>
      <c r="T492" s="44"/>
    </row>
    <row r="493" spans="1:21">
      <c r="A493" s="67" t="s">
        <v>182</v>
      </c>
      <c r="B493" s="56" t="s">
        <v>640</v>
      </c>
      <c r="C493" s="56" t="s">
        <v>641</v>
      </c>
      <c r="D493" s="56" t="s">
        <v>642</v>
      </c>
      <c r="E493" s="56" t="s">
        <v>683</v>
      </c>
      <c r="F493" s="27" t="s">
        <v>272</v>
      </c>
      <c r="G493" s="28">
        <v>70</v>
      </c>
      <c r="H493" s="66" t="s">
        <v>689</v>
      </c>
      <c r="I493" s="66" t="s">
        <v>651</v>
      </c>
      <c r="J493" s="30">
        <v>184</v>
      </c>
      <c r="K493" s="31">
        <v>184</v>
      </c>
      <c r="L493" s="32">
        <v>0</v>
      </c>
      <c r="M493" s="33">
        <v>200</v>
      </c>
      <c r="N493" s="34" t="str">
        <f t="shared" si="110"/>
        <v>aul200l</v>
      </c>
      <c r="O493" s="35" t="e">
        <f t="shared" ref="O493:O556" si="111">+M493/P493</f>
        <v>#DIV/0!</v>
      </c>
      <c r="P493" s="36">
        <f>VLOOKUP(A493,Kengetallen!$A$2:$B$57,2,FALSE)</f>
        <v>0</v>
      </c>
      <c r="Q493" s="37"/>
      <c r="R493" s="38">
        <f t="shared" ref="R493:R516" si="112">+P493*Q493</f>
        <v>0</v>
      </c>
      <c r="S493" s="39">
        <f t="shared" ref="S493:S516" si="113">+R493*K493</f>
        <v>0</v>
      </c>
      <c r="T493" s="37"/>
      <c r="U493" s="40">
        <f t="shared" ref="U493:U556" si="114">+M493*K493</f>
        <v>36800</v>
      </c>
    </row>
    <row r="494" spans="1:21">
      <c r="A494" s="67" t="s">
        <v>232</v>
      </c>
      <c r="B494" s="56" t="s">
        <v>640</v>
      </c>
      <c r="C494" s="56" t="s">
        <v>641</v>
      </c>
      <c r="D494" s="56" t="s">
        <v>642</v>
      </c>
      <c r="E494" s="56" t="s">
        <v>683</v>
      </c>
      <c r="F494" s="27" t="s">
        <v>272</v>
      </c>
      <c r="G494" s="28"/>
      <c r="H494" s="66" t="s">
        <v>690</v>
      </c>
      <c r="I494" s="66" t="s">
        <v>651</v>
      </c>
      <c r="J494" s="30">
        <v>20.5</v>
      </c>
      <c r="K494" s="31">
        <v>20.5</v>
      </c>
      <c r="L494" s="32">
        <v>0</v>
      </c>
      <c r="M494" s="33">
        <v>200</v>
      </c>
      <c r="N494" s="34" t="str">
        <f t="shared" si="110"/>
        <v>tra200l</v>
      </c>
      <c r="O494" s="35" t="e">
        <f t="shared" si="111"/>
        <v>#DIV/0!</v>
      </c>
      <c r="P494" s="36">
        <f>VLOOKUP(A494,Kengetallen!$A$2:$B$57,2,FALSE)</f>
        <v>0</v>
      </c>
      <c r="Q494" s="37"/>
      <c r="R494" s="38">
        <f t="shared" si="112"/>
        <v>0</v>
      </c>
      <c r="S494" s="39">
        <f t="shared" si="113"/>
        <v>0</v>
      </c>
      <c r="T494" s="37"/>
      <c r="U494" s="40">
        <f t="shared" si="114"/>
        <v>4100</v>
      </c>
    </row>
    <row r="495" spans="1:21">
      <c r="A495" s="67" t="s">
        <v>196</v>
      </c>
      <c r="B495" s="56" t="s">
        <v>640</v>
      </c>
      <c r="C495" s="56" t="s">
        <v>641</v>
      </c>
      <c r="D495" s="56" t="s">
        <v>642</v>
      </c>
      <c r="E495" s="56" t="s">
        <v>683</v>
      </c>
      <c r="F495" s="27" t="s">
        <v>272</v>
      </c>
      <c r="G495" s="28">
        <v>71</v>
      </c>
      <c r="H495" s="66" t="s">
        <v>691</v>
      </c>
      <c r="I495" s="66" t="s">
        <v>651</v>
      </c>
      <c r="J495" s="30">
        <v>64.5</v>
      </c>
      <c r="K495" s="31">
        <v>64.5</v>
      </c>
      <c r="L495" s="32">
        <v>0</v>
      </c>
      <c r="M495" s="33">
        <v>200</v>
      </c>
      <c r="N495" s="34" t="str">
        <f t="shared" si="110"/>
        <v>gan200l</v>
      </c>
      <c r="O495" s="35" t="e">
        <f t="shared" si="111"/>
        <v>#DIV/0!</v>
      </c>
      <c r="P495" s="36">
        <f>VLOOKUP(A495,Kengetallen!$A$2:$B$57,2,FALSE)</f>
        <v>0</v>
      </c>
      <c r="Q495" s="37"/>
      <c r="R495" s="38">
        <f t="shared" si="112"/>
        <v>0</v>
      </c>
      <c r="S495" s="39">
        <f t="shared" si="113"/>
        <v>0</v>
      </c>
      <c r="T495" s="37"/>
      <c r="U495" s="40">
        <f t="shared" si="114"/>
        <v>12900</v>
      </c>
    </row>
    <row r="496" spans="1:21">
      <c r="A496" s="67" t="s">
        <v>196</v>
      </c>
      <c r="B496" s="56" t="s">
        <v>640</v>
      </c>
      <c r="C496" s="56" t="s">
        <v>641</v>
      </c>
      <c r="D496" s="56" t="s">
        <v>642</v>
      </c>
      <c r="E496" s="56" t="s">
        <v>683</v>
      </c>
      <c r="F496" s="27" t="s">
        <v>272</v>
      </c>
      <c r="G496" s="28">
        <v>72</v>
      </c>
      <c r="H496" s="66" t="s">
        <v>692</v>
      </c>
      <c r="I496" s="66" t="s">
        <v>651</v>
      </c>
      <c r="J496" s="30">
        <v>15</v>
      </c>
      <c r="K496" s="31">
        <v>15</v>
      </c>
      <c r="L496" s="32">
        <v>0</v>
      </c>
      <c r="M496" s="33">
        <v>200</v>
      </c>
      <c r="N496" s="34" t="str">
        <f t="shared" si="110"/>
        <v>gan200l</v>
      </c>
      <c r="O496" s="35" t="e">
        <f t="shared" si="111"/>
        <v>#DIV/0!</v>
      </c>
      <c r="P496" s="36">
        <f>VLOOKUP(A496,Kengetallen!$A$2:$B$57,2,FALSE)</f>
        <v>0</v>
      </c>
      <c r="Q496" s="37"/>
      <c r="R496" s="38">
        <f t="shared" si="112"/>
        <v>0</v>
      </c>
      <c r="S496" s="39">
        <f t="shared" si="113"/>
        <v>0</v>
      </c>
      <c r="T496" s="37"/>
      <c r="U496" s="40">
        <f t="shared" si="114"/>
        <v>3000</v>
      </c>
    </row>
    <row r="497" spans="1:21">
      <c r="A497" s="67" t="s">
        <v>212</v>
      </c>
      <c r="B497" s="56" t="s">
        <v>640</v>
      </c>
      <c r="C497" s="56" t="s">
        <v>641</v>
      </c>
      <c r="D497" s="56" t="s">
        <v>642</v>
      </c>
      <c r="E497" s="56" t="s">
        <v>683</v>
      </c>
      <c r="F497" s="27" t="s">
        <v>272</v>
      </c>
      <c r="G497" s="28">
        <v>74</v>
      </c>
      <c r="H497" s="66" t="s">
        <v>693</v>
      </c>
      <c r="I497" s="66" t="s">
        <v>241</v>
      </c>
      <c r="J497" s="30">
        <v>70</v>
      </c>
      <c r="K497" s="31">
        <v>70</v>
      </c>
      <c r="L497" s="32">
        <v>0</v>
      </c>
      <c r="M497" s="33">
        <v>200</v>
      </c>
      <c r="N497" s="34" t="str">
        <f t="shared" si="110"/>
        <v>kof200t</v>
      </c>
      <c r="O497" s="35" t="e">
        <f t="shared" si="111"/>
        <v>#DIV/0!</v>
      </c>
      <c r="P497" s="36">
        <f>VLOOKUP(A497,Kengetallen!$A$2:$B$57,2,FALSE)</f>
        <v>0</v>
      </c>
      <c r="Q497" s="37"/>
      <c r="R497" s="38">
        <f t="shared" si="112"/>
        <v>0</v>
      </c>
      <c r="S497" s="39">
        <f t="shared" si="113"/>
        <v>0</v>
      </c>
      <c r="T497" s="37"/>
      <c r="U497" s="40">
        <f t="shared" si="114"/>
        <v>14000</v>
      </c>
    </row>
    <row r="498" spans="1:21">
      <c r="A498" s="67" t="s">
        <v>196</v>
      </c>
      <c r="B498" s="56" t="s">
        <v>640</v>
      </c>
      <c r="C498" s="56" t="s">
        <v>641</v>
      </c>
      <c r="D498" s="56" t="s">
        <v>642</v>
      </c>
      <c r="E498" s="56" t="s">
        <v>683</v>
      </c>
      <c r="F498" s="27" t="s">
        <v>272</v>
      </c>
      <c r="G498" s="28"/>
      <c r="H498" s="66" t="s">
        <v>668</v>
      </c>
      <c r="I498" s="66" t="s">
        <v>651</v>
      </c>
      <c r="J498" s="30">
        <v>36.5</v>
      </c>
      <c r="K498" s="31">
        <v>36.5</v>
      </c>
      <c r="L498" s="32">
        <v>0</v>
      </c>
      <c r="M498" s="33">
        <v>200</v>
      </c>
      <c r="N498" s="34" t="str">
        <f t="shared" si="110"/>
        <v>gan200l</v>
      </c>
      <c r="O498" s="35" t="e">
        <f t="shared" si="111"/>
        <v>#DIV/0!</v>
      </c>
      <c r="P498" s="36">
        <f>VLOOKUP(A498,Kengetallen!$A$2:$B$57,2,FALSE)</f>
        <v>0</v>
      </c>
      <c r="Q498" s="37"/>
      <c r="R498" s="38">
        <f t="shared" si="112"/>
        <v>0</v>
      </c>
      <c r="S498" s="39">
        <f t="shared" si="113"/>
        <v>0</v>
      </c>
      <c r="T498" s="37"/>
      <c r="U498" s="40">
        <f t="shared" si="114"/>
        <v>7300</v>
      </c>
    </row>
    <row r="499" spans="1:21">
      <c r="A499" s="67" t="s">
        <v>196</v>
      </c>
      <c r="B499" s="56" t="s">
        <v>640</v>
      </c>
      <c r="C499" s="56" t="s">
        <v>641</v>
      </c>
      <c r="D499" s="56" t="s">
        <v>642</v>
      </c>
      <c r="E499" s="56" t="s">
        <v>683</v>
      </c>
      <c r="F499" s="27" t="s">
        <v>272</v>
      </c>
      <c r="G499" s="28">
        <v>73</v>
      </c>
      <c r="H499" s="66" t="s">
        <v>668</v>
      </c>
      <c r="I499" s="66" t="s">
        <v>651</v>
      </c>
      <c r="J499" s="30">
        <v>20.2</v>
      </c>
      <c r="K499" s="31">
        <v>20.2</v>
      </c>
      <c r="L499" s="32">
        <v>0</v>
      </c>
      <c r="M499" s="33">
        <v>200</v>
      </c>
      <c r="N499" s="34" t="str">
        <f t="shared" si="110"/>
        <v>gan200l</v>
      </c>
      <c r="O499" s="35" t="e">
        <f t="shared" si="111"/>
        <v>#DIV/0!</v>
      </c>
      <c r="P499" s="36">
        <f>VLOOKUP(A499,Kengetallen!$A$2:$B$57,2,FALSE)</f>
        <v>0</v>
      </c>
      <c r="Q499" s="37"/>
      <c r="R499" s="38">
        <f t="shared" si="112"/>
        <v>0</v>
      </c>
      <c r="S499" s="39">
        <f t="shared" si="113"/>
        <v>0</v>
      </c>
      <c r="T499" s="37"/>
      <c r="U499" s="40">
        <f t="shared" si="114"/>
        <v>4040</v>
      </c>
    </row>
    <row r="500" spans="1:21">
      <c r="A500" s="67" t="s">
        <v>212</v>
      </c>
      <c r="B500" s="56" t="s">
        <v>640</v>
      </c>
      <c r="C500" s="56" t="s">
        <v>641</v>
      </c>
      <c r="D500" s="56" t="s">
        <v>642</v>
      </c>
      <c r="E500" s="56" t="s">
        <v>683</v>
      </c>
      <c r="F500" s="27" t="s">
        <v>272</v>
      </c>
      <c r="G500" s="28">
        <v>75</v>
      </c>
      <c r="H500" s="66" t="s">
        <v>693</v>
      </c>
      <c r="I500" s="66" t="s">
        <v>241</v>
      </c>
      <c r="J500" s="30">
        <v>70</v>
      </c>
      <c r="K500" s="31">
        <v>70</v>
      </c>
      <c r="L500" s="32">
        <v>0</v>
      </c>
      <c r="M500" s="33">
        <v>200</v>
      </c>
      <c r="N500" s="34" t="str">
        <f t="shared" si="110"/>
        <v>kof200t</v>
      </c>
      <c r="O500" s="35" t="e">
        <f t="shared" si="111"/>
        <v>#DIV/0!</v>
      </c>
      <c r="P500" s="36">
        <f>VLOOKUP(A500,Kengetallen!$A$2:$B$57,2,FALSE)</f>
        <v>0</v>
      </c>
      <c r="Q500" s="37"/>
      <c r="R500" s="38">
        <f t="shared" si="112"/>
        <v>0</v>
      </c>
      <c r="S500" s="39">
        <f t="shared" si="113"/>
        <v>0</v>
      </c>
      <c r="T500" s="37"/>
      <c r="U500" s="40">
        <f t="shared" si="114"/>
        <v>14000</v>
      </c>
    </row>
    <row r="501" spans="1:21">
      <c r="A501" s="67" t="s">
        <v>228</v>
      </c>
      <c r="B501" s="56" t="s">
        <v>640</v>
      </c>
      <c r="C501" s="56" t="s">
        <v>641</v>
      </c>
      <c r="D501" s="56" t="s">
        <v>642</v>
      </c>
      <c r="E501" s="56" t="s">
        <v>683</v>
      </c>
      <c r="F501" s="27" t="s">
        <v>272</v>
      </c>
      <c r="G501" s="28">
        <v>76</v>
      </c>
      <c r="H501" s="66" t="s">
        <v>694</v>
      </c>
      <c r="I501" s="66" t="s">
        <v>165</v>
      </c>
      <c r="J501" s="30">
        <v>5.7600000000000007</v>
      </c>
      <c r="K501" s="31">
        <v>5.7600000000000007</v>
      </c>
      <c r="L501" s="32">
        <v>0</v>
      </c>
      <c r="M501" s="33">
        <v>200</v>
      </c>
      <c r="N501" s="34" t="str">
        <f t="shared" si="110"/>
        <v>sas200s</v>
      </c>
      <c r="O501" s="35" t="e">
        <f t="shared" si="111"/>
        <v>#DIV/0!</v>
      </c>
      <c r="P501" s="36">
        <f>VLOOKUP(A501,Kengetallen!$A$2:$B$57,2,FALSE)</f>
        <v>0</v>
      </c>
      <c r="Q501" s="37"/>
      <c r="R501" s="38">
        <f t="shared" si="112"/>
        <v>0</v>
      </c>
      <c r="S501" s="39">
        <f t="shared" si="113"/>
        <v>0</v>
      </c>
      <c r="T501" s="37"/>
      <c r="U501" s="40">
        <f t="shared" si="114"/>
        <v>1152.0000000000002</v>
      </c>
    </row>
    <row r="502" spans="1:21">
      <c r="A502" s="67" t="s">
        <v>228</v>
      </c>
      <c r="B502" s="56" t="s">
        <v>640</v>
      </c>
      <c r="C502" s="56" t="s">
        <v>641</v>
      </c>
      <c r="D502" s="56" t="s">
        <v>642</v>
      </c>
      <c r="E502" s="56" t="s">
        <v>683</v>
      </c>
      <c r="F502" s="27" t="s">
        <v>272</v>
      </c>
      <c r="G502" s="28">
        <v>77</v>
      </c>
      <c r="H502" s="66" t="s">
        <v>694</v>
      </c>
      <c r="I502" s="66" t="s">
        <v>165</v>
      </c>
      <c r="J502" s="30">
        <v>5.7600000000000007</v>
      </c>
      <c r="K502" s="31">
        <v>5.7600000000000007</v>
      </c>
      <c r="L502" s="32">
        <v>0</v>
      </c>
      <c r="M502" s="33">
        <v>200</v>
      </c>
      <c r="N502" s="34" t="str">
        <f t="shared" si="110"/>
        <v>sas200s</v>
      </c>
      <c r="O502" s="35" t="e">
        <f t="shared" si="111"/>
        <v>#DIV/0!</v>
      </c>
      <c r="P502" s="36">
        <f>VLOOKUP(A502,Kengetallen!$A$2:$B$57,2,FALSE)</f>
        <v>0</v>
      </c>
      <c r="Q502" s="37"/>
      <c r="R502" s="38">
        <f t="shared" si="112"/>
        <v>0</v>
      </c>
      <c r="S502" s="39">
        <f t="shared" si="113"/>
        <v>0</v>
      </c>
      <c r="T502" s="37"/>
      <c r="U502" s="40">
        <f t="shared" si="114"/>
        <v>1152.0000000000002</v>
      </c>
    </row>
    <row r="503" spans="1:21">
      <c r="A503" s="67" t="s">
        <v>205</v>
      </c>
      <c r="B503" s="56" t="s">
        <v>640</v>
      </c>
      <c r="C503" s="56" t="s">
        <v>641</v>
      </c>
      <c r="D503" s="56" t="s">
        <v>642</v>
      </c>
      <c r="E503" s="56" t="s">
        <v>683</v>
      </c>
      <c r="F503" s="27" t="s">
        <v>272</v>
      </c>
      <c r="G503" s="28">
        <v>78</v>
      </c>
      <c r="H503" s="66" t="s">
        <v>671</v>
      </c>
      <c r="I503" s="66" t="s">
        <v>241</v>
      </c>
      <c r="J503" s="30">
        <v>21.1</v>
      </c>
      <c r="K503" s="31">
        <v>21.1</v>
      </c>
      <c r="L503" s="32">
        <v>0</v>
      </c>
      <c r="M503" s="33">
        <v>200</v>
      </c>
      <c r="N503" s="34" t="str">
        <f t="shared" si="110"/>
        <v>kan200t</v>
      </c>
      <c r="O503" s="35" t="e">
        <f t="shared" si="111"/>
        <v>#DIV/0!</v>
      </c>
      <c r="P503" s="36">
        <f>VLOOKUP(A503,Kengetallen!$A$2:$B$57,2,FALSE)</f>
        <v>0</v>
      </c>
      <c r="Q503" s="37"/>
      <c r="R503" s="38">
        <f t="shared" si="112"/>
        <v>0</v>
      </c>
      <c r="S503" s="39">
        <f t="shared" si="113"/>
        <v>0</v>
      </c>
      <c r="T503" s="37"/>
      <c r="U503" s="40">
        <f t="shared" si="114"/>
        <v>4220</v>
      </c>
    </row>
    <row r="504" spans="1:21">
      <c r="A504" s="67" t="s">
        <v>196</v>
      </c>
      <c r="B504" s="56" t="s">
        <v>640</v>
      </c>
      <c r="C504" s="56" t="s">
        <v>641</v>
      </c>
      <c r="D504" s="56" t="s">
        <v>642</v>
      </c>
      <c r="E504" s="56" t="s">
        <v>683</v>
      </c>
      <c r="F504" s="27" t="s">
        <v>272</v>
      </c>
      <c r="G504" s="28"/>
      <c r="H504" s="66" t="s">
        <v>468</v>
      </c>
      <c r="I504" s="66" t="s">
        <v>651</v>
      </c>
      <c r="J504" s="30">
        <v>50</v>
      </c>
      <c r="K504" s="31">
        <v>50</v>
      </c>
      <c r="L504" s="32">
        <v>0</v>
      </c>
      <c r="M504" s="33">
        <v>200</v>
      </c>
      <c r="N504" s="34" t="str">
        <f t="shared" si="110"/>
        <v>gan200l</v>
      </c>
      <c r="O504" s="35" t="e">
        <f t="shared" si="111"/>
        <v>#DIV/0!</v>
      </c>
      <c r="P504" s="36">
        <f>VLOOKUP(A504,Kengetallen!$A$2:$B$57,2,FALSE)</f>
        <v>0</v>
      </c>
      <c r="Q504" s="37"/>
      <c r="R504" s="38">
        <f t="shared" si="112"/>
        <v>0</v>
      </c>
      <c r="S504" s="39">
        <f t="shared" si="113"/>
        <v>0</v>
      </c>
      <c r="T504" s="37"/>
      <c r="U504" s="40">
        <f t="shared" si="114"/>
        <v>10000</v>
      </c>
    </row>
    <row r="505" spans="1:21">
      <c r="A505" s="67" t="s">
        <v>209</v>
      </c>
      <c r="B505" s="56" t="s">
        <v>640</v>
      </c>
      <c r="C505" s="56" t="s">
        <v>641</v>
      </c>
      <c r="D505" s="56" t="s">
        <v>642</v>
      </c>
      <c r="E505" s="56" t="s">
        <v>683</v>
      </c>
      <c r="F505" s="27" t="s">
        <v>272</v>
      </c>
      <c r="G505" s="28">
        <v>79</v>
      </c>
      <c r="H505" s="66" t="s">
        <v>695</v>
      </c>
      <c r="I505" s="66" t="s">
        <v>165</v>
      </c>
      <c r="J505" s="30">
        <v>55.4</v>
      </c>
      <c r="K505" s="31">
        <v>55.4</v>
      </c>
      <c r="L505" s="32">
        <v>0</v>
      </c>
      <c r="M505" s="33">
        <v>200</v>
      </c>
      <c r="N505" s="34" t="str">
        <f t="shared" si="110"/>
        <v>kle200s</v>
      </c>
      <c r="O505" s="35" t="e">
        <f t="shared" si="111"/>
        <v>#DIV/0!</v>
      </c>
      <c r="P505" s="36">
        <f>VLOOKUP(A505,Kengetallen!$A$2:$B$57,2,FALSE)</f>
        <v>0</v>
      </c>
      <c r="Q505" s="37"/>
      <c r="R505" s="38">
        <f t="shared" si="112"/>
        <v>0</v>
      </c>
      <c r="S505" s="39">
        <f t="shared" si="113"/>
        <v>0</v>
      </c>
      <c r="T505" s="37"/>
      <c r="U505" s="40">
        <f t="shared" si="114"/>
        <v>11080</v>
      </c>
    </row>
    <row r="506" spans="1:21">
      <c r="A506" s="67" t="s">
        <v>190</v>
      </c>
      <c r="B506" s="56" t="s">
        <v>640</v>
      </c>
      <c r="C506" s="56" t="s">
        <v>641</v>
      </c>
      <c r="D506" s="56" t="s">
        <v>642</v>
      </c>
      <c r="E506" s="56" t="s">
        <v>683</v>
      </c>
      <c r="F506" s="27" t="s">
        <v>272</v>
      </c>
      <c r="G506" s="28">
        <v>82</v>
      </c>
      <c r="H506" s="66" t="s">
        <v>696</v>
      </c>
      <c r="I506" s="66" t="s">
        <v>165</v>
      </c>
      <c r="J506" s="30">
        <v>21.6</v>
      </c>
      <c r="K506" s="31">
        <v>21.6</v>
      </c>
      <c r="L506" s="32">
        <v>0</v>
      </c>
      <c r="M506" s="33">
        <v>200</v>
      </c>
      <c r="N506" s="34" t="str">
        <f t="shared" si="110"/>
        <v>dou200s</v>
      </c>
      <c r="O506" s="35" t="e">
        <f t="shared" si="111"/>
        <v>#DIV/0!</v>
      </c>
      <c r="P506" s="36">
        <f>VLOOKUP(A506,Kengetallen!$A$2:$B$57,2,FALSE)</f>
        <v>0</v>
      </c>
      <c r="Q506" s="37"/>
      <c r="R506" s="38">
        <f t="shared" si="112"/>
        <v>0</v>
      </c>
      <c r="S506" s="39">
        <f t="shared" si="113"/>
        <v>0</v>
      </c>
      <c r="T506" s="37"/>
      <c r="U506" s="40">
        <f t="shared" si="114"/>
        <v>4320</v>
      </c>
    </row>
    <row r="507" spans="1:21">
      <c r="A507" s="67" t="s">
        <v>209</v>
      </c>
      <c r="B507" s="56" t="s">
        <v>640</v>
      </c>
      <c r="C507" s="56" t="s">
        <v>641</v>
      </c>
      <c r="D507" s="56" t="s">
        <v>642</v>
      </c>
      <c r="E507" s="56" t="s">
        <v>683</v>
      </c>
      <c r="F507" s="27" t="s">
        <v>272</v>
      </c>
      <c r="G507" s="28">
        <v>83</v>
      </c>
      <c r="H507" s="66" t="s">
        <v>697</v>
      </c>
      <c r="I507" s="66" t="s">
        <v>165</v>
      </c>
      <c r="J507" s="30">
        <v>55.9</v>
      </c>
      <c r="K507" s="31">
        <v>55.9</v>
      </c>
      <c r="L507" s="32">
        <v>0</v>
      </c>
      <c r="M507" s="33">
        <v>200</v>
      </c>
      <c r="N507" s="34" t="str">
        <f t="shared" si="110"/>
        <v>kle200s</v>
      </c>
      <c r="O507" s="35" t="e">
        <f t="shared" si="111"/>
        <v>#DIV/0!</v>
      </c>
      <c r="P507" s="36">
        <f>VLOOKUP(A507,Kengetallen!$A$2:$B$57,2,FALSE)</f>
        <v>0</v>
      </c>
      <c r="Q507" s="37"/>
      <c r="R507" s="38">
        <f t="shared" si="112"/>
        <v>0</v>
      </c>
      <c r="S507" s="39">
        <f t="shared" si="113"/>
        <v>0</v>
      </c>
      <c r="T507" s="37"/>
      <c r="U507" s="40">
        <f t="shared" si="114"/>
        <v>11180</v>
      </c>
    </row>
    <row r="508" spans="1:21">
      <c r="A508" s="67" t="s">
        <v>190</v>
      </c>
      <c r="B508" s="56" t="s">
        <v>640</v>
      </c>
      <c r="C508" s="56" t="s">
        <v>641</v>
      </c>
      <c r="D508" s="56" t="s">
        <v>642</v>
      </c>
      <c r="E508" s="56" t="s">
        <v>683</v>
      </c>
      <c r="F508" s="27" t="s">
        <v>272</v>
      </c>
      <c r="G508" s="28">
        <v>84</v>
      </c>
      <c r="H508" s="66" t="s">
        <v>698</v>
      </c>
      <c r="I508" s="66" t="s">
        <v>165</v>
      </c>
      <c r="J508" s="30">
        <v>34</v>
      </c>
      <c r="K508" s="31">
        <v>34</v>
      </c>
      <c r="L508" s="32">
        <v>0</v>
      </c>
      <c r="M508" s="33">
        <v>200</v>
      </c>
      <c r="N508" s="34" t="str">
        <f t="shared" si="110"/>
        <v>dou200s</v>
      </c>
      <c r="O508" s="35" t="e">
        <f t="shared" si="111"/>
        <v>#DIV/0!</v>
      </c>
      <c r="P508" s="36">
        <f>VLOOKUP(A508,Kengetallen!$A$2:$B$57,2,FALSE)</f>
        <v>0</v>
      </c>
      <c r="Q508" s="37"/>
      <c r="R508" s="38">
        <f t="shared" si="112"/>
        <v>0</v>
      </c>
      <c r="S508" s="39">
        <f t="shared" si="113"/>
        <v>0</v>
      </c>
      <c r="T508" s="37"/>
      <c r="U508" s="40">
        <f t="shared" si="114"/>
        <v>6800</v>
      </c>
    </row>
    <row r="509" spans="1:21">
      <c r="A509" s="67" t="s">
        <v>230</v>
      </c>
      <c r="B509" s="56" t="s">
        <v>640</v>
      </c>
      <c r="C509" s="56" t="s">
        <v>641</v>
      </c>
      <c r="D509" s="56" t="s">
        <v>642</v>
      </c>
      <c r="E509" s="56" t="s">
        <v>683</v>
      </c>
      <c r="F509" s="27" t="s">
        <v>272</v>
      </c>
      <c r="G509" s="28">
        <v>81</v>
      </c>
      <c r="H509" s="66" t="s">
        <v>699</v>
      </c>
      <c r="I509" s="66" t="s">
        <v>244</v>
      </c>
      <c r="J509" s="30">
        <v>257.39999999999998</v>
      </c>
      <c r="K509" s="31">
        <v>257.39999999999998</v>
      </c>
      <c r="L509" s="32">
        <v>0</v>
      </c>
      <c r="M509" s="33">
        <v>200</v>
      </c>
      <c r="N509" s="34" t="str">
        <f t="shared" si="110"/>
        <v>spo200d</v>
      </c>
      <c r="O509" s="35" t="e">
        <f t="shared" si="111"/>
        <v>#DIV/0!</v>
      </c>
      <c r="P509" s="36">
        <f>VLOOKUP(A509,Kengetallen!$A$2:$B$57,2,FALSE)</f>
        <v>0</v>
      </c>
      <c r="Q509" s="37"/>
      <c r="R509" s="38">
        <f t="shared" si="112"/>
        <v>0</v>
      </c>
      <c r="S509" s="39">
        <f t="shared" si="113"/>
        <v>0</v>
      </c>
      <c r="T509" s="37"/>
      <c r="U509" s="40">
        <f t="shared" si="114"/>
        <v>51479.999999999993</v>
      </c>
    </row>
    <row r="510" spans="1:21">
      <c r="A510" s="67" t="s">
        <v>289</v>
      </c>
      <c r="B510" s="56" t="s">
        <v>640</v>
      </c>
      <c r="C510" s="56" t="s">
        <v>641</v>
      </c>
      <c r="D510" s="56" t="s">
        <v>642</v>
      </c>
      <c r="E510" s="56" t="s">
        <v>683</v>
      </c>
      <c r="F510" s="27" t="s">
        <v>272</v>
      </c>
      <c r="G510" s="28" t="s">
        <v>700</v>
      </c>
      <c r="H510" s="66" t="s">
        <v>701</v>
      </c>
      <c r="I510" s="66" t="s">
        <v>244</v>
      </c>
      <c r="J510" s="30">
        <v>32</v>
      </c>
      <c r="K510" s="31">
        <v>0</v>
      </c>
      <c r="L510" s="32">
        <v>32</v>
      </c>
      <c r="M510" s="33">
        <v>0</v>
      </c>
      <c r="N510" s="34" t="str">
        <f t="shared" si="110"/>
        <v>nio</v>
      </c>
      <c r="Q510" s="36"/>
      <c r="R510" s="38"/>
      <c r="T510" s="36"/>
    </row>
    <row r="511" spans="1:21">
      <c r="A511" s="67" t="s">
        <v>230</v>
      </c>
      <c r="B511" s="56" t="s">
        <v>640</v>
      </c>
      <c r="C511" s="56" t="s">
        <v>641</v>
      </c>
      <c r="D511" s="56" t="s">
        <v>642</v>
      </c>
      <c r="E511" s="56" t="s">
        <v>683</v>
      </c>
      <c r="F511" s="27" t="s">
        <v>272</v>
      </c>
      <c r="G511" s="28">
        <v>80</v>
      </c>
      <c r="H511" s="66" t="s">
        <v>699</v>
      </c>
      <c r="I511" s="66" t="s">
        <v>244</v>
      </c>
      <c r="J511" s="30">
        <v>257.10000000000002</v>
      </c>
      <c r="K511" s="31">
        <v>257.10000000000002</v>
      </c>
      <c r="L511" s="32">
        <v>0</v>
      </c>
      <c r="M511" s="33">
        <v>200</v>
      </c>
      <c r="N511" s="34" t="str">
        <f t="shared" si="110"/>
        <v>spo200d</v>
      </c>
      <c r="O511" s="35" t="e">
        <f t="shared" si="111"/>
        <v>#DIV/0!</v>
      </c>
      <c r="P511" s="36">
        <f>VLOOKUP(A511,Kengetallen!$A$2:$B$57,2,FALSE)</f>
        <v>0</v>
      </c>
      <c r="Q511" s="37"/>
      <c r="R511" s="38">
        <f t="shared" si="112"/>
        <v>0</v>
      </c>
      <c r="S511" s="39">
        <f t="shared" si="113"/>
        <v>0</v>
      </c>
      <c r="T511" s="37"/>
      <c r="U511" s="40">
        <f t="shared" si="114"/>
        <v>51420.000000000007</v>
      </c>
    </row>
    <row r="512" spans="1:21">
      <c r="A512" s="67" t="s">
        <v>289</v>
      </c>
      <c r="B512" s="56" t="s">
        <v>640</v>
      </c>
      <c r="C512" s="56" t="s">
        <v>641</v>
      </c>
      <c r="D512" s="56" t="s">
        <v>642</v>
      </c>
      <c r="E512" s="56" t="s">
        <v>683</v>
      </c>
      <c r="F512" s="27" t="s">
        <v>272</v>
      </c>
      <c r="G512" s="28" t="s">
        <v>702</v>
      </c>
      <c r="H512" s="66" t="s">
        <v>701</v>
      </c>
      <c r="I512" s="66" t="s">
        <v>244</v>
      </c>
      <c r="J512" s="30">
        <v>32</v>
      </c>
      <c r="K512" s="31">
        <v>0</v>
      </c>
      <c r="L512" s="32">
        <v>32</v>
      </c>
      <c r="M512" s="33">
        <v>0</v>
      </c>
      <c r="N512" s="34" t="str">
        <f t="shared" si="110"/>
        <v>nio</v>
      </c>
      <c r="Q512" s="36"/>
      <c r="R512" s="38"/>
      <c r="T512" s="36"/>
    </row>
    <row r="513" spans="1:21">
      <c r="A513" s="67" t="s">
        <v>209</v>
      </c>
      <c r="B513" s="56" t="s">
        <v>640</v>
      </c>
      <c r="C513" s="56" t="s">
        <v>641</v>
      </c>
      <c r="D513" s="56" t="s">
        <v>642</v>
      </c>
      <c r="E513" s="56" t="s">
        <v>683</v>
      </c>
      <c r="F513" s="27" t="s">
        <v>272</v>
      </c>
      <c r="G513" s="28">
        <v>85</v>
      </c>
      <c r="H513" s="66" t="s">
        <v>703</v>
      </c>
      <c r="I513" s="66" t="s">
        <v>165</v>
      </c>
      <c r="J513" s="30">
        <v>6</v>
      </c>
      <c r="K513" s="31">
        <v>6</v>
      </c>
      <c r="L513" s="32">
        <v>0</v>
      </c>
      <c r="M513" s="33">
        <v>200</v>
      </c>
      <c r="N513" s="34" t="str">
        <f t="shared" si="110"/>
        <v>kle200s</v>
      </c>
      <c r="O513" s="35" t="e">
        <f t="shared" si="111"/>
        <v>#DIV/0!</v>
      </c>
      <c r="P513" s="36">
        <f>VLOOKUP(A513,Kengetallen!$A$2:$B$57,2,FALSE)</f>
        <v>0</v>
      </c>
      <c r="Q513" s="37"/>
      <c r="R513" s="38">
        <f t="shared" si="112"/>
        <v>0</v>
      </c>
      <c r="S513" s="39">
        <f t="shared" si="113"/>
        <v>0</v>
      </c>
      <c r="T513" s="37"/>
      <c r="U513" s="40">
        <f t="shared" si="114"/>
        <v>1200</v>
      </c>
    </row>
    <row r="514" spans="1:21">
      <c r="A514" s="67" t="s">
        <v>230</v>
      </c>
      <c r="B514" s="56" t="s">
        <v>640</v>
      </c>
      <c r="C514" s="56" t="s">
        <v>641</v>
      </c>
      <c r="D514" s="56" t="s">
        <v>642</v>
      </c>
      <c r="E514" s="56" t="s">
        <v>704</v>
      </c>
      <c r="F514" s="27" t="s">
        <v>272</v>
      </c>
      <c r="G514" s="28">
        <v>90</v>
      </c>
      <c r="H514" s="66" t="s">
        <v>699</v>
      </c>
      <c r="I514" s="66" t="s">
        <v>244</v>
      </c>
      <c r="J514" s="30">
        <v>256</v>
      </c>
      <c r="K514" s="31">
        <v>256</v>
      </c>
      <c r="L514" s="32">
        <v>0</v>
      </c>
      <c r="M514" s="33">
        <v>200</v>
      </c>
      <c r="N514" s="34" t="str">
        <f t="shared" si="110"/>
        <v>spo200d</v>
      </c>
      <c r="O514" s="35" t="e">
        <f t="shared" si="111"/>
        <v>#DIV/0!</v>
      </c>
      <c r="P514" s="36">
        <f>VLOOKUP(A514,Kengetallen!$A$2:$B$57,2,FALSE)</f>
        <v>0</v>
      </c>
      <c r="Q514" s="37"/>
      <c r="R514" s="38">
        <f t="shared" si="112"/>
        <v>0</v>
      </c>
      <c r="S514" s="39">
        <f t="shared" si="113"/>
        <v>0</v>
      </c>
      <c r="T514" s="37"/>
      <c r="U514" s="40">
        <f t="shared" si="114"/>
        <v>51200</v>
      </c>
    </row>
    <row r="515" spans="1:21">
      <c r="A515" s="67" t="s">
        <v>289</v>
      </c>
      <c r="B515" s="56" t="s">
        <v>640</v>
      </c>
      <c r="C515" s="56" t="s">
        <v>641</v>
      </c>
      <c r="D515" s="56" t="s">
        <v>642</v>
      </c>
      <c r="E515" s="56" t="s">
        <v>704</v>
      </c>
      <c r="F515" s="27" t="s">
        <v>272</v>
      </c>
      <c r="G515" s="28" t="s">
        <v>705</v>
      </c>
      <c r="H515" s="66" t="s">
        <v>701</v>
      </c>
      <c r="I515" s="66" t="s">
        <v>244</v>
      </c>
      <c r="J515" s="30">
        <v>35</v>
      </c>
      <c r="K515" s="31">
        <v>0</v>
      </c>
      <c r="L515" s="32">
        <v>35</v>
      </c>
      <c r="M515" s="33">
        <v>0</v>
      </c>
      <c r="N515" s="34" t="str">
        <f t="shared" si="110"/>
        <v>nio</v>
      </c>
      <c r="Q515" s="36"/>
      <c r="R515" s="38"/>
      <c r="T515" s="36"/>
    </row>
    <row r="516" spans="1:21">
      <c r="A516" s="67" t="s">
        <v>209</v>
      </c>
      <c r="B516" s="56" t="s">
        <v>640</v>
      </c>
      <c r="C516" s="56" t="s">
        <v>641</v>
      </c>
      <c r="D516" s="56" t="s">
        <v>642</v>
      </c>
      <c r="E516" s="56" t="s">
        <v>704</v>
      </c>
      <c r="F516" s="27" t="s">
        <v>272</v>
      </c>
      <c r="G516" s="28">
        <v>93</v>
      </c>
      <c r="H516" s="66" t="s">
        <v>703</v>
      </c>
      <c r="I516" s="66" t="s">
        <v>165</v>
      </c>
      <c r="J516" s="30">
        <v>9</v>
      </c>
      <c r="K516" s="31">
        <v>9</v>
      </c>
      <c r="L516" s="32">
        <v>0</v>
      </c>
      <c r="M516" s="33">
        <v>200</v>
      </c>
      <c r="N516" s="34" t="str">
        <f t="shared" si="110"/>
        <v>kle200s</v>
      </c>
      <c r="O516" s="35" t="e">
        <f t="shared" si="111"/>
        <v>#DIV/0!</v>
      </c>
      <c r="P516" s="36">
        <f>VLOOKUP(A516,Kengetallen!$A$2:$B$57,2,FALSE)</f>
        <v>0</v>
      </c>
      <c r="Q516" s="37"/>
      <c r="R516" s="38">
        <f t="shared" si="112"/>
        <v>0</v>
      </c>
      <c r="S516" s="39">
        <f t="shared" si="113"/>
        <v>0</v>
      </c>
      <c r="T516" s="37"/>
      <c r="U516" s="40">
        <f t="shared" si="114"/>
        <v>1800</v>
      </c>
    </row>
    <row r="517" spans="1:21">
      <c r="A517" s="67" t="s">
        <v>289</v>
      </c>
      <c r="B517" s="56" t="s">
        <v>640</v>
      </c>
      <c r="C517" s="56" t="s">
        <v>641</v>
      </c>
      <c r="D517" s="56" t="s">
        <v>642</v>
      </c>
      <c r="E517" s="56" t="s">
        <v>704</v>
      </c>
      <c r="F517" s="27" t="s">
        <v>272</v>
      </c>
      <c r="G517" s="28">
        <v>94</v>
      </c>
      <c r="H517" s="66" t="s">
        <v>706</v>
      </c>
      <c r="I517" s="66" t="s">
        <v>457</v>
      </c>
      <c r="J517" s="30">
        <v>17.600000000000001</v>
      </c>
      <c r="K517" s="31">
        <v>0</v>
      </c>
      <c r="L517" s="32">
        <v>17.600000000000001</v>
      </c>
      <c r="M517" s="33">
        <v>0</v>
      </c>
      <c r="N517" s="34" t="str">
        <f t="shared" si="110"/>
        <v>nio</v>
      </c>
      <c r="Q517" s="44"/>
      <c r="T517" s="44"/>
    </row>
    <row r="518" spans="1:21">
      <c r="A518" s="67" t="s">
        <v>209</v>
      </c>
      <c r="B518" s="56" t="s">
        <v>640</v>
      </c>
      <c r="C518" s="56" t="s">
        <v>641</v>
      </c>
      <c r="D518" s="56" t="s">
        <v>642</v>
      </c>
      <c r="E518" s="56" t="s">
        <v>704</v>
      </c>
      <c r="F518" s="27" t="s">
        <v>272</v>
      </c>
      <c r="G518" s="28">
        <v>95</v>
      </c>
      <c r="H518" s="66" t="s">
        <v>697</v>
      </c>
      <c r="I518" s="66" t="s">
        <v>165</v>
      </c>
      <c r="J518" s="30">
        <v>23</v>
      </c>
      <c r="K518" s="31">
        <v>23</v>
      </c>
      <c r="L518" s="32">
        <v>0</v>
      </c>
      <c r="M518" s="33">
        <v>200</v>
      </c>
      <c r="N518" s="34" t="str">
        <f t="shared" si="110"/>
        <v>kle200s</v>
      </c>
      <c r="O518" s="35" t="e">
        <f t="shared" si="111"/>
        <v>#DIV/0!</v>
      </c>
      <c r="P518" s="36">
        <f>VLOOKUP(A518,Kengetallen!$A$2:$B$57,2,FALSE)</f>
        <v>0</v>
      </c>
      <c r="Q518" s="37"/>
      <c r="R518" s="38">
        <f t="shared" ref="R518:R522" si="115">+P518*Q518</f>
        <v>0</v>
      </c>
      <c r="S518" s="39">
        <f t="shared" ref="S518:S522" si="116">+R518*K518</f>
        <v>0</v>
      </c>
      <c r="T518" s="37"/>
      <c r="U518" s="40">
        <f t="shared" si="114"/>
        <v>4600</v>
      </c>
    </row>
    <row r="519" spans="1:21">
      <c r="A519" s="67" t="s">
        <v>190</v>
      </c>
      <c r="B519" s="56" t="s">
        <v>640</v>
      </c>
      <c r="C519" s="56" t="s">
        <v>641</v>
      </c>
      <c r="D519" s="56" t="s">
        <v>642</v>
      </c>
      <c r="E519" s="56" t="s">
        <v>704</v>
      </c>
      <c r="F519" s="27" t="s">
        <v>272</v>
      </c>
      <c r="G519" s="28">
        <v>96</v>
      </c>
      <c r="H519" s="66" t="s">
        <v>698</v>
      </c>
      <c r="I519" s="66" t="s">
        <v>165</v>
      </c>
      <c r="J519" s="30">
        <v>21</v>
      </c>
      <c r="K519" s="31">
        <v>21</v>
      </c>
      <c r="L519" s="32">
        <v>0</v>
      </c>
      <c r="M519" s="33">
        <v>200</v>
      </c>
      <c r="N519" s="34" t="str">
        <f t="shared" si="110"/>
        <v>dou200s</v>
      </c>
      <c r="O519" s="35" t="e">
        <f t="shared" si="111"/>
        <v>#DIV/0!</v>
      </c>
      <c r="P519" s="36">
        <f>VLOOKUP(A519,Kengetallen!$A$2:$B$57,2,FALSE)</f>
        <v>0</v>
      </c>
      <c r="Q519" s="37"/>
      <c r="R519" s="38">
        <f t="shared" si="115"/>
        <v>0</v>
      </c>
      <c r="S519" s="39">
        <f t="shared" si="116"/>
        <v>0</v>
      </c>
      <c r="T519" s="37"/>
      <c r="U519" s="40">
        <f t="shared" si="114"/>
        <v>4200</v>
      </c>
    </row>
    <row r="520" spans="1:21">
      <c r="A520" s="67" t="s">
        <v>209</v>
      </c>
      <c r="B520" s="56" t="s">
        <v>640</v>
      </c>
      <c r="C520" s="56" t="s">
        <v>641</v>
      </c>
      <c r="D520" s="56" t="s">
        <v>642</v>
      </c>
      <c r="E520" s="56" t="s">
        <v>704</v>
      </c>
      <c r="F520" s="27" t="s">
        <v>272</v>
      </c>
      <c r="G520" s="28">
        <v>97</v>
      </c>
      <c r="H520" s="66" t="s">
        <v>695</v>
      </c>
      <c r="I520" s="66" t="s">
        <v>165</v>
      </c>
      <c r="J520" s="30">
        <v>23</v>
      </c>
      <c r="K520" s="31">
        <v>23</v>
      </c>
      <c r="L520" s="32">
        <v>0</v>
      </c>
      <c r="M520" s="33">
        <v>200</v>
      </c>
      <c r="N520" s="34" t="str">
        <f t="shared" si="110"/>
        <v>kle200s</v>
      </c>
      <c r="O520" s="35" t="e">
        <f t="shared" si="111"/>
        <v>#DIV/0!</v>
      </c>
      <c r="P520" s="36">
        <f>VLOOKUP(A520,Kengetallen!$A$2:$B$57,2,FALSE)</f>
        <v>0</v>
      </c>
      <c r="Q520" s="37"/>
      <c r="R520" s="38">
        <f t="shared" si="115"/>
        <v>0</v>
      </c>
      <c r="S520" s="39">
        <f t="shared" si="116"/>
        <v>0</v>
      </c>
      <c r="T520" s="37"/>
      <c r="U520" s="40">
        <f t="shared" si="114"/>
        <v>4600</v>
      </c>
    </row>
    <row r="521" spans="1:21">
      <c r="A521" s="67" t="s">
        <v>190</v>
      </c>
      <c r="B521" s="56" t="s">
        <v>640</v>
      </c>
      <c r="C521" s="56" t="s">
        <v>641</v>
      </c>
      <c r="D521" s="56" t="s">
        <v>642</v>
      </c>
      <c r="E521" s="56" t="s">
        <v>704</v>
      </c>
      <c r="F521" s="27" t="s">
        <v>272</v>
      </c>
      <c r="G521" s="28">
        <v>98</v>
      </c>
      <c r="H521" s="66" t="s">
        <v>696</v>
      </c>
      <c r="I521" s="66" t="s">
        <v>165</v>
      </c>
      <c r="J521" s="30">
        <v>21</v>
      </c>
      <c r="K521" s="31">
        <v>21</v>
      </c>
      <c r="L521" s="32">
        <v>0</v>
      </c>
      <c r="M521" s="33">
        <v>200</v>
      </c>
      <c r="N521" s="34" t="str">
        <f t="shared" si="110"/>
        <v>dou200s</v>
      </c>
      <c r="O521" s="35" t="e">
        <f t="shared" si="111"/>
        <v>#DIV/0!</v>
      </c>
      <c r="P521" s="36">
        <f>VLOOKUP(A521,Kengetallen!$A$2:$B$57,2,FALSE)</f>
        <v>0</v>
      </c>
      <c r="Q521" s="37"/>
      <c r="R521" s="38">
        <f t="shared" si="115"/>
        <v>0</v>
      </c>
      <c r="S521" s="39">
        <f t="shared" si="116"/>
        <v>0</v>
      </c>
      <c r="T521" s="37"/>
      <c r="U521" s="40">
        <f t="shared" si="114"/>
        <v>4200</v>
      </c>
    </row>
    <row r="522" spans="1:21">
      <c r="A522" s="67" t="s">
        <v>232</v>
      </c>
      <c r="B522" s="56" t="s">
        <v>640</v>
      </c>
      <c r="C522" s="56" t="s">
        <v>641</v>
      </c>
      <c r="D522" s="56" t="s">
        <v>642</v>
      </c>
      <c r="E522" s="56" t="s">
        <v>648</v>
      </c>
      <c r="F522" s="27" t="s">
        <v>360</v>
      </c>
      <c r="G522" s="28"/>
      <c r="H522" s="66" t="s">
        <v>477</v>
      </c>
      <c r="I522" s="66" t="s">
        <v>651</v>
      </c>
      <c r="J522" s="30">
        <v>20.7</v>
      </c>
      <c r="K522" s="31">
        <v>20.7</v>
      </c>
      <c r="L522" s="32">
        <v>0</v>
      </c>
      <c r="M522" s="33">
        <v>200</v>
      </c>
      <c r="N522" s="34" t="str">
        <f t="shared" si="110"/>
        <v>tra200l</v>
      </c>
      <c r="O522" s="35" t="e">
        <f t="shared" si="111"/>
        <v>#DIV/0!</v>
      </c>
      <c r="P522" s="36">
        <f>VLOOKUP(A522,Kengetallen!$A$2:$B$57,2,FALSE)</f>
        <v>0</v>
      </c>
      <c r="Q522" s="37"/>
      <c r="R522" s="38">
        <f t="shared" si="115"/>
        <v>0</v>
      </c>
      <c r="S522" s="39">
        <f t="shared" si="116"/>
        <v>0</v>
      </c>
      <c r="T522" s="37"/>
      <c r="U522" s="40">
        <f t="shared" si="114"/>
        <v>4140</v>
      </c>
    </row>
    <row r="523" spans="1:21">
      <c r="A523" s="67" t="s">
        <v>289</v>
      </c>
      <c r="B523" s="56" t="s">
        <v>640</v>
      </c>
      <c r="C523" s="56" t="s">
        <v>641</v>
      </c>
      <c r="D523" s="56" t="s">
        <v>642</v>
      </c>
      <c r="E523" s="56" t="s">
        <v>648</v>
      </c>
      <c r="F523" s="27" t="s">
        <v>360</v>
      </c>
      <c r="G523" s="28">
        <v>101</v>
      </c>
      <c r="H523" s="66" t="s">
        <v>670</v>
      </c>
      <c r="I523" s="66" t="s">
        <v>457</v>
      </c>
      <c r="J523" s="30">
        <v>12</v>
      </c>
      <c r="K523" s="31">
        <v>0</v>
      </c>
      <c r="L523" s="32">
        <v>12</v>
      </c>
      <c r="M523" s="33">
        <v>0</v>
      </c>
      <c r="N523" s="34" t="str">
        <f t="shared" si="110"/>
        <v>nio</v>
      </c>
      <c r="Q523" s="44"/>
      <c r="T523" s="44"/>
    </row>
    <row r="524" spans="1:21">
      <c r="A524" s="67" t="s">
        <v>289</v>
      </c>
      <c r="B524" s="56" t="s">
        <v>640</v>
      </c>
      <c r="C524" s="56" t="s">
        <v>641</v>
      </c>
      <c r="D524" s="56" t="s">
        <v>642</v>
      </c>
      <c r="E524" s="56" t="s">
        <v>648</v>
      </c>
      <c r="F524" s="27" t="s">
        <v>360</v>
      </c>
      <c r="G524" s="28">
        <v>102</v>
      </c>
      <c r="H524" s="66" t="s">
        <v>670</v>
      </c>
      <c r="I524" s="66" t="s">
        <v>457</v>
      </c>
      <c r="J524" s="30">
        <v>17.920000000000002</v>
      </c>
      <c r="K524" s="31">
        <v>0</v>
      </c>
      <c r="L524" s="32">
        <v>17.920000000000002</v>
      </c>
      <c r="M524" s="33">
        <v>0</v>
      </c>
      <c r="N524" s="34" t="str">
        <f t="shared" si="110"/>
        <v>nio</v>
      </c>
      <c r="Q524" s="44"/>
      <c r="T524" s="44"/>
    </row>
    <row r="525" spans="1:21">
      <c r="A525" s="67" t="s">
        <v>215</v>
      </c>
      <c r="B525" s="56" t="s">
        <v>640</v>
      </c>
      <c r="C525" s="56" t="s">
        <v>641</v>
      </c>
      <c r="D525" s="56" t="s">
        <v>642</v>
      </c>
      <c r="E525" s="56" t="s">
        <v>648</v>
      </c>
      <c r="F525" s="27" t="s">
        <v>360</v>
      </c>
      <c r="G525" s="28">
        <v>103</v>
      </c>
      <c r="H525" s="66" t="s">
        <v>451</v>
      </c>
      <c r="I525" s="66" t="s">
        <v>241</v>
      </c>
      <c r="J525" s="30">
        <v>45.56</v>
      </c>
      <c r="K525" s="31">
        <v>45.56</v>
      </c>
      <c r="L525" s="32">
        <v>0</v>
      </c>
      <c r="M525" s="33">
        <v>200</v>
      </c>
      <c r="N525" s="34" t="str">
        <f t="shared" si="110"/>
        <v>les200t</v>
      </c>
      <c r="O525" s="35" t="e">
        <f t="shared" si="111"/>
        <v>#DIV/0!</v>
      </c>
      <c r="P525" s="36">
        <f>VLOOKUP(A525,Kengetallen!$A$2:$B$57,2,FALSE)</f>
        <v>0</v>
      </c>
      <c r="Q525" s="37"/>
      <c r="R525" s="38">
        <f t="shared" ref="R525:R533" si="117">+P525*Q525</f>
        <v>0</v>
      </c>
      <c r="S525" s="39">
        <f t="shared" ref="S525:S533" si="118">+R525*K525</f>
        <v>0</v>
      </c>
      <c r="T525" s="37"/>
      <c r="U525" s="40">
        <f t="shared" si="114"/>
        <v>9112</v>
      </c>
    </row>
    <row r="526" spans="1:21">
      <c r="A526" s="67" t="s">
        <v>205</v>
      </c>
      <c r="B526" s="56" t="s">
        <v>640</v>
      </c>
      <c r="C526" s="56" t="s">
        <v>641</v>
      </c>
      <c r="D526" s="56" t="s">
        <v>642</v>
      </c>
      <c r="E526" s="56" t="s">
        <v>648</v>
      </c>
      <c r="F526" s="27" t="s">
        <v>360</v>
      </c>
      <c r="G526" s="28">
        <v>104</v>
      </c>
      <c r="H526" s="66" t="s">
        <v>652</v>
      </c>
      <c r="I526" s="66" t="s">
        <v>241</v>
      </c>
      <c r="J526" s="30">
        <v>20</v>
      </c>
      <c r="K526" s="31">
        <v>20</v>
      </c>
      <c r="L526" s="32">
        <v>0</v>
      </c>
      <c r="M526" s="33">
        <v>200</v>
      </c>
      <c r="N526" s="34" t="str">
        <f t="shared" si="110"/>
        <v>kan200t</v>
      </c>
      <c r="O526" s="35" t="e">
        <f t="shared" si="111"/>
        <v>#DIV/0!</v>
      </c>
      <c r="P526" s="36">
        <f>VLOOKUP(A526,Kengetallen!$A$2:$B$57,2,FALSE)</f>
        <v>0</v>
      </c>
      <c r="Q526" s="37"/>
      <c r="R526" s="38">
        <f t="shared" si="117"/>
        <v>0</v>
      </c>
      <c r="S526" s="39">
        <f t="shared" si="118"/>
        <v>0</v>
      </c>
      <c r="T526" s="37"/>
      <c r="U526" s="40">
        <f t="shared" si="114"/>
        <v>4000</v>
      </c>
    </row>
    <row r="527" spans="1:21">
      <c r="A527" s="67" t="s">
        <v>205</v>
      </c>
      <c r="B527" s="56" t="s">
        <v>640</v>
      </c>
      <c r="C527" s="56" t="s">
        <v>641</v>
      </c>
      <c r="D527" s="56" t="s">
        <v>642</v>
      </c>
      <c r="E527" s="56" t="s">
        <v>648</v>
      </c>
      <c r="F527" s="27" t="s">
        <v>360</v>
      </c>
      <c r="G527" s="28">
        <v>105</v>
      </c>
      <c r="H527" s="66" t="s">
        <v>671</v>
      </c>
      <c r="I527" s="66" t="s">
        <v>241</v>
      </c>
      <c r="J527" s="30">
        <v>20</v>
      </c>
      <c r="K527" s="31">
        <v>20</v>
      </c>
      <c r="L527" s="32">
        <v>0</v>
      </c>
      <c r="M527" s="33">
        <v>200</v>
      </c>
      <c r="N527" s="34" t="str">
        <f t="shared" si="110"/>
        <v>kan200t</v>
      </c>
      <c r="O527" s="35" t="e">
        <f t="shared" si="111"/>
        <v>#DIV/0!</v>
      </c>
      <c r="P527" s="36">
        <f>VLOOKUP(A527,Kengetallen!$A$2:$B$57,2,FALSE)</f>
        <v>0</v>
      </c>
      <c r="Q527" s="37"/>
      <c r="R527" s="38">
        <f t="shared" si="117"/>
        <v>0</v>
      </c>
      <c r="S527" s="39">
        <f t="shared" si="118"/>
        <v>0</v>
      </c>
      <c r="T527" s="37"/>
      <c r="U527" s="40">
        <f t="shared" si="114"/>
        <v>4000</v>
      </c>
    </row>
    <row r="528" spans="1:21">
      <c r="A528" s="67" t="s">
        <v>196</v>
      </c>
      <c r="B528" s="56" t="s">
        <v>640</v>
      </c>
      <c r="C528" s="56" t="s">
        <v>641</v>
      </c>
      <c r="D528" s="56" t="s">
        <v>642</v>
      </c>
      <c r="E528" s="56" t="s">
        <v>648</v>
      </c>
      <c r="F528" s="27" t="s">
        <v>360</v>
      </c>
      <c r="G528" s="28"/>
      <c r="H528" s="66" t="s">
        <v>668</v>
      </c>
      <c r="I528" s="66" t="s">
        <v>651</v>
      </c>
      <c r="J528" s="30">
        <v>90.4</v>
      </c>
      <c r="K528" s="31">
        <v>90.4</v>
      </c>
      <c r="L528" s="32">
        <v>0</v>
      </c>
      <c r="M528" s="33">
        <v>200</v>
      </c>
      <c r="N528" s="34" t="str">
        <f t="shared" si="110"/>
        <v>gan200l</v>
      </c>
      <c r="O528" s="35" t="e">
        <f t="shared" si="111"/>
        <v>#DIV/0!</v>
      </c>
      <c r="P528" s="36">
        <f>VLOOKUP(A528,Kengetallen!$A$2:$B$57,2,FALSE)</f>
        <v>0</v>
      </c>
      <c r="Q528" s="37"/>
      <c r="R528" s="38">
        <f t="shared" si="117"/>
        <v>0</v>
      </c>
      <c r="S528" s="39">
        <f t="shared" si="118"/>
        <v>0</v>
      </c>
      <c r="T528" s="37"/>
      <c r="U528" s="40">
        <f t="shared" si="114"/>
        <v>18080</v>
      </c>
    </row>
    <row r="529" spans="1:21">
      <c r="A529" s="67" t="s">
        <v>215</v>
      </c>
      <c r="B529" s="56" t="s">
        <v>640</v>
      </c>
      <c r="C529" s="56" t="s">
        <v>641</v>
      </c>
      <c r="D529" s="56" t="s">
        <v>642</v>
      </c>
      <c r="E529" s="56" t="s">
        <v>648</v>
      </c>
      <c r="F529" s="27" t="s">
        <v>360</v>
      </c>
      <c r="G529" s="28">
        <v>107</v>
      </c>
      <c r="H529" s="66" t="s">
        <v>451</v>
      </c>
      <c r="I529" s="66" t="s">
        <v>241</v>
      </c>
      <c r="J529" s="30">
        <v>66.64</v>
      </c>
      <c r="K529" s="31">
        <v>66.64</v>
      </c>
      <c r="L529" s="32">
        <v>0</v>
      </c>
      <c r="M529" s="33">
        <v>200</v>
      </c>
      <c r="N529" s="34" t="str">
        <f t="shared" si="110"/>
        <v>les200t</v>
      </c>
      <c r="O529" s="35" t="e">
        <f t="shared" si="111"/>
        <v>#DIV/0!</v>
      </c>
      <c r="P529" s="36">
        <f>VLOOKUP(A529,Kengetallen!$A$2:$B$57,2,FALSE)</f>
        <v>0</v>
      </c>
      <c r="Q529" s="37"/>
      <c r="R529" s="38">
        <f t="shared" si="117"/>
        <v>0</v>
      </c>
      <c r="S529" s="39">
        <f t="shared" si="118"/>
        <v>0</v>
      </c>
      <c r="T529" s="37"/>
      <c r="U529" s="40">
        <f t="shared" si="114"/>
        <v>13328</v>
      </c>
    </row>
    <row r="530" spans="1:21">
      <c r="A530" s="67" t="s">
        <v>213</v>
      </c>
      <c r="B530" s="56" t="s">
        <v>640</v>
      </c>
      <c r="C530" s="56" t="s">
        <v>641</v>
      </c>
      <c r="D530" s="56" t="s">
        <v>642</v>
      </c>
      <c r="E530" s="56" t="s">
        <v>648</v>
      </c>
      <c r="F530" s="27" t="s">
        <v>360</v>
      </c>
      <c r="G530" s="28">
        <v>108</v>
      </c>
      <c r="H530" s="66" t="s">
        <v>451</v>
      </c>
      <c r="I530" s="66" t="s">
        <v>651</v>
      </c>
      <c r="J530" s="30">
        <v>70.3</v>
      </c>
      <c r="K530" s="31">
        <v>70.3</v>
      </c>
      <c r="L530" s="32">
        <v>0</v>
      </c>
      <c r="M530" s="33">
        <v>200</v>
      </c>
      <c r="N530" s="34" t="str">
        <f t="shared" si="110"/>
        <v>les200l</v>
      </c>
      <c r="O530" s="35" t="e">
        <f t="shared" si="111"/>
        <v>#DIV/0!</v>
      </c>
      <c r="P530" s="36">
        <f>VLOOKUP(A530,Kengetallen!$A$2:$B$57,2,FALSE)</f>
        <v>0</v>
      </c>
      <c r="Q530" s="37"/>
      <c r="R530" s="38">
        <f t="shared" si="117"/>
        <v>0</v>
      </c>
      <c r="S530" s="39">
        <f t="shared" si="118"/>
        <v>0</v>
      </c>
      <c r="T530" s="37"/>
      <c r="U530" s="40">
        <f t="shared" si="114"/>
        <v>14060</v>
      </c>
    </row>
    <row r="531" spans="1:21">
      <c r="A531" s="67" t="s">
        <v>213</v>
      </c>
      <c r="B531" s="56" t="s">
        <v>640</v>
      </c>
      <c r="C531" s="56" t="s">
        <v>641</v>
      </c>
      <c r="D531" s="56" t="s">
        <v>642</v>
      </c>
      <c r="E531" s="56" t="s">
        <v>648</v>
      </c>
      <c r="F531" s="27" t="s">
        <v>360</v>
      </c>
      <c r="G531" s="28">
        <v>109</v>
      </c>
      <c r="H531" s="66" t="s">
        <v>451</v>
      </c>
      <c r="I531" s="66" t="s">
        <v>651</v>
      </c>
      <c r="J531" s="30">
        <v>70.3</v>
      </c>
      <c r="K531" s="31">
        <v>70.3</v>
      </c>
      <c r="L531" s="32">
        <v>0</v>
      </c>
      <c r="M531" s="33">
        <v>200</v>
      </c>
      <c r="N531" s="34" t="str">
        <f t="shared" si="110"/>
        <v>les200l</v>
      </c>
      <c r="O531" s="35" t="e">
        <f t="shared" si="111"/>
        <v>#DIV/0!</v>
      </c>
      <c r="P531" s="36">
        <f>VLOOKUP(A531,Kengetallen!$A$2:$B$57,2,FALSE)</f>
        <v>0</v>
      </c>
      <c r="Q531" s="37"/>
      <c r="R531" s="38">
        <f t="shared" si="117"/>
        <v>0</v>
      </c>
      <c r="S531" s="39">
        <f t="shared" si="118"/>
        <v>0</v>
      </c>
      <c r="T531" s="37"/>
      <c r="U531" s="40">
        <f t="shared" si="114"/>
        <v>14060</v>
      </c>
    </row>
    <row r="532" spans="1:21">
      <c r="A532" s="67" t="s">
        <v>228</v>
      </c>
      <c r="B532" s="56" t="s">
        <v>640</v>
      </c>
      <c r="C532" s="56" t="s">
        <v>641</v>
      </c>
      <c r="D532" s="56" t="s">
        <v>642</v>
      </c>
      <c r="E532" s="56" t="s">
        <v>648</v>
      </c>
      <c r="F532" s="27" t="s">
        <v>360</v>
      </c>
      <c r="G532" s="28">
        <v>110</v>
      </c>
      <c r="H532" s="66" t="s">
        <v>707</v>
      </c>
      <c r="I532" s="66" t="s">
        <v>165</v>
      </c>
      <c r="J532" s="30">
        <v>24</v>
      </c>
      <c r="K532" s="31">
        <v>24</v>
      </c>
      <c r="L532" s="32">
        <v>0</v>
      </c>
      <c r="M532" s="33">
        <v>200</v>
      </c>
      <c r="N532" s="34" t="str">
        <f t="shared" si="110"/>
        <v>sas200s</v>
      </c>
      <c r="O532" s="35" t="e">
        <f t="shared" si="111"/>
        <v>#DIV/0!</v>
      </c>
      <c r="P532" s="36">
        <f>VLOOKUP(A532,Kengetallen!$A$2:$B$57,2,FALSE)</f>
        <v>0</v>
      </c>
      <c r="Q532" s="37"/>
      <c r="R532" s="38">
        <f t="shared" si="117"/>
        <v>0</v>
      </c>
      <c r="S532" s="39">
        <f t="shared" si="118"/>
        <v>0</v>
      </c>
      <c r="T532" s="37"/>
      <c r="U532" s="40">
        <f t="shared" si="114"/>
        <v>4800</v>
      </c>
    </row>
    <row r="533" spans="1:21">
      <c r="A533" s="67" t="s">
        <v>228</v>
      </c>
      <c r="B533" s="56" t="s">
        <v>640</v>
      </c>
      <c r="C533" s="56" t="s">
        <v>641</v>
      </c>
      <c r="D533" s="56" t="s">
        <v>642</v>
      </c>
      <c r="E533" s="56" t="s">
        <v>648</v>
      </c>
      <c r="F533" s="27" t="s">
        <v>360</v>
      </c>
      <c r="G533" s="28">
        <v>111</v>
      </c>
      <c r="H533" s="66" t="s">
        <v>708</v>
      </c>
      <c r="I533" s="66" t="s">
        <v>165</v>
      </c>
      <c r="J533" s="30">
        <v>24</v>
      </c>
      <c r="K533" s="31">
        <v>24</v>
      </c>
      <c r="L533" s="32">
        <v>0</v>
      </c>
      <c r="M533" s="33">
        <v>200</v>
      </c>
      <c r="N533" s="34" t="str">
        <f t="shared" si="110"/>
        <v>sas200s</v>
      </c>
      <c r="O533" s="35" t="e">
        <f t="shared" si="111"/>
        <v>#DIV/0!</v>
      </c>
      <c r="P533" s="36">
        <f>VLOOKUP(A533,Kengetallen!$A$2:$B$57,2,FALSE)</f>
        <v>0</v>
      </c>
      <c r="Q533" s="37"/>
      <c r="R533" s="38">
        <f t="shared" si="117"/>
        <v>0</v>
      </c>
      <c r="S533" s="39">
        <f t="shared" si="118"/>
        <v>0</v>
      </c>
      <c r="T533" s="37"/>
      <c r="U533" s="40">
        <f t="shared" si="114"/>
        <v>4800</v>
      </c>
    </row>
    <row r="534" spans="1:21">
      <c r="A534" s="67" t="s">
        <v>289</v>
      </c>
      <c r="B534" s="56" t="s">
        <v>640</v>
      </c>
      <c r="C534" s="56" t="s">
        <v>641</v>
      </c>
      <c r="D534" s="56" t="s">
        <v>642</v>
      </c>
      <c r="E534" s="56" t="s">
        <v>648</v>
      </c>
      <c r="F534" s="27" t="s">
        <v>360</v>
      </c>
      <c r="G534" s="28">
        <v>112</v>
      </c>
      <c r="H534" s="66" t="s">
        <v>670</v>
      </c>
      <c r="I534" s="66" t="s">
        <v>457</v>
      </c>
      <c r="J534" s="30">
        <v>12.6</v>
      </c>
      <c r="K534" s="31">
        <v>0</v>
      </c>
      <c r="L534" s="32">
        <v>12.6</v>
      </c>
      <c r="M534" s="33">
        <v>0</v>
      </c>
      <c r="N534" s="34" t="str">
        <f t="shared" si="110"/>
        <v>nio</v>
      </c>
      <c r="Q534" s="44"/>
      <c r="T534" s="44"/>
    </row>
    <row r="535" spans="1:21">
      <c r="A535" s="67" t="s">
        <v>213</v>
      </c>
      <c r="B535" s="56" t="s">
        <v>640</v>
      </c>
      <c r="C535" s="56" t="s">
        <v>641</v>
      </c>
      <c r="D535" s="56" t="s">
        <v>642</v>
      </c>
      <c r="E535" s="56" t="s">
        <v>648</v>
      </c>
      <c r="F535" s="27" t="s">
        <v>360</v>
      </c>
      <c r="G535" s="28">
        <v>113</v>
      </c>
      <c r="H535" s="66" t="s">
        <v>451</v>
      </c>
      <c r="I535" s="66" t="s">
        <v>651</v>
      </c>
      <c r="J535" s="30">
        <v>70.3</v>
      </c>
      <c r="K535" s="31">
        <v>70.3</v>
      </c>
      <c r="L535" s="32">
        <v>0</v>
      </c>
      <c r="M535" s="33">
        <v>200</v>
      </c>
      <c r="N535" s="34" t="str">
        <f t="shared" si="110"/>
        <v>les200l</v>
      </c>
      <c r="O535" s="35" t="e">
        <f t="shared" si="111"/>
        <v>#DIV/0!</v>
      </c>
      <c r="P535" s="36">
        <f>VLOOKUP(A535,Kengetallen!$A$2:$B$57,2,FALSE)</f>
        <v>0</v>
      </c>
      <c r="Q535" s="37"/>
      <c r="R535" s="38">
        <f t="shared" ref="R535:R551" si="119">+P535*Q535</f>
        <v>0</v>
      </c>
      <c r="S535" s="39">
        <f t="shared" ref="S535:S551" si="120">+R535*K535</f>
        <v>0</v>
      </c>
      <c r="T535" s="37"/>
      <c r="U535" s="40">
        <f t="shared" si="114"/>
        <v>14060</v>
      </c>
    </row>
    <row r="536" spans="1:21">
      <c r="A536" s="67" t="s">
        <v>213</v>
      </c>
      <c r="B536" s="56" t="s">
        <v>640</v>
      </c>
      <c r="C536" s="56" t="s">
        <v>641</v>
      </c>
      <c r="D536" s="56" t="s">
        <v>642</v>
      </c>
      <c r="E536" s="56" t="s">
        <v>648</v>
      </c>
      <c r="F536" s="27" t="s">
        <v>360</v>
      </c>
      <c r="G536" s="28">
        <v>114</v>
      </c>
      <c r="H536" s="66" t="s">
        <v>451</v>
      </c>
      <c r="I536" s="66" t="s">
        <v>651</v>
      </c>
      <c r="J536" s="30">
        <v>70.3</v>
      </c>
      <c r="K536" s="31">
        <v>70.3</v>
      </c>
      <c r="L536" s="32">
        <v>0</v>
      </c>
      <c r="M536" s="33">
        <v>200</v>
      </c>
      <c r="N536" s="34" t="str">
        <f t="shared" si="110"/>
        <v>les200l</v>
      </c>
      <c r="O536" s="35" t="e">
        <f t="shared" si="111"/>
        <v>#DIV/0!</v>
      </c>
      <c r="P536" s="36">
        <f>VLOOKUP(A536,Kengetallen!$A$2:$B$57,2,FALSE)</f>
        <v>0</v>
      </c>
      <c r="Q536" s="37"/>
      <c r="R536" s="38">
        <f t="shared" si="119"/>
        <v>0</v>
      </c>
      <c r="S536" s="39">
        <f t="shared" si="120"/>
        <v>0</v>
      </c>
      <c r="T536" s="37"/>
      <c r="U536" s="40">
        <f t="shared" si="114"/>
        <v>14060</v>
      </c>
    </row>
    <row r="537" spans="1:21">
      <c r="A537" s="67" t="s">
        <v>196</v>
      </c>
      <c r="B537" s="56" t="s">
        <v>640</v>
      </c>
      <c r="C537" s="56" t="s">
        <v>641</v>
      </c>
      <c r="D537" s="56" t="s">
        <v>642</v>
      </c>
      <c r="E537" s="56" t="s">
        <v>648</v>
      </c>
      <c r="F537" s="27" t="s">
        <v>360</v>
      </c>
      <c r="G537" s="28"/>
      <c r="H537" s="66" t="s">
        <v>668</v>
      </c>
      <c r="I537" s="66" t="s">
        <v>651</v>
      </c>
      <c r="J537" s="30">
        <v>127.4</v>
      </c>
      <c r="K537" s="31">
        <v>127.4</v>
      </c>
      <c r="L537" s="32">
        <v>0</v>
      </c>
      <c r="M537" s="33">
        <v>200</v>
      </c>
      <c r="N537" s="34" t="str">
        <f t="shared" si="110"/>
        <v>gan200l</v>
      </c>
      <c r="O537" s="35" t="e">
        <f t="shared" si="111"/>
        <v>#DIV/0!</v>
      </c>
      <c r="P537" s="36">
        <f>VLOOKUP(A537,Kengetallen!$A$2:$B$57,2,FALSE)</f>
        <v>0</v>
      </c>
      <c r="Q537" s="37"/>
      <c r="R537" s="38">
        <f t="shared" si="119"/>
        <v>0</v>
      </c>
      <c r="S537" s="39">
        <f t="shared" si="120"/>
        <v>0</v>
      </c>
      <c r="T537" s="37"/>
      <c r="U537" s="40">
        <f t="shared" si="114"/>
        <v>25480</v>
      </c>
    </row>
    <row r="538" spans="1:21">
      <c r="A538" s="67" t="s">
        <v>232</v>
      </c>
      <c r="B538" s="56" t="s">
        <v>640</v>
      </c>
      <c r="C538" s="56" t="s">
        <v>641</v>
      </c>
      <c r="D538" s="56" t="s">
        <v>642</v>
      </c>
      <c r="E538" s="56" t="s">
        <v>648</v>
      </c>
      <c r="F538" s="27" t="s">
        <v>360</v>
      </c>
      <c r="G538" s="28"/>
      <c r="H538" s="66" t="s">
        <v>666</v>
      </c>
      <c r="I538" s="66" t="s">
        <v>651</v>
      </c>
      <c r="J538" s="30">
        <v>32.299999999999997</v>
      </c>
      <c r="K538" s="31">
        <v>32.299999999999997</v>
      </c>
      <c r="L538" s="32">
        <v>0</v>
      </c>
      <c r="M538" s="33">
        <v>200</v>
      </c>
      <c r="N538" s="34" t="str">
        <f t="shared" si="110"/>
        <v>tra200l</v>
      </c>
      <c r="O538" s="35" t="e">
        <f t="shared" si="111"/>
        <v>#DIV/0!</v>
      </c>
      <c r="P538" s="36">
        <f>VLOOKUP(A538,Kengetallen!$A$2:$B$57,2,FALSE)</f>
        <v>0</v>
      </c>
      <c r="Q538" s="37"/>
      <c r="R538" s="38">
        <f t="shared" si="119"/>
        <v>0</v>
      </c>
      <c r="S538" s="39">
        <f t="shared" si="120"/>
        <v>0</v>
      </c>
      <c r="T538" s="37"/>
      <c r="U538" s="40">
        <f t="shared" si="114"/>
        <v>6459.9999999999991</v>
      </c>
    </row>
    <row r="539" spans="1:21">
      <c r="A539" s="67" t="s">
        <v>213</v>
      </c>
      <c r="B539" s="56" t="s">
        <v>640</v>
      </c>
      <c r="C539" s="56" t="s">
        <v>641</v>
      </c>
      <c r="D539" s="56" t="s">
        <v>642</v>
      </c>
      <c r="E539" s="56" t="s">
        <v>669</v>
      </c>
      <c r="F539" s="27" t="s">
        <v>360</v>
      </c>
      <c r="G539" s="28">
        <v>130</v>
      </c>
      <c r="H539" s="66" t="s">
        <v>451</v>
      </c>
      <c r="I539" s="66" t="s">
        <v>651</v>
      </c>
      <c r="J539" s="30">
        <v>80.5</v>
      </c>
      <c r="K539" s="31">
        <v>80.5</v>
      </c>
      <c r="L539" s="32">
        <v>0</v>
      </c>
      <c r="M539" s="33">
        <v>200</v>
      </c>
      <c r="N539" s="34" t="str">
        <f t="shared" si="110"/>
        <v>les200l</v>
      </c>
      <c r="O539" s="35" t="e">
        <f t="shared" si="111"/>
        <v>#DIV/0!</v>
      </c>
      <c r="P539" s="36">
        <f>VLOOKUP(A539,Kengetallen!$A$2:$B$57,2,FALSE)</f>
        <v>0</v>
      </c>
      <c r="Q539" s="37"/>
      <c r="R539" s="38">
        <f t="shared" si="119"/>
        <v>0</v>
      </c>
      <c r="S539" s="39">
        <f t="shared" si="120"/>
        <v>0</v>
      </c>
      <c r="T539" s="37"/>
      <c r="U539" s="40">
        <f t="shared" si="114"/>
        <v>16100</v>
      </c>
    </row>
    <row r="540" spans="1:21">
      <c r="A540" s="67" t="s">
        <v>205</v>
      </c>
      <c r="B540" s="56" t="s">
        <v>640</v>
      </c>
      <c r="C540" s="56" t="s">
        <v>641</v>
      </c>
      <c r="D540" s="56" t="s">
        <v>642</v>
      </c>
      <c r="E540" s="56" t="s">
        <v>669</v>
      </c>
      <c r="F540" s="27" t="s">
        <v>360</v>
      </c>
      <c r="G540" s="28">
        <v>131</v>
      </c>
      <c r="H540" s="66" t="s">
        <v>652</v>
      </c>
      <c r="I540" s="66" t="s">
        <v>241</v>
      </c>
      <c r="J540" s="30">
        <v>33.299999999999997</v>
      </c>
      <c r="K540" s="31">
        <v>33.299999999999997</v>
      </c>
      <c r="L540" s="32">
        <v>0</v>
      </c>
      <c r="M540" s="33">
        <v>200</v>
      </c>
      <c r="N540" s="34" t="str">
        <f t="shared" si="110"/>
        <v>kan200t</v>
      </c>
      <c r="O540" s="35" t="e">
        <f t="shared" si="111"/>
        <v>#DIV/0!</v>
      </c>
      <c r="P540" s="36">
        <f>VLOOKUP(A540,Kengetallen!$A$2:$B$57,2,FALSE)</f>
        <v>0</v>
      </c>
      <c r="Q540" s="37"/>
      <c r="R540" s="38">
        <f t="shared" si="119"/>
        <v>0</v>
      </c>
      <c r="S540" s="39">
        <f t="shared" si="120"/>
        <v>0</v>
      </c>
      <c r="T540" s="37"/>
      <c r="U540" s="40">
        <f t="shared" si="114"/>
        <v>6659.9999999999991</v>
      </c>
    </row>
    <row r="541" spans="1:21">
      <c r="A541" s="67" t="s">
        <v>215</v>
      </c>
      <c r="B541" s="56" t="s">
        <v>640</v>
      </c>
      <c r="C541" s="56" t="s">
        <v>641</v>
      </c>
      <c r="D541" s="56" t="s">
        <v>642</v>
      </c>
      <c r="E541" s="56" t="s">
        <v>669</v>
      </c>
      <c r="F541" s="27" t="s">
        <v>360</v>
      </c>
      <c r="G541" s="28">
        <v>133</v>
      </c>
      <c r="H541" s="66" t="s">
        <v>451</v>
      </c>
      <c r="I541" s="66" t="s">
        <v>241</v>
      </c>
      <c r="J541" s="30">
        <v>57</v>
      </c>
      <c r="K541" s="31">
        <v>57</v>
      </c>
      <c r="L541" s="32">
        <v>0</v>
      </c>
      <c r="M541" s="33">
        <v>200</v>
      </c>
      <c r="N541" s="34" t="str">
        <f t="shared" si="110"/>
        <v>les200t</v>
      </c>
      <c r="O541" s="35" t="e">
        <f t="shared" si="111"/>
        <v>#DIV/0!</v>
      </c>
      <c r="P541" s="36">
        <f>VLOOKUP(A541,Kengetallen!$A$2:$B$57,2,FALSE)</f>
        <v>0</v>
      </c>
      <c r="Q541" s="37"/>
      <c r="R541" s="38">
        <f t="shared" si="119"/>
        <v>0</v>
      </c>
      <c r="S541" s="39">
        <f t="shared" si="120"/>
        <v>0</v>
      </c>
      <c r="T541" s="37"/>
      <c r="U541" s="40">
        <f t="shared" si="114"/>
        <v>11400</v>
      </c>
    </row>
    <row r="542" spans="1:21">
      <c r="A542" s="67" t="s">
        <v>220</v>
      </c>
      <c r="B542" s="56" t="s">
        <v>640</v>
      </c>
      <c r="C542" s="56" t="s">
        <v>641</v>
      </c>
      <c r="D542" s="56" t="s">
        <v>642</v>
      </c>
      <c r="E542" s="56" t="s">
        <v>669</v>
      </c>
      <c r="F542" s="27" t="s">
        <v>360</v>
      </c>
      <c r="G542" s="28">
        <v>132</v>
      </c>
      <c r="H542" s="66" t="s">
        <v>709</v>
      </c>
      <c r="I542" s="66" t="s">
        <v>651</v>
      </c>
      <c r="J542" s="30">
        <v>103.3</v>
      </c>
      <c r="K542" s="31">
        <v>103.3</v>
      </c>
      <c r="L542" s="32">
        <v>0</v>
      </c>
      <c r="M542" s="33">
        <v>200</v>
      </c>
      <c r="N542" s="34" t="str">
        <f t="shared" si="110"/>
        <v>pra200l</v>
      </c>
      <c r="O542" s="35" t="e">
        <f t="shared" si="111"/>
        <v>#DIV/0!</v>
      </c>
      <c r="P542" s="36">
        <f>VLOOKUP(A542,Kengetallen!$A$2:$B$57,2,FALSE)</f>
        <v>0</v>
      </c>
      <c r="Q542" s="37"/>
      <c r="R542" s="38">
        <f t="shared" si="119"/>
        <v>0</v>
      </c>
      <c r="S542" s="39">
        <f t="shared" si="120"/>
        <v>0</v>
      </c>
      <c r="T542" s="37"/>
      <c r="U542" s="40">
        <f t="shared" si="114"/>
        <v>20660</v>
      </c>
    </row>
    <row r="543" spans="1:21">
      <c r="A543" s="67" t="s">
        <v>221</v>
      </c>
      <c r="B543" s="56" t="s">
        <v>640</v>
      </c>
      <c r="C543" s="56" t="s">
        <v>641</v>
      </c>
      <c r="D543" s="56" t="s">
        <v>642</v>
      </c>
      <c r="E543" s="56" t="s">
        <v>669</v>
      </c>
      <c r="F543" s="27" t="s">
        <v>360</v>
      </c>
      <c r="G543" s="28">
        <v>134</v>
      </c>
      <c r="H543" s="66" t="s">
        <v>710</v>
      </c>
      <c r="I543" s="66" t="s">
        <v>457</v>
      </c>
      <c r="J543" s="30">
        <v>27.730000000000004</v>
      </c>
      <c r="K543" s="31">
        <v>27.730000000000004</v>
      </c>
      <c r="L543" s="32">
        <v>0</v>
      </c>
      <c r="M543" s="33">
        <v>200</v>
      </c>
      <c r="N543" s="34" t="str">
        <f t="shared" si="110"/>
        <v>pra200s</v>
      </c>
      <c r="O543" s="35" t="e">
        <f t="shared" si="111"/>
        <v>#DIV/0!</v>
      </c>
      <c r="P543" s="36">
        <f>VLOOKUP(A543,Kengetallen!$A$2:$B$57,2,FALSE)</f>
        <v>0</v>
      </c>
      <c r="Q543" s="37"/>
      <c r="R543" s="38">
        <f t="shared" si="119"/>
        <v>0</v>
      </c>
      <c r="S543" s="39">
        <f t="shared" si="120"/>
        <v>0</v>
      </c>
      <c r="T543" s="37"/>
      <c r="U543" s="40">
        <f t="shared" si="114"/>
        <v>5546.0000000000009</v>
      </c>
    </row>
    <row r="544" spans="1:21">
      <c r="A544" s="67" t="s">
        <v>215</v>
      </c>
      <c r="B544" s="56" t="s">
        <v>640</v>
      </c>
      <c r="C544" s="56" t="s">
        <v>641</v>
      </c>
      <c r="D544" s="56" t="s">
        <v>642</v>
      </c>
      <c r="E544" s="56" t="s">
        <v>669</v>
      </c>
      <c r="F544" s="27" t="s">
        <v>360</v>
      </c>
      <c r="G544" s="28">
        <v>135</v>
      </c>
      <c r="H544" s="66" t="s">
        <v>451</v>
      </c>
      <c r="I544" s="66" t="s">
        <v>241</v>
      </c>
      <c r="J544" s="30">
        <v>57</v>
      </c>
      <c r="K544" s="31">
        <v>57</v>
      </c>
      <c r="L544" s="32">
        <v>0</v>
      </c>
      <c r="M544" s="33">
        <v>200</v>
      </c>
      <c r="N544" s="34" t="str">
        <f t="shared" si="110"/>
        <v>les200t</v>
      </c>
      <c r="O544" s="35" t="e">
        <f t="shared" si="111"/>
        <v>#DIV/0!</v>
      </c>
      <c r="P544" s="36">
        <f>VLOOKUP(A544,Kengetallen!$A$2:$B$57,2,FALSE)</f>
        <v>0</v>
      </c>
      <c r="Q544" s="37"/>
      <c r="R544" s="38">
        <f t="shared" si="119"/>
        <v>0</v>
      </c>
      <c r="S544" s="39">
        <f t="shared" si="120"/>
        <v>0</v>
      </c>
      <c r="T544" s="37"/>
      <c r="U544" s="40">
        <f t="shared" si="114"/>
        <v>11400</v>
      </c>
    </row>
    <row r="545" spans="1:21">
      <c r="A545" s="67" t="s">
        <v>213</v>
      </c>
      <c r="B545" s="56" t="s">
        <v>640</v>
      </c>
      <c r="C545" s="56" t="s">
        <v>641</v>
      </c>
      <c r="D545" s="56" t="s">
        <v>642</v>
      </c>
      <c r="E545" s="56" t="s">
        <v>669</v>
      </c>
      <c r="F545" s="27" t="s">
        <v>360</v>
      </c>
      <c r="G545" s="28">
        <v>136</v>
      </c>
      <c r="H545" s="66" t="s">
        <v>451</v>
      </c>
      <c r="I545" s="66" t="s">
        <v>651</v>
      </c>
      <c r="J545" s="30">
        <v>80.5</v>
      </c>
      <c r="K545" s="31">
        <v>80.5</v>
      </c>
      <c r="L545" s="32">
        <v>0</v>
      </c>
      <c r="M545" s="33">
        <v>200</v>
      </c>
      <c r="N545" s="34" t="str">
        <f t="shared" si="110"/>
        <v>les200l</v>
      </c>
      <c r="O545" s="35" t="e">
        <f t="shared" si="111"/>
        <v>#DIV/0!</v>
      </c>
      <c r="P545" s="36">
        <f>VLOOKUP(A545,Kengetallen!$A$2:$B$57,2,FALSE)</f>
        <v>0</v>
      </c>
      <c r="Q545" s="37"/>
      <c r="R545" s="38">
        <f t="shared" si="119"/>
        <v>0</v>
      </c>
      <c r="S545" s="39">
        <f t="shared" si="120"/>
        <v>0</v>
      </c>
      <c r="T545" s="37"/>
      <c r="U545" s="40">
        <f t="shared" si="114"/>
        <v>16100</v>
      </c>
    </row>
    <row r="546" spans="1:21">
      <c r="A546" s="67" t="s">
        <v>221</v>
      </c>
      <c r="B546" s="56" t="s">
        <v>640</v>
      </c>
      <c r="C546" s="56" t="s">
        <v>641</v>
      </c>
      <c r="D546" s="56" t="s">
        <v>642</v>
      </c>
      <c r="E546" s="56" t="s">
        <v>669</v>
      </c>
      <c r="F546" s="27" t="s">
        <v>360</v>
      </c>
      <c r="G546" s="28">
        <v>137</v>
      </c>
      <c r="H546" s="66" t="s">
        <v>710</v>
      </c>
      <c r="I546" s="66" t="s">
        <v>457</v>
      </c>
      <c r="J546" s="30">
        <v>32.799999999999997</v>
      </c>
      <c r="K546" s="31">
        <v>32.799999999999997</v>
      </c>
      <c r="L546" s="32">
        <v>0</v>
      </c>
      <c r="M546" s="33">
        <v>200</v>
      </c>
      <c r="N546" s="34" t="str">
        <f t="shared" si="110"/>
        <v>pra200s</v>
      </c>
      <c r="O546" s="35" t="e">
        <f t="shared" si="111"/>
        <v>#DIV/0!</v>
      </c>
      <c r="P546" s="36">
        <f>VLOOKUP(A546,Kengetallen!$A$2:$B$57,2,FALSE)</f>
        <v>0</v>
      </c>
      <c r="Q546" s="37"/>
      <c r="R546" s="38">
        <f t="shared" si="119"/>
        <v>0</v>
      </c>
      <c r="S546" s="39">
        <f t="shared" si="120"/>
        <v>0</v>
      </c>
      <c r="T546" s="37"/>
      <c r="U546" s="40">
        <f t="shared" si="114"/>
        <v>6559.9999999999991</v>
      </c>
    </row>
    <row r="547" spans="1:21">
      <c r="A547" s="67" t="s">
        <v>196</v>
      </c>
      <c r="B547" s="56" t="s">
        <v>640</v>
      </c>
      <c r="C547" s="56" t="s">
        <v>641</v>
      </c>
      <c r="D547" s="56" t="s">
        <v>642</v>
      </c>
      <c r="E547" s="56" t="s">
        <v>669</v>
      </c>
      <c r="F547" s="27" t="s">
        <v>360</v>
      </c>
      <c r="G547" s="28"/>
      <c r="H547" s="66" t="s">
        <v>668</v>
      </c>
      <c r="I547" s="66" t="s">
        <v>651</v>
      </c>
      <c r="J547" s="30">
        <v>86.2</v>
      </c>
      <c r="K547" s="31">
        <v>86.2</v>
      </c>
      <c r="L547" s="32">
        <v>0</v>
      </c>
      <c r="M547" s="33">
        <v>200</v>
      </c>
      <c r="N547" s="34" t="str">
        <f t="shared" si="110"/>
        <v>gan200l</v>
      </c>
      <c r="O547" s="35" t="e">
        <f t="shared" si="111"/>
        <v>#DIV/0!</v>
      </c>
      <c r="P547" s="36">
        <f>VLOOKUP(A547,Kengetallen!$A$2:$B$57,2,FALSE)</f>
        <v>0</v>
      </c>
      <c r="Q547" s="37"/>
      <c r="R547" s="38">
        <f t="shared" si="119"/>
        <v>0</v>
      </c>
      <c r="S547" s="39">
        <f t="shared" si="120"/>
        <v>0</v>
      </c>
      <c r="T547" s="37"/>
      <c r="U547" s="40">
        <f t="shared" si="114"/>
        <v>17240</v>
      </c>
    </row>
    <row r="548" spans="1:21">
      <c r="A548" s="67" t="s">
        <v>215</v>
      </c>
      <c r="B548" s="56" t="s">
        <v>640</v>
      </c>
      <c r="C548" s="56" t="s">
        <v>641</v>
      </c>
      <c r="D548" s="56" t="s">
        <v>642</v>
      </c>
      <c r="E548" s="56" t="s">
        <v>676</v>
      </c>
      <c r="F548" s="27" t="s">
        <v>360</v>
      </c>
      <c r="G548" s="28">
        <v>150</v>
      </c>
      <c r="H548" s="66" t="s">
        <v>451</v>
      </c>
      <c r="I548" s="66" t="s">
        <v>241</v>
      </c>
      <c r="J548" s="30">
        <v>70.3</v>
      </c>
      <c r="K548" s="31">
        <v>70.3</v>
      </c>
      <c r="L548" s="32">
        <v>0</v>
      </c>
      <c r="M548" s="33">
        <v>200</v>
      </c>
      <c r="N548" s="34" t="str">
        <f t="shared" si="110"/>
        <v>les200t</v>
      </c>
      <c r="O548" s="35" t="e">
        <f t="shared" si="111"/>
        <v>#DIV/0!</v>
      </c>
      <c r="P548" s="36">
        <f>VLOOKUP(A548,Kengetallen!$A$2:$B$57,2,FALSE)</f>
        <v>0</v>
      </c>
      <c r="Q548" s="37"/>
      <c r="R548" s="38">
        <f t="shared" si="119"/>
        <v>0</v>
      </c>
      <c r="S548" s="39">
        <f t="shared" si="120"/>
        <v>0</v>
      </c>
      <c r="T548" s="37"/>
      <c r="U548" s="40">
        <f t="shared" si="114"/>
        <v>14060</v>
      </c>
    </row>
    <row r="549" spans="1:21">
      <c r="A549" s="67" t="s">
        <v>215</v>
      </c>
      <c r="B549" s="56" t="s">
        <v>640</v>
      </c>
      <c r="C549" s="56" t="s">
        <v>641</v>
      </c>
      <c r="D549" s="56" t="s">
        <v>642</v>
      </c>
      <c r="E549" s="56" t="s">
        <v>676</v>
      </c>
      <c r="F549" s="27" t="s">
        <v>360</v>
      </c>
      <c r="G549" s="28">
        <v>151</v>
      </c>
      <c r="H549" s="66" t="s">
        <v>451</v>
      </c>
      <c r="I549" s="66" t="s">
        <v>241</v>
      </c>
      <c r="J549" s="30">
        <v>70.3</v>
      </c>
      <c r="K549" s="31">
        <v>70.3</v>
      </c>
      <c r="L549" s="32">
        <v>0</v>
      </c>
      <c r="M549" s="33">
        <v>200</v>
      </c>
      <c r="N549" s="34" t="str">
        <f t="shared" si="110"/>
        <v>les200t</v>
      </c>
      <c r="O549" s="35" t="e">
        <f t="shared" si="111"/>
        <v>#DIV/0!</v>
      </c>
      <c r="P549" s="36">
        <f>VLOOKUP(A549,Kengetallen!$A$2:$B$57,2,FALSE)</f>
        <v>0</v>
      </c>
      <c r="Q549" s="37"/>
      <c r="R549" s="38">
        <f t="shared" si="119"/>
        <v>0</v>
      </c>
      <c r="S549" s="39">
        <f t="shared" si="120"/>
        <v>0</v>
      </c>
      <c r="T549" s="37"/>
      <c r="U549" s="40">
        <f t="shared" si="114"/>
        <v>14060</v>
      </c>
    </row>
    <row r="550" spans="1:21">
      <c r="A550" s="67" t="s">
        <v>228</v>
      </c>
      <c r="B550" s="56" t="s">
        <v>640</v>
      </c>
      <c r="C550" s="56" t="s">
        <v>641</v>
      </c>
      <c r="D550" s="56" t="s">
        <v>642</v>
      </c>
      <c r="E550" s="56" t="s">
        <v>676</v>
      </c>
      <c r="F550" s="27" t="s">
        <v>360</v>
      </c>
      <c r="G550" s="28">
        <v>152</v>
      </c>
      <c r="H550" s="66" t="s">
        <v>708</v>
      </c>
      <c r="I550" s="66" t="s">
        <v>165</v>
      </c>
      <c r="J550" s="30">
        <v>19.600000000000001</v>
      </c>
      <c r="K550" s="31">
        <v>19.600000000000001</v>
      </c>
      <c r="L550" s="32">
        <v>0</v>
      </c>
      <c r="M550" s="33">
        <v>200</v>
      </c>
      <c r="N550" s="34" t="str">
        <f t="shared" ref="N550:N613" si="121">A550</f>
        <v>sas200s</v>
      </c>
      <c r="O550" s="35" t="e">
        <f t="shared" si="111"/>
        <v>#DIV/0!</v>
      </c>
      <c r="P550" s="36">
        <f>VLOOKUP(A550,Kengetallen!$A$2:$B$57,2,FALSE)</f>
        <v>0</v>
      </c>
      <c r="Q550" s="37"/>
      <c r="R550" s="38">
        <f t="shared" si="119"/>
        <v>0</v>
      </c>
      <c r="S550" s="39">
        <f t="shared" si="120"/>
        <v>0</v>
      </c>
      <c r="T550" s="37"/>
      <c r="U550" s="40">
        <f t="shared" si="114"/>
        <v>3920.0000000000005</v>
      </c>
    </row>
    <row r="551" spans="1:21">
      <c r="A551" s="67" t="s">
        <v>228</v>
      </c>
      <c r="B551" s="56" t="s">
        <v>640</v>
      </c>
      <c r="C551" s="56" t="s">
        <v>641</v>
      </c>
      <c r="D551" s="56" t="s">
        <v>642</v>
      </c>
      <c r="E551" s="56" t="s">
        <v>676</v>
      </c>
      <c r="F551" s="27" t="s">
        <v>360</v>
      </c>
      <c r="G551" s="28">
        <v>153</v>
      </c>
      <c r="H551" s="66" t="s">
        <v>707</v>
      </c>
      <c r="I551" s="66" t="s">
        <v>165</v>
      </c>
      <c r="J551" s="30">
        <v>19.600000000000001</v>
      </c>
      <c r="K551" s="31">
        <v>19.600000000000001</v>
      </c>
      <c r="L551" s="32">
        <v>0</v>
      </c>
      <c r="M551" s="33">
        <v>200</v>
      </c>
      <c r="N551" s="34" t="str">
        <f t="shared" si="121"/>
        <v>sas200s</v>
      </c>
      <c r="O551" s="35" t="e">
        <f t="shared" si="111"/>
        <v>#DIV/0!</v>
      </c>
      <c r="P551" s="36">
        <f>VLOOKUP(A551,Kengetallen!$A$2:$B$57,2,FALSE)</f>
        <v>0</v>
      </c>
      <c r="Q551" s="37"/>
      <c r="R551" s="38">
        <f t="shared" si="119"/>
        <v>0</v>
      </c>
      <c r="S551" s="39">
        <f t="shared" si="120"/>
        <v>0</v>
      </c>
      <c r="T551" s="37"/>
      <c r="U551" s="40">
        <f t="shared" si="114"/>
        <v>3920.0000000000005</v>
      </c>
    </row>
    <row r="552" spans="1:21">
      <c r="A552" s="67" t="s">
        <v>289</v>
      </c>
      <c r="B552" s="56" t="s">
        <v>640</v>
      </c>
      <c r="C552" s="56" t="s">
        <v>641</v>
      </c>
      <c r="D552" s="56" t="s">
        <v>642</v>
      </c>
      <c r="E552" s="56" t="s">
        <v>676</v>
      </c>
      <c r="F552" s="27" t="s">
        <v>360</v>
      </c>
      <c r="G552" s="28">
        <v>154</v>
      </c>
      <c r="H552" s="66" t="s">
        <v>670</v>
      </c>
      <c r="I552" s="66" t="s">
        <v>457</v>
      </c>
      <c r="J552" s="30">
        <v>10.1</v>
      </c>
      <c r="K552" s="31">
        <v>0</v>
      </c>
      <c r="L552" s="32">
        <v>10.1</v>
      </c>
      <c r="M552" s="33">
        <v>0</v>
      </c>
      <c r="N552" s="34" t="str">
        <f t="shared" si="121"/>
        <v>nio</v>
      </c>
      <c r="Q552" s="44"/>
      <c r="T552" s="44"/>
    </row>
    <row r="553" spans="1:21">
      <c r="A553" s="67" t="s">
        <v>289</v>
      </c>
      <c r="B553" s="56" t="s">
        <v>640</v>
      </c>
      <c r="C553" s="56" t="s">
        <v>641</v>
      </c>
      <c r="D553" s="56" t="s">
        <v>642</v>
      </c>
      <c r="E553" s="56" t="s">
        <v>676</v>
      </c>
      <c r="F553" s="27" t="s">
        <v>360</v>
      </c>
      <c r="G553" s="28">
        <v>155</v>
      </c>
      <c r="H553" s="66" t="s">
        <v>670</v>
      </c>
      <c r="I553" s="66" t="s">
        <v>457</v>
      </c>
      <c r="J553" s="30">
        <v>10.1</v>
      </c>
      <c r="K553" s="31">
        <v>0</v>
      </c>
      <c r="L553" s="32">
        <v>10.1</v>
      </c>
      <c r="M553" s="33">
        <v>0</v>
      </c>
      <c r="N553" s="34" t="str">
        <f t="shared" si="121"/>
        <v>nio</v>
      </c>
      <c r="Q553" s="44"/>
      <c r="T553" s="44"/>
    </row>
    <row r="554" spans="1:21">
      <c r="A554" s="67" t="s">
        <v>213</v>
      </c>
      <c r="B554" s="56" t="s">
        <v>640</v>
      </c>
      <c r="C554" s="56" t="s">
        <v>641</v>
      </c>
      <c r="D554" s="56" t="s">
        <v>642</v>
      </c>
      <c r="E554" s="56" t="s">
        <v>676</v>
      </c>
      <c r="F554" s="27" t="s">
        <v>360</v>
      </c>
      <c r="G554" s="28">
        <v>156</v>
      </c>
      <c r="H554" s="66" t="s">
        <v>451</v>
      </c>
      <c r="I554" s="66" t="s">
        <v>651</v>
      </c>
      <c r="J554" s="30">
        <v>70.3</v>
      </c>
      <c r="K554" s="31">
        <v>70.3</v>
      </c>
      <c r="L554" s="32">
        <v>0</v>
      </c>
      <c r="M554" s="33">
        <v>200</v>
      </c>
      <c r="N554" s="34" t="str">
        <f t="shared" si="121"/>
        <v>les200l</v>
      </c>
      <c r="O554" s="35" t="e">
        <f t="shared" si="111"/>
        <v>#DIV/0!</v>
      </c>
      <c r="P554" s="36">
        <f>VLOOKUP(A554,Kengetallen!$A$2:$B$57,2,FALSE)</f>
        <v>0</v>
      </c>
      <c r="Q554" s="37"/>
      <c r="R554" s="38">
        <f t="shared" ref="R554:R566" si="122">+P554*Q554</f>
        <v>0</v>
      </c>
      <c r="S554" s="39">
        <f t="shared" ref="S554:S566" si="123">+R554*K554</f>
        <v>0</v>
      </c>
      <c r="T554" s="37"/>
      <c r="U554" s="40">
        <f t="shared" si="114"/>
        <v>14060</v>
      </c>
    </row>
    <row r="555" spans="1:21">
      <c r="A555" s="67" t="s">
        <v>213</v>
      </c>
      <c r="B555" s="56" t="s">
        <v>640</v>
      </c>
      <c r="C555" s="56" t="s">
        <v>641</v>
      </c>
      <c r="D555" s="56" t="s">
        <v>642</v>
      </c>
      <c r="E555" s="56" t="s">
        <v>676</v>
      </c>
      <c r="F555" s="27" t="s">
        <v>360</v>
      </c>
      <c r="G555" s="28">
        <v>157</v>
      </c>
      <c r="H555" s="66" t="s">
        <v>451</v>
      </c>
      <c r="I555" s="66" t="s">
        <v>651</v>
      </c>
      <c r="J555" s="30">
        <v>70.3</v>
      </c>
      <c r="K555" s="31">
        <v>70.3</v>
      </c>
      <c r="L555" s="32">
        <v>0</v>
      </c>
      <c r="M555" s="33">
        <v>200</v>
      </c>
      <c r="N555" s="34" t="str">
        <f t="shared" si="121"/>
        <v>les200l</v>
      </c>
      <c r="O555" s="35" t="e">
        <f t="shared" si="111"/>
        <v>#DIV/0!</v>
      </c>
      <c r="P555" s="36">
        <f>VLOOKUP(A555,Kengetallen!$A$2:$B$57,2,FALSE)</f>
        <v>0</v>
      </c>
      <c r="Q555" s="37"/>
      <c r="R555" s="38">
        <f t="shared" si="122"/>
        <v>0</v>
      </c>
      <c r="S555" s="39">
        <f t="shared" si="123"/>
        <v>0</v>
      </c>
      <c r="T555" s="37"/>
      <c r="U555" s="40">
        <f t="shared" si="114"/>
        <v>14060</v>
      </c>
    </row>
    <row r="556" spans="1:21">
      <c r="A556" s="67" t="s">
        <v>215</v>
      </c>
      <c r="B556" s="56" t="s">
        <v>640</v>
      </c>
      <c r="C556" s="56" t="s">
        <v>641</v>
      </c>
      <c r="D556" s="56" t="s">
        <v>642</v>
      </c>
      <c r="E556" s="56" t="s">
        <v>676</v>
      </c>
      <c r="F556" s="27" t="s">
        <v>360</v>
      </c>
      <c r="G556" s="28">
        <v>158</v>
      </c>
      <c r="H556" s="66" t="s">
        <v>451</v>
      </c>
      <c r="I556" s="66" t="s">
        <v>241</v>
      </c>
      <c r="J556" s="30">
        <v>70.3</v>
      </c>
      <c r="K556" s="31">
        <v>70.3</v>
      </c>
      <c r="L556" s="32">
        <v>0</v>
      </c>
      <c r="M556" s="33">
        <v>200</v>
      </c>
      <c r="N556" s="34" t="str">
        <f t="shared" si="121"/>
        <v>les200t</v>
      </c>
      <c r="O556" s="35" t="e">
        <f t="shared" si="111"/>
        <v>#DIV/0!</v>
      </c>
      <c r="P556" s="36">
        <f>VLOOKUP(A556,Kengetallen!$A$2:$B$57,2,FALSE)</f>
        <v>0</v>
      </c>
      <c r="Q556" s="37"/>
      <c r="R556" s="38">
        <f t="shared" si="122"/>
        <v>0</v>
      </c>
      <c r="S556" s="39">
        <f t="shared" si="123"/>
        <v>0</v>
      </c>
      <c r="T556" s="37"/>
      <c r="U556" s="40">
        <f t="shared" si="114"/>
        <v>14060</v>
      </c>
    </row>
    <row r="557" spans="1:21">
      <c r="A557" s="67" t="s">
        <v>215</v>
      </c>
      <c r="B557" s="56" t="s">
        <v>640</v>
      </c>
      <c r="C557" s="56" t="s">
        <v>641</v>
      </c>
      <c r="D557" s="56" t="s">
        <v>642</v>
      </c>
      <c r="E557" s="56" t="s">
        <v>676</v>
      </c>
      <c r="F557" s="27" t="s">
        <v>360</v>
      </c>
      <c r="G557" s="28">
        <v>159</v>
      </c>
      <c r="H557" s="66" t="s">
        <v>451</v>
      </c>
      <c r="I557" s="66" t="s">
        <v>241</v>
      </c>
      <c r="J557" s="30">
        <v>70.3</v>
      </c>
      <c r="K557" s="31">
        <v>70.3</v>
      </c>
      <c r="L557" s="32">
        <v>0</v>
      </c>
      <c r="M557" s="33">
        <v>200</v>
      </c>
      <c r="N557" s="34" t="str">
        <f t="shared" si="121"/>
        <v>les200t</v>
      </c>
      <c r="O557" s="35" t="e">
        <f t="shared" ref="O557:O620" si="124">+M557/P557</f>
        <v>#DIV/0!</v>
      </c>
      <c r="P557" s="36">
        <f>VLOOKUP(A557,Kengetallen!$A$2:$B$57,2,FALSE)</f>
        <v>0</v>
      </c>
      <c r="Q557" s="37"/>
      <c r="R557" s="38">
        <f t="shared" si="122"/>
        <v>0</v>
      </c>
      <c r="S557" s="39">
        <f t="shared" si="123"/>
        <v>0</v>
      </c>
      <c r="T557" s="37"/>
      <c r="U557" s="40">
        <f t="shared" ref="U557:U620" si="125">+M557*K557</f>
        <v>14060</v>
      </c>
    </row>
    <row r="558" spans="1:21">
      <c r="A558" s="67" t="s">
        <v>232</v>
      </c>
      <c r="B558" s="56" t="s">
        <v>640</v>
      </c>
      <c r="C558" s="56" t="s">
        <v>641</v>
      </c>
      <c r="D558" s="56" t="s">
        <v>642</v>
      </c>
      <c r="E558" s="56" t="s">
        <v>676</v>
      </c>
      <c r="F558" s="27" t="s">
        <v>360</v>
      </c>
      <c r="G558" s="28"/>
      <c r="H558" s="66" t="s">
        <v>711</v>
      </c>
      <c r="I558" s="66" t="s">
        <v>651</v>
      </c>
      <c r="J558" s="30">
        <v>31.1</v>
      </c>
      <c r="K558" s="31">
        <v>31.1</v>
      </c>
      <c r="L558" s="32">
        <v>0</v>
      </c>
      <c r="M558" s="33">
        <v>200</v>
      </c>
      <c r="N558" s="34" t="str">
        <f t="shared" si="121"/>
        <v>tra200l</v>
      </c>
      <c r="O558" s="35" t="e">
        <f t="shared" si="124"/>
        <v>#DIV/0!</v>
      </c>
      <c r="P558" s="36">
        <f>VLOOKUP(A558,Kengetallen!$A$2:$B$57,2,FALSE)</f>
        <v>0</v>
      </c>
      <c r="Q558" s="37"/>
      <c r="R558" s="38">
        <f t="shared" si="122"/>
        <v>0</v>
      </c>
      <c r="S558" s="39">
        <f t="shared" si="123"/>
        <v>0</v>
      </c>
      <c r="T558" s="37"/>
      <c r="U558" s="40">
        <f t="shared" si="125"/>
        <v>6220</v>
      </c>
    </row>
    <row r="559" spans="1:21">
      <c r="A559" s="67" t="s">
        <v>232</v>
      </c>
      <c r="B559" s="56" t="s">
        <v>640</v>
      </c>
      <c r="C559" s="56" t="s">
        <v>641</v>
      </c>
      <c r="D559" s="56" t="s">
        <v>642</v>
      </c>
      <c r="E559" s="56" t="s">
        <v>676</v>
      </c>
      <c r="F559" s="27" t="s">
        <v>360</v>
      </c>
      <c r="G559" s="28"/>
      <c r="H559" s="66" t="s">
        <v>680</v>
      </c>
      <c r="I559" s="66" t="s">
        <v>651</v>
      </c>
      <c r="J559" s="30">
        <v>30</v>
      </c>
      <c r="K559" s="31">
        <v>30</v>
      </c>
      <c r="L559" s="32">
        <v>0</v>
      </c>
      <c r="M559" s="33">
        <v>200</v>
      </c>
      <c r="N559" s="34" t="str">
        <f t="shared" si="121"/>
        <v>tra200l</v>
      </c>
      <c r="O559" s="35" t="e">
        <f t="shared" si="124"/>
        <v>#DIV/0!</v>
      </c>
      <c r="P559" s="36">
        <f>VLOOKUP(A559,Kengetallen!$A$2:$B$57,2,FALSE)</f>
        <v>0</v>
      </c>
      <c r="Q559" s="37"/>
      <c r="R559" s="38">
        <f t="shared" si="122"/>
        <v>0</v>
      </c>
      <c r="S559" s="39">
        <f t="shared" si="123"/>
        <v>0</v>
      </c>
      <c r="T559" s="37"/>
      <c r="U559" s="40">
        <f t="shared" si="125"/>
        <v>6000</v>
      </c>
    </row>
    <row r="560" spans="1:21">
      <c r="A560" s="67" t="s">
        <v>196</v>
      </c>
      <c r="B560" s="56" t="s">
        <v>640</v>
      </c>
      <c r="C560" s="56" t="s">
        <v>641</v>
      </c>
      <c r="D560" s="56" t="s">
        <v>642</v>
      </c>
      <c r="E560" s="56" t="s">
        <v>676</v>
      </c>
      <c r="F560" s="27" t="s">
        <v>360</v>
      </c>
      <c r="G560" s="28"/>
      <c r="H560" s="66" t="s">
        <v>468</v>
      </c>
      <c r="I560" s="66" t="s">
        <v>651</v>
      </c>
      <c r="J560" s="30">
        <v>154.1</v>
      </c>
      <c r="K560" s="31">
        <v>154.1</v>
      </c>
      <c r="L560" s="32">
        <v>0</v>
      </c>
      <c r="M560" s="33">
        <v>200</v>
      </c>
      <c r="N560" s="34" t="str">
        <f t="shared" si="121"/>
        <v>gan200l</v>
      </c>
      <c r="O560" s="35" t="e">
        <f t="shared" si="124"/>
        <v>#DIV/0!</v>
      </c>
      <c r="P560" s="36">
        <f>VLOOKUP(A560,Kengetallen!$A$2:$B$57,2,FALSE)</f>
        <v>0</v>
      </c>
      <c r="Q560" s="37"/>
      <c r="R560" s="38">
        <f t="shared" si="122"/>
        <v>0</v>
      </c>
      <c r="S560" s="39">
        <f t="shared" si="123"/>
        <v>0</v>
      </c>
      <c r="T560" s="37"/>
      <c r="U560" s="40">
        <f t="shared" si="125"/>
        <v>30820</v>
      </c>
    </row>
    <row r="561" spans="1:21">
      <c r="A561" s="67" t="s">
        <v>232</v>
      </c>
      <c r="B561" s="56" t="s">
        <v>640</v>
      </c>
      <c r="C561" s="56" t="s">
        <v>641</v>
      </c>
      <c r="D561" s="56" t="s">
        <v>642</v>
      </c>
      <c r="E561" s="56" t="s">
        <v>676</v>
      </c>
      <c r="F561" s="27" t="s">
        <v>360</v>
      </c>
      <c r="G561" s="28"/>
      <c r="H561" s="66" t="s">
        <v>680</v>
      </c>
      <c r="I561" s="66" t="s">
        <v>651</v>
      </c>
      <c r="J561" s="30">
        <v>30</v>
      </c>
      <c r="K561" s="31">
        <v>30</v>
      </c>
      <c r="L561" s="32">
        <v>0</v>
      </c>
      <c r="M561" s="33">
        <v>200</v>
      </c>
      <c r="N561" s="34" t="str">
        <f t="shared" si="121"/>
        <v>tra200l</v>
      </c>
      <c r="O561" s="35" t="e">
        <f t="shared" si="124"/>
        <v>#DIV/0!</v>
      </c>
      <c r="P561" s="36">
        <f>VLOOKUP(A561,Kengetallen!$A$2:$B$57,2,FALSE)</f>
        <v>0</v>
      </c>
      <c r="Q561" s="37"/>
      <c r="R561" s="38">
        <f t="shared" si="122"/>
        <v>0</v>
      </c>
      <c r="S561" s="39">
        <f t="shared" si="123"/>
        <v>0</v>
      </c>
      <c r="T561" s="37"/>
      <c r="U561" s="40">
        <f t="shared" si="125"/>
        <v>6000</v>
      </c>
    </row>
    <row r="562" spans="1:21">
      <c r="A562" s="67" t="s">
        <v>205</v>
      </c>
      <c r="B562" s="56" t="s">
        <v>640</v>
      </c>
      <c r="C562" s="56" t="s">
        <v>641</v>
      </c>
      <c r="D562" s="56" t="s">
        <v>642</v>
      </c>
      <c r="E562" s="56" t="s">
        <v>683</v>
      </c>
      <c r="F562" s="27" t="s">
        <v>360</v>
      </c>
      <c r="G562" s="28">
        <v>170</v>
      </c>
      <c r="H562" s="66" t="s">
        <v>671</v>
      </c>
      <c r="I562" s="66" t="s">
        <v>241</v>
      </c>
      <c r="J562" s="30">
        <v>39.1</v>
      </c>
      <c r="K562" s="31">
        <v>39.1</v>
      </c>
      <c r="L562" s="32">
        <v>0</v>
      </c>
      <c r="M562" s="33">
        <v>200</v>
      </c>
      <c r="N562" s="34" t="str">
        <f t="shared" si="121"/>
        <v>kan200t</v>
      </c>
      <c r="O562" s="35" t="e">
        <f t="shared" si="124"/>
        <v>#DIV/0!</v>
      </c>
      <c r="P562" s="36">
        <f>VLOOKUP(A562,Kengetallen!$A$2:$B$57,2,FALSE)</f>
        <v>0</v>
      </c>
      <c r="Q562" s="37"/>
      <c r="R562" s="38">
        <f t="shared" si="122"/>
        <v>0</v>
      </c>
      <c r="S562" s="39">
        <f t="shared" si="123"/>
        <v>0</v>
      </c>
      <c r="T562" s="37"/>
      <c r="U562" s="40">
        <f t="shared" si="125"/>
        <v>7820</v>
      </c>
    </row>
    <row r="563" spans="1:21">
      <c r="A563" s="67" t="s">
        <v>215</v>
      </c>
      <c r="B563" s="56" t="s">
        <v>640</v>
      </c>
      <c r="C563" s="56" t="s">
        <v>641</v>
      </c>
      <c r="D563" s="56" t="s">
        <v>642</v>
      </c>
      <c r="E563" s="56" t="s">
        <v>683</v>
      </c>
      <c r="F563" s="27" t="s">
        <v>360</v>
      </c>
      <c r="G563" s="28">
        <v>171</v>
      </c>
      <c r="H563" s="66" t="s">
        <v>451</v>
      </c>
      <c r="I563" s="66" t="s">
        <v>241</v>
      </c>
      <c r="J563" s="30">
        <v>24.4</v>
      </c>
      <c r="K563" s="31">
        <v>24.4</v>
      </c>
      <c r="L563" s="32">
        <v>0</v>
      </c>
      <c r="M563" s="33">
        <v>200</v>
      </c>
      <c r="N563" s="34" t="str">
        <f t="shared" si="121"/>
        <v>les200t</v>
      </c>
      <c r="O563" s="35" t="e">
        <f t="shared" si="124"/>
        <v>#DIV/0!</v>
      </c>
      <c r="P563" s="36">
        <f>VLOOKUP(A563,Kengetallen!$A$2:$B$57,2,FALSE)</f>
        <v>0</v>
      </c>
      <c r="Q563" s="37"/>
      <c r="R563" s="38">
        <f t="shared" si="122"/>
        <v>0</v>
      </c>
      <c r="S563" s="39">
        <f t="shared" si="123"/>
        <v>0</v>
      </c>
      <c r="T563" s="37"/>
      <c r="U563" s="40">
        <f t="shared" si="125"/>
        <v>4880</v>
      </c>
    </row>
    <row r="564" spans="1:21">
      <c r="A564" s="67" t="s">
        <v>215</v>
      </c>
      <c r="B564" s="56" t="s">
        <v>640</v>
      </c>
      <c r="C564" s="56" t="s">
        <v>641</v>
      </c>
      <c r="D564" s="56" t="s">
        <v>642</v>
      </c>
      <c r="E564" s="56" t="s">
        <v>683</v>
      </c>
      <c r="F564" s="27" t="s">
        <v>360</v>
      </c>
      <c r="G564" s="28">
        <v>172</v>
      </c>
      <c r="H564" s="66" t="s">
        <v>451</v>
      </c>
      <c r="I564" s="66" t="s">
        <v>241</v>
      </c>
      <c r="J564" s="30">
        <v>79.900000000000006</v>
      </c>
      <c r="K564" s="31">
        <v>79.900000000000006</v>
      </c>
      <c r="L564" s="32">
        <v>0</v>
      </c>
      <c r="M564" s="33">
        <v>200</v>
      </c>
      <c r="N564" s="34" t="str">
        <f t="shared" si="121"/>
        <v>les200t</v>
      </c>
      <c r="O564" s="35" t="e">
        <f t="shared" si="124"/>
        <v>#DIV/0!</v>
      </c>
      <c r="P564" s="36">
        <f>VLOOKUP(A564,Kengetallen!$A$2:$B$57,2,FALSE)</f>
        <v>0</v>
      </c>
      <c r="Q564" s="37"/>
      <c r="R564" s="38">
        <f t="shared" si="122"/>
        <v>0</v>
      </c>
      <c r="S564" s="39">
        <f t="shared" si="123"/>
        <v>0</v>
      </c>
      <c r="T564" s="37"/>
      <c r="U564" s="40">
        <f t="shared" si="125"/>
        <v>15980.000000000002</v>
      </c>
    </row>
    <row r="565" spans="1:21">
      <c r="A565" s="67" t="s">
        <v>232</v>
      </c>
      <c r="B565" s="56" t="s">
        <v>640</v>
      </c>
      <c r="C565" s="56" t="s">
        <v>641</v>
      </c>
      <c r="D565" s="56" t="s">
        <v>642</v>
      </c>
      <c r="E565" s="56" t="s">
        <v>648</v>
      </c>
      <c r="F565" s="27" t="s">
        <v>515</v>
      </c>
      <c r="G565" s="28"/>
      <c r="H565" s="66" t="s">
        <v>449</v>
      </c>
      <c r="I565" s="66" t="s">
        <v>651</v>
      </c>
      <c r="J565" s="30">
        <v>32.700000000000003</v>
      </c>
      <c r="K565" s="31">
        <v>32.700000000000003</v>
      </c>
      <c r="L565" s="32">
        <v>0</v>
      </c>
      <c r="M565" s="33">
        <v>200</v>
      </c>
      <c r="N565" s="34" t="str">
        <f t="shared" si="121"/>
        <v>tra200l</v>
      </c>
      <c r="O565" s="35" t="e">
        <f t="shared" si="124"/>
        <v>#DIV/0!</v>
      </c>
      <c r="P565" s="36">
        <f>VLOOKUP(A565,Kengetallen!$A$2:$B$57,2,FALSE)</f>
        <v>0</v>
      </c>
      <c r="Q565" s="37"/>
      <c r="R565" s="38">
        <f t="shared" si="122"/>
        <v>0</v>
      </c>
      <c r="S565" s="39">
        <f t="shared" si="123"/>
        <v>0</v>
      </c>
      <c r="T565" s="37"/>
      <c r="U565" s="40">
        <f t="shared" si="125"/>
        <v>6540.0000000000009</v>
      </c>
    </row>
    <row r="566" spans="1:21">
      <c r="A566" s="67" t="s">
        <v>196</v>
      </c>
      <c r="B566" s="56" t="s">
        <v>640</v>
      </c>
      <c r="C566" s="56" t="s">
        <v>641</v>
      </c>
      <c r="D566" s="56" t="s">
        <v>642</v>
      </c>
      <c r="E566" s="56" t="s">
        <v>648</v>
      </c>
      <c r="F566" s="27" t="s">
        <v>515</v>
      </c>
      <c r="G566" s="28"/>
      <c r="H566" s="66" t="s">
        <v>468</v>
      </c>
      <c r="I566" s="66" t="s">
        <v>651</v>
      </c>
      <c r="J566" s="30">
        <v>95.2</v>
      </c>
      <c r="K566" s="31">
        <v>95.2</v>
      </c>
      <c r="L566" s="32">
        <v>0</v>
      </c>
      <c r="M566" s="33">
        <v>200</v>
      </c>
      <c r="N566" s="34" t="str">
        <f t="shared" si="121"/>
        <v>gan200l</v>
      </c>
      <c r="O566" s="35" t="e">
        <f t="shared" si="124"/>
        <v>#DIV/0!</v>
      </c>
      <c r="P566" s="36">
        <f>VLOOKUP(A566,Kengetallen!$A$2:$B$57,2,FALSE)</f>
        <v>0</v>
      </c>
      <c r="Q566" s="37"/>
      <c r="R566" s="38">
        <f t="shared" si="122"/>
        <v>0</v>
      </c>
      <c r="S566" s="39">
        <f t="shared" si="123"/>
        <v>0</v>
      </c>
      <c r="T566" s="37"/>
      <c r="U566" s="40">
        <f t="shared" si="125"/>
        <v>19040</v>
      </c>
    </row>
    <row r="567" spans="1:21">
      <c r="A567" s="67" t="s">
        <v>289</v>
      </c>
      <c r="B567" s="56" t="s">
        <v>640</v>
      </c>
      <c r="C567" s="56" t="s">
        <v>641</v>
      </c>
      <c r="D567" s="56" t="s">
        <v>642</v>
      </c>
      <c r="E567" s="56" t="s">
        <v>648</v>
      </c>
      <c r="F567" s="27" t="s">
        <v>515</v>
      </c>
      <c r="G567" s="28">
        <v>200</v>
      </c>
      <c r="H567" s="66" t="s">
        <v>670</v>
      </c>
      <c r="I567" s="66" t="s">
        <v>457</v>
      </c>
      <c r="J567" s="30">
        <v>6.16</v>
      </c>
      <c r="K567" s="31">
        <v>0</v>
      </c>
      <c r="L567" s="32">
        <v>6.16</v>
      </c>
      <c r="M567" s="33">
        <v>0</v>
      </c>
      <c r="N567" s="34" t="str">
        <f t="shared" si="121"/>
        <v>nio</v>
      </c>
      <c r="Q567" s="44"/>
      <c r="T567" s="44"/>
    </row>
    <row r="568" spans="1:21">
      <c r="A568" s="67" t="s">
        <v>215</v>
      </c>
      <c r="B568" s="56" t="s">
        <v>640</v>
      </c>
      <c r="C568" s="56" t="s">
        <v>641</v>
      </c>
      <c r="D568" s="56" t="s">
        <v>642</v>
      </c>
      <c r="E568" s="56" t="s">
        <v>648</v>
      </c>
      <c r="F568" s="27" t="s">
        <v>515</v>
      </c>
      <c r="G568" s="28">
        <v>201</v>
      </c>
      <c r="H568" s="66" t="s">
        <v>451</v>
      </c>
      <c r="I568" s="66" t="s">
        <v>241</v>
      </c>
      <c r="J568" s="30">
        <v>59</v>
      </c>
      <c r="K568" s="31">
        <v>59</v>
      </c>
      <c r="L568" s="32">
        <v>0</v>
      </c>
      <c r="M568" s="33">
        <v>200</v>
      </c>
      <c r="N568" s="34" t="str">
        <f t="shared" si="121"/>
        <v>les200t</v>
      </c>
      <c r="O568" s="35" t="e">
        <f t="shared" si="124"/>
        <v>#DIV/0!</v>
      </c>
      <c r="P568" s="36">
        <f>VLOOKUP(A568,Kengetallen!$A$2:$B$57,2,FALSE)</f>
        <v>0</v>
      </c>
      <c r="Q568" s="37"/>
      <c r="R568" s="38">
        <f t="shared" ref="R568:R604" si="126">+P568*Q568</f>
        <v>0</v>
      </c>
      <c r="S568" s="39">
        <f t="shared" ref="S568:S604" si="127">+R568*K568</f>
        <v>0</v>
      </c>
      <c r="T568" s="37"/>
      <c r="U568" s="40">
        <f t="shared" si="125"/>
        <v>11800</v>
      </c>
    </row>
    <row r="569" spans="1:21">
      <c r="A569" s="67" t="s">
        <v>215</v>
      </c>
      <c r="B569" s="56" t="s">
        <v>640</v>
      </c>
      <c r="C569" s="56" t="s">
        <v>641</v>
      </c>
      <c r="D569" s="56" t="s">
        <v>642</v>
      </c>
      <c r="E569" s="56" t="s">
        <v>648</v>
      </c>
      <c r="F569" s="27" t="s">
        <v>515</v>
      </c>
      <c r="G569" s="28">
        <v>202</v>
      </c>
      <c r="H569" s="66" t="s">
        <v>451</v>
      </c>
      <c r="I569" s="66" t="s">
        <v>241</v>
      </c>
      <c r="J569" s="30">
        <v>59</v>
      </c>
      <c r="K569" s="31">
        <v>59</v>
      </c>
      <c r="L569" s="32">
        <v>0</v>
      </c>
      <c r="M569" s="33">
        <v>200</v>
      </c>
      <c r="N569" s="34" t="str">
        <f t="shared" si="121"/>
        <v>les200t</v>
      </c>
      <c r="O569" s="35" t="e">
        <f t="shared" si="124"/>
        <v>#DIV/0!</v>
      </c>
      <c r="P569" s="36">
        <f>VLOOKUP(A569,Kengetallen!$A$2:$B$57,2,FALSE)</f>
        <v>0</v>
      </c>
      <c r="Q569" s="37"/>
      <c r="R569" s="38">
        <f t="shared" si="126"/>
        <v>0</v>
      </c>
      <c r="S569" s="39">
        <f t="shared" si="127"/>
        <v>0</v>
      </c>
      <c r="T569" s="37"/>
      <c r="U569" s="40">
        <f t="shared" si="125"/>
        <v>11800</v>
      </c>
    </row>
    <row r="570" spans="1:21">
      <c r="A570" s="67" t="s">
        <v>215</v>
      </c>
      <c r="B570" s="56" t="s">
        <v>640</v>
      </c>
      <c r="C570" s="56" t="s">
        <v>641</v>
      </c>
      <c r="D570" s="56" t="s">
        <v>642</v>
      </c>
      <c r="E570" s="56" t="s">
        <v>648</v>
      </c>
      <c r="F570" s="27" t="s">
        <v>515</v>
      </c>
      <c r="G570" s="28">
        <v>203</v>
      </c>
      <c r="H570" s="66" t="s">
        <v>451</v>
      </c>
      <c r="I570" s="66" t="s">
        <v>241</v>
      </c>
      <c r="J570" s="30">
        <v>59</v>
      </c>
      <c r="K570" s="31">
        <v>59</v>
      </c>
      <c r="L570" s="32">
        <v>0</v>
      </c>
      <c r="M570" s="33">
        <v>200</v>
      </c>
      <c r="N570" s="34" t="str">
        <f t="shared" si="121"/>
        <v>les200t</v>
      </c>
      <c r="O570" s="35" t="e">
        <f t="shared" si="124"/>
        <v>#DIV/0!</v>
      </c>
      <c r="P570" s="36">
        <f>VLOOKUP(A570,Kengetallen!$A$2:$B$57,2,FALSE)</f>
        <v>0</v>
      </c>
      <c r="Q570" s="37"/>
      <c r="R570" s="38">
        <f t="shared" si="126"/>
        <v>0</v>
      </c>
      <c r="S570" s="39">
        <f t="shared" si="127"/>
        <v>0</v>
      </c>
      <c r="T570" s="37"/>
      <c r="U570" s="40">
        <f t="shared" si="125"/>
        <v>11800</v>
      </c>
    </row>
    <row r="571" spans="1:21">
      <c r="A571" s="67" t="s">
        <v>215</v>
      </c>
      <c r="B571" s="56" t="s">
        <v>640</v>
      </c>
      <c r="C571" s="56" t="s">
        <v>641</v>
      </c>
      <c r="D571" s="56" t="s">
        <v>642</v>
      </c>
      <c r="E571" s="56" t="s">
        <v>648</v>
      </c>
      <c r="F571" s="27" t="s">
        <v>515</v>
      </c>
      <c r="G571" s="28">
        <v>204</v>
      </c>
      <c r="H571" s="66" t="s">
        <v>451</v>
      </c>
      <c r="I571" s="66" t="s">
        <v>241</v>
      </c>
      <c r="J571" s="30">
        <v>70.2</v>
      </c>
      <c r="K571" s="31">
        <v>70.2</v>
      </c>
      <c r="L571" s="32">
        <v>0</v>
      </c>
      <c r="M571" s="33">
        <v>200</v>
      </c>
      <c r="N571" s="34" t="str">
        <f t="shared" si="121"/>
        <v>les200t</v>
      </c>
      <c r="O571" s="35" t="e">
        <f t="shared" si="124"/>
        <v>#DIV/0!</v>
      </c>
      <c r="P571" s="36">
        <f>VLOOKUP(A571,Kengetallen!$A$2:$B$57,2,FALSE)</f>
        <v>0</v>
      </c>
      <c r="Q571" s="37"/>
      <c r="R571" s="38">
        <f t="shared" si="126"/>
        <v>0</v>
      </c>
      <c r="S571" s="39">
        <f t="shared" si="127"/>
        <v>0</v>
      </c>
      <c r="T571" s="37"/>
      <c r="U571" s="40">
        <f t="shared" si="125"/>
        <v>14040</v>
      </c>
    </row>
    <row r="572" spans="1:21">
      <c r="A572" s="67" t="s">
        <v>196</v>
      </c>
      <c r="B572" s="56" t="s">
        <v>640</v>
      </c>
      <c r="C572" s="56" t="s">
        <v>641</v>
      </c>
      <c r="D572" s="56" t="s">
        <v>642</v>
      </c>
      <c r="E572" s="56" t="s">
        <v>648</v>
      </c>
      <c r="F572" s="27" t="s">
        <v>515</v>
      </c>
      <c r="G572" s="28"/>
      <c r="H572" s="66" t="s">
        <v>468</v>
      </c>
      <c r="I572" s="66" t="s">
        <v>651</v>
      </c>
      <c r="J572" s="30">
        <v>127.4</v>
      </c>
      <c r="K572" s="31">
        <v>127.4</v>
      </c>
      <c r="L572" s="32">
        <v>0</v>
      </c>
      <c r="M572" s="33">
        <v>200</v>
      </c>
      <c r="N572" s="34" t="str">
        <f t="shared" si="121"/>
        <v>gan200l</v>
      </c>
      <c r="O572" s="35" t="e">
        <f t="shared" si="124"/>
        <v>#DIV/0!</v>
      </c>
      <c r="P572" s="36">
        <f>VLOOKUP(A572,Kengetallen!$A$2:$B$57,2,FALSE)</f>
        <v>0</v>
      </c>
      <c r="Q572" s="37"/>
      <c r="R572" s="38">
        <f t="shared" si="126"/>
        <v>0</v>
      </c>
      <c r="S572" s="39">
        <f t="shared" si="127"/>
        <v>0</v>
      </c>
      <c r="T572" s="37"/>
      <c r="U572" s="40">
        <f t="shared" si="125"/>
        <v>25480</v>
      </c>
    </row>
    <row r="573" spans="1:21">
      <c r="A573" s="67" t="s">
        <v>215</v>
      </c>
      <c r="B573" s="56" t="s">
        <v>640</v>
      </c>
      <c r="C573" s="56" t="s">
        <v>641</v>
      </c>
      <c r="D573" s="56" t="s">
        <v>642</v>
      </c>
      <c r="E573" s="56" t="s">
        <v>648</v>
      </c>
      <c r="F573" s="27" t="s">
        <v>515</v>
      </c>
      <c r="G573" s="28">
        <v>205</v>
      </c>
      <c r="H573" s="66" t="s">
        <v>451</v>
      </c>
      <c r="I573" s="66" t="s">
        <v>241</v>
      </c>
      <c r="J573" s="30">
        <v>70.2</v>
      </c>
      <c r="K573" s="31">
        <v>70.2</v>
      </c>
      <c r="L573" s="32">
        <v>0</v>
      </c>
      <c r="M573" s="33">
        <v>200</v>
      </c>
      <c r="N573" s="34" t="str">
        <f t="shared" si="121"/>
        <v>les200t</v>
      </c>
      <c r="O573" s="35" t="e">
        <f t="shared" si="124"/>
        <v>#DIV/0!</v>
      </c>
      <c r="P573" s="36">
        <f>VLOOKUP(A573,Kengetallen!$A$2:$B$57,2,FALSE)</f>
        <v>0</v>
      </c>
      <c r="Q573" s="37"/>
      <c r="R573" s="38">
        <f t="shared" si="126"/>
        <v>0</v>
      </c>
      <c r="S573" s="39">
        <f t="shared" si="127"/>
        <v>0</v>
      </c>
      <c r="T573" s="37"/>
      <c r="U573" s="40">
        <f t="shared" si="125"/>
        <v>14040</v>
      </c>
    </row>
    <row r="574" spans="1:21">
      <c r="A574" s="67" t="s">
        <v>215</v>
      </c>
      <c r="B574" s="56" t="s">
        <v>640</v>
      </c>
      <c r="C574" s="56" t="s">
        <v>641</v>
      </c>
      <c r="D574" s="56" t="s">
        <v>642</v>
      </c>
      <c r="E574" s="56" t="s">
        <v>648</v>
      </c>
      <c r="F574" s="27" t="s">
        <v>515</v>
      </c>
      <c r="G574" s="28">
        <v>206</v>
      </c>
      <c r="H574" s="66" t="s">
        <v>451</v>
      </c>
      <c r="I574" s="66" t="s">
        <v>241</v>
      </c>
      <c r="J574" s="30">
        <v>70.2</v>
      </c>
      <c r="K574" s="31">
        <v>70.2</v>
      </c>
      <c r="L574" s="32">
        <v>0</v>
      </c>
      <c r="M574" s="33">
        <v>200</v>
      </c>
      <c r="N574" s="34" t="str">
        <f t="shared" si="121"/>
        <v>les200t</v>
      </c>
      <c r="O574" s="35" t="e">
        <f t="shared" si="124"/>
        <v>#DIV/0!</v>
      </c>
      <c r="P574" s="36">
        <f>VLOOKUP(A574,Kengetallen!$A$2:$B$57,2,FALSE)</f>
        <v>0</v>
      </c>
      <c r="Q574" s="37"/>
      <c r="R574" s="38">
        <f t="shared" si="126"/>
        <v>0</v>
      </c>
      <c r="S574" s="39">
        <f t="shared" si="127"/>
        <v>0</v>
      </c>
      <c r="T574" s="37"/>
      <c r="U574" s="40">
        <f t="shared" si="125"/>
        <v>14040</v>
      </c>
    </row>
    <row r="575" spans="1:21">
      <c r="A575" s="67" t="s">
        <v>228</v>
      </c>
      <c r="B575" s="56" t="s">
        <v>640</v>
      </c>
      <c r="C575" s="56" t="s">
        <v>641</v>
      </c>
      <c r="D575" s="56" t="s">
        <v>642</v>
      </c>
      <c r="E575" s="56" t="s">
        <v>648</v>
      </c>
      <c r="F575" s="27" t="s">
        <v>515</v>
      </c>
      <c r="G575" s="28">
        <v>207</v>
      </c>
      <c r="H575" s="66" t="s">
        <v>694</v>
      </c>
      <c r="I575" s="66" t="s">
        <v>165</v>
      </c>
      <c r="J575" s="30">
        <v>98.6</v>
      </c>
      <c r="K575" s="31">
        <v>98.6</v>
      </c>
      <c r="L575" s="32">
        <v>0</v>
      </c>
      <c r="M575" s="33">
        <v>200</v>
      </c>
      <c r="N575" s="34" t="str">
        <f t="shared" si="121"/>
        <v>sas200s</v>
      </c>
      <c r="O575" s="35" t="e">
        <f t="shared" si="124"/>
        <v>#DIV/0!</v>
      </c>
      <c r="P575" s="36">
        <f>VLOOKUP(A575,Kengetallen!$A$2:$B$57,2,FALSE)</f>
        <v>0</v>
      </c>
      <c r="Q575" s="37"/>
      <c r="R575" s="38">
        <f t="shared" si="126"/>
        <v>0</v>
      </c>
      <c r="S575" s="39">
        <f t="shared" si="127"/>
        <v>0</v>
      </c>
      <c r="T575" s="37"/>
      <c r="U575" s="40">
        <f t="shared" si="125"/>
        <v>19720</v>
      </c>
    </row>
    <row r="576" spans="1:21">
      <c r="A576" s="67" t="s">
        <v>228</v>
      </c>
      <c r="B576" s="56" t="s">
        <v>640</v>
      </c>
      <c r="C576" s="56" t="s">
        <v>641</v>
      </c>
      <c r="D576" s="56" t="s">
        <v>642</v>
      </c>
      <c r="E576" s="56" t="s">
        <v>648</v>
      </c>
      <c r="F576" s="27" t="s">
        <v>515</v>
      </c>
      <c r="G576" s="28">
        <v>208</v>
      </c>
      <c r="H576" s="66" t="s">
        <v>707</v>
      </c>
      <c r="I576" s="66" t="s">
        <v>165</v>
      </c>
      <c r="J576" s="30">
        <v>20.240000000000002</v>
      </c>
      <c r="K576" s="31">
        <v>20.240000000000002</v>
      </c>
      <c r="L576" s="32">
        <v>0</v>
      </c>
      <c r="M576" s="33">
        <v>200</v>
      </c>
      <c r="N576" s="34" t="str">
        <f t="shared" si="121"/>
        <v>sas200s</v>
      </c>
      <c r="O576" s="35" t="e">
        <f t="shared" si="124"/>
        <v>#DIV/0!</v>
      </c>
      <c r="P576" s="36">
        <f>VLOOKUP(A576,Kengetallen!$A$2:$B$57,2,FALSE)</f>
        <v>0</v>
      </c>
      <c r="Q576" s="37"/>
      <c r="R576" s="38">
        <f t="shared" si="126"/>
        <v>0</v>
      </c>
      <c r="S576" s="39">
        <f t="shared" si="127"/>
        <v>0</v>
      </c>
      <c r="T576" s="37"/>
      <c r="U576" s="40">
        <f t="shared" si="125"/>
        <v>4048.0000000000005</v>
      </c>
    </row>
    <row r="577" spans="1:21">
      <c r="A577" s="67" t="s">
        <v>228</v>
      </c>
      <c r="B577" s="56" t="s">
        <v>640</v>
      </c>
      <c r="C577" s="56" t="s">
        <v>641</v>
      </c>
      <c r="D577" s="56" t="s">
        <v>642</v>
      </c>
      <c r="E577" s="56" t="s">
        <v>648</v>
      </c>
      <c r="F577" s="27" t="s">
        <v>515</v>
      </c>
      <c r="G577" s="28">
        <v>209</v>
      </c>
      <c r="H577" s="66" t="s">
        <v>708</v>
      </c>
      <c r="I577" s="66" t="s">
        <v>165</v>
      </c>
      <c r="J577" s="30">
        <v>20.240000000000002</v>
      </c>
      <c r="K577" s="31">
        <v>20.240000000000002</v>
      </c>
      <c r="L577" s="32">
        <v>0</v>
      </c>
      <c r="M577" s="33">
        <v>200</v>
      </c>
      <c r="N577" s="34" t="str">
        <f t="shared" si="121"/>
        <v>sas200s</v>
      </c>
      <c r="O577" s="35" t="e">
        <f t="shared" si="124"/>
        <v>#DIV/0!</v>
      </c>
      <c r="P577" s="36">
        <f>VLOOKUP(A577,Kengetallen!$A$2:$B$57,2,FALSE)</f>
        <v>0</v>
      </c>
      <c r="Q577" s="37"/>
      <c r="R577" s="38">
        <f t="shared" si="126"/>
        <v>0</v>
      </c>
      <c r="S577" s="39">
        <f t="shared" si="127"/>
        <v>0</v>
      </c>
      <c r="T577" s="37"/>
      <c r="U577" s="40">
        <f t="shared" si="125"/>
        <v>4048.0000000000005</v>
      </c>
    </row>
    <row r="578" spans="1:21">
      <c r="A578" s="67" t="s">
        <v>205</v>
      </c>
      <c r="B578" s="56" t="s">
        <v>640</v>
      </c>
      <c r="C578" s="56" t="s">
        <v>641</v>
      </c>
      <c r="D578" s="56" t="s">
        <v>642</v>
      </c>
      <c r="E578" s="56" t="s">
        <v>648</v>
      </c>
      <c r="F578" s="27" t="s">
        <v>515</v>
      </c>
      <c r="G578" s="28">
        <v>211</v>
      </c>
      <c r="H578" s="66" t="s">
        <v>671</v>
      </c>
      <c r="I578" s="66" t="s">
        <v>241</v>
      </c>
      <c r="J578" s="30">
        <v>45</v>
      </c>
      <c r="K578" s="31">
        <v>45</v>
      </c>
      <c r="L578" s="32">
        <v>0</v>
      </c>
      <c r="M578" s="33">
        <v>200</v>
      </c>
      <c r="N578" s="34" t="str">
        <f t="shared" si="121"/>
        <v>kan200t</v>
      </c>
      <c r="O578" s="35" t="e">
        <f t="shared" si="124"/>
        <v>#DIV/0!</v>
      </c>
      <c r="P578" s="36">
        <f>VLOOKUP(A578,Kengetallen!$A$2:$B$57,2,FALSE)</f>
        <v>0</v>
      </c>
      <c r="Q578" s="37"/>
      <c r="R578" s="38">
        <f t="shared" si="126"/>
        <v>0</v>
      </c>
      <c r="S578" s="39">
        <f t="shared" si="127"/>
        <v>0</v>
      </c>
      <c r="T578" s="37"/>
      <c r="U578" s="40">
        <f t="shared" si="125"/>
        <v>9000</v>
      </c>
    </row>
    <row r="579" spans="1:21">
      <c r="A579" s="67" t="s">
        <v>215</v>
      </c>
      <c r="B579" s="56" t="s">
        <v>640</v>
      </c>
      <c r="C579" s="56" t="s">
        <v>641</v>
      </c>
      <c r="D579" s="56" t="s">
        <v>642</v>
      </c>
      <c r="E579" s="56" t="s">
        <v>648</v>
      </c>
      <c r="F579" s="27" t="s">
        <v>515</v>
      </c>
      <c r="G579" s="28">
        <v>212</v>
      </c>
      <c r="H579" s="66" t="s">
        <v>451</v>
      </c>
      <c r="I579" s="66" t="s">
        <v>241</v>
      </c>
      <c r="J579" s="30">
        <v>89.100000000000009</v>
      </c>
      <c r="K579" s="31">
        <v>89.100000000000009</v>
      </c>
      <c r="L579" s="32">
        <v>0</v>
      </c>
      <c r="M579" s="33">
        <v>200</v>
      </c>
      <c r="N579" s="34" t="str">
        <f t="shared" si="121"/>
        <v>les200t</v>
      </c>
      <c r="O579" s="35" t="e">
        <f t="shared" si="124"/>
        <v>#DIV/0!</v>
      </c>
      <c r="P579" s="36">
        <f>VLOOKUP(A579,Kengetallen!$A$2:$B$57,2,FALSE)</f>
        <v>0</v>
      </c>
      <c r="Q579" s="37"/>
      <c r="R579" s="38">
        <f t="shared" si="126"/>
        <v>0</v>
      </c>
      <c r="S579" s="39">
        <f t="shared" si="127"/>
        <v>0</v>
      </c>
      <c r="T579" s="37"/>
      <c r="U579" s="40">
        <f t="shared" si="125"/>
        <v>17820</v>
      </c>
    </row>
    <row r="580" spans="1:21">
      <c r="A580" s="67" t="s">
        <v>196</v>
      </c>
      <c r="B580" s="56" t="s">
        <v>640</v>
      </c>
      <c r="C580" s="56" t="s">
        <v>641</v>
      </c>
      <c r="D580" s="56" t="s">
        <v>642</v>
      </c>
      <c r="E580" s="56" t="s">
        <v>669</v>
      </c>
      <c r="F580" s="27" t="s">
        <v>515</v>
      </c>
      <c r="G580" s="28"/>
      <c r="H580" s="66" t="s">
        <v>468</v>
      </c>
      <c r="I580" s="66" t="s">
        <v>651</v>
      </c>
      <c r="J580" s="30">
        <v>81</v>
      </c>
      <c r="K580" s="31">
        <v>81</v>
      </c>
      <c r="L580" s="32">
        <v>0</v>
      </c>
      <c r="M580" s="33">
        <v>200</v>
      </c>
      <c r="N580" s="34" t="str">
        <f t="shared" si="121"/>
        <v>gan200l</v>
      </c>
      <c r="O580" s="35" t="e">
        <f t="shared" si="124"/>
        <v>#DIV/0!</v>
      </c>
      <c r="P580" s="36">
        <f>VLOOKUP(A580,Kengetallen!$A$2:$B$57,2,FALSE)</f>
        <v>0</v>
      </c>
      <c r="Q580" s="37"/>
      <c r="R580" s="38">
        <f t="shared" si="126"/>
        <v>0</v>
      </c>
      <c r="S580" s="39">
        <f t="shared" si="127"/>
        <v>0</v>
      </c>
      <c r="T580" s="37"/>
      <c r="U580" s="40">
        <f t="shared" si="125"/>
        <v>16200</v>
      </c>
    </row>
    <row r="581" spans="1:21">
      <c r="A581" s="67" t="s">
        <v>205</v>
      </c>
      <c r="B581" s="56" t="s">
        <v>640</v>
      </c>
      <c r="C581" s="56" t="s">
        <v>641</v>
      </c>
      <c r="D581" s="56" t="s">
        <v>642</v>
      </c>
      <c r="E581" s="56" t="s">
        <v>669</v>
      </c>
      <c r="F581" s="27" t="s">
        <v>515</v>
      </c>
      <c r="G581" s="28">
        <v>230</v>
      </c>
      <c r="H581" s="66" t="s">
        <v>712</v>
      </c>
      <c r="I581" s="66" t="s">
        <v>241</v>
      </c>
      <c r="J581" s="30">
        <v>25.5</v>
      </c>
      <c r="K581" s="31">
        <v>25.5</v>
      </c>
      <c r="L581" s="32">
        <v>0</v>
      </c>
      <c r="M581" s="33">
        <v>200</v>
      </c>
      <c r="N581" s="34" t="str">
        <f t="shared" si="121"/>
        <v>kan200t</v>
      </c>
      <c r="O581" s="35" t="e">
        <f t="shared" si="124"/>
        <v>#DIV/0!</v>
      </c>
      <c r="P581" s="36">
        <f>VLOOKUP(A581,Kengetallen!$A$2:$B$57,2,FALSE)</f>
        <v>0</v>
      </c>
      <c r="Q581" s="37"/>
      <c r="R581" s="38">
        <f t="shared" si="126"/>
        <v>0</v>
      </c>
      <c r="S581" s="39">
        <f t="shared" si="127"/>
        <v>0</v>
      </c>
      <c r="T581" s="37"/>
      <c r="U581" s="40">
        <f t="shared" si="125"/>
        <v>5100</v>
      </c>
    </row>
    <row r="582" spans="1:21">
      <c r="A582" s="67" t="s">
        <v>215</v>
      </c>
      <c r="B582" s="56" t="s">
        <v>640</v>
      </c>
      <c r="C582" s="56" t="s">
        <v>641</v>
      </c>
      <c r="D582" s="56" t="s">
        <v>642</v>
      </c>
      <c r="E582" s="56" t="s">
        <v>669</v>
      </c>
      <c r="F582" s="27" t="s">
        <v>515</v>
      </c>
      <c r="G582" s="28">
        <v>232</v>
      </c>
      <c r="H582" s="66" t="s">
        <v>451</v>
      </c>
      <c r="I582" s="66" t="s">
        <v>241</v>
      </c>
      <c r="J582" s="30">
        <v>78.8</v>
      </c>
      <c r="K582" s="31">
        <v>78.8</v>
      </c>
      <c r="L582" s="32">
        <v>0</v>
      </c>
      <c r="M582" s="33">
        <v>200</v>
      </c>
      <c r="N582" s="34" t="str">
        <f t="shared" si="121"/>
        <v>les200t</v>
      </c>
      <c r="O582" s="35" t="e">
        <f t="shared" si="124"/>
        <v>#DIV/0!</v>
      </c>
      <c r="P582" s="36">
        <f>VLOOKUP(A582,Kengetallen!$A$2:$B$57,2,FALSE)</f>
        <v>0</v>
      </c>
      <c r="Q582" s="37"/>
      <c r="R582" s="38">
        <f t="shared" si="126"/>
        <v>0</v>
      </c>
      <c r="S582" s="39">
        <f t="shared" si="127"/>
        <v>0</v>
      </c>
      <c r="T582" s="37"/>
      <c r="U582" s="40">
        <f t="shared" si="125"/>
        <v>15760</v>
      </c>
    </row>
    <row r="583" spans="1:21">
      <c r="A583" s="67" t="s">
        <v>185</v>
      </c>
      <c r="B583" s="56" t="s">
        <v>640</v>
      </c>
      <c r="C583" s="56" t="s">
        <v>641</v>
      </c>
      <c r="D583" s="56" t="s">
        <v>642</v>
      </c>
      <c r="E583" s="56" t="s">
        <v>669</v>
      </c>
      <c r="F583" s="27" t="s">
        <v>515</v>
      </c>
      <c r="G583" s="28">
        <v>235</v>
      </c>
      <c r="H583" s="66" t="s">
        <v>713</v>
      </c>
      <c r="I583" s="66" t="s">
        <v>241</v>
      </c>
      <c r="J583" s="30">
        <v>227.9</v>
      </c>
      <c r="K583" s="31">
        <v>227.9</v>
      </c>
      <c r="L583" s="32">
        <v>0</v>
      </c>
      <c r="M583" s="33">
        <v>200</v>
      </c>
      <c r="N583" s="34" t="str">
        <f t="shared" si="121"/>
        <v>bib200t</v>
      </c>
      <c r="O583" s="35" t="e">
        <f t="shared" si="124"/>
        <v>#DIV/0!</v>
      </c>
      <c r="P583" s="36">
        <f>VLOOKUP(A583,Kengetallen!$A$2:$B$57,2,FALSE)</f>
        <v>0</v>
      </c>
      <c r="Q583" s="37"/>
      <c r="R583" s="38">
        <f t="shared" si="126"/>
        <v>0</v>
      </c>
      <c r="S583" s="39">
        <f t="shared" si="127"/>
        <v>0</v>
      </c>
      <c r="T583" s="37"/>
      <c r="U583" s="40">
        <f t="shared" si="125"/>
        <v>45580</v>
      </c>
    </row>
    <row r="584" spans="1:21">
      <c r="A584" s="67" t="s">
        <v>205</v>
      </c>
      <c r="B584" s="56" t="s">
        <v>640</v>
      </c>
      <c r="C584" s="56" t="s">
        <v>641</v>
      </c>
      <c r="D584" s="56" t="s">
        <v>642</v>
      </c>
      <c r="E584" s="56" t="s">
        <v>669</v>
      </c>
      <c r="F584" s="27" t="s">
        <v>515</v>
      </c>
      <c r="G584" s="28">
        <v>234</v>
      </c>
      <c r="H584" s="66" t="s">
        <v>652</v>
      </c>
      <c r="I584" s="66" t="s">
        <v>241</v>
      </c>
      <c r="J584" s="30">
        <v>25.5</v>
      </c>
      <c r="K584" s="31">
        <v>25.5</v>
      </c>
      <c r="L584" s="32">
        <v>0</v>
      </c>
      <c r="M584" s="33">
        <v>200</v>
      </c>
      <c r="N584" s="34" t="str">
        <f t="shared" si="121"/>
        <v>kan200t</v>
      </c>
      <c r="O584" s="35" t="e">
        <f t="shared" si="124"/>
        <v>#DIV/0!</v>
      </c>
      <c r="P584" s="36">
        <f>VLOOKUP(A584,Kengetallen!$A$2:$B$57,2,FALSE)</f>
        <v>0</v>
      </c>
      <c r="Q584" s="37"/>
      <c r="R584" s="38">
        <f t="shared" si="126"/>
        <v>0</v>
      </c>
      <c r="S584" s="39">
        <f t="shared" si="127"/>
        <v>0</v>
      </c>
      <c r="T584" s="37"/>
      <c r="U584" s="40">
        <f t="shared" si="125"/>
        <v>5100</v>
      </c>
    </row>
    <row r="585" spans="1:21">
      <c r="A585" s="67" t="s">
        <v>196</v>
      </c>
      <c r="B585" s="56" t="s">
        <v>640</v>
      </c>
      <c r="C585" s="56" t="s">
        <v>641</v>
      </c>
      <c r="D585" s="56" t="s">
        <v>642</v>
      </c>
      <c r="E585" s="56" t="s">
        <v>676</v>
      </c>
      <c r="F585" s="27" t="s">
        <v>515</v>
      </c>
      <c r="G585" s="28"/>
      <c r="H585" s="66" t="s">
        <v>668</v>
      </c>
      <c r="I585" s="66" t="s">
        <v>651</v>
      </c>
      <c r="J585" s="30">
        <v>111.3</v>
      </c>
      <c r="K585" s="31">
        <v>111.3</v>
      </c>
      <c r="L585" s="32">
        <v>0</v>
      </c>
      <c r="M585" s="33">
        <v>200</v>
      </c>
      <c r="N585" s="34" t="str">
        <f t="shared" si="121"/>
        <v>gan200l</v>
      </c>
      <c r="O585" s="35" t="e">
        <f t="shared" si="124"/>
        <v>#DIV/0!</v>
      </c>
      <c r="P585" s="36">
        <f>VLOOKUP(A585,Kengetallen!$A$2:$B$57,2,FALSE)</f>
        <v>0</v>
      </c>
      <c r="Q585" s="37"/>
      <c r="R585" s="38">
        <f t="shared" si="126"/>
        <v>0</v>
      </c>
      <c r="S585" s="39">
        <f t="shared" si="127"/>
        <v>0</v>
      </c>
      <c r="T585" s="37"/>
      <c r="U585" s="40">
        <f t="shared" si="125"/>
        <v>22260</v>
      </c>
    </row>
    <row r="586" spans="1:21">
      <c r="A586" s="67" t="s">
        <v>215</v>
      </c>
      <c r="B586" s="56" t="s">
        <v>640</v>
      </c>
      <c r="C586" s="56" t="s">
        <v>641</v>
      </c>
      <c r="D586" s="56" t="s">
        <v>642</v>
      </c>
      <c r="E586" s="56" t="s">
        <v>676</v>
      </c>
      <c r="F586" s="27" t="s">
        <v>515</v>
      </c>
      <c r="G586" s="28">
        <v>250</v>
      </c>
      <c r="H586" s="66" t="s">
        <v>451</v>
      </c>
      <c r="I586" s="66" t="s">
        <v>241</v>
      </c>
      <c r="J586" s="30">
        <v>70.3</v>
      </c>
      <c r="K586" s="31">
        <v>70.3</v>
      </c>
      <c r="L586" s="32">
        <v>0</v>
      </c>
      <c r="M586" s="33">
        <v>200</v>
      </c>
      <c r="N586" s="34" t="str">
        <f t="shared" si="121"/>
        <v>les200t</v>
      </c>
      <c r="O586" s="35" t="e">
        <f t="shared" si="124"/>
        <v>#DIV/0!</v>
      </c>
      <c r="P586" s="36">
        <f>VLOOKUP(A586,Kengetallen!$A$2:$B$57,2,FALSE)</f>
        <v>0</v>
      </c>
      <c r="Q586" s="37"/>
      <c r="R586" s="38">
        <f t="shared" si="126"/>
        <v>0</v>
      </c>
      <c r="S586" s="39">
        <f t="shared" si="127"/>
        <v>0</v>
      </c>
      <c r="T586" s="37"/>
      <c r="U586" s="40">
        <f t="shared" si="125"/>
        <v>14060</v>
      </c>
    </row>
    <row r="587" spans="1:21">
      <c r="A587" s="67" t="s">
        <v>215</v>
      </c>
      <c r="B587" s="56" t="s">
        <v>640</v>
      </c>
      <c r="C587" s="56" t="s">
        <v>641</v>
      </c>
      <c r="D587" s="56" t="s">
        <v>642</v>
      </c>
      <c r="E587" s="56" t="s">
        <v>676</v>
      </c>
      <c r="F587" s="27" t="s">
        <v>515</v>
      </c>
      <c r="G587" s="28">
        <v>251</v>
      </c>
      <c r="H587" s="66" t="s">
        <v>451</v>
      </c>
      <c r="I587" s="66" t="s">
        <v>241</v>
      </c>
      <c r="J587" s="30">
        <v>70.3</v>
      </c>
      <c r="K587" s="31">
        <v>70.3</v>
      </c>
      <c r="L587" s="32">
        <v>0</v>
      </c>
      <c r="M587" s="33">
        <v>200</v>
      </c>
      <c r="N587" s="34" t="str">
        <f t="shared" si="121"/>
        <v>les200t</v>
      </c>
      <c r="O587" s="35" t="e">
        <f t="shared" si="124"/>
        <v>#DIV/0!</v>
      </c>
      <c r="P587" s="36">
        <f>VLOOKUP(A587,Kengetallen!$A$2:$B$57,2,FALSE)</f>
        <v>0</v>
      </c>
      <c r="Q587" s="37"/>
      <c r="R587" s="38">
        <f t="shared" si="126"/>
        <v>0</v>
      </c>
      <c r="S587" s="39">
        <f t="shared" si="127"/>
        <v>0</v>
      </c>
      <c r="T587" s="37"/>
      <c r="U587" s="40">
        <f t="shared" si="125"/>
        <v>14060</v>
      </c>
    </row>
    <row r="588" spans="1:21">
      <c r="A588" s="67" t="s">
        <v>228</v>
      </c>
      <c r="B588" s="56" t="s">
        <v>640</v>
      </c>
      <c r="C588" s="56" t="s">
        <v>641</v>
      </c>
      <c r="D588" s="56" t="s">
        <v>642</v>
      </c>
      <c r="E588" s="56" t="s">
        <v>676</v>
      </c>
      <c r="F588" s="27" t="s">
        <v>515</v>
      </c>
      <c r="G588" s="28">
        <v>252</v>
      </c>
      <c r="H588" s="66" t="s">
        <v>707</v>
      </c>
      <c r="I588" s="66" t="s">
        <v>165</v>
      </c>
      <c r="J588" s="30">
        <v>16.5</v>
      </c>
      <c r="K588" s="31">
        <v>16.5</v>
      </c>
      <c r="L588" s="32">
        <v>0</v>
      </c>
      <c r="M588" s="33">
        <v>200</v>
      </c>
      <c r="N588" s="34" t="str">
        <f t="shared" si="121"/>
        <v>sas200s</v>
      </c>
      <c r="O588" s="35" t="e">
        <f t="shared" si="124"/>
        <v>#DIV/0!</v>
      </c>
      <c r="P588" s="36">
        <f>VLOOKUP(A588,Kengetallen!$A$2:$B$57,2,FALSE)</f>
        <v>0</v>
      </c>
      <c r="Q588" s="37"/>
      <c r="R588" s="38">
        <f t="shared" si="126"/>
        <v>0</v>
      </c>
      <c r="S588" s="39">
        <f t="shared" si="127"/>
        <v>0</v>
      </c>
      <c r="T588" s="37"/>
      <c r="U588" s="40">
        <f t="shared" si="125"/>
        <v>3300</v>
      </c>
    </row>
    <row r="589" spans="1:21">
      <c r="A589" s="67" t="s">
        <v>228</v>
      </c>
      <c r="B589" s="56" t="s">
        <v>640</v>
      </c>
      <c r="C589" s="56" t="s">
        <v>641</v>
      </c>
      <c r="D589" s="56" t="s">
        <v>642</v>
      </c>
      <c r="E589" s="56" t="s">
        <v>676</v>
      </c>
      <c r="F589" s="27" t="s">
        <v>515</v>
      </c>
      <c r="G589" s="28" t="s">
        <v>714</v>
      </c>
      <c r="H589" s="66" t="s">
        <v>708</v>
      </c>
      <c r="I589" s="66" t="s">
        <v>165</v>
      </c>
      <c r="J589" s="30">
        <v>12.3</v>
      </c>
      <c r="K589" s="31">
        <v>12.3</v>
      </c>
      <c r="L589" s="32">
        <v>0</v>
      </c>
      <c r="M589" s="33">
        <v>200</v>
      </c>
      <c r="N589" s="34" t="str">
        <f t="shared" si="121"/>
        <v>sas200s</v>
      </c>
      <c r="O589" s="35" t="e">
        <f t="shared" si="124"/>
        <v>#DIV/0!</v>
      </c>
      <c r="P589" s="36">
        <f>VLOOKUP(A589,Kengetallen!$A$2:$B$57,2,FALSE)</f>
        <v>0</v>
      </c>
      <c r="Q589" s="37"/>
      <c r="R589" s="38">
        <f t="shared" si="126"/>
        <v>0</v>
      </c>
      <c r="S589" s="39">
        <f t="shared" si="127"/>
        <v>0</v>
      </c>
      <c r="T589" s="37"/>
      <c r="U589" s="40">
        <f t="shared" si="125"/>
        <v>2460</v>
      </c>
    </row>
    <row r="590" spans="1:21">
      <c r="A590" s="67" t="s">
        <v>215</v>
      </c>
      <c r="B590" s="56" t="s">
        <v>640</v>
      </c>
      <c r="C590" s="56" t="s">
        <v>641</v>
      </c>
      <c r="D590" s="56" t="s">
        <v>642</v>
      </c>
      <c r="E590" s="56" t="s">
        <v>676</v>
      </c>
      <c r="F590" s="27" t="s">
        <v>515</v>
      </c>
      <c r="G590" s="28">
        <v>258</v>
      </c>
      <c r="H590" s="66" t="s">
        <v>451</v>
      </c>
      <c r="I590" s="66" t="s">
        <v>241</v>
      </c>
      <c r="J590" s="30">
        <v>70.3</v>
      </c>
      <c r="K590" s="31">
        <v>70.3</v>
      </c>
      <c r="L590" s="32">
        <v>0</v>
      </c>
      <c r="M590" s="33">
        <v>200</v>
      </c>
      <c r="N590" s="34" t="str">
        <f t="shared" si="121"/>
        <v>les200t</v>
      </c>
      <c r="O590" s="35" t="e">
        <f t="shared" si="124"/>
        <v>#DIV/0!</v>
      </c>
      <c r="P590" s="36">
        <f>VLOOKUP(A590,Kengetallen!$A$2:$B$57,2,FALSE)</f>
        <v>0</v>
      </c>
      <c r="Q590" s="37"/>
      <c r="R590" s="38">
        <f t="shared" si="126"/>
        <v>0</v>
      </c>
      <c r="S590" s="39">
        <f t="shared" si="127"/>
        <v>0</v>
      </c>
      <c r="T590" s="37"/>
      <c r="U590" s="40">
        <f t="shared" si="125"/>
        <v>14060</v>
      </c>
    </row>
    <row r="591" spans="1:21">
      <c r="A591" s="67" t="s">
        <v>215</v>
      </c>
      <c r="B591" s="56" t="s">
        <v>640</v>
      </c>
      <c r="C591" s="56" t="s">
        <v>641</v>
      </c>
      <c r="D591" s="56" t="s">
        <v>642</v>
      </c>
      <c r="E591" s="56" t="s">
        <v>676</v>
      </c>
      <c r="F591" s="27" t="s">
        <v>515</v>
      </c>
      <c r="G591" s="28">
        <v>259</v>
      </c>
      <c r="H591" s="66" t="s">
        <v>451</v>
      </c>
      <c r="I591" s="66" t="s">
        <v>241</v>
      </c>
      <c r="J591" s="30">
        <v>70.3</v>
      </c>
      <c r="K591" s="31">
        <v>70.3</v>
      </c>
      <c r="L591" s="32">
        <v>0</v>
      </c>
      <c r="M591" s="33">
        <v>200</v>
      </c>
      <c r="N591" s="34" t="str">
        <f t="shared" si="121"/>
        <v>les200t</v>
      </c>
      <c r="O591" s="35" t="e">
        <f t="shared" si="124"/>
        <v>#DIV/0!</v>
      </c>
      <c r="P591" s="36">
        <f>VLOOKUP(A591,Kengetallen!$A$2:$B$57,2,FALSE)</f>
        <v>0</v>
      </c>
      <c r="Q591" s="37"/>
      <c r="R591" s="38">
        <f t="shared" si="126"/>
        <v>0</v>
      </c>
      <c r="S591" s="39">
        <f t="shared" si="127"/>
        <v>0</v>
      </c>
      <c r="T591" s="37"/>
      <c r="U591" s="40">
        <f t="shared" si="125"/>
        <v>14060</v>
      </c>
    </row>
    <row r="592" spans="1:21">
      <c r="A592" s="67" t="s">
        <v>215</v>
      </c>
      <c r="B592" s="56" t="s">
        <v>640</v>
      </c>
      <c r="C592" s="56" t="s">
        <v>641</v>
      </c>
      <c r="D592" s="56" t="s">
        <v>642</v>
      </c>
      <c r="E592" s="56" t="s">
        <v>676</v>
      </c>
      <c r="F592" s="27" t="s">
        <v>515</v>
      </c>
      <c r="G592" s="28">
        <v>260</v>
      </c>
      <c r="H592" s="66" t="s">
        <v>451</v>
      </c>
      <c r="I592" s="66" t="s">
        <v>241</v>
      </c>
      <c r="J592" s="30">
        <v>70.3</v>
      </c>
      <c r="K592" s="31">
        <v>70.3</v>
      </c>
      <c r="L592" s="32">
        <v>0</v>
      </c>
      <c r="M592" s="33">
        <v>200</v>
      </c>
      <c r="N592" s="34" t="str">
        <f t="shared" si="121"/>
        <v>les200t</v>
      </c>
      <c r="O592" s="35" t="e">
        <f t="shared" si="124"/>
        <v>#DIV/0!</v>
      </c>
      <c r="P592" s="36">
        <f>VLOOKUP(A592,Kengetallen!$A$2:$B$57,2,FALSE)</f>
        <v>0</v>
      </c>
      <c r="Q592" s="37"/>
      <c r="R592" s="38">
        <f t="shared" si="126"/>
        <v>0</v>
      </c>
      <c r="S592" s="39">
        <f t="shared" si="127"/>
        <v>0</v>
      </c>
      <c r="T592" s="37"/>
      <c r="U592" s="40">
        <f t="shared" si="125"/>
        <v>14060</v>
      </c>
    </row>
    <row r="593" spans="1:21">
      <c r="A593" s="67" t="s">
        <v>215</v>
      </c>
      <c r="B593" s="56" t="s">
        <v>640</v>
      </c>
      <c r="C593" s="56" t="s">
        <v>641</v>
      </c>
      <c r="D593" s="56" t="s">
        <v>642</v>
      </c>
      <c r="E593" s="56" t="s">
        <v>676</v>
      </c>
      <c r="F593" s="27" t="s">
        <v>515</v>
      </c>
      <c r="G593" s="28">
        <v>261</v>
      </c>
      <c r="H593" s="66" t="s">
        <v>451</v>
      </c>
      <c r="I593" s="66" t="s">
        <v>241</v>
      </c>
      <c r="J593" s="30">
        <v>70.3</v>
      </c>
      <c r="K593" s="31">
        <v>70.3</v>
      </c>
      <c r="L593" s="32">
        <v>0</v>
      </c>
      <c r="M593" s="33">
        <v>200</v>
      </c>
      <c r="N593" s="34" t="str">
        <f t="shared" si="121"/>
        <v>les200t</v>
      </c>
      <c r="O593" s="35" t="e">
        <f t="shared" si="124"/>
        <v>#DIV/0!</v>
      </c>
      <c r="P593" s="36">
        <f>VLOOKUP(A593,Kengetallen!$A$2:$B$57,2,FALSE)</f>
        <v>0</v>
      </c>
      <c r="Q593" s="37"/>
      <c r="R593" s="38">
        <f t="shared" si="126"/>
        <v>0</v>
      </c>
      <c r="S593" s="39">
        <f t="shared" si="127"/>
        <v>0</v>
      </c>
      <c r="T593" s="37"/>
      <c r="U593" s="40">
        <f t="shared" si="125"/>
        <v>14060</v>
      </c>
    </row>
    <row r="594" spans="1:21">
      <c r="A594" s="67" t="s">
        <v>232</v>
      </c>
      <c r="B594" s="56" t="s">
        <v>640</v>
      </c>
      <c r="C594" s="56" t="s">
        <v>641</v>
      </c>
      <c r="D594" s="56" t="s">
        <v>642</v>
      </c>
      <c r="E594" s="56" t="s">
        <v>676</v>
      </c>
      <c r="F594" s="27" t="s">
        <v>515</v>
      </c>
      <c r="G594" s="28"/>
      <c r="H594" s="66" t="s">
        <v>711</v>
      </c>
      <c r="I594" s="66" t="s">
        <v>651</v>
      </c>
      <c r="J594" s="30">
        <v>31.1</v>
      </c>
      <c r="K594" s="31">
        <v>31.1</v>
      </c>
      <c r="L594" s="32">
        <v>0</v>
      </c>
      <c r="M594" s="33">
        <v>200</v>
      </c>
      <c r="N594" s="34" t="str">
        <f t="shared" si="121"/>
        <v>tra200l</v>
      </c>
      <c r="O594" s="35" t="e">
        <f t="shared" si="124"/>
        <v>#DIV/0!</v>
      </c>
      <c r="P594" s="36">
        <f>VLOOKUP(A594,Kengetallen!$A$2:$B$57,2,FALSE)</f>
        <v>0</v>
      </c>
      <c r="Q594" s="37"/>
      <c r="R594" s="38">
        <f t="shared" si="126"/>
        <v>0</v>
      </c>
      <c r="S594" s="39">
        <f t="shared" si="127"/>
        <v>0</v>
      </c>
      <c r="T594" s="37"/>
      <c r="U594" s="40">
        <f t="shared" si="125"/>
        <v>6220</v>
      </c>
    </row>
    <row r="595" spans="1:21">
      <c r="A595" s="67" t="s">
        <v>232</v>
      </c>
      <c r="B595" s="56" t="s">
        <v>640</v>
      </c>
      <c r="C595" s="56" t="s">
        <v>641</v>
      </c>
      <c r="D595" s="56" t="s">
        <v>642</v>
      </c>
      <c r="E595" s="56" t="s">
        <v>676</v>
      </c>
      <c r="F595" s="27" t="s">
        <v>515</v>
      </c>
      <c r="G595" s="28"/>
      <c r="H595" s="66" t="s">
        <v>680</v>
      </c>
      <c r="I595" s="66" t="s">
        <v>651</v>
      </c>
      <c r="J595" s="30">
        <v>30</v>
      </c>
      <c r="K595" s="31">
        <v>30</v>
      </c>
      <c r="L595" s="32">
        <v>0</v>
      </c>
      <c r="M595" s="33">
        <v>200</v>
      </c>
      <c r="N595" s="34" t="str">
        <f t="shared" si="121"/>
        <v>tra200l</v>
      </c>
      <c r="O595" s="35" t="e">
        <f t="shared" si="124"/>
        <v>#DIV/0!</v>
      </c>
      <c r="P595" s="36">
        <f>VLOOKUP(A595,Kengetallen!$A$2:$B$57,2,FALSE)</f>
        <v>0</v>
      </c>
      <c r="Q595" s="37"/>
      <c r="R595" s="38">
        <f t="shared" si="126"/>
        <v>0</v>
      </c>
      <c r="S595" s="39">
        <f t="shared" si="127"/>
        <v>0</v>
      </c>
      <c r="T595" s="37"/>
      <c r="U595" s="40">
        <f t="shared" si="125"/>
        <v>6000</v>
      </c>
    </row>
    <row r="596" spans="1:21">
      <c r="A596" s="67" t="s">
        <v>196</v>
      </c>
      <c r="B596" s="56" t="s">
        <v>640</v>
      </c>
      <c r="C596" s="56" t="s">
        <v>641</v>
      </c>
      <c r="D596" s="56" t="s">
        <v>642</v>
      </c>
      <c r="E596" s="56" t="s">
        <v>648</v>
      </c>
      <c r="F596" s="27" t="s">
        <v>535</v>
      </c>
      <c r="G596" s="28"/>
      <c r="H596" s="66" t="s">
        <v>468</v>
      </c>
      <c r="I596" s="66" t="s">
        <v>651</v>
      </c>
      <c r="J596" s="30">
        <v>173</v>
      </c>
      <c r="K596" s="31">
        <v>173</v>
      </c>
      <c r="L596" s="32">
        <v>0</v>
      </c>
      <c r="M596" s="33">
        <v>200</v>
      </c>
      <c r="N596" s="34" t="str">
        <f t="shared" si="121"/>
        <v>gan200l</v>
      </c>
      <c r="O596" s="35" t="e">
        <f t="shared" si="124"/>
        <v>#DIV/0!</v>
      </c>
      <c r="P596" s="36">
        <f>VLOOKUP(A596,Kengetallen!$A$2:$B$57,2,FALSE)</f>
        <v>0</v>
      </c>
      <c r="Q596" s="37"/>
      <c r="R596" s="38">
        <f t="shared" si="126"/>
        <v>0</v>
      </c>
      <c r="S596" s="39">
        <f t="shared" si="127"/>
        <v>0</v>
      </c>
      <c r="T596" s="37"/>
      <c r="U596" s="40">
        <f t="shared" si="125"/>
        <v>34600</v>
      </c>
    </row>
    <row r="597" spans="1:21">
      <c r="A597" s="67" t="s">
        <v>228</v>
      </c>
      <c r="B597" s="56" t="s">
        <v>640</v>
      </c>
      <c r="C597" s="56" t="s">
        <v>641</v>
      </c>
      <c r="D597" s="56" t="s">
        <v>642</v>
      </c>
      <c r="E597" s="56" t="s">
        <v>648</v>
      </c>
      <c r="F597" s="27" t="s">
        <v>535</v>
      </c>
      <c r="G597" s="28">
        <v>300</v>
      </c>
      <c r="H597" s="66" t="s">
        <v>708</v>
      </c>
      <c r="I597" s="66" t="s">
        <v>165</v>
      </c>
      <c r="J597" s="30">
        <v>7.5</v>
      </c>
      <c r="K597" s="31">
        <v>7.5</v>
      </c>
      <c r="L597" s="32">
        <v>0</v>
      </c>
      <c r="M597" s="33">
        <v>200</v>
      </c>
      <c r="N597" s="34" t="str">
        <f t="shared" si="121"/>
        <v>sas200s</v>
      </c>
      <c r="O597" s="35" t="e">
        <f t="shared" si="124"/>
        <v>#DIV/0!</v>
      </c>
      <c r="P597" s="36">
        <f>VLOOKUP(A597,Kengetallen!$A$2:$B$57,2,FALSE)</f>
        <v>0</v>
      </c>
      <c r="Q597" s="37"/>
      <c r="R597" s="38">
        <f t="shared" si="126"/>
        <v>0</v>
      </c>
      <c r="S597" s="39">
        <f t="shared" si="127"/>
        <v>0</v>
      </c>
      <c r="T597" s="37"/>
      <c r="U597" s="40">
        <f t="shared" si="125"/>
        <v>1500</v>
      </c>
    </row>
    <row r="598" spans="1:21">
      <c r="A598" s="67" t="s">
        <v>215</v>
      </c>
      <c r="B598" s="56" t="s">
        <v>640</v>
      </c>
      <c r="C598" s="56" t="s">
        <v>641</v>
      </c>
      <c r="D598" s="56" t="s">
        <v>642</v>
      </c>
      <c r="E598" s="56" t="s">
        <v>648</v>
      </c>
      <c r="F598" s="27" t="s">
        <v>535</v>
      </c>
      <c r="G598" s="28">
        <v>301</v>
      </c>
      <c r="H598" s="66" t="s">
        <v>451</v>
      </c>
      <c r="I598" s="66" t="s">
        <v>241</v>
      </c>
      <c r="J598" s="30">
        <v>60.97</v>
      </c>
      <c r="K598" s="31">
        <v>60.97</v>
      </c>
      <c r="L598" s="32">
        <v>0</v>
      </c>
      <c r="M598" s="33">
        <v>200</v>
      </c>
      <c r="N598" s="34" t="str">
        <f t="shared" si="121"/>
        <v>les200t</v>
      </c>
      <c r="O598" s="35" t="e">
        <f t="shared" si="124"/>
        <v>#DIV/0!</v>
      </c>
      <c r="P598" s="36">
        <f>VLOOKUP(A598,Kengetallen!$A$2:$B$57,2,FALSE)</f>
        <v>0</v>
      </c>
      <c r="Q598" s="37"/>
      <c r="R598" s="38">
        <f t="shared" si="126"/>
        <v>0</v>
      </c>
      <c r="S598" s="39">
        <f t="shared" si="127"/>
        <v>0</v>
      </c>
      <c r="T598" s="37"/>
      <c r="U598" s="40">
        <f t="shared" si="125"/>
        <v>12194</v>
      </c>
    </row>
    <row r="599" spans="1:21">
      <c r="A599" s="67" t="s">
        <v>215</v>
      </c>
      <c r="B599" s="56" t="s">
        <v>640</v>
      </c>
      <c r="C599" s="56" t="s">
        <v>641</v>
      </c>
      <c r="D599" s="56" t="s">
        <v>642</v>
      </c>
      <c r="E599" s="56" t="s">
        <v>648</v>
      </c>
      <c r="F599" s="27" t="s">
        <v>535</v>
      </c>
      <c r="G599" s="28">
        <v>302</v>
      </c>
      <c r="H599" s="66" t="s">
        <v>451</v>
      </c>
      <c r="I599" s="66" t="s">
        <v>241</v>
      </c>
      <c r="J599" s="30">
        <v>58.92</v>
      </c>
      <c r="K599" s="31">
        <v>58.92</v>
      </c>
      <c r="L599" s="32">
        <v>0</v>
      </c>
      <c r="M599" s="33">
        <v>200</v>
      </c>
      <c r="N599" s="34" t="str">
        <f t="shared" si="121"/>
        <v>les200t</v>
      </c>
      <c r="O599" s="35" t="e">
        <f t="shared" si="124"/>
        <v>#DIV/0!</v>
      </c>
      <c r="P599" s="36">
        <f>VLOOKUP(A599,Kengetallen!$A$2:$B$57,2,FALSE)</f>
        <v>0</v>
      </c>
      <c r="Q599" s="37"/>
      <c r="R599" s="38">
        <f t="shared" si="126"/>
        <v>0</v>
      </c>
      <c r="S599" s="39">
        <f t="shared" si="127"/>
        <v>0</v>
      </c>
      <c r="T599" s="37"/>
      <c r="U599" s="40">
        <f t="shared" si="125"/>
        <v>11784</v>
      </c>
    </row>
    <row r="600" spans="1:21">
      <c r="A600" s="67" t="s">
        <v>215</v>
      </c>
      <c r="B600" s="56" t="s">
        <v>640</v>
      </c>
      <c r="C600" s="56" t="s">
        <v>641</v>
      </c>
      <c r="D600" s="56" t="s">
        <v>642</v>
      </c>
      <c r="E600" s="56" t="s">
        <v>648</v>
      </c>
      <c r="F600" s="27" t="s">
        <v>535</v>
      </c>
      <c r="G600" s="28">
        <v>303</v>
      </c>
      <c r="H600" s="66" t="s">
        <v>451</v>
      </c>
      <c r="I600" s="66" t="s">
        <v>241</v>
      </c>
      <c r="J600" s="30">
        <v>52.36</v>
      </c>
      <c r="K600" s="31">
        <v>52.36</v>
      </c>
      <c r="L600" s="32">
        <v>0</v>
      </c>
      <c r="M600" s="33">
        <v>200</v>
      </c>
      <c r="N600" s="34" t="str">
        <f t="shared" si="121"/>
        <v>les200t</v>
      </c>
      <c r="O600" s="35" t="e">
        <f t="shared" si="124"/>
        <v>#DIV/0!</v>
      </c>
      <c r="P600" s="36">
        <f>VLOOKUP(A600,Kengetallen!$A$2:$B$57,2,FALSE)</f>
        <v>0</v>
      </c>
      <c r="Q600" s="37"/>
      <c r="R600" s="38">
        <f t="shared" si="126"/>
        <v>0</v>
      </c>
      <c r="S600" s="39">
        <f t="shared" si="127"/>
        <v>0</v>
      </c>
      <c r="T600" s="37"/>
      <c r="U600" s="40">
        <f t="shared" si="125"/>
        <v>10472</v>
      </c>
    </row>
    <row r="601" spans="1:21">
      <c r="A601" s="67" t="s">
        <v>215</v>
      </c>
      <c r="B601" s="56" t="s">
        <v>640</v>
      </c>
      <c r="C601" s="56" t="s">
        <v>641</v>
      </c>
      <c r="D601" s="56" t="s">
        <v>642</v>
      </c>
      <c r="E601" s="56" t="s">
        <v>648</v>
      </c>
      <c r="F601" s="27" t="s">
        <v>535</v>
      </c>
      <c r="G601" s="28">
        <v>304</v>
      </c>
      <c r="H601" s="66" t="s">
        <v>451</v>
      </c>
      <c r="I601" s="66" t="s">
        <v>241</v>
      </c>
      <c r="J601" s="30">
        <v>52.36</v>
      </c>
      <c r="K601" s="31">
        <v>52.36</v>
      </c>
      <c r="L601" s="32">
        <v>0</v>
      </c>
      <c r="M601" s="33">
        <v>200</v>
      </c>
      <c r="N601" s="34" t="str">
        <f t="shared" si="121"/>
        <v>les200t</v>
      </c>
      <c r="O601" s="35" t="e">
        <f t="shared" si="124"/>
        <v>#DIV/0!</v>
      </c>
      <c r="P601" s="36">
        <f>VLOOKUP(A601,Kengetallen!$A$2:$B$57,2,FALSE)</f>
        <v>0</v>
      </c>
      <c r="Q601" s="37"/>
      <c r="R601" s="38">
        <f t="shared" si="126"/>
        <v>0</v>
      </c>
      <c r="S601" s="39">
        <f t="shared" si="127"/>
        <v>0</v>
      </c>
      <c r="T601" s="37"/>
      <c r="U601" s="40">
        <f t="shared" si="125"/>
        <v>10472</v>
      </c>
    </row>
    <row r="602" spans="1:21">
      <c r="A602" s="67" t="s">
        <v>215</v>
      </c>
      <c r="B602" s="56" t="s">
        <v>640</v>
      </c>
      <c r="C602" s="56" t="s">
        <v>641</v>
      </c>
      <c r="D602" s="56" t="s">
        <v>642</v>
      </c>
      <c r="E602" s="56" t="s">
        <v>648</v>
      </c>
      <c r="F602" s="27" t="s">
        <v>535</v>
      </c>
      <c r="G602" s="28">
        <v>305</v>
      </c>
      <c r="H602" s="66" t="s">
        <v>451</v>
      </c>
      <c r="I602" s="66" t="s">
        <v>241</v>
      </c>
      <c r="J602" s="30">
        <v>52.36</v>
      </c>
      <c r="K602" s="31">
        <v>52.36</v>
      </c>
      <c r="L602" s="32">
        <v>0</v>
      </c>
      <c r="M602" s="33">
        <v>200</v>
      </c>
      <c r="N602" s="34" t="str">
        <f t="shared" si="121"/>
        <v>les200t</v>
      </c>
      <c r="O602" s="35" t="e">
        <f t="shared" si="124"/>
        <v>#DIV/0!</v>
      </c>
      <c r="P602" s="36">
        <f>VLOOKUP(A602,Kengetallen!$A$2:$B$57,2,FALSE)</f>
        <v>0</v>
      </c>
      <c r="Q602" s="37"/>
      <c r="R602" s="38">
        <f t="shared" si="126"/>
        <v>0</v>
      </c>
      <c r="S602" s="39">
        <f t="shared" si="127"/>
        <v>0</v>
      </c>
      <c r="T602" s="37"/>
      <c r="U602" s="40">
        <f t="shared" si="125"/>
        <v>10472</v>
      </c>
    </row>
    <row r="603" spans="1:21">
      <c r="A603" s="67" t="s">
        <v>215</v>
      </c>
      <c r="B603" s="56" t="s">
        <v>640</v>
      </c>
      <c r="C603" s="56" t="s">
        <v>641</v>
      </c>
      <c r="D603" s="56" t="s">
        <v>642</v>
      </c>
      <c r="E603" s="56" t="s">
        <v>648</v>
      </c>
      <c r="F603" s="27" t="s">
        <v>535</v>
      </c>
      <c r="G603" s="28">
        <v>306</v>
      </c>
      <c r="H603" s="66" t="s">
        <v>451</v>
      </c>
      <c r="I603" s="66" t="s">
        <v>241</v>
      </c>
      <c r="J603" s="30">
        <v>52.36</v>
      </c>
      <c r="K603" s="31">
        <v>52.36</v>
      </c>
      <c r="L603" s="32">
        <v>0</v>
      </c>
      <c r="M603" s="33">
        <v>200</v>
      </c>
      <c r="N603" s="34" t="str">
        <f t="shared" si="121"/>
        <v>les200t</v>
      </c>
      <c r="O603" s="35" t="e">
        <f t="shared" si="124"/>
        <v>#DIV/0!</v>
      </c>
      <c r="P603" s="36">
        <f>VLOOKUP(A603,Kengetallen!$A$2:$B$57,2,FALSE)</f>
        <v>0</v>
      </c>
      <c r="Q603" s="37"/>
      <c r="R603" s="38">
        <f t="shared" si="126"/>
        <v>0</v>
      </c>
      <c r="S603" s="39">
        <f t="shared" si="127"/>
        <v>0</v>
      </c>
      <c r="T603" s="37"/>
      <c r="U603" s="40">
        <f t="shared" si="125"/>
        <v>10472</v>
      </c>
    </row>
    <row r="604" spans="1:21">
      <c r="A604" s="67" t="s">
        <v>228</v>
      </c>
      <c r="B604" s="56" t="s">
        <v>640</v>
      </c>
      <c r="C604" s="56" t="s">
        <v>641</v>
      </c>
      <c r="D604" s="56" t="s">
        <v>642</v>
      </c>
      <c r="E604" s="56" t="s">
        <v>648</v>
      </c>
      <c r="F604" s="27" t="s">
        <v>535</v>
      </c>
      <c r="G604" s="28">
        <v>307</v>
      </c>
      <c r="H604" s="66" t="s">
        <v>707</v>
      </c>
      <c r="I604" s="66" t="s">
        <v>165</v>
      </c>
      <c r="J604" s="30">
        <v>27.7</v>
      </c>
      <c r="K604" s="31">
        <v>27.7</v>
      </c>
      <c r="L604" s="32">
        <v>0</v>
      </c>
      <c r="M604" s="33">
        <v>200</v>
      </c>
      <c r="N604" s="34" t="str">
        <f t="shared" si="121"/>
        <v>sas200s</v>
      </c>
      <c r="O604" s="35" t="e">
        <f t="shared" si="124"/>
        <v>#DIV/0!</v>
      </c>
      <c r="P604" s="36">
        <f>VLOOKUP(A604,Kengetallen!$A$2:$B$57,2,FALSE)</f>
        <v>0</v>
      </c>
      <c r="Q604" s="37"/>
      <c r="R604" s="38">
        <f t="shared" si="126"/>
        <v>0</v>
      </c>
      <c r="S604" s="39">
        <f t="shared" si="127"/>
        <v>0</v>
      </c>
      <c r="T604" s="37"/>
      <c r="U604" s="40">
        <f t="shared" si="125"/>
        <v>5540</v>
      </c>
    </row>
    <row r="605" spans="1:21">
      <c r="A605" s="67" t="s">
        <v>289</v>
      </c>
      <c r="B605" s="56" t="s">
        <v>640</v>
      </c>
      <c r="C605" s="56" t="s">
        <v>641</v>
      </c>
      <c r="D605" s="56" t="s">
        <v>642</v>
      </c>
      <c r="E605" s="56" t="s">
        <v>648</v>
      </c>
      <c r="F605" s="27" t="s">
        <v>535</v>
      </c>
      <c r="G605" s="28">
        <v>310</v>
      </c>
      <c r="H605" s="66" t="s">
        <v>670</v>
      </c>
      <c r="I605" s="66" t="s">
        <v>457</v>
      </c>
      <c r="J605" s="30">
        <v>16.5</v>
      </c>
      <c r="K605" s="31">
        <v>0</v>
      </c>
      <c r="L605" s="32">
        <v>16.5</v>
      </c>
      <c r="M605" s="33">
        <v>0</v>
      </c>
      <c r="N605" s="34" t="str">
        <f t="shared" si="121"/>
        <v>nio</v>
      </c>
      <c r="Q605" s="44"/>
      <c r="T605" s="44"/>
    </row>
    <row r="606" spans="1:21">
      <c r="A606" s="67" t="s">
        <v>215</v>
      </c>
      <c r="B606" s="56" t="s">
        <v>640</v>
      </c>
      <c r="C606" s="56" t="s">
        <v>641</v>
      </c>
      <c r="D606" s="56" t="s">
        <v>642</v>
      </c>
      <c r="E606" s="56" t="s">
        <v>648</v>
      </c>
      <c r="F606" s="27" t="s">
        <v>535</v>
      </c>
      <c r="G606" s="28">
        <v>311</v>
      </c>
      <c r="H606" s="66" t="s">
        <v>451</v>
      </c>
      <c r="I606" s="66" t="s">
        <v>241</v>
      </c>
      <c r="J606" s="30">
        <v>110</v>
      </c>
      <c r="K606" s="31">
        <v>110</v>
      </c>
      <c r="L606" s="32">
        <v>0</v>
      </c>
      <c r="M606" s="33">
        <v>200</v>
      </c>
      <c r="N606" s="34" t="str">
        <f t="shared" si="121"/>
        <v>les200t</v>
      </c>
      <c r="O606" s="35" t="e">
        <f t="shared" si="124"/>
        <v>#DIV/0!</v>
      </c>
      <c r="P606" s="36">
        <f>VLOOKUP(A606,Kengetallen!$A$2:$B$57,2,FALSE)</f>
        <v>0</v>
      </c>
      <c r="Q606" s="37"/>
      <c r="R606" s="38">
        <f t="shared" ref="R606:R622" si="128">+P606*Q606</f>
        <v>0</v>
      </c>
      <c r="S606" s="39">
        <f t="shared" ref="S606:S622" si="129">+R606*K606</f>
        <v>0</v>
      </c>
      <c r="T606" s="37"/>
      <c r="U606" s="40">
        <f t="shared" si="125"/>
        <v>22000</v>
      </c>
    </row>
    <row r="607" spans="1:21">
      <c r="A607" s="67" t="s">
        <v>194</v>
      </c>
      <c r="B607" s="56" t="s">
        <v>640</v>
      </c>
      <c r="C607" s="56" t="s">
        <v>641</v>
      </c>
      <c r="D607" s="56" t="s">
        <v>642</v>
      </c>
      <c r="E607" s="56" t="s">
        <v>715</v>
      </c>
      <c r="F607" s="27" t="s">
        <v>272</v>
      </c>
      <c r="G607" s="28" t="s">
        <v>716</v>
      </c>
      <c r="H607" s="66" t="s">
        <v>717</v>
      </c>
      <c r="I607" s="66" t="s">
        <v>718</v>
      </c>
      <c r="J607" s="30">
        <v>15.44</v>
      </c>
      <c r="K607" s="31">
        <v>15.44</v>
      </c>
      <c r="L607" s="32">
        <v>0</v>
      </c>
      <c r="M607" s="33">
        <v>200</v>
      </c>
      <c r="N607" s="34" t="str">
        <f t="shared" si="121"/>
        <v>ent200t</v>
      </c>
      <c r="O607" s="35" t="e">
        <f t="shared" si="124"/>
        <v>#DIV/0!</v>
      </c>
      <c r="P607" s="36">
        <f>VLOOKUP(A607,Kengetallen!$A$2:$B$57,2,FALSE)</f>
        <v>0</v>
      </c>
      <c r="Q607" s="37"/>
      <c r="R607" s="38">
        <f t="shared" si="128"/>
        <v>0</v>
      </c>
      <c r="S607" s="39">
        <f t="shared" si="129"/>
        <v>0</v>
      </c>
      <c r="T607" s="37"/>
      <c r="U607" s="40">
        <f t="shared" si="125"/>
        <v>3088</v>
      </c>
    </row>
    <row r="608" spans="1:21">
      <c r="A608" s="67" t="s">
        <v>215</v>
      </c>
      <c r="B608" s="56" t="s">
        <v>640</v>
      </c>
      <c r="C608" s="56" t="s">
        <v>641</v>
      </c>
      <c r="D608" s="56" t="s">
        <v>642</v>
      </c>
      <c r="E608" s="56" t="s">
        <v>715</v>
      </c>
      <c r="F608" s="27" t="s">
        <v>272</v>
      </c>
      <c r="G608" s="28" t="s">
        <v>719</v>
      </c>
      <c r="H608" s="66" t="s">
        <v>720</v>
      </c>
      <c r="I608" s="66" t="s">
        <v>241</v>
      </c>
      <c r="J608" s="30">
        <v>52.18</v>
      </c>
      <c r="K608" s="31">
        <v>52.18</v>
      </c>
      <c r="L608" s="32">
        <v>0</v>
      </c>
      <c r="M608" s="33">
        <v>200</v>
      </c>
      <c r="N608" s="34" t="str">
        <f t="shared" si="121"/>
        <v>les200t</v>
      </c>
      <c r="O608" s="35" t="e">
        <f t="shared" si="124"/>
        <v>#DIV/0!</v>
      </c>
      <c r="P608" s="36">
        <f>VLOOKUP(A608,Kengetallen!$A$2:$B$57,2,FALSE)</f>
        <v>0</v>
      </c>
      <c r="Q608" s="37"/>
      <c r="R608" s="38">
        <f t="shared" si="128"/>
        <v>0</v>
      </c>
      <c r="S608" s="39">
        <f t="shared" si="129"/>
        <v>0</v>
      </c>
      <c r="T608" s="37"/>
      <c r="U608" s="40">
        <f t="shared" si="125"/>
        <v>10436</v>
      </c>
    </row>
    <row r="609" spans="1:21">
      <c r="A609" s="67" t="s">
        <v>215</v>
      </c>
      <c r="B609" s="56" t="s">
        <v>640</v>
      </c>
      <c r="C609" s="56" t="s">
        <v>641</v>
      </c>
      <c r="D609" s="56" t="s">
        <v>642</v>
      </c>
      <c r="E609" s="56" t="s">
        <v>715</v>
      </c>
      <c r="F609" s="27" t="s">
        <v>272</v>
      </c>
      <c r="G609" s="28" t="s">
        <v>721</v>
      </c>
      <c r="H609" s="66" t="s">
        <v>720</v>
      </c>
      <c r="I609" s="66" t="s">
        <v>241</v>
      </c>
      <c r="J609" s="30">
        <v>58.01</v>
      </c>
      <c r="K609" s="31">
        <v>58.01</v>
      </c>
      <c r="L609" s="32">
        <v>0</v>
      </c>
      <c r="M609" s="33">
        <v>200</v>
      </c>
      <c r="N609" s="34" t="str">
        <f t="shared" si="121"/>
        <v>les200t</v>
      </c>
      <c r="O609" s="35" t="e">
        <f t="shared" si="124"/>
        <v>#DIV/0!</v>
      </c>
      <c r="P609" s="36">
        <f>VLOOKUP(A609,Kengetallen!$A$2:$B$57,2,FALSE)</f>
        <v>0</v>
      </c>
      <c r="Q609" s="37"/>
      <c r="R609" s="38">
        <f t="shared" si="128"/>
        <v>0</v>
      </c>
      <c r="S609" s="39">
        <f t="shared" si="129"/>
        <v>0</v>
      </c>
      <c r="T609" s="37"/>
      <c r="U609" s="40">
        <f t="shared" si="125"/>
        <v>11602</v>
      </c>
    </row>
    <row r="610" spans="1:21">
      <c r="A610" s="67" t="s">
        <v>214</v>
      </c>
      <c r="B610" s="56" t="s">
        <v>640</v>
      </c>
      <c r="C610" s="56" t="s">
        <v>641</v>
      </c>
      <c r="D610" s="56" t="s">
        <v>642</v>
      </c>
      <c r="E610" s="56" t="s">
        <v>715</v>
      </c>
      <c r="F610" s="27" t="s">
        <v>272</v>
      </c>
      <c r="G610" s="28" t="s">
        <v>722</v>
      </c>
      <c r="H610" s="66" t="s">
        <v>720</v>
      </c>
      <c r="I610" s="66" t="s">
        <v>651</v>
      </c>
      <c r="J610" s="30">
        <v>58.01</v>
      </c>
      <c r="K610" s="31">
        <v>58.01</v>
      </c>
      <c r="L610" s="32">
        <v>0</v>
      </c>
      <c r="M610" s="33">
        <v>200</v>
      </c>
      <c r="N610" s="34" t="str">
        <f t="shared" si="121"/>
        <v>les200s</v>
      </c>
      <c r="O610" s="35" t="e">
        <f t="shared" si="124"/>
        <v>#DIV/0!</v>
      </c>
      <c r="P610" s="36">
        <f>VLOOKUP(A610,Kengetallen!$A$2:$B$57,2,FALSE)</f>
        <v>0</v>
      </c>
      <c r="Q610" s="37"/>
      <c r="R610" s="38">
        <f t="shared" si="128"/>
        <v>0</v>
      </c>
      <c r="S610" s="39">
        <f t="shared" si="129"/>
        <v>0</v>
      </c>
      <c r="T610" s="37"/>
      <c r="U610" s="40">
        <f t="shared" si="125"/>
        <v>11602</v>
      </c>
    </row>
    <row r="611" spans="1:21">
      <c r="A611" s="67" t="s">
        <v>214</v>
      </c>
      <c r="B611" s="56" t="s">
        <v>640</v>
      </c>
      <c r="C611" s="56" t="s">
        <v>641</v>
      </c>
      <c r="D611" s="56" t="s">
        <v>642</v>
      </c>
      <c r="E611" s="56" t="s">
        <v>715</v>
      </c>
      <c r="F611" s="27" t="s">
        <v>272</v>
      </c>
      <c r="G611" s="28" t="s">
        <v>723</v>
      </c>
      <c r="H611" s="66" t="s">
        <v>720</v>
      </c>
      <c r="I611" s="66" t="s">
        <v>651</v>
      </c>
      <c r="J611" s="30">
        <v>57.65</v>
      </c>
      <c r="K611" s="31">
        <v>57.65</v>
      </c>
      <c r="L611" s="32">
        <v>0</v>
      </c>
      <c r="M611" s="33">
        <v>200</v>
      </c>
      <c r="N611" s="34" t="str">
        <f t="shared" si="121"/>
        <v>les200s</v>
      </c>
      <c r="O611" s="35" t="e">
        <f t="shared" si="124"/>
        <v>#DIV/0!</v>
      </c>
      <c r="P611" s="36">
        <f>VLOOKUP(A611,Kengetallen!$A$2:$B$57,2,FALSE)</f>
        <v>0</v>
      </c>
      <c r="Q611" s="37"/>
      <c r="R611" s="38">
        <f t="shared" si="128"/>
        <v>0</v>
      </c>
      <c r="S611" s="39">
        <f t="shared" si="129"/>
        <v>0</v>
      </c>
      <c r="T611" s="37"/>
      <c r="U611" s="40">
        <f t="shared" si="125"/>
        <v>11530</v>
      </c>
    </row>
    <row r="612" spans="1:21">
      <c r="A612" s="67" t="s">
        <v>214</v>
      </c>
      <c r="B612" s="56" t="s">
        <v>640</v>
      </c>
      <c r="C612" s="56" t="s">
        <v>641</v>
      </c>
      <c r="D612" s="56" t="s">
        <v>642</v>
      </c>
      <c r="E612" s="56" t="s">
        <v>715</v>
      </c>
      <c r="F612" s="27" t="s">
        <v>272</v>
      </c>
      <c r="G612" s="28" t="s">
        <v>724</v>
      </c>
      <c r="H612" s="66" t="s">
        <v>725</v>
      </c>
      <c r="I612" s="66" t="s">
        <v>381</v>
      </c>
      <c r="J612" s="30">
        <v>17.12</v>
      </c>
      <c r="K612" s="31">
        <v>17.12</v>
      </c>
      <c r="L612" s="32">
        <v>0</v>
      </c>
      <c r="M612" s="33">
        <v>200</v>
      </c>
      <c r="N612" s="34" t="str">
        <f t="shared" si="121"/>
        <v>les200s</v>
      </c>
      <c r="O612" s="35" t="e">
        <f t="shared" si="124"/>
        <v>#DIV/0!</v>
      </c>
      <c r="P612" s="36">
        <f>VLOOKUP(A612,Kengetallen!$A$2:$B$57,2,FALSE)</f>
        <v>0</v>
      </c>
      <c r="Q612" s="37"/>
      <c r="R612" s="38">
        <f t="shared" si="128"/>
        <v>0</v>
      </c>
      <c r="S612" s="39">
        <f t="shared" si="129"/>
        <v>0</v>
      </c>
      <c r="T612" s="37"/>
      <c r="U612" s="40">
        <f t="shared" si="125"/>
        <v>3424</v>
      </c>
    </row>
    <row r="613" spans="1:21">
      <c r="A613" s="67" t="s">
        <v>215</v>
      </c>
      <c r="B613" s="56" t="s">
        <v>640</v>
      </c>
      <c r="C613" s="56" t="s">
        <v>641</v>
      </c>
      <c r="D613" s="56" t="s">
        <v>642</v>
      </c>
      <c r="E613" s="56" t="s">
        <v>715</v>
      </c>
      <c r="F613" s="27" t="s">
        <v>272</v>
      </c>
      <c r="G613" s="28" t="s">
        <v>726</v>
      </c>
      <c r="H613" s="66" t="s">
        <v>720</v>
      </c>
      <c r="I613" s="66" t="s">
        <v>241</v>
      </c>
      <c r="J613" s="30">
        <v>56.42</v>
      </c>
      <c r="K613" s="31">
        <v>56.42</v>
      </c>
      <c r="L613" s="32">
        <v>0</v>
      </c>
      <c r="M613" s="33">
        <v>200</v>
      </c>
      <c r="N613" s="34" t="str">
        <f t="shared" si="121"/>
        <v>les200t</v>
      </c>
      <c r="O613" s="35" t="e">
        <f t="shared" si="124"/>
        <v>#DIV/0!</v>
      </c>
      <c r="P613" s="36">
        <f>VLOOKUP(A613,Kengetallen!$A$2:$B$57,2,FALSE)</f>
        <v>0</v>
      </c>
      <c r="Q613" s="37"/>
      <c r="R613" s="38">
        <f t="shared" si="128"/>
        <v>0</v>
      </c>
      <c r="S613" s="39">
        <f t="shared" si="129"/>
        <v>0</v>
      </c>
      <c r="T613" s="37"/>
      <c r="U613" s="40">
        <f t="shared" si="125"/>
        <v>11284</v>
      </c>
    </row>
    <row r="614" spans="1:21">
      <c r="A614" s="67" t="s">
        <v>215</v>
      </c>
      <c r="B614" s="56" t="s">
        <v>640</v>
      </c>
      <c r="C614" s="56" t="s">
        <v>641</v>
      </c>
      <c r="D614" s="56" t="s">
        <v>642</v>
      </c>
      <c r="E614" s="56" t="s">
        <v>715</v>
      </c>
      <c r="F614" s="27" t="s">
        <v>272</v>
      </c>
      <c r="G614" s="28" t="s">
        <v>727</v>
      </c>
      <c r="H614" s="66" t="s">
        <v>720</v>
      </c>
      <c r="I614" s="66" t="s">
        <v>241</v>
      </c>
      <c r="J614" s="30">
        <v>51.57</v>
      </c>
      <c r="K614" s="31">
        <v>51.57</v>
      </c>
      <c r="L614" s="32">
        <v>0</v>
      </c>
      <c r="M614" s="33">
        <v>200</v>
      </c>
      <c r="N614" s="34" t="str">
        <f t="shared" ref="N614:N628" si="130">A614</f>
        <v>les200t</v>
      </c>
      <c r="O614" s="35" t="e">
        <f t="shared" si="124"/>
        <v>#DIV/0!</v>
      </c>
      <c r="P614" s="36">
        <f>VLOOKUP(A614,Kengetallen!$A$2:$B$57,2,FALSE)</f>
        <v>0</v>
      </c>
      <c r="Q614" s="37"/>
      <c r="R614" s="38">
        <f t="shared" si="128"/>
        <v>0</v>
      </c>
      <c r="S614" s="39">
        <f t="shared" si="129"/>
        <v>0</v>
      </c>
      <c r="T614" s="37"/>
      <c r="U614" s="40">
        <f t="shared" si="125"/>
        <v>10314</v>
      </c>
    </row>
    <row r="615" spans="1:21">
      <c r="A615" s="67" t="s">
        <v>214</v>
      </c>
      <c r="B615" s="56" t="s">
        <v>640</v>
      </c>
      <c r="C615" s="56" t="s">
        <v>641</v>
      </c>
      <c r="D615" s="56" t="s">
        <v>642</v>
      </c>
      <c r="E615" s="56" t="s">
        <v>715</v>
      </c>
      <c r="F615" s="27" t="s">
        <v>272</v>
      </c>
      <c r="G615" s="28" t="s">
        <v>728</v>
      </c>
      <c r="H615" s="66" t="s">
        <v>720</v>
      </c>
      <c r="I615" s="66" t="s">
        <v>651</v>
      </c>
      <c r="J615" s="30">
        <v>60.8</v>
      </c>
      <c r="K615" s="31">
        <v>60.8</v>
      </c>
      <c r="L615" s="32">
        <v>0</v>
      </c>
      <c r="M615" s="33">
        <v>200</v>
      </c>
      <c r="N615" s="34" t="str">
        <f t="shared" si="130"/>
        <v>les200s</v>
      </c>
      <c r="O615" s="35" t="e">
        <f t="shared" si="124"/>
        <v>#DIV/0!</v>
      </c>
      <c r="P615" s="36">
        <f>VLOOKUP(A615,Kengetallen!$A$2:$B$57,2,FALSE)</f>
        <v>0</v>
      </c>
      <c r="Q615" s="37"/>
      <c r="R615" s="38">
        <f t="shared" si="128"/>
        <v>0</v>
      </c>
      <c r="S615" s="39">
        <f t="shared" si="129"/>
        <v>0</v>
      </c>
      <c r="T615" s="37"/>
      <c r="U615" s="40">
        <f t="shared" si="125"/>
        <v>12160</v>
      </c>
    </row>
    <row r="616" spans="1:21">
      <c r="A616" s="67" t="s">
        <v>214</v>
      </c>
      <c r="B616" s="56" t="s">
        <v>640</v>
      </c>
      <c r="C616" s="56" t="s">
        <v>641</v>
      </c>
      <c r="D616" s="56" t="s">
        <v>642</v>
      </c>
      <c r="E616" s="56" t="s">
        <v>715</v>
      </c>
      <c r="F616" s="27" t="s">
        <v>272</v>
      </c>
      <c r="G616" s="28" t="s">
        <v>729</v>
      </c>
      <c r="H616" s="66" t="s">
        <v>720</v>
      </c>
      <c r="I616" s="66" t="s">
        <v>651</v>
      </c>
      <c r="J616" s="30">
        <v>58.01</v>
      </c>
      <c r="K616" s="31">
        <v>58.01</v>
      </c>
      <c r="L616" s="32">
        <v>0</v>
      </c>
      <c r="M616" s="33">
        <v>200</v>
      </c>
      <c r="N616" s="34" t="str">
        <f t="shared" si="130"/>
        <v>les200s</v>
      </c>
      <c r="O616" s="35" t="e">
        <f t="shared" si="124"/>
        <v>#DIV/0!</v>
      </c>
      <c r="P616" s="36">
        <f>VLOOKUP(A616,Kengetallen!$A$2:$B$57,2,FALSE)</f>
        <v>0</v>
      </c>
      <c r="Q616" s="37"/>
      <c r="R616" s="38">
        <f t="shared" si="128"/>
        <v>0</v>
      </c>
      <c r="S616" s="39">
        <f t="shared" si="129"/>
        <v>0</v>
      </c>
      <c r="T616" s="37"/>
      <c r="U616" s="40">
        <f t="shared" si="125"/>
        <v>11602</v>
      </c>
    </row>
    <row r="617" spans="1:21">
      <c r="A617" s="67" t="s">
        <v>215</v>
      </c>
      <c r="B617" s="56" t="s">
        <v>640</v>
      </c>
      <c r="C617" s="56" t="s">
        <v>641</v>
      </c>
      <c r="D617" s="56" t="s">
        <v>642</v>
      </c>
      <c r="E617" s="56" t="s">
        <v>715</v>
      </c>
      <c r="F617" s="27" t="s">
        <v>272</v>
      </c>
      <c r="G617" s="28" t="s">
        <v>730</v>
      </c>
      <c r="H617" s="66" t="s">
        <v>720</v>
      </c>
      <c r="I617" s="66" t="s">
        <v>241</v>
      </c>
      <c r="J617" s="30">
        <v>58.01</v>
      </c>
      <c r="K617" s="31">
        <v>58.01</v>
      </c>
      <c r="L617" s="32">
        <v>0</v>
      </c>
      <c r="M617" s="33">
        <v>200</v>
      </c>
      <c r="N617" s="34" t="str">
        <f t="shared" si="130"/>
        <v>les200t</v>
      </c>
      <c r="O617" s="35" t="e">
        <f t="shared" si="124"/>
        <v>#DIV/0!</v>
      </c>
      <c r="P617" s="36">
        <f>VLOOKUP(A617,Kengetallen!$A$2:$B$57,2,FALSE)</f>
        <v>0</v>
      </c>
      <c r="Q617" s="37"/>
      <c r="R617" s="38">
        <f t="shared" si="128"/>
        <v>0</v>
      </c>
      <c r="S617" s="39">
        <f t="shared" si="129"/>
        <v>0</v>
      </c>
      <c r="T617" s="37"/>
      <c r="U617" s="40">
        <f t="shared" si="125"/>
        <v>11602</v>
      </c>
    </row>
    <row r="618" spans="1:21">
      <c r="A618" s="67" t="s">
        <v>215</v>
      </c>
      <c r="B618" s="56" t="s">
        <v>640</v>
      </c>
      <c r="C618" s="56" t="s">
        <v>641</v>
      </c>
      <c r="D618" s="56" t="s">
        <v>642</v>
      </c>
      <c r="E618" s="56" t="s">
        <v>715</v>
      </c>
      <c r="F618" s="27" t="s">
        <v>272</v>
      </c>
      <c r="G618" s="28" t="s">
        <v>731</v>
      </c>
      <c r="H618" s="66" t="s">
        <v>720</v>
      </c>
      <c r="I618" s="66" t="s">
        <v>241</v>
      </c>
      <c r="J618" s="30">
        <v>57.72</v>
      </c>
      <c r="K618" s="31">
        <v>57.72</v>
      </c>
      <c r="L618" s="32">
        <v>0</v>
      </c>
      <c r="M618" s="33">
        <v>200</v>
      </c>
      <c r="N618" s="34" t="str">
        <f t="shared" si="130"/>
        <v>les200t</v>
      </c>
      <c r="O618" s="35" t="e">
        <f t="shared" si="124"/>
        <v>#DIV/0!</v>
      </c>
      <c r="P618" s="36">
        <f>VLOOKUP(A618,Kengetallen!$A$2:$B$57,2,FALSE)</f>
        <v>0</v>
      </c>
      <c r="Q618" s="37"/>
      <c r="R618" s="38">
        <f t="shared" si="128"/>
        <v>0</v>
      </c>
      <c r="S618" s="39">
        <f t="shared" si="129"/>
        <v>0</v>
      </c>
      <c r="T618" s="37"/>
      <c r="U618" s="40">
        <f t="shared" si="125"/>
        <v>11544</v>
      </c>
    </row>
    <row r="619" spans="1:21">
      <c r="A619" s="67" t="s">
        <v>182</v>
      </c>
      <c r="B619" s="56" t="s">
        <v>640</v>
      </c>
      <c r="C619" s="56" t="s">
        <v>641</v>
      </c>
      <c r="D619" s="56" t="s">
        <v>642</v>
      </c>
      <c r="E619" s="56" t="s">
        <v>715</v>
      </c>
      <c r="F619" s="27" t="s">
        <v>272</v>
      </c>
      <c r="G619" s="28" t="s">
        <v>732</v>
      </c>
      <c r="H619" s="66" t="s">
        <v>675</v>
      </c>
      <c r="I619" s="66" t="s">
        <v>733</v>
      </c>
      <c r="J619" s="30">
        <v>202.09</v>
      </c>
      <c r="K619" s="31">
        <v>202.09</v>
      </c>
      <c r="L619" s="32">
        <v>0</v>
      </c>
      <c r="M619" s="33">
        <v>200</v>
      </c>
      <c r="N619" s="34" t="str">
        <f t="shared" si="130"/>
        <v>aul200l</v>
      </c>
      <c r="O619" s="35" t="e">
        <f t="shared" si="124"/>
        <v>#DIV/0!</v>
      </c>
      <c r="P619" s="36">
        <f>VLOOKUP(A619,Kengetallen!$A$2:$B$57,2,FALSE)</f>
        <v>0</v>
      </c>
      <c r="Q619" s="37"/>
      <c r="R619" s="38">
        <f t="shared" si="128"/>
        <v>0</v>
      </c>
      <c r="S619" s="39">
        <f t="shared" si="129"/>
        <v>0</v>
      </c>
      <c r="T619" s="37"/>
      <c r="U619" s="40">
        <f t="shared" si="125"/>
        <v>40418</v>
      </c>
    </row>
    <row r="620" spans="1:21">
      <c r="A620" s="67" t="s">
        <v>228</v>
      </c>
      <c r="B620" s="56" t="s">
        <v>640</v>
      </c>
      <c r="C620" s="56" t="s">
        <v>641</v>
      </c>
      <c r="D620" s="56" t="s">
        <v>642</v>
      </c>
      <c r="E620" s="56" t="s">
        <v>715</v>
      </c>
      <c r="F620" s="27" t="s">
        <v>272</v>
      </c>
      <c r="G620" s="28" t="s">
        <v>734</v>
      </c>
      <c r="H620" s="66" t="s">
        <v>664</v>
      </c>
      <c r="I620" s="66" t="s">
        <v>735</v>
      </c>
      <c r="J620" s="30">
        <v>13.18</v>
      </c>
      <c r="K620" s="31">
        <v>13.18</v>
      </c>
      <c r="L620" s="32">
        <v>0</v>
      </c>
      <c r="M620" s="33">
        <v>200</v>
      </c>
      <c r="N620" s="34" t="str">
        <f t="shared" si="130"/>
        <v>sas200s</v>
      </c>
      <c r="O620" s="35" t="e">
        <f t="shared" si="124"/>
        <v>#DIV/0!</v>
      </c>
      <c r="P620" s="36">
        <f>VLOOKUP(A620,Kengetallen!$A$2:$B$57,2,FALSE)</f>
        <v>0</v>
      </c>
      <c r="Q620" s="37"/>
      <c r="R620" s="38">
        <f t="shared" si="128"/>
        <v>0</v>
      </c>
      <c r="S620" s="39">
        <f t="shared" si="129"/>
        <v>0</v>
      </c>
      <c r="T620" s="37"/>
      <c r="U620" s="40">
        <f t="shared" si="125"/>
        <v>2636</v>
      </c>
    </row>
    <row r="621" spans="1:21">
      <c r="A621" s="67" t="s">
        <v>228</v>
      </c>
      <c r="B621" s="56" t="s">
        <v>640</v>
      </c>
      <c r="C621" s="56" t="s">
        <v>641</v>
      </c>
      <c r="D621" s="56" t="s">
        <v>642</v>
      </c>
      <c r="E621" s="56" t="s">
        <v>715</v>
      </c>
      <c r="F621" s="27" t="s">
        <v>272</v>
      </c>
      <c r="G621" s="28" t="s">
        <v>736</v>
      </c>
      <c r="H621" s="66" t="s">
        <v>665</v>
      </c>
      <c r="I621" s="66" t="s">
        <v>735</v>
      </c>
      <c r="J621" s="30">
        <v>8.6300000000000008</v>
      </c>
      <c r="K621" s="31">
        <v>8.6300000000000008</v>
      </c>
      <c r="L621" s="32">
        <v>0</v>
      </c>
      <c r="M621" s="33">
        <v>200</v>
      </c>
      <c r="N621" s="34" t="str">
        <f t="shared" si="130"/>
        <v>sas200s</v>
      </c>
      <c r="O621" s="35" t="e">
        <f t="shared" ref="O621:O628" si="131">+M621/P621</f>
        <v>#DIV/0!</v>
      </c>
      <c r="P621" s="36">
        <f>VLOOKUP(A621,Kengetallen!$A$2:$B$57,2,FALSE)</f>
        <v>0</v>
      </c>
      <c r="Q621" s="37"/>
      <c r="R621" s="38">
        <f t="shared" si="128"/>
        <v>0</v>
      </c>
      <c r="S621" s="39">
        <f t="shared" si="129"/>
        <v>0</v>
      </c>
      <c r="T621" s="37"/>
      <c r="U621" s="40">
        <f t="shared" ref="U621:U628" si="132">+M621*K621</f>
        <v>1726.0000000000002</v>
      </c>
    </row>
    <row r="622" spans="1:21">
      <c r="A622" s="67" t="s">
        <v>228</v>
      </c>
      <c r="B622" s="56" t="s">
        <v>640</v>
      </c>
      <c r="C622" s="56" t="s">
        <v>641</v>
      </c>
      <c r="D622" s="56" t="s">
        <v>642</v>
      </c>
      <c r="E622" s="56" t="s">
        <v>715</v>
      </c>
      <c r="F622" s="27" t="s">
        <v>272</v>
      </c>
      <c r="G622" s="28" t="s">
        <v>737</v>
      </c>
      <c r="H622" s="66" t="s">
        <v>738</v>
      </c>
      <c r="I622" s="66" t="s">
        <v>735</v>
      </c>
      <c r="J622" s="30">
        <v>3.92</v>
      </c>
      <c r="K622" s="31">
        <v>3.92</v>
      </c>
      <c r="L622" s="32">
        <v>0</v>
      </c>
      <c r="M622" s="33">
        <v>200</v>
      </c>
      <c r="N622" s="34" t="str">
        <f t="shared" si="130"/>
        <v>sas200s</v>
      </c>
      <c r="O622" s="35" t="e">
        <f t="shared" si="131"/>
        <v>#DIV/0!</v>
      </c>
      <c r="P622" s="36">
        <f>VLOOKUP(A622,Kengetallen!$A$2:$B$57,2,FALSE)</f>
        <v>0</v>
      </c>
      <c r="Q622" s="37"/>
      <c r="R622" s="38">
        <f t="shared" si="128"/>
        <v>0</v>
      </c>
      <c r="S622" s="39">
        <f t="shared" si="129"/>
        <v>0</v>
      </c>
      <c r="T622" s="37"/>
      <c r="U622" s="40">
        <f t="shared" si="132"/>
        <v>784</v>
      </c>
    </row>
    <row r="623" spans="1:21">
      <c r="A623" s="67" t="s">
        <v>289</v>
      </c>
      <c r="B623" s="56" t="s">
        <v>640</v>
      </c>
      <c r="C623" s="56" t="s">
        <v>641</v>
      </c>
      <c r="D623" s="56" t="s">
        <v>642</v>
      </c>
      <c r="E623" s="56" t="s">
        <v>715</v>
      </c>
      <c r="F623" s="27" t="s">
        <v>272</v>
      </c>
      <c r="G623" s="28" t="s">
        <v>739</v>
      </c>
      <c r="H623" s="66" t="s">
        <v>740</v>
      </c>
      <c r="I623" s="66" t="s">
        <v>735</v>
      </c>
      <c r="J623" s="30">
        <v>6</v>
      </c>
      <c r="K623" s="31">
        <v>0</v>
      </c>
      <c r="L623" s="32">
        <v>6</v>
      </c>
      <c r="M623" s="33">
        <v>0</v>
      </c>
      <c r="N623" s="34" t="str">
        <f t="shared" si="130"/>
        <v>nio</v>
      </c>
      <c r="Q623" s="44"/>
      <c r="T623" s="44"/>
    </row>
    <row r="624" spans="1:21">
      <c r="A624" s="67" t="s">
        <v>289</v>
      </c>
      <c r="B624" s="56" t="s">
        <v>640</v>
      </c>
      <c r="C624" s="56" t="s">
        <v>641</v>
      </c>
      <c r="D624" s="56" t="s">
        <v>642</v>
      </c>
      <c r="E624" s="56" t="s">
        <v>715</v>
      </c>
      <c r="F624" s="27" t="s">
        <v>272</v>
      </c>
      <c r="G624" s="28" t="s">
        <v>741</v>
      </c>
      <c r="H624" s="66" t="s">
        <v>599</v>
      </c>
      <c r="I624" s="66" t="s">
        <v>735</v>
      </c>
      <c r="J624" s="30">
        <v>0</v>
      </c>
      <c r="K624" s="31">
        <v>0</v>
      </c>
      <c r="L624" s="32">
        <v>0</v>
      </c>
      <c r="M624" s="33">
        <v>0</v>
      </c>
      <c r="N624" s="34" t="str">
        <f t="shared" si="130"/>
        <v>nio</v>
      </c>
      <c r="Q624" s="44"/>
      <c r="T624" s="44"/>
    </row>
    <row r="625" spans="1:56">
      <c r="A625" s="67" t="s">
        <v>289</v>
      </c>
      <c r="B625" s="56" t="s">
        <v>640</v>
      </c>
      <c r="C625" s="56" t="s">
        <v>641</v>
      </c>
      <c r="D625" s="56" t="s">
        <v>642</v>
      </c>
      <c r="E625" s="56" t="s">
        <v>715</v>
      </c>
      <c r="F625" s="27" t="s">
        <v>272</v>
      </c>
      <c r="G625" s="28" t="s">
        <v>742</v>
      </c>
      <c r="H625" s="66" t="s">
        <v>743</v>
      </c>
      <c r="I625" s="66" t="s">
        <v>735</v>
      </c>
      <c r="J625" s="30">
        <v>0</v>
      </c>
      <c r="K625" s="31">
        <v>0</v>
      </c>
      <c r="L625" s="32">
        <v>0</v>
      </c>
      <c r="M625" s="33">
        <v>0</v>
      </c>
      <c r="N625" s="34" t="str">
        <f t="shared" si="130"/>
        <v>nio</v>
      </c>
      <c r="Q625" s="44"/>
      <c r="T625" s="44"/>
    </row>
    <row r="626" spans="1:56">
      <c r="A626" s="67" t="s">
        <v>289</v>
      </c>
      <c r="B626" s="56" t="s">
        <v>640</v>
      </c>
      <c r="C626" s="56" t="s">
        <v>641</v>
      </c>
      <c r="D626" s="56" t="s">
        <v>642</v>
      </c>
      <c r="E626" s="56" t="s">
        <v>715</v>
      </c>
      <c r="F626" s="27" t="s">
        <v>272</v>
      </c>
      <c r="G626" s="28" t="s">
        <v>744</v>
      </c>
      <c r="H626" s="66" t="s">
        <v>745</v>
      </c>
      <c r="I626" s="66" t="s">
        <v>735</v>
      </c>
      <c r="J626" s="30">
        <v>2.2799999999999998</v>
      </c>
      <c r="K626" s="31">
        <v>0</v>
      </c>
      <c r="L626" s="32">
        <v>2.2799999999999998</v>
      </c>
      <c r="M626" s="33">
        <v>0</v>
      </c>
      <c r="N626" s="34" t="str">
        <f t="shared" si="130"/>
        <v>nio</v>
      </c>
      <c r="Q626" s="44"/>
      <c r="T626" s="44"/>
    </row>
    <row r="627" spans="1:56">
      <c r="A627" s="67" t="s">
        <v>197</v>
      </c>
      <c r="B627" s="56" t="s">
        <v>640</v>
      </c>
      <c r="C627" s="56" t="s">
        <v>641</v>
      </c>
      <c r="D627" s="56" t="s">
        <v>642</v>
      </c>
      <c r="E627" s="56" t="s">
        <v>715</v>
      </c>
      <c r="F627" s="27" t="s">
        <v>272</v>
      </c>
      <c r="G627" s="28" t="s">
        <v>746</v>
      </c>
      <c r="H627" s="66" t="s">
        <v>747</v>
      </c>
      <c r="I627" s="66" t="s">
        <v>735</v>
      </c>
      <c r="J627" s="30">
        <v>11.24</v>
      </c>
      <c r="K627" s="31">
        <v>11.24</v>
      </c>
      <c r="L627" s="32">
        <v>0</v>
      </c>
      <c r="M627" s="33">
        <v>200</v>
      </c>
      <c r="N627" s="34" t="str">
        <f t="shared" si="130"/>
        <v>gan200s</v>
      </c>
      <c r="O627" s="35" t="e">
        <f t="shared" si="131"/>
        <v>#DIV/0!</v>
      </c>
      <c r="P627" s="36">
        <f>VLOOKUP(A627,Kengetallen!$A$2:$B$57,2,FALSE)</f>
        <v>0</v>
      </c>
      <c r="Q627" s="37"/>
      <c r="R627" s="38">
        <f t="shared" ref="R627:R628" si="133">+P627*Q627</f>
        <v>0</v>
      </c>
      <c r="S627" s="39">
        <f t="shared" ref="S627:S628" si="134">+R627*K627</f>
        <v>0</v>
      </c>
      <c r="T627" s="37"/>
      <c r="U627" s="40">
        <f t="shared" si="132"/>
        <v>2248</v>
      </c>
    </row>
    <row r="628" spans="1:56">
      <c r="A628" s="67" t="s">
        <v>205</v>
      </c>
      <c r="B628" s="56" t="s">
        <v>640</v>
      </c>
      <c r="C628" s="56" t="s">
        <v>641</v>
      </c>
      <c r="D628" s="56" t="s">
        <v>642</v>
      </c>
      <c r="E628" s="56" t="s">
        <v>715</v>
      </c>
      <c r="F628" s="27" t="s">
        <v>272</v>
      </c>
      <c r="G628" s="28" t="s">
        <v>748</v>
      </c>
      <c r="H628" s="66" t="s">
        <v>749</v>
      </c>
      <c r="I628" s="66" t="s">
        <v>176</v>
      </c>
      <c r="J628" s="30">
        <v>16.260000000000002</v>
      </c>
      <c r="K628" s="31">
        <v>16.260000000000002</v>
      </c>
      <c r="L628" s="32">
        <v>0</v>
      </c>
      <c r="M628" s="33">
        <v>200</v>
      </c>
      <c r="N628" s="34" t="str">
        <f t="shared" si="130"/>
        <v>kan200t</v>
      </c>
      <c r="O628" s="35" t="e">
        <f t="shared" si="131"/>
        <v>#DIV/0!</v>
      </c>
      <c r="P628" s="36">
        <f>VLOOKUP(A628,Kengetallen!$A$2:$B$57,2,FALSE)</f>
        <v>0</v>
      </c>
      <c r="Q628" s="37"/>
      <c r="R628" s="38">
        <f t="shared" si="133"/>
        <v>0</v>
      </c>
      <c r="S628" s="39">
        <f t="shared" si="134"/>
        <v>0</v>
      </c>
      <c r="T628" s="37"/>
      <c r="U628" s="40">
        <f t="shared" si="132"/>
        <v>3252.0000000000005</v>
      </c>
    </row>
    <row r="629" spans="1:56" ht="12.75" customHeight="1">
      <c r="A629" s="49" t="s">
        <v>750</v>
      </c>
      <c r="B629" s="50" t="s">
        <v>640</v>
      </c>
      <c r="C629" s="50" t="s">
        <v>641</v>
      </c>
      <c r="D629" s="50" t="s">
        <v>642</v>
      </c>
      <c r="E629" s="50"/>
      <c r="F629" s="51"/>
      <c r="G629" s="52"/>
      <c r="H629" s="53"/>
      <c r="I629" s="53"/>
      <c r="J629" s="54">
        <f>SUM(J422:J628)</f>
        <v>11500.860000000002</v>
      </c>
      <c r="K629" s="54">
        <f>SUM(K422:K628)</f>
        <v>10649.509999999998</v>
      </c>
      <c r="L629" s="55">
        <f>SUM(L422:L628)</f>
        <v>851.35</v>
      </c>
      <c r="M629" s="56"/>
      <c r="N629" s="57"/>
    </row>
    <row r="630" spans="1:56" s="24" customFormat="1" ht="24">
      <c r="A630" s="59" t="s">
        <v>250</v>
      </c>
      <c r="B630" s="59" t="s">
        <v>251</v>
      </c>
      <c r="C630" s="59" t="s">
        <v>252</v>
      </c>
      <c r="D630" s="59" t="s">
        <v>253</v>
      </c>
      <c r="E630" s="59" t="s">
        <v>254</v>
      </c>
      <c r="F630" s="59" t="s">
        <v>255</v>
      </c>
      <c r="G630" s="59" t="s">
        <v>256</v>
      </c>
      <c r="H630" s="59" t="s">
        <v>257</v>
      </c>
      <c r="I630" s="59" t="s">
        <v>258</v>
      </c>
      <c r="J630" s="60" t="s">
        <v>259</v>
      </c>
      <c r="K630" s="60" t="s">
        <v>260</v>
      </c>
      <c r="L630" s="61" t="s">
        <v>261</v>
      </c>
      <c r="M630" s="59" t="s">
        <v>262</v>
      </c>
      <c r="N630" s="62"/>
      <c r="O630" s="62"/>
      <c r="P630" s="63"/>
      <c r="Q630" s="20"/>
      <c r="R630" s="64"/>
      <c r="S630" s="62"/>
      <c r="T630" s="20"/>
      <c r="U630" s="65"/>
      <c r="V630" s="23"/>
      <c r="W630" s="23"/>
      <c r="X630" s="23"/>
      <c r="Y630" s="23"/>
      <c r="Z630" s="23"/>
      <c r="AA630" s="23"/>
      <c r="AB630" s="23"/>
      <c r="AC630" s="23"/>
      <c r="AD630" s="23"/>
      <c r="AE630" s="23"/>
      <c r="AF630" s="23"/>
      <c r="AG630" s="23"/>
      <c r="AH630" s="23"/>
      <c r="AI630" s="23"/>
      <c r="AJ630" s="23"/>
      <c r="AK630" s="23"/>
      <c r="AL630" s="23"/>
      <c r="AM630" s="23"/>
      <c r="AN630" s="23"/>
      <c r="AO630" s="23"/>
      <c r="AP630" s="23"/>
      <c r="AQ630" s="23"/>
      <c r="AR630" s="23"/>
      <c r="AS630" s="23"/>
      <c r="AT630" s="23"/>
      <c r="AU630" s="23"/>
      <c r="AV630" s="23"/>
      <c r="AW630" s="23"/>
      <c r="AX630" s="23"/>
      <c r="AY630" s="23"/>
      <c r="AZ630" s="23"/>
      <c r="BA630" s="23"/>
      <c r="BB630" s="23"/>
      <c r="BC630" s="23"/>
      <c r="BD630" s="23"/>
    </row>
    <row r="631" spans="1:56" s="90" customFormat="1" ht="12.75" customHeight="1">
      <c r="A631" s="71" t="s">
        <v>751</v>
      </c>
      <c r="B631" s="56" t="s">
        <v>752</v>
      </c>
      <c r="C631" s="56" t="s">
        <v>753</v>
      </c>
      <c r="D631" s="56" t="s">
        <v>754</v>
      </c>
      <c r="E631" s="56" t="s">
        <v>755</v>
      </c>
      <c r="F631" s="56" t="s">
        <v>272</v>
      </c>
      <c r="G631" s="72">
        <v>14</v>
      </c>
      <c r="H631" s="73" t="s">
        <v>689</v>
      </c>
      <c r="I631" s="73" t="s">
        <v>166</v>
      </c>
      <c r="J631" s="74">
        <v>304.8</v>
      </c>
      <c r="K631" s="31">
        <v>304.8</v>
      </c>
      <c r="L631" s="32">
        <v>0</v>
      </c>
      <c r="M631" s="33">
        <v>200</v>
      </c>
      <c r="N631" s="34" t="str">
        <f t="shared" ref="N631:N694" si="135">A631</f>
        <v>Aul200l</v>
      </c>
      <c r="O631" s="35" t="e">
        <f t="shared" ref="O631:O694" si="136">+M631/P631</f>
        <v>#DIV/0!</v>
      </c>
      <c r="P631" s="36">
        <f>VLOOKUP(A631,Kengetallen!$A$2:$B$57,2,FALSE)</f>
        <v>0</v>
      </c>
      <c r="Q631" s="75"/>
      <c r="R631" s="38">
        <f t="shared" ref="R631:R694" si="137">+P631*Q631</f>
        <v>0</v>
      </c>
      <c r="S631" s="39">
        <f t="shared" ref="S631:S694" si="138">+R631*K631</f>
        <v>0</v>
      </c>
      <c r="T631" s="75"/>
      <c r="U631" s="40">
        <f t="shared" ref="U631:U694" si="139">+M631*K631</f>
        <v>60960</v>
      </c>
      <c r="V631" s="76"/>
      <c r="W631" s="77"/>
      <c r="X631" s="78"/>
      <c r="Y631" s="79"/>
      <c r="Z631" s="41"/>
      <c r="AA631" s="80"/>
      <c r="AB631" s="81"/>
      <c r="AC631" s="82"/>
      <c r="AD631" s="83"/>
      <c r="AE631" s="84"/>
      <c r="AF631" s="83"/>
      <c r="AG631" s="85"/>
      <c r="AH631" s="81"/>
      <c r="AI631" s="86"/>
      <c r="AJ631" s="87"/>
      <c r="AK631" s="88"/>
      <c r="AL631" s="80"/>
      <c r="AM631" s="80"/>
      <c r="AN631" s="80"/>
      <c r="AO631" s="76"/>
      <c r="AP631" s="89"/>
      <c r="AQ631" s="76"/>
      <c r="AR631" s="77"/>
      <c r="AS631" s="78"/>
      <c r="AT631" s="79"/>
      <c r="AU631" s="41"/>
      <c r="AV631" s="80"/>
      <c r="AW631" s="81"/>
      <c r="AX631" s="82"/>
      <c r="AY631" s="83"/>
      <c r="AZ631" s="84"/>
      <c r="BA631" s="83"/>
      <c r="BB631" s="85"/>
      <c r="BC631" s="81"/>
      <c r="BD631" s="86"/>
    </row>
    <row r="632" spans="1:56" s="90" customFormat="1" ht="12.75" customHeight="1">
      <c r="A632" s="71" t="s">
        <v>751</v>
      </c>
      <c r="B632" s="56" t="s">
        <v>752</v>
      </c>
      <c r="C632" s="56" t="s">
        <v>753</v>
      </c>
      <c r="D632" s="56" t="s">
        <v>754</v>
      </c>
      <c r="E632" s="56" t="s">
        <v>340</v>
      </c>
      <c r="F632" s="56" t="s">
        <v>272</v>
      </c>
      <c r="G632" s="73" t="s">
        <v>756</v>
      </c>
      <c r="H632" s="73" t="s">
        <v>468</v>
      </c>
      <c r="I632" s="73" t="s">
        <v>166</v>
      </c>
      <c r="J632" s="74">
        <v>1310</v>
      </c>
      <c r="K632" s="31">
        <v>1310</v>
      </c>
      <c r="L632" s="32">
        <v>0</v>
      </c>
      <c r="M632" s="33">
        <v>200</v>
      </c>
      <c r="N632" s="34" t="str">
        <f t="shared" si="135"/>
        <v>Aul200l</v>
      </c>
      <c r="O632" s="35" t="e">
        <f t="shared" si="136"/>
        <v>#DIV/0!</v>
      </c>
      <c r="P632" s="36">
        <f>VLOOKUP(A632,Kengetallen!$A$2:$B$57,2,FALSE)</f>
        <v>0</v>
      </c>
      <c r="Q632" s="75"/>
      <c r="R632" s="38">
        <f t="shared" si="137"/>
        <v>0</v>
      </c>
      <c r="S632" s="39">
        <f t="shared" si="138"/>
        <v>0</v>
      </c>
      <c r="T632" s="75"/>
      <c r="U632" s="40">
        <f t="shared" si="139"/>
        <v>262000</v>
      </c>
      <c r="V632" s="76"/>
      <c r="W632" s="77"/>
      <c r="X632" s="78"/>
      <c r="Y632" s="79"/>
      <c r="Z632" s="41"/>
      <c r="AA632" s="80"/>
      <c r="AB632" s="81"/>
      <c r="AC632" s="82"/>
      <c r="AD632" s="83"/>
      <c r="AE632" s="84"/>
      <c r="AF632" s="83"/>
      <c r="AG632" s="85"/>
      <c r="AH632" s="81"/>
      <c r="AI632" s="86"/>
      <c r="AJ632" s="86"/>
      <c r="AK632" s="86"/>
      <c r="AL632" s="86"/>
      <c r="AM632" s="86"/>
      <c r="AN632" s="86"/>
      <c r="AO632" s="86"/>
      <c r="AP632" s="86"/>
      <c r="AQ632" s="86"/>
      <c r="AR632" s="86"/>
      <c r="AS632" s="86"/>
      <c r="AT632" s="86"/>
      <c r="AU632" s="86"/>
      <c r="AV632" s="86"/>
      <c r="AW632" s="86"/>
      <c r="AX632" s="86"/>
      <c r="AY632" s="86"/>
      <c r="AZ632" s="86"/>
      <c r="BA632" s="86"/>
      <c r="BB632" s="86"/>
      <c r="BC632" s="86"/>
      <c r="BD632" s="86"/>
    </row>
    <row r="633" spans="1:56" s="90" customFormat="1" ht="12.75" customHeight="1">
      <c r="A633" s="71" t="s">
        <v>757</v>
      </c>
      <c r="B633" s="56" t="s">
        <v>752</v>
      </c>
      <c r="C633" s="56" t="s">
        <v>753</v>
      </c>
      <c r="D633" s="56" t="s">
        <v>754</v>
      </c>
      <c r="E633" s="56" t="s">
        <v>755</v>
      </c>
      <c r="F633" s="56" t="s">
        <v>272</v>
      </c>
      <c r="G633" s="72">
        <v>13</v>
      </c>
      <c r="H633" s="73" t="s">
        <v>713</v>
      </c>
      <c r="I633" s="73" t="s">
        <v>166</v>
      </c>
      <c r="J633" s="74">
        <v>110</v>
      </c>
      <c r="K633" s="31">
        <v>110</v>
      </c>
      <c r="L633" s="32">
        <v>0</v>
      </c>
      <c r="M633" s="33">
        <v>200</v>
      </c>
      <c r="N633" s="34" t="str">
        <f t="shared" si="135"/>
        <v>Bib200l</v>
      </c>
      <c r="O633" s="35" t="e">
        <f t="shared" si="136"/>
        <v>#DIV/0!</v>
      </c>
      <c r="P633" s="36">
        <f>VLOOKUP(A633,Kengetallen!$A$2:$B$57,2,FALSE)</f>
        <v>0</v>
      </c>
      <c r="Q633" s="75"/>
      <c r="R633" s="38">
        <f t="shared" si="137"/>
        <v>0</v>
      </c>
      <c r="S633" s="39">
        <f t="shared" si="138"/>
        <v>0</v>
      </c>
      <c r="T633" s="75"/>
      <c r="U633" s="40">
        <f t="shared" si="139"/>
        <v>22000</v>
      </c>
      <c r="V633" s="76"/>
      <c r="W633" s="77"/>
      <c r="X633" s="78"/>
      <c r="Y633" s="79"/>
      <c r="Z633" s="41"/>
      <c r="AA633" s="80"/>
      <c r="AB633" s="81"/>
      <c r="AC633" s="82"/>
      <c r="AD633" s="83"/>
      <c r="AE633" s="84"/>
      <c r="AF633" s="83"/>
      <c r="AG633" s="85"/>
      <c r="AH633" s="81"/>
      <c r="AI633" s="86"/>
      <c r="AJ633" s="86"/>
      <c r="AK633" s="86"/>
      <c r="AL633" s="86"/>
      <c r="AM633" s="86"/>
      <c r="AN633" s="86"/>
      <c r="AO633" s="86"/>
      <c r="AP633" s="86"/>
      <c r="AQ633" s="86"/>
      <c r="AR633" s="86"/>
      <c r="AS633" s="86"/>
      <c r="AT633" s="86"/>
      <c r="AU633" s="86"/>
      <c r="AV633" s="86"/>
      <c r="AW633" s="86"/>
      <c r="AX633" s="86"/>
      <c r="AY633" s="86"/>
      <c r="AZ633" s="86"/>
      <c r="BA633" s="86"/>
      <c r="BB633" s="86"/>
      <c r="BC633" s="86"/>
      <c r="BD633" s="86"/>
    </row>
    <row r="634" spans="1:56" s="90" customFormat="1" ht="12.75" customHeight="1">
      <c r="A634" s="71" t="s">
        <v>758</v>
      </c>
      <c r="B634" s="56" t="s">
        <v>752</v>
      </c>
      <c r="C634" s="56" t="s">
        <v>753</v>
      </c>
      <c r="D634" s="56" t="s">
        <v>754</v>
      </c>
      <c r="E634" s="56" t="s">
        <v>759</v>
      </c>
      <c r="F634" s="56" t="s">
        <v>272</v>
      </c>
      <c r="G634" s="91">
        <v>2</v>
      </c>
      <c r="H634" s="73" t="s">
        <v>760</v>
      </c>
      <c r="I634" s="73" t="s">
        <v>381</v>
      </c>
      <c r="J634" s="74">
        <v>11</v>
      </c>
      <c r="K634" s="31">
        <v>11</v>
      </c>
      <c r="L634" s="32">
        <v>0</v>
      </c>
      <c r="M634" s="33">
        <v>160</v>
      </c>
      <c r="N634" s="34" t="str">
        <f t="shared" si="135"/>
        <v>Dou160s</v>
      </c>
      <c r="O634" s="35" t="e">
        <f t="shared" si="136"/>
        <v>#DIV/0!</v>
      </c>
      <c r="P634" s="36">
        <f>VLOOKUP(A634,Kengetallen!$A$2:$B$57,2,FALSE)</f>
        <v>0</v>
      </c>
      <c r="Q634" s="75"/>
      <c r="R634" s="38">
        <f t="shared" si="137"/>
        <v>0</v>
      </c>
      <c r="S634" s="39">
        <f t="shared" si="138"/>
        <v>0</v>
      </c>
      <c r="T634" s="75"/>
      <c r="U634" s="40">
        <f t="shared" si="139"/>
        <v>1760</v>
      </c>
      <c r="V634" s="76"/>
      <c r="W634" s="77"/>
      <c r="X634" s="78"/>
      <c r="Y634" s="79"/>
      <c r="Z634" s="41"/>
      <c r="AA634" s="80"/>
      <c r="AB634" s="81"/>
      <c r="AC634" s="82"/>
      <c r="AD634" s="83"/>
      <c r="AE634" s="84"/>
      <c r="AF634" s="83"/>
      <c r="AG634" s="85"/>
      <c r="AH634" s="81"/>
      <c r="AI634" s="86"/>
      <c r="AJ634" s="86"/>
      <c r="AK634" s="86"/>
      <c r="AL634" s="86"/>
      <c r="AM634" s="86"/>
      <c r="AN634" s="86"/>
      <c r="AO634" s="86"/>
      <c r="AP634" s="86"/>
      <c r="AQ634" s="86"/>
      <c r="AR634" s="86"/>
      <c r="AS634" s="86"/>
      <c r="AT634" s="86"/>
      <c r="AU634" s="86"/>
      <c r="AV634" s="86"/>
      <c r="AW634" s="86"/>
      <c r="AX634" s="86"/>
      <c r="AY634" s="86"/>
      <c r="AZ634" s="86"/>
      <c r="BA634" s="86"/>
      <c r="BB634" s="86"/>
      <c r="BC634" s="86"/>
      <c r="BD634" s="86"/>
    </row>
    <row r="635" spans="1:56" s="90" customFormat="1" ht="12.75" customHeight="1">
      <c r="A635" s="71" t="s">
        <v>758</v>
      </c>
      <c r="B635" s="56" t="s">
        <v>752</v>
      </c>
      <c r="C635" s="56" t="s">
        <v>753</v>
      </c>
      <c r="D635" s="56" t="s">
        <v>754</v>
      </c>
      <c r="E635" s="56" t="s">
        <v>759</v>
      </c>
      <c r="F635" s="56" t="s">
        <v>272</v>
      </c>
      <c r="G635" s="91">
        <v>3</v>
      </c>
      <c r="H635" s="73" t="s">
        <v>760</v>
      </c>
      <c r="I635" s="73" t="s">
        <v>381</v>
      </c>
      <c r="J635" s="74">
        <v>11</v>
      </c>
      <c r="K635" s="31">
        <v>11</v>
      </c>
      <c r="L635" s="32">
        <v>0</v>
      </c>
      <c r="M635" s="33">
        <v>160</v>
      </c>
      <c r="N635" s="34" t="str">
        <f t="shared" si="135"/>
        <v>Dou160s</v>
      </c>
      <c r="O635" s="35" t="e">
        <f t="shared" si="136"/>
        <v>#DIV/0!</v>
      </c>
      <c r="P635" s="36">
        <f>VLOOKUP(A635,Kengetallen!$A$2:$B$57,2,FALSE)</f>
        <v>0</v>
      </c>
      <c r="Q635" s="75"/>
      <c r="R635" s="38">
        <f t="shared" si="137"/>
        <v>0</v>
      </c>
      <c r="S635" s="39">
        <f t="shared" si="138"/>
        <v>0</v>
      </c>
      <c r="T635" s="75"/>
      <c r="U635" s="40">
        <f t="shared" si="139"/>
        <v>1760</v>
      </c>
      <c r="V635" s="76"/>
      <c r="W635" s="77"/>
      <c r="X635" s="78"/>
      <c r="Y635" s="79"/>
      <c r="Z635" s="41"/>
      <c r="AA635" s="80"/>
      <c r="AB635" s="81"/>
      <c r="AC635" s="82"/>
      <c r="AD635" s="83"/>
      <c r="AE635" s="84"/>
      <c r="AF635" s="83"/>
      <c r="AG635" s="85"/>
      <c r="AH635" s="81"/>
      <c r="AI635" s="86"/>
      <c r="AJ635" s="86"/>
      <c r="AK635" s="86"/>
      <c r="AL635" s="86"/>
      <c r="AM635" s="86"/>
      <c r="AN635" s="86"/>
      <c r="AO635" s="86"/>
      <c r="AP635" s="86"/>
      <c r="AQ635" s="86"/>
      <c r="AR635" s="86"/>
      <c r="AS635" s="86"/>
      <c r="AT635" s="86"/>
      <c r="AU635" s="86"/>
      <c r="AV635" s="86"/>
      <c r="AW635" s="86"/>
      <c r="AX635" s="86"/>
      <c r="AY635" s="86"/>
      <c r="AZ635" s="86"/>
      <c r="BA635" s="86"/>
      <c r="BB635" s="86"/>
      <c r="BC635" s="86"/>
      <c r="BD635" s="86"/>
    </row>
    <row r="636" spans="1:56" s="90" customFormat="1" ht="12.75" customHeight="1">
      <c r="A636" s="71" t="s">
        <v>758</v>
      </c>
      <c r="B636" s="56" t="s">
        <v>752</v>
      </c>
      <c r="C636" s="56" t="s">
        <v>753</v>
      </c>
      <c r="D636" s="56" t="s">
        <v>754</v>
      </c>
      <c r="E636" s="56" t="s">
        <v>759</v>
      </c>
      <c r="F636" s="56" t="s">
        <v>272</v>
      </c>
      <c r="G636" s="91">
        <v>8</v>
      </c>
      <c r="H636" s="73" t="s">
        <v>760</v>
      </c>
      <c r="I636" s="73" t="s">
        <v>381</v>
      </c>
      <c r="J636" s="74">
        <v>11</v>
      </c>
      <c r="K636" s="31">
        <v>11</v>
      </c>
      <c r="L636" s="32">
        <v>0</v>
      </c>
      <c r="M636" s="33">
        <v>160</v>
      </c>
      <c r="N636" s="34" t="str">
        <f t="shared" si="135"/>
        <v>Dou160s</v>
      </c>
      <c r="O636" s="35" t="e">
        <f t="shared" si="136"/>
        <v>#DIV/0!</v>
      </c>
      <c r="P636" s="36">
        <f>VLOOKUP(A636,Kengetallen!$A$2:$B$57,2,FALSE)</f>
        <v>0</v>
      </c>
      <c r="Q636" s="75"/>
      <c r="R636" s="38">
        <f t="shared" si="137"/>
        <v>0</v>
      </c>
      <c r="S636" s="39">
        <f t="shared" si="138"/>
        <v>0</v>
      </c>
      <c r="T636" s="75"/>
      <c r="U636" s="40">
        <f t="shared" si="139"/>
        <v>1760</v>
      </c>
      <c r="V636" s="76"/>
      <c r="W636" s="77"/>
      <c r="X636" s="78"/>
      <c r="Y636" s="79"/>
      <c r="Z636" s="41"/>
      <c r="AA636" s="80"/>
      <c r="AB636" s="81"/>
      <c r="AC636" s="82"/>
      <c r="AD636" s="83"/>
      <c r="AE636" s="84"/>
      <c r="AF636" s="83"/>
      <c r="AG636" s="85"/>
      <c r="AH636" s="81"/>
      <c r="AI636" s="86"/>
      <c r="AJ636" s="86"/>
      <c r="AK636" s="86"/>
      <c r="AL636" s="86"/>
      <c r="AM636" s="86"/>
      <c r="AN636" s="86"/>
      <c r="AO636" s="86"/>
      <c r="AP636" s="86"/>
      <c r="AQ636" s="86"/>
      <c r="AR636" s="86"/>
      <c r="AS636" s="86"/>
      <c r="AT636" s="86"/>
      <c r="AU636" s="86"/>
      <c r="AV636" s="86"/>
      <c r="AW636" s="86"/>
      <c r="AX636" s="86"/>
      <c r="AY636" s="86"/>
      <c r="AZ636" s="86"/>
      <c r="BA636" s="86"/>
      <c r="BB636" s="86"/>
      <c r="BC636" s="86"/>
      <c r="BD636" s="86"/>
    </row>
    <row r="637" spans="1:56" s="90" customFormat="1" ht="12.75" customHeight="1">
      <c r="A637" s="71" t="s">
        <v>758</v>
      </c>
      <c r="B637" s="56" t="s">
        <v>752</v>
      </c>
      <c r="C637" s="56" t="s">
        <v>753</v>
      </c>
      <c r="D637" s="56" t="s">
        <v>754</v>
      </c>
      <c r="E637" s="56" t="s">
        <v>759</v>
      </c>
      <c r="F637" s="56" t="s">
        <v>272</v>
      </c>
      <c r="G637" s="91">
        <v>9</v>
      </c>
      <c r="H637" s="73" t="s">
        <v>760</v>
      </c>
      <c r="I637" s="73" t="s">
        <v>381</v>
      </c>
      <c r="J637" s="74">
        <v>11</v>
      </c>
      <c r="K637" s="31">
        <v>11</v>
      </c>
      <c r="L637" s="32">
        <v>0</v>
      </c>
      <c r="M637" s="33">
        <v>160</v>
      </c>
      <c r="N637" s="34" t="str">
        <f t="shared" si="135"/>
        <v>Dou160s</v>
      </c>
      <c r="O637" s="35" t="e">
        <f t="shared" si="136"/>
        <v>#DIV/0!</v>
      </c>
      <c r="P637" s="36">
        <f>VLOOKUP(A637,Kengetallen!$A$2:$B$57,2,FALSE)</f>
        <v>0</v>
      </c>
      <c r="Q637" s="75"/>
      <c r="R637" s="38">
        <f t="shared" si="137"/>
        <v>0</v>
      </c>
      <c r="S637" s="39">
        <f t="shared" si="138"/>
        <v>0</v>
      </c>
      <c r="T637" s="75"/>
      <c r="U637" s="40">
        <f t="shared" si="139"/>
        <v>1760</v>
      </c>
      <c r="V637" s="76"/>
      <c r="W637" s="77"/>
      <c r="X637" s="78"/>
      <c r="Y637" s="79"/>
      <c r="Z637" s="41"/>
      <c r="AA637" s="80"/>
      <c r="AB637" s="81"/>
      <c r="AC637" s="82"/>
      <c r="AD637" s="83"/>
      <c r="AE637" s="84"/>
      <c r="AF637" s="83"/>
      <c r="AG637" s="85"/>
      <c r="AH637" s="81"/>
      <c r="AI637" s="86"/>
      <c r="AJ637" s="86"/>
      <c r="AK637" s="86"/>
      <c r="AL637" s="86"/>
      <c r="AM637" s="86"/>
      <c r="AN637" s="86"/>
      <c r="AO637" s="86"/>
      <c r="AP637" s="86"/>
      <c r="AQ637" s="86"/>
      <c r="AR637" s="86"/>
      <c r="AS637" s="86"/>
      <c r="AT637" s="86"/>
      <c r="AU637" s="86"/>
      <c r="AV637" s="86"/>
      <c r="AW637" s="86"/>
      <c r="AX637" s="86"/>
      <c r="AY637" s="86"/>
      <c r="AZ637" s="86"/>
      <c r="BA637" s="86"/>
      <c r="BB637" s="86"/>
      <c r="BC637" s="86"/>
      <c r="BD637" s="86"/>
    </row>
    <row r="638" spans="1:56" s="90" customFormat="1" ht="12.75" customHeight="1">
      <c r="A638" s="71" t="s">
        <v>758</v>
      </c>
      <c r="B638" s="56" t="s">
        <v>752</v>
      </c>
      <c r="C638" s="56" t="s">
        <v>753</v>
      </c>
      <c r="D638" s="56" t="s">
        <v>754</v>
      </c>
      <c r="E638" s="56" t="s">
        <v>759</v>
      </c>
      <c r="F638" s="56" t="s">
        <v>272</v>
      </c>
      <c r="G638" s="91">
        <v>14</v>
      </c>
      <c r="H638" s="73" t="s">
        <v>760</v>
      </c>
      <c r="I638" s="73" t="s">
        <v>381</v>
      </c>
      <c r="J638" s="74">
        <v>11</v>
      </c>
      <c r="K638" s="31">
        <v>11</v>
      </c>
      <c r="L638" s="32">
        <v>0</v>
      </c>
      <c r="M638" s="33">
        <v>160</v>
      </c>
      <c r="N638" s="34" t="str">
        <f t="shared" si="135"/>
        <v>Dou160s</v>
      </c>
      <c r="O638" s="35" t="e">
        <f t="shared" si="136"/>
        <v>#DIV/0!</v>
      </c>
      <c r="P638" s="36">
        <f>VLOOKUP(A638,Kengetallen!$A$2:$B$57,2,FALSE)</f>
        <v>0</v>
      </c>
      <c r="Q638" s="75"/>
      <c r="R638" s="38">
        <f t="shared" si="137"/>
        <v>0</v>
      </c>
      <c r="S638" s="39">
        <f t="shared" si="138"/>
        <v>0</v>
      </c>
      <c r="T638" s="75"/>
      <c r="U638" s="40">
        <f t="shared" si="139"/>
        <v>1760</v>
      </c>
      <c r="V638" s="76"/>
      <c r="W638" s="77"/>
      <c r="X638" s="78"/>
      <c r="Y638" s="79"/>
      <c r="Z638" s="41"/>
      <c r="AA638" s="80"/>
      <c r="AB638" s="81"/>
      <c r="AC638" s="82"/>
      <c r="AD638" s="83"/>
      <c r="AE638" s="84"/>
      <c r="AF638" s="83"/>
      <c r="AG638" s="85"/>
      <c r="AH638" s="81"/>
      <c r="AI638" s="86"/>
      <c r="AJ638" s="86"/>
      <c r="AK638" s="86"/>
      <c r="AL638" s="86"/>
      <c r="AM638" s="86"/>
      <c r="AN638" s="86"/>
      <c r="AO638" s="86"/>
      <c r="AP638" s="86"/>
      <c r="AQ638" s="86"/>
      <c r="AR638" s="86"/>
      <c r="AS638" s="86"/>
      <c r="AT638" s="86"/>
      <c r="AU638" s="86"/>
      <c r="AV638" s="86"/>
      <c r="AW638" s="86"/>
      <c r="AX638" s="86"/>
      <c r="AY638" s="86"/>
      <c r="AZ638" s="86"/>
      <c r="BA638" s="86"/>
      <c r="BB638" s="86"/>
      <c r="BC638" s="86"/>
      <c r="BD638" s="86"/>
    </row>
    <row r="639" spans="1:56" s="90" customFormat="1" ht="12.75" customHeight="1">
      <c r="A639" s="71" t="s">
        <v>758</v>
      </c>
      <c r="B639" s="56" t="s">
        <v>752</v>
      </c>
      <c r="C639" s="56" t="s">
        <v>753</v>
      </c>
      <c r="D639" s="56" t="s">
        <v>754</v>
      </c>
      <c r="E639" s="56" t="s">
        <v>759</v>
      </c>
      <c r="F639" s="56" t="s">
        <v>272</v>
      </c>
      <c r="G639" s="91">
        <v>15</v>
      </c>
      <c r="H639" s="73" t="s">
        <v>760</v>
      </c>
      <c r="I639" s="73" t="s">
        <v>381</v>
      </c>
      <c r="J639" s="74">
        <v>11</v>
      </c>
      <c r="K639" s="31">
        <v>11</v>
      </c>
      <c r="L639" s="32">
        <v>0</v>
      </c>
      <c r="M639" s="33">
        <v>160</v>
      </c>
      <c r="N639" s="34" t="str">
        <f t="shared" si="135"/>
        <v>Dou160s</v>
      </c>
      <c r="O639" s="35" t="e">
        <f t="shared" si="136"/>
        <v>#DIV/0!</v>
      </c>
      <c r="P639" s="36">
        <f>VLOOKUP(A639,Kengetallen!$A$2:$B$57,2,FALSE)</f>
        <v>0</v>
      </c>
      <c r="Q639" s="75"/>
      <c r="R639" s="38">
        <f t="shared" si="137"/>
        <v>0</v>
      </c>
      <c r="S639" s="39">
        <f t="shared" si="138"/>
        <v>0</v>
      </c>
      <c r="T639" s="75"/>
      <c r="U639" s="40">
        <f t="shared" si="139"/>
        <v>1760</v>
      </c>
      <c r="V639" s="76"/>
      <c r="W639" s="77"/>
      <c r="X639" s="78"/>
      <c r="Y639" s="79"/>
      <c r="Z639" s="41"/>
      <c r="AA639" s="80"/>
      <c r="AB639" s="81"/>
      <c r="AC639" s="82"/>
      <c r="AD639" s="83"/>
      <c r="AE639" s="84"/>
      <c r="AF639" s="83"/>
      <c r="AG639" s="85"/>
      <c r="AH639" s="81"/>
      <c r="AI639" s="86"/>
      <c r="AJ639" s="86"/>
      <c r="AK639" s="86"/>
      <c r="AL639" s="86"/>
      <c r="AM639" s="86"/>
      <c r="AN639" s="86"/>
      <c r="AO639" s="86"/>
      <c r="AP639" s="86"/>
      <c r="AQ639" s="86"/>
      <c r="AR639" s="86"/>
      <c r="AS639" s="86"/>
      <c r="AT639" s="86"/>
      <c r="AU639" s="86"/>
      <c r="AV639" s="86"/>
      <c r="AW639" s="86"/>
      <c r="AX639" s="86"/>
      <c r="AY639" s="86"/>
      <c r="AZ639" s="86"/>
      <c r="BA639" s="86"/>
      <c r="BB639" s="86"/>
      <c r="BC639" s="86"/>
      <c r="BD639" s="86"/>
    </row>
    <row r="640" spans="1:56" s="90" customFormat="1" ht="12.75" customHeight="1">
      <c r="A640" s="71" t="s">
        <v>758</v>
      </c>
      <c r="B640" s="56" t="s">
        <v>752</v>
      </c>
      <c r="C640" s="56" t="s">
        <v>753</v>
      </c>
      <c r="D640" s="56" t="s">
        <v>754</v>
      </c>
      <c r="E640" s="56" t="s">
        <v>759</v>
      </c>
      <c r="F640" s="56" t="s">
        <v>272</v>
      </c>
      <c r="G640" s="91">
        <v>21</v>
      </c>
      <c r="H640" s="73" t="s">
        <v>761</v>
      </c>
      <c r="I640" s="73" t="s">
        <v>381</v>
      </c>
      <c r="J640" s="74">
        <v>7.2</v>
      </c>
      <c r="K640" s="31">
        <v>7.2</v>
      </c>
      <c r="L640" s="32">
        <v>0</v>
      </c>
      <c r="M640" s="33">
        <v>160</v>
      </c>
      <c r="N640" s="34" t="str">
        <f t="shared" si="135"/>
        <v>Dou160s</v>
      </c>
      <c r="O640" s="35" t="e">
        <f t="shared" si="136"/>
        <v>#DIV/0!</v>
      </c>
      <c r="P640" s="36">
        <f>VLOOKUP(A640,Kengetallen!$A$2:$B$57,2,FALSE)</f>
        <v>0</v>
      </c>
      <c r="Q640" s="75"/>
      <c r="R640" s="38">
        <f t="shared" si="137"/>
        <v>0</v>
      </c>
      <c r="S640" s="39">
        <f t="shared" si="138"/>
        <v>0</v>
      </c>
      <c r="T640" s="75"/>
      <c r="U640" s="40">
        <f t="shared" si="139"/>
        <v>1152</v>
      </c>
      <c r="V640" s="76"/>
      <c r="W640" s="77"/>
      <c r="X640" s="78"/>
      <c r="Y640" s="79"/>
      <c r="Z640" s="41"/>
      <c r="AA640" s="80"/>
      <c r="AB640" s="81"/>
      <c r="AC640" s="82"/>
      <c r="AD640" s="83"/>
      <c r="AE640" s="84"/>
      <c r="AF640" s="83"/>
      <c r="AG640" s="85"/>
      <c r="AH640" s="81"/>
      <c r="AI640" s="86"/>
      <c r="AJ640" s="86"/>
      <c r="AK640" s="86"/>
      <c r="AL640" s="86"/>
      <c r="AM640" s="86"/>
      <c r="AN640" s="86"/>
      <c r="AO640" s="86"/>
      <c r="AP640" s="86"/>
      <c r="AQ640" s="86"/>
      <c r="AR640" s="86"/>
      <c r="AS640" s="86"/>
      <c r="AT640" s="86"/>
      <c r="AU640" s="86"/>
      <c r="AV640" s="86"/>
      <c r="AW640" s="86"/>
      <c r="AX640" s="86"/>
      <c r="AY640" s="86"/>
      <c r="AZ640" s="86"/>
      <c r="BA640" s="86"/>
      <c r="BB640" s="86"/>
      <c r="BC640" s="86"/>
      <c r="BD640" s="86"/>
    </row>
    <row r="641" spans="1:56" s="90" customFormat="1" ht="12.75" customHeight="1">
      <c r="A641" s="71" t="s">
        <v>762</v>
      </c>
      <c r="B641" s="56" t="s">
        <v>752</v>
      </c>
      <c r="C641" s="56" t="s">
        <v>753</v>
      </c>
      <c r="D641" s="56" t="s">
        <v>754</v>
      </c>
      <c r="E641" s="56" t="s">
        <v>759</v>
      </c>
      <c r="F641" s="56" t="s">
        <v>272</v>
      </c>
      <c r="G641" s="91">
        <v>23</v>
      </c>
      <c r="H641" s="73" t="s">
        <v>439</v>
      </c>
      <c r="I641" s="73" t="s">
        <v>241</v>
      </c>
      <c r="J641" s="74">
        <v>10.08</v>
      </c>
      <c r="K641" s="31">
        <v>10.08</v>
      </c>
      <c r="L641" s="32">
        <v>0</v>
      </c>
      <c r="M641" s="33">
        <v>160</v>
      </c>
      <c r="N641" s="34" t="str">
        <f t="shared" si="135"/>
        <v>Ent160t</v>
      </c>
      <c r="O641" s="35" t="e">
        <f t="shared" si="136"/>
        <v>#DIV/0!</v>
      </c>
      <c r="P641" s="36">
        <f>VLOOKUP(A641,Kengetallen!$A$2:$B$57,2,FALSE)</f>
        <v>0</v>
      </c>
      <c r="Q641" s="75"/>
      <c r="R641" s="38">
        <f t="shared" si="137"/>
        <v>0</v>
      </c>
      <c r="S641" s="39">
        <f t="shared" si="138"/>
        <v>0</v>
      </c>
      <c r="T641" s="75"/>
      <c r="U641" s="40">
        <f t="shared" si="139"/>
        <v>1612.8</v>
      </c>
      <c r="V641" s="76"/>
      <c r="W641" s="77"/>
      <c r="X641" s="78"/>
      <c r="Y641" s="79"/>
      <c r="Z641" s="41"/>
      <c r="AA641" s="80"/>
      <c r="AB641" s="81"/>
      <c r="AC641" s="82"/>
      <c r="AD641" s="83"/>
      <c r="AE641" s="84"/>
      <c r="AF641" s="83"/>
      <c r="AG641" s="85"/>
      <c r="AH641" s="81"/>
      <c r="AI641" s="86"/>
      <c r="AJ641" s="86"/>
      <c r="AK641" s="86"/>
      <c r="AL641" s="86"/>
      <c r="AM641" s="86"/>
      <c r="AN641" s="86"/>
      <c r="AO641" s="86"/>
      <c r="AP641" s="86"/>
      <c r="AQ641" s="86"/>
      <c r="AR641" s="86"/>
      <c r="AS641" s="86"/>
      <c r="AT641" s="86"/>
      <c r="AU641" s="86"/>
      <c r="AV641" s="86"/>
      <c r="AW641" s="86"/>
      <c r="AX641" s="86"/>
      <c r="AY641" s="86"/>
      <c r="AZ641" s="86"/>
      <c r="BA641" s="86"/>
      <c r="BB641" s="86"/>
      <c r="BC641" s="86"/>
      <c r="BD641" s="86"/>
    </row>
    <row r="642" spans="1:56" s="90" customFormat="1" ht="12.75" customHeight="1">
      <c r="A642" s="71" t="s">
        <v>763</v>
      </c>
      <c r="B642" s="56" t="s">
        <v>752</v>
      </c>
      <c r="C642" s="56" t="s">
        <v>753</v>
      </c>
      <c r="D642" s="56" t="s">
        <v>754</v>
      </c>
      <c r="E642" s="56" t="s">
        <v>755</v>
      </c>
      <c r="F642" s="56" t="s">
        <v>272</v>
      </c>
      <c r="G642" s="72">
        <v>40</v>
      </c>
      <c r="H642" s="73" t="s">
        <v>439</v>
      </c>
      <c r="I642" s="73" t="s">
        <v>764</v>
      </c>
      <c r="J642" s="74">
        <v>50</v>
      </c>
      <c r="K642" s="31">
        <v>50</v>
      </c>
      <c r="L642" s="32">
        <v>0</v>
      </c>
      <c r="M642" s="33">
        <v>200</v>
      </c>
      <c r="N642" s="34" t="str">
        <f t="shared" si="135"/>
        <v>Ent200t</v>
      </c>
      <c r="O642" s="35" t="e">
        <f t="shared" si="136"/>
        <v>#DIV/0!</v>
      </c>
      <c r="P642" s="36">
        <f>VLOOKUP(A642,Kengetallen!$A$2:$B$57,2,FALSE)</f>
        <v>0</v>
      </c>
      <c r="Q642" s="75"/>
      <c r="R642" s="38">
        <f t="shared" si="137"/>
        <v>0</v>
      </c>
      <c r="S642" s="39">
        <f t="shared" si="138"/>
        <v>0</v>
      </c>
      <c r="T642" s="75"/>
      <c r="U642" s="40">
        <f t="shared" si="139"/>
        <v>10000</v>
      </c>
      <c r="V642" s="76"/>
      <c r="W642" s="77"/>
      <c r="X642" s="78"/>
      <c r="Y642" s="79"/>
      <c r="Z642" s="41"/>
      <c r="AA642" s="80"/>
      <c r="AB642" s="81"/>
      <c r="AC642" s="82"/>
      <c r="AD642" s="83"/>
      <c r="AE642" s="84"/>
      <c r="AF642" s="83"/>
      <c r="AG642" s="85"/>
      <c r="AH642" s="81"/>
      <c r="AI642" s="86"/>
      <c r="AJ642" s="86"/>
      <c r="AK642" s="86"/>
      <c r="AL642" s="86"/>
      <c r="AM642" s="86"/>
      <c r="AN642" s="86"/>
      <c r="AO642" s="86"/>
      <c r="AP642" s="86"/>
      <c r="AQ642" s="86"/>
      <c r="AR642" s="86"/>
      <c r="AS642" s="86"/>
      <c r="AT642" s="86"/>
      <c r="AU642" s="86"/>
      <c r="AV642" s="86"/>
      <c r="AW642" s="86"/>
      <c r="AX642" s="86"/>
      <c r="AY642" s="86"/>
      <c r="AZ642" s="86"/>
      <c r="BA642" s="86"/>
      <c r="BB642" s="86"/>
      <c r="BC642" s="86"/>
      <c r="BD642" s="86"/>
    </row>
    <row r="643" spans="1:56" s="90" customFormat="1" ht="12.75" customHeight="1">
      <c r="A643" s="71" t="s">
        <v>195</v>
      </c>
      <c r="B643" s="56" t="s">
        <v>752</v>
      </c>
      <c r="C643" s="56" t="s">
        <v>753</v>
      </c>
      <c r="D643" s="56" t="s">
        <v>754</v>
      </c>
      <c r="E643" s="56" t="s">
        <v>759</v>
      </c>
      <c r="F643" s="56" t="s">
        <v>272</v>
      </c>
      <c r="G643" s="91">
        <v>19</v>
      </c>
      <c r="H643" s="73" t="s">
        <v>468</v>
      </c>
      <c r="I643" s="73" t="s">
        <v>381</v>
      </c>
      <c r="J643" s="74">
        <v>74.760000000000005</v>
      </c>
      <c r="K643" s="31">
        <v>74.760000000000005</v>
      </c>
      <c r="L643" s="32">
        <v>0</v>
      </c>
      <c r="M643" s="33">
        <v>160</v>
      </c>
      <c r="N643" s="34" t="str">
        <f t="shared" si="135"/>
        <v>gan160s</v>
      </c>
      <c r="O643" s="35" t="e">
        <f t="shared" si="136"/>
        <v>#DIV/0!</v>
      </c>
      <c r="P643" s="36">
        <f>VLOOKUP(A643,Kengetallen!$A$2:$B$57,2,FALSE)</f>
        <v>0</v>
      </c>
      <c r="Q643" s="75"/>
      <c r="R643" s="38">
        <f t="shared" si="137"/>
        <v>0</v>
      </c>
      <c r="S643" s="39">
        <f t="shared" si="138"/>
        <v>0</v>
      </c>
      <c r="T643" s="75"/>
      <c r="U643" s="40">
        <f t="shared" si="139"/>
        <v>11961.6</v>
      </c>
      <c r="V643" s="76"/>
      <c r="W643" s="77"/>
      <c r="X643" s="78"/>
      <c r="Y643" s="79"/>
      <c r="Z643" s="41"/>
      <c r="AA643" s="80"/>
      <c r="AB643" s="81"/>
      <c r="AC643" s="82"/>
      <c r="AD643" s="83"/>
      <c r="AE643" s="84"/>
      <c r="AF643" s="83"/>
      <c r="AG643" s="85"/>
      <c r="AH643" s="81"/>
      <c r="AI643" s="86"/>
      <c r="AJ643" s="86"/>
      <c r="AK643" s="86"/>
      <c r="AL643" s="86"/>
      <c r="AM643" s="86"/>
      <c r="AN643" s="86"/>
      <c r="AO643" s="86"/>
      <c r="AP643" s="86"/>
      <c r="AQ643" s="86"/>
      <c r="AR643" s="86"/>
      <c r="AS643" s="86"/>
      <c r="AT643" s="86"/>
      <c r="AU643" s="86"/>
      <c r="AV643" s="86"/>
      <c r="AW643" s="86"/>
      <c r="AX643" s="86"/>
      <c r="AY643" s="86"/>
      <c r="AZ643" s="86"/>
      <c r="BA643" s="86"/>
      <c r="BB643" s="86"/>
      <c r="BC643" s="86"/>
      <c r="BD643" s="86"/>
    </row>
    <row r="644" spans="1:56" s="90" customFormat="1" ht="12.75" customHeight="1">
      <c r="A644" s="71" t="s">
        <v>765</v>
      </c>
      <c r="B644" s="56" t="s">
        <v>752</v>
      </c>
      <c r="C644" s="56" t="s">
        <v>753</v>
      </c>
      <c r="D644" s="56" t="s">
        <v>754</v>
      </c>
      <c r="E644" s="56" t="s">
        <v>766</v>
      </c>
      <c r="F644" s="56" t="s">
        <v>272</v>
      </c>
      <c r="G644" s="72" t="s">
        <v>767</v>
      </c>
      <c r="H644" s="73" t="s">
        <v>668</v>
      </c>
      <c r="I644" s="73" t="s">
        <v>166</v>
      </c>
      <c r="J644" s="74">
        <v>176</v>
      </c>
      <c r="K644" s="31">
        <v>176</v>
      </c>
      <c r="L644" s="32">
        <v>0</v>
      </c>
      <c r="M644" s="33">
        <v>200</v>
      </c>
      <c r="N644" s="34" t="str">
        <f t="shared" si="135"/>
        <v>Gan200l</v>
      </c>
      <c r="O644" s="35" t="e">
        <f t="shared" si="136"/>
        <v>#DIV/0!</v>
      </c>
      <c r="P644" s="36">
        <f>VLOOKUP(A644,Kengetallen!$A$2:$B$57,2,FALSE)</f>
        <v>0</v>
      </c>
      <c r="Q644" s="75"/>
      <c r="R644" s="38">
        <f t="shared" si="137"/>
        <v>0</v>
      </c>
      <c r="S644" s="39">
        <f t="shared" si="138"/>
        <v>0</v>
      </c>
      <c r="T644" s="75"/>
      <c r="U644" s="40">
        <f t="shared" si="139"/>
        <v>35200</v>
      </c>
      <c r="V644" s="76"/>
      <c r="W644" s="77"/>
      <c r="X644" s="78"/>
      <c r="Y644" s="79"/>
      <c r="Z644" s="41"/>
      <c r="AA644" s="80"/>
      <c r="AB644" s="81"/>
      <c r="AC644" s="82"/>
      <c r="AD644" s="83"/>
      <c r="AE644" s="84"/>
      <c r="AF644" s="83"/>
      <c r="AG644" s="85"/>
      <c r="AH644" s="81"/>
      <c r="AI644" s="86"/>
      <c r="AJ644" s="86"/>
      <c r="AK644" s="86"/>
      <c r="AL644" s="86"/>
      <c r="AM644" s="86"/>
      <c r="AN644" s="86"/>
      <c r="AO644" s="86"/>
      <c r="AP644" s="86"/>
      <c r="AQ644" s="86"/>
      <c r="AR644" s="86"/>
      <c r="AS644" s="86"/>
      <c r="AT644" s="86"/>
      <c r="AU644" s="86"/>
      <c r="AV644" s="86"/>
      <c r="AW644" s="86"/>
      <c r="AX644" s="86"/>
      <c r="AY644" s="86"/>
      <c r="AZ644" s="86"/>
      <c r="BA644" s="86"/>
      <c r="BB644" s="86"/>
      <c r="BC644" s="86"/>
      <c r="BD644" s="86"/>
    </row>
    <row r="645" spans="1:56" s="90" customFormat="1" ht="12.75" customHeight="1">
      <c r="A645" s="71" t="s">
        <v>765</v>
      </c>
      <c r="B645" s="56" t="s">
        <v>752</v>
      </c>
      <c r="C645" s="56" t="s">
        <v>753</v>
      </c>
      <c r="D645" s="56" t="s">
        <v>754</v>
      </c>
      <c r="E645" s="56" t="s">
        <v>766</v>
      </c>
      <c r="F645" s="56" t="s">
        <v>272</v>
      </c>
      <c r="G645" s="72" t="s">
        <v>768</v>
      </c>
      <c r="H645" s="73" t="s">
        <v>668</v>
      </c>
      <c r="I645" s="73" t="s">
        <v>166</v>
      </c>
      <c r="J645" s="74">
        <v>176</v>
      </c>
      <c r="K645" s="31">
        <v>176</v>
      </c>
      <c r="L645" s="32">
        <v>0</v>
      </c>
      <c r="M645" s="33">
        <v>200</v>
      </c>
      <c r="N645" s="34" t="str">
        <f t="shared" si="135"/>
        <v>Gan200l</v>
      </c>
      <c r="O645" s="35" t="e">
        <f t="shared" si="136"/>
        <v>#DIV/0!</v>
      </c>
      <c r="P645" s="36">
        <f>VLOOKUP(A645,Kengetallen!$A$2:$B$57,2,FALSE)</f>
        <v>0</v>
      </c>
      <c r="Q645" s="75"/>
      <c r="R645" s="38">
        <f t="shared" si="137"/>
        <v>0</v>
      </c>
      <c r="S645" s="39">
        <f t="shared" si="138"/>
        <v>0</v>
      </c>
      <c r="T645" s="75"/>
      <c r="U645" s="40">
        <f t="shared" si="139"/>
        <v>35200</v>
      </c>
      <c r="V645" s="76"/>
      <c r="W645" s="77"/>
      <c r="X645" s="78"/>
      <c r="Y645" s="79"/>
      <c r="Z645" s="41"/>
      <c r="AA645" s="80"/>
      <c r="AB645" s="81"/>
      <c r="AC645" s="82"/>
      <c r="AD645" s="83"/>
      <c r="AE645" s="84"/>
      <c r="AF645" s="83"/>
      <c r="AG645" s="85"/>
      <c r="AH645" s="81"/>
      <c r="AI645" s="86"/>
      <c r="AJ645" s="86"/>
      <c r="AK645" s="86"/>
      <c r="AL645" s="86"/>
      <c r="AM645" s="86"/>
      <c r="AN645" s="86"/>
      <c r="AO645" s="86"/>
      <c r="AP645" s="86"/>
      <c r="AQ645" s="86"/>
      <c r="AR645" s="86"/>
      <c r="AS645" s="86"/>
      <c r="AT645" s="86"/>
      <c r="AU645" s="86"/>
      <c r="AV645" s="86"/>
      <c r="AW645" s="86"/>
      <c r="AX645" s="86"/>
      <c r="AY645" s="86"/>
      <c r="AZ645" s="86"/>
      <c r="BA645" s="86"/>
      <c r="BB645" s="86"/>
      <c r="BC645" s="86"/>
      <c r="BD645" s="86"/>
    </row>
    <row r="646" spans="1:56" s="90" customFormat="1" ht="12.75" customHeight="1">
      <c r="A646" s="71" t="s">
        <v>765</v>
      </c>
      <c r="B646" s="56" t="s">
        <v>752</v>
      </c>
      <c r="C646" s="56" t="s">
        <v>753</v>
      </c>
      <c r="D646" s="56" t="s">
        <v>754</v>
      </c>
      <c r="E646" s="56" t="s">
        <v>766</v>
      </c>
      <c r="F646" s="56" t="s">
        <v>360</v>
      </c>
      <c r="G646" s="72" t="s">
        <v>769</v>
      </c>
      <c r="H646" s="73" t="s">
        <v>668</v>
      </c>
      <c r="I646" s="73" t="s">
        <v>166</v>
      </c>
      <c r="J646" s="74">
        <v>176</v>
      </c>
      <c r="K646" s="31">
        <v>176</v>
      </c>
      <c r="L646" s="32">
        <v>0</v>
      </c>
      <c r="M646" s="33">
        <v>200</v>
      </c>
      <c r="N646" s="34" t="str">
        <f t="shared" si="135"/>
        <v>Gan200l</v>
      </c>
      <c r="O646" s="35" t="e">
        <f t="shared" si="136"/>
        <v>#DIV/0!</v>
      </c>
      <c r="P646" s="36">
        <f>VLOOKUP(A646,Kengetallen!$A$2:$B$57,2,FALSE)</f>
        <v>0</v>
      </c>
      <c r="Q646" s="75"/>
      <c r="R646" s="38">
        <f t="shared" si="137"/>
        <v>0</v>
      </c>
      <c r="S646" s="39">
        <f t="shared" si="138"/>
        <v>0</v>
      </c>
      <c r="T646" s="75"/>
      <c r="U646" s="40">
        <f t="shared" si="139"/>
        <v>35200</v>
      </c>
      <c r="V646" s="76"/>
      <c r="W646" s="77"/>
      <c r="X646" s="78"/>
      <c r="Y646" s="79"/>
      <c r="Z646" s="41"/>
      <c r="AA646" s="80"/>
      <c r="AB646" s="81"/>
      <c r="AC646" s="82"/>
      <c r="AD646" s="83"/>
      <c r="AE646" s="84"/>
      <c r="AF646" s="83"/>
      <c r="AG646" s="85"/>
      <c r="AH646" s="81"/>
      <c r="AI646" s="86"/>
      <c r="AJ646" s="86"/>
      <c r="AK646" s="86"/>
      <c r="AL646" s="86"/>
      <c r="AM646" s="86"/>
      <c r="AN646" s="86"/>
      <c r="AO646" s="86"/>
      <c r="AP646" s="86"/>
      <c r="AQ646" s="86"/>
      <c r="AR646" s="86"/>
      <c r="AS646" s="86"/>
      <c r="AT646" s="86"/>
      <c r="AU646" s="86"/>
      <c r="AV646" s="86"/>
      <c r="AW646" s="86"/>
      <c r="AX646" s="86"/>
      <c r="AY646" s="86"/>
      <c r="AZ646" s="86"/>
      <c r="BA646" s="86"/>
      <c r="BB646" s="86"/>
      <c r="BC646" s="86"/>
      <c r="BD646" s="86"/>
    </row>
    <row r="647" spans="1:56" s="90" customFormat="1" ht="12.75" customHeight="1">
      <c r="A647" s="71" t="s">
        <v>765</v>
      </c>
      <c r="B647" s="56" t="s">
        <v>752</v>
      </c>
      <c r="C647" s="56" t="s">
        <v>753</v>
      </c>
      <c r="D647" s="56" t="s">
        <v>754</v>
      </c>
      <c r="E647" s="56" t="s">
        <v>770</v>
      </c>
      <c r="F647" s="56" t="s">
        <v>272</v>
      </c>
      <c r="G647" s="72" t="s">
        <v>771</v>
      </c>
      <c r="H647" s="73" t="s">
        <v>668</v>
      </c>
      <c r="I647" s="73" t="s">
        <v>166</v>
      </c>
      <c r="J647" s="74">
        <v>176</v>
      </c>
      <c r="K647" s="31">
        <v>176</v>
      </c>
      <c r="L647" s="32">
        <v>0</v>
      </c>
      <c r="M647" s="33">
        <v>200</v>
      </c>
      <c r="N647" s="34" t="str">
        <f t="shared" si="135"/>
        <v>Gan200l</v>
      </c>
      <c r="O647" s="35" t="e">
        <f t="shared" si="136"/>
        <v>#DIV/0!</v>
      </c>
      <c r="P647" s="36">
        <f>VLOOKUP(A647,Kengetallen!$A$2:$B$57,2,FALSE)</f>
        <v>0</v>
      </c>
      <c r="Q647" s="75"/>
      <c r="R647" s="38">
        <f t="shared" si="137"/>
        <v>0</v>
      </c>
      <c r="S647" s="39">
        <f t="shared" si="138"/>
        <v>0</v>
      </c>
      <c r="T647" s="75"/>
      <c r="U647" s="40">
        <f t="shared" si="139"/>
        <v>35200</v>
      </c>
      <c r="V647" s="76"/>
      <c r="W647" s="77"/>
      <c r="X647" s="78"/>
      <c r="Y647" s="79"/>
      <c r="Z647" s="41"/>
      <c r="AA647" s="80"/>
      <c r="AB647" s="81"/>
      <c r="AC647" s="82"/>
      <c r="AD647" s="83"/>
      <c r="AE647" s="84"/>
      <c r="AF647" s="83"/>
      <c r="AG647" s="85"/>
      <c r="AH647" s="81"/>
      <c r="AI647" s="86"/>
      <c r="AJ647" s="86"/>
      <c r="AK647" s="86"/>
      <c r="AL647" s="86"/>
      <c r="AM647" s="86"/>
      <c r="AN647" s="86"/>
      <c r="AO647" s="86"/>
      <c r="AP647" s="86"/>
      <c r="AQ647" s="86"/>
      <c r="AR647" s="86"/>
      <c r="AS647" s="86"/>
      <c r="AT647" s="86"/>
      <c r="AU647" s="86"/>
      <c r="AV647" s="86"/>
      <c r="AW647" s="86"/>
      <c r="AX647" s="86"/>
      <c r="AY647" s="86"/>
      <c r="AZ647" s="86"/>
      <c r="BA647" s="86"/>
      <c r="BB647" s="86"/>
      <c r="BC647" s="86"/>
      <c r="BD647" s="86"/>
    </row>
    <row r="648" spans="1:56" s="90" customFormat="1" ht="12.75" customHeight="1">
      <c r="A648" s="71" t="s">
        <v>765</v>
      </c>
      <c r="B648" s="56" t="s">
        <v>752</v>
      </c>
      <c r="C648" s="56" t="s">
        <v>753</v>
      </c>
      <c r="D648" s="56" t="s">
        <v>754</v>
      </c>
      <c r="E648" s="56" t="s">
        <v>770</v>
      </c>
      <c r="F648" s="56" t="s">
        <v>272</v>
      </c>
      <c r="G648" s="73" t="s">
        <v>772</v>
      </c>
      <c r="H648" s="73" t="s">
        <v>668</v>
      </c>
      <c r="I648" s="73" t="s">
        <v>166</v>
      </c>
      <c r="J648" s="74">
        <v>176</v>
      </c>
      <c r="K648" s="31">
        <v>176</v>
      </c>
      <c r="L648" s="32">
        <v>0</v>
      </c>
      <c r="M648" s="33">
        <v>200</v>
      </c>
      <c r="N648" s="34" t="str">
        <f t="shared" si="135"/>
        <v>Gan200l</v>
      </c>
      <c r="O648" s="35" t="e">
        <f t="shared" si="136"/>
        <v>#DIV/0!</v>
      </c>
      <c r="P648" s="36">
        <f>VLOOKUP(A648,Kengetallen!$A$2:$B$57,2,FALSE)</f>
        <v>0</v>
      </c>
      <c r="Q648" s="75"/>
      <c r="R648" s="38">
        <f t="shared" si="137"/>
        <v>0</v>
      </c>
      <c r="S648" s="39">
        <f t="shared" si="138"/>
        <v>0</v>
      </c>
      <c r="T648" s="75"/>
      <c r="U648" s="40">
        <f t="shared" si="139"/>
        <v>35200</v>
      </c>
      <c r="V648" s="76"/>
      <c r="W648" s="77"/>
      <c r="X648" s="78"/>
      <c r="Y648" s="79"/>
      <c r="Z648" s="41"/>
      <c r="AA648" s="80"/>
      <c r="AB648" s="81"/>
      <c r="AC648" s="82"/>
      <c r="AD648" s="83"/>
      <c r="AE648" s="84"/>
      <c r="AF648" s="83"/>
      <c r="AG648" s="85"/>
      <c r="AH648" s="81"/>
      <c r="AI648" s="86"/>
      <c r="AJ648" s="86"/>
      <c r="AK648" s="86"/>
      <c r="AL648" s="86"/>
      <c r="AM648" s="86"/>
      <c r="AN648" s="86"/>
      <c r="AO648" s="86"/>
      <c r="AP648" s="86"/>
      <c r="AQ648" s="86"/>
      <c r="AR648" s="86"/>
      <c r="AS648" s="86"/>
      <c r="AT648" s="86"/>
      <c r="AU648" s="86"/>
      <c r="AV648" s="86"/>
      <c r="AW648" s="86"/>
      <c r="AX648" s="86"/>
      <c r="AY648" s="86"/>
      <c r="AZ648" s="86"/>
      <c r="BA648" s="86"/>
      <c r="BB648" s="86"/>
      <c r="BC648" s="86"/>
      <c r="BD648" s="86"/>
    </row>
    <row r="649" spans="1:56" s="90" customFormat="1" ht="12.75" customHeight="1">
      <c r="A649" s="71" t="s">
        <v>765</v>
      </c>
      <c r="B649" s="56" t="s">
        <v>752</v>
      </c>
      <c r="C649" s="56" t="s">
        <v>753</v>
      </c>
      <c r="D649" s="56" t="s">
        <v>754</v>
      </c>
      <c r="E649" s="56" t="s">
        <v>770</v>
      </c>
      <c r="F649" s="56" t="s">
        <v>360</v>
      </c>
      <c r="G649" s="73" t="s">
        <v>773</v>
      </c>
      <c r="H649" s="73" t="s">
        <v>668</v>
      </c>
      <c r="I649" s="73" t="s">
        <v>166</v>
      </c>
      <c r="J649" s="74">
        <v>176</v>
      </c>
      <c r="K649" s="31">
        <v>176</v>
      </c>
      <c r="L649" s="32">
        <v>0</v>
      </c>
      <c r="M649" s="33">
        <v>200</v>
      </c>
      <c r="N649" s="34" t="str">
        <f t="shared" si="135"/>
        <v>Gan200l</v>
      </c>
      <c r="O649" s="35" t="e">
        <f t="shared" si="136"/>
        <v>#DIV/0!</v>
      </c>
      <c r="P649" s="36">
        <f>VLOOKUP(A649,Kengetallen!$A$2:$B$57,2,FALSE)</f>
        <v>0</v>
      </c>
      <c r="Q649" s="75"/>
      <c r="R649" s="38">
        <f t="shared" si="137"/>
        <v>0</v>
      </c>
      <c r="S649" s="39">
        <f t="shared" si="138"/>
        <v>0</v>
      </c>
      <c r="T649" s="75"/>
      <c r="U649" s="40">
        <f t="shared" si="139"/>
        <v>35200</v>
      </c>
      <c r="V649" s="76"/>
      <c r="W649" s="77"/>
      <c r="X649" s="78"/>
      <c r="Y649" s="79"/>
      <c r="Z649" s="41"/>
      <c r="AA649" s="80"/>
      <c r="AB649" s="81"/>
      <c r="AC649" s="82"/>
      <c r="AD649" s="83"/>
      <c r="AE649" s="84"/>
      <c r="AF649" s="83"/>
      <c r="AG649" s="85"/>
      <c r="AH649" s="81"/>
      <c r="AI649" s="86"/>
      <c r="AJ649" s="86"/>
      <c r="AK649" s="86"/>
      <c r="AL649" s="86"/>
      <c r="AM649" s="86"/>
      <c r="AN649" s="86"/>
      <c r="AO649" s="86"/>
      <c r="AP649" s="86"/>
      <c r="AQ649" s="86"/>
      <c r="AR649" s="86"/>
      <c r="AS649" s="86"/>
      <c r="AT649" s="86"/>
      <c r="AU649" s="86"/>
      <c r="AV649" s="86"/>
      <c r="AW649" s="86"/>
      <c r="AX649" s="86"/>
      <c r="AY649" s="86"/>
      <c r="AZ649" s="86"/>
      <c r="BA649" s="86"/>
      <c r="BB649" s="86"/>
      <c r="BC649" s="86"/>
      <c r="BD649" s="86"/>
    </row>
    <row r="650" spans="1:56" s="90" customFormat="1" ht="12.75" customHeight="1">
      <c r="A650" s="71" t="s">
        <v>765</v>
      </c>
      <c r="B650" s="56" t="s">
        <v>752</v>
      </c>
      <c r="C650" s="56" t="s">
        <v>753</v>
      </c>
      <c r="D650" s="56" t="s">
        <v>754</v>
      </c>
      <c r="E650" s="56" t="s">
        <v>770</v>
      </c>
      <c r="F650" s="56" t="s">
        <v>360</v>
      </c>
      <c r="G650" s="73" t="s">
        <v>774</v>
      </c>
      <c r="H650" s="73" t="s">
        <v>668</v>
      </c>
      <c r="I650" s="73" t="s">
        <v>166</v>
      </c>
      <c r="J650" s="74">
        <v>176</v>
      </c>
      <c r="K650" s="31">
        <v>176</v>
      </c>
      <c r="L650" s="32">
        <v>0</v>
      </c>
      <c r="M650" s="33">
        <v>200</v>
      </c>
      <c r="N650" s="34" t="str">
        <f t="shared" si="135"/>
        <v>Gan200l</v>
      </c>
      <c r="O650" s="35" t="e">
        <f t="shared" si="136"/>
        <v>#DIV/0!</v>
      </c>
      <c r="P650" s="36">
        <f>VLOOKUP(A650,Kengetallen!$A$2:$B$57,2,FALSE)</f>
        <v>0</v>
      </c>
      <c r="Q650" s="75"/>
      <c r="R650" s="38">
        <f t="shared" si="137"/>
        <v>0</v>
      </c>
      <c r="S650" s="39">
        <f t="shared" si="138"/>
        <v>0</v>
      </c>
      <c r="T650" s="75"/>
      <c r="U650" s="40">
        <f t="shared" si="139"/>
        <v>35200</v>
      </c>
      <c r="V650" s="76"/>
      <c r="W650" s="77"/>
      <c r="X650" s="78"/>
      <c r="Y650" s="79"/>
      <c r="Z650" s="41"/>
      <c r="AA650" s="80"/>
      <c r="AB650" s="81"/>
      <c r="AC650" s="82"/>
      <c r="AD650" s="83"/>
      <c r="AE650" s="84"/>
      <c r="AF650" s="83"/>
      <c r="AG650" s="85"/>
      <c r="AH650" s="81"/>
      <c r="AI650" s="86"/>
      <c r="AJ650" s="86"/>
      <c r="AK650" s="86"/>
      <c r="AL650" s="86"/>
      <c r="AM650" s="86"/>
      <c r="AN650" s="86"/>
      <c r="AO650" s="86"/>
      <c r="AP650" s="86"/>
      <c r="AQ650" s="86"/>
      <c r="AR650" s="86"/>
      <c r="AS650" s="86"/>
      <c r="AT650" s="86"/>
      <c r="AU650" s="86"/>
      <c r="AV650" s="86"/>
      <c r="AW650" s="86"/>
      <c r="AX650" s="86"/>
      <c r="AY650" s="86"/>
      <c r="AZ650" s="86"/>
      <c r="BA650" s="86"/>
      <c r="BB650" s="86"/>
      <c r="BC650" s="86"/>
      <c r="BD650" s="86"/>
    </row>
    <row r="651" spans="1:56" s="90" customFormat="1" ht="12.75" customHeight="1">
      <c r="A651" s="71" t="s">
        <v>765</v>
      </c>
      <c r="B651" s="56" t="s">
        <v>752</v>
      </c>
      <c r="C651" s="56" t="s">
        <v>753</v>
      </c>
      <c r="D651" s="56" t="s">
        <v>754</v>
      </c>
      <c r="E651" s="56" t="s">
        <v>775</v>
      </c>
      <c r="F651" s="56" t="s">
        <v>360</v>
      </c>
      <c r="G651" s="73" t="s">
        <v>776</v>
      </c>
      <c r="H651" s="73" t="s">
        <v>668</v>
      </c>
      <c r="I651" s="73" t="s">
        <v>166</v>
      </c>
      <c r="J651" s="74">
        <v>88</v>
      </c>
      <c r="K651" s="31">
        <v>88</v>
      </c>
      <c r="L651" s="32">
        <v>0</v>
      </c>
      <c r="M651" s="33">
        <v>200</v>
      </c>
      <c r="N651" s="34" t="str">
        <f t="shared" si="135"/>
        <v>Gan200l</v>
      </c>
      <c r="O651" s="35" t="e">
        <f t="shared" si="136"/>
        <v>#DIV/0!</v>
      </c>
      <c r="P651" s="36">
        <f>VLOOKUP(A651,Kengetallen!$A$2:$B$57,2,FALSE)</f>
        <v>0</v>
      </c>
      <c r="Q651" s="75"/>
      <c r="R651" s="38">
        <f t="shared" si="137"/>
        <v>0</v>
      </c>
      <c r="S651" s="39">
        <f t="shared" si="138"/>
        <v>0</v>
      </c>
      <c r="T651" s="75"/>
      <c r="U651" s="40">
        <f t="shared" si="139"/>
        <v>17600</v>
      </c>
      <c r="V651" s="76"/>
      <c r="W651" s="77"/>
      <c r="X651" s="78"/>
      <c r="Y651" s="79"/>
      <c r="Z651" s="41"/>
      <c r="AA651" s="80"/>
      <c r="AB651" s="81"/>
      <c r="AC651" s="82"/>
      <c r="AD651" s="83"/>
      <c r="AE651" s="84"/>
      <c r="AF651" s="83"/>
      <c r="AG651" s="85"/>
      <c r="AH651" s="81"/>
      <c r="AI651" s="86"/>
      <c r="AJ651" s="86"/>
      <c r="AK651" s="86"/>
      <c r="AL651" s="86"/>
      <c r="AM651" s="86"/>
      <c r="AN651" s="86"/>
      <c r="AO651" s="86"/>
      <c r="AP651" s="86"/>
      <c r="AQ651" s="86"/>
      <c r="AR651" s="86"/>
      <c r="AS651" s="86"/>
      <c r="AT651" s="86"/>
      <c r="AU651" s="86"/>
      <c r="AV651" s="86"/>
      <c r="AW651" s="86"/>
      <c r="AX651" s="86"/>
      <c r="AY651" s="86"/>
      <c r="AZ651" s="86"/>
      <c r="BA651" s="86"/>
      <c r="BB651" s="86"/>
      <c r="BC651" s="86"/>
      <c r="BD651" s="86"/>
    </row>
    <row r="652" spans="1:56" s="90" customFormat="1" ht="12.75" customHeight="1">
      <c r="A652" s="71" t="s">
        <v>765</v>
      </c>
      <c r="B652" s="56" t="s">
        <v>752</v>
      </c>
      <c r="C652" s="56" t="s">
        <v>753</v>
      </c>
      <c r="D652" s="56" t="s">
        <v>754</v>
      </c>
      <c r="E652" s="56" t="s">
        <v>775</v>
      </c>
      <c r="F652" s="56" t="s">
        <v>360</v>
      </c>
      <c r="G652" s="73" t="s">
        <v>777</v>
      </c>
      <c r="H652" s="73" t="s">
        <v>668</v>
      </c>
      <c r="I652" s="73" t="s">
        <v>166</v>
      </c>
      <c r="J652" s="74">
        <v>176</v>
      </c>
      <c r="K652" s="31">
        <v>176</v>
      </c>
      <c r="L652" s="32">
        <v>0</v>
      </c>
      <c r="M652" s="33">
        <v>200</v>
      </c>
      <c r="N652" s="34" t="str">
        <f t="shared" si="135"/>
        <v>Gan200l</v>
      </c>
      <c r="O652" s="35" t="e">
        <f t="shared" si="136"/>
        <v>#DIV/0!</v>
      </c>
      <c r="P652" s="36">
        <f>VLOOKUP(A652,Kengetallen!$A$2:$B$57,2,FALSE)</f>
        <v>0</v>
      </c>
      <c r="Q652" s="75"/>
      <c r="R652" s="38">
        <f t="shared" si="137"/>
        <v>0</v>
      </c>
      <c r="S652" s="39">
        <f t="shared" si="138"/>
        <v>0</v>
      </c>
      <c r="T652" s="75"/>
      <c r="U652" s="40">
        <f t="shared" si="139"/>
        <v>35200</v>
      </c>
      <c r="V652" s="76"/>
      <c r="W652" s="77"/>
      <c r="X652" s="78"/>
      <c r="Y652" s="79"/>
      <c r="Z652" s="41"/>
      <c r="AA652" s="80"/>
      <c r="AB652" s="81"/>
      <c r="AC652" s="82"/>
      <c r="AD652" s="83"/>
      <c r="AE652" s="84"/>
      <c r="AF652" s="83"/>
      <c r="AG652" s="85"/>
      <c r="AH652" s="81"/>
      <c r="AI652" s="86"/>
      <c r="AJ652" s="86"/>
      <c r="AK652" s="86"/>
      <c r="AL652" s="86"/>
      <c r="AM652" s="86"/>
      <c r="AN652" s="86"/>
      <c r="AO652" s="86"/>
      <c r="AP652" s="86"/>
      <c r="AQ652" s="86"/>
      <c r="AR652" s="86"/>
      <c r="AS652" s="86"/>
      <c r="AT652" s="86"/>
      <c r="AU652" s="86"/>
      <c r="AV652" s="86"/>
      <c r="AW652" s="86"/>
      <c r="AX652" s="86"/>
      <c r="AY652" s="86"/>
      <c r="AZ652" s="86"/>
      <c r="BA652" s="86"/>
      <c r="BB652" s="86"/>
      <c r="BC652" s="86"/>
      <c r="BD652" s="86"/>
    </row>
    <row r="653" spans="1:56" s="90" customFormat="1" ht="12.75" customHeight="1">
      <c r="A653" s="71" t="s">
        <v>765</v>
      </c>
      <c r="B653" s="56" t="s">
        <v>752</v>
      </c>
      <c r="C653" s="56" t="s">
        <v>753</v>
      </c>
      <c r="D653" s="56" t="s">
        <v>754</v>
      </c>
      <c r="E653" s="56" t="s">
        <v>775</v>
      </c>
      <c r="F653" s="56" t="s">
        <v>272</v>
      </c>
      <c r="G653" s="73" t="s">
        <v>778</v>
      </c>
      <c r="H653" s="73" t="s">
        <v>468</v>
      </c>
      <c r="I653" s="73" t="s">
        <v>166</v>
      </c>
      <c r="J653" s="74">
        <v>100</v>
      </c>
      <c r="K653" s="31">
        <v>100</v>
      </c>
      <c r="L653" s="32">
        <v>0</v>
      </c>
      <c r="M653" s="33">
        <v>200</v>
      </c>
      <c r="N653" s="34" t="str">
        <f t="shared" si="135"/>
        <v>Gan200l</v>
      </c>
      <c r="O653" s="35" t="e">
        <f t="shared" si="136"/>
        <v>#DIV/0!</v>
      </c>
      <c r="P653" s="36">
        <f>VLOOKUP(A653,Kengetallen!$A$2:$B$57,2,FALSE)</f>
        <v>0</v>
      </c>
      <c r="Q653" s="75"/>
      <c r="R653" s="38">
        <f t="shared" si="137"/>
        <v>0</v>
      </c>
      <c r="S653" s="39">
        <f t="shared" si="138"/>
        <v>0</v>
      </c>
      <c r="T653" s="75"/>
      <c r="U653" s="40">
        <f t="shared" si="139"/>
        <v>20000</v>
      </c>
      <c r="V653" s="76"/>
      <c r="W653" s="77"/>
      <c r="X653" s="78"/>
      <c r="Y653" s="79"/>
      <c r="Z653" s="41"/>
      <c r="AA653" s="80"/>
      <c r="AB653" s="81"/>
      <c r="AC653" s="82"/>
      <c r="AD653" s="83"/>
      <c r="AE653" s="84"/>
      <c r="AF653" s="83"/>
      <c r="AG653" s="85"/>
      <c r="AH653" s="81"/>
      <c r="AI653" s="86"/>
      <c r="AJ653" s="86"/>
      <c r="AK653" s="86"/>
      <c r="AL653" s="86"/>
      <c r="AM653" s="86"/>
      <c r="AN653" s="86"/>
      <c r="AO653" s="86"/>
      <c r="AP653" s="86"/>
      <c r="AQ653" s="86"/>
      <c r="AR653" s="86"/>
      <c r="AS653" s="86"/>
      <c r="AT653" s="86"/>
      <c r="AU653" s="86"/>
      <c r="AV653" s="86"/>
      <c r="AW653" s="86"/>
      <c r="AX653" s="86"/>
      <c r="AY653" s="86"/>
      <c r="AZ653" s="86"/>
      <c r="BA653" s="86"/>
      <c r="BB653" s="86"/>
      <c r="BC653" s="86"/>
      <c r="BD653" s="86"/>
    </row>
    <row r="654" spans="1:56" s="90" customFormat="1" ht="12.75" customHeight="1">
      <c r="A654" s="71" t="s">
        <v>765</v>
      </c>
      <c r="B654" s="56" t="s">
        <v>752</v>
      </c>
      <c r="C654" s="56" t="s">
        <v>753</v>
      </c>
      <c r="D654" s="56" t="s">
        <v>754</v>
      </c>
      <c r="E654" s="56" t="s">
        <v>775</v>
      </c>
      <c r="F654" s="56" t="s">
        <v>272</v>
      </c>
      <c r="G654" s="73" t="s">
        <v>779</v>
      </c>
      <c r="H654" s="73" t="s">
        <v>468</v>
      </c>
      <c r="I654" s="73" t="s">
        <v>166</v>
      </c>
      <c r="J654" s="74">
        <v>100</v>
      </c>
      <c r="K654" s="31">
        <v>100</v>
      </c>
      <c r="L654" s="32">
        <v>0</v>
      </c>
      <c r="M654" s="33">
        <v>200</v>
      </c>
      <c r="N654" s="34" t="str">
        <f t="shared" si="135"/>
        <v>Gan200l</v>
      </c>
      <c r="O654" s="35" t="e">
        <f t="shared" si="136"/>
        <v>#DIV/0!</v>
      </c>
      <c r="P654" s="36">
        <f>VLOOKUP(A654,Kengetallen!$A$2:$B$57,2,FALSE)</f>
        <v>0</v>
      </c>
      <c r="Q654" s="75"/>
      <c r="R654" s="38">
        <f t="shared" si="137"/>
        <v>0</v>
      </c>
      <c r="S654" s="39">
        <f t="shared" si="138"/>
        <v>0</v>
      </c>
      <c r="T654" s="75"/>
      <c r="U654" s="40">
        <f t="shared" si="139"/>
        <v>20000</v>
      </c>
      <c r="V654" s="76"/>
      <c r="W654" s="77"/>
      <c r="X654" s="78"/>
      <c r="Y654" s="79"/>
      <c r="Z654" s="41"/>
      <c r="AA654" s="80"/>
      <c r="AB654" s="81"/>
      <c r="AC654" s="82"/>
      <c r="AD654" s="83"/>
      <c r="AE654" s="84"/>
      <c r="AF654" s="83"/>
      <c r="AG654" s="85"/>
      <c r="AH654" s="81"/>
      <c r="AI654" s="86"/>
      <c r="AJ654" s="86"/>
      <c r="AK654" s="86"/>
      <c r="AL654" s="86"/>
      <c r="AM654" s="86"/>
      <c r="AN654" s="86"/>
      <c r="AO654" s="86"/>
      <c r="AP654" s="86"/>
      <c r="AQ654" s="86"/>
      <c r="AR654" s="86"/>
      <c r="AS654" s="86"/>
      <c r="AT654" s="86"/>
      <c r="AU654" s="86"/>
      <c r="AV654" s="86"/>
      <c r="AW654" s="86"/>
      <c r="AX654" s="86"/>
      <c r="AY654" s="86"/>
      <c r="AZ654" s="86"/>
      <c r="BA654" s="86"/>
      <c r="BB654" s="86"/>
      <c r="BC654" s="86"/>
      <c r="BD654" s="86"/>
    </row>
    <row r="655" spans="1:56" s="90" customFormat="1" ht="12.75" customHeight="1">
      <c r="A655" s="71" t="s">
        <v>765</v>
      </c>
      <c r="B655" s="56" t="s">
        <v>752</v>
      </c>
      <c r="C655" s="56" t="s">
        <v>753</v>
      </c>
      <c r="D655" s="56" t="s">
        <v>754</v>
      </c>
      <c r="E655" s="56" t="s">
        <v>573</v>
      </c>
      <c r="F655" s="56" t="s">
        <v>272</v>
      </c>
      <c r="G655" s="73" t="s">
        <v>780</v>
      </c>
      <c r="H655" s="73" t="s">
        <v>468</v>
      </c>
      <c r="I655" s="73" t="s">
        <v>166</v>
      </c>
      <c r="J655" s="74">
        <v>421.74</v>
      </c>
      <c r="K655" s="31">
        <v>421.74</v>
      </c>
      <c r="L655" s="32">
        <v>0</v>
      </c>
      <c r="M655" s="33">
        <v>200</v>
      </c>
      <c r="N655" s="34" t="str">
        <f t="shared" si="135"/>
        <v>Gan200l</v>
      </c>
      <c r="O655" s="35" t="e">
        <f t="shared" si="136"/>
        <v>#DIV/0!</v>
      </c>
      <c r="P655" s="36">
        <f>VLOOKUP(A655,Kengetallen!$A$2:$B$57,2,FALSE)</f>
        <v>0</v>
      </c>
      <c r="Q655" s="75"/>
      <c r="R655" s="38">
        <f t="shared" si="137"/>
        <v>0</v>
      </c>
      <c r="S655" s="39">
        <f t="shared" si="138"/>
        <v>0</v>
      </c>
      <c r="T655" s="75"/>
      <c r="U655" s="40">
        <f t="shared" si="139"/>
        <v>84348</v>
      </c>
      <c r="V655" s="76"/>
      <c r="W655" s="77"/>
      <c r="X655" s="78"/>
      <c r="Y655" s="79"/>
      <c r="Z655" s="41"/>
      <c r="AA655" s="80"/>
      <c r="AB655" s="81"/>
      <c r="AC655" s="82"/>
      <c r="AD655" s="83"/>
      <c r="AE655" s="84"/>
      <c r="AF655" s="83"/>
      <c r="AG655" s="85"/>
      <c r="AH655" s="81"/>
      <c r="AI655" s="86"/>
      <c r="AJ655" s="86"/>
      <c r="AK655" s="86"/>
      <c r="AL655" s="86"/>
      <c r="AM655" s="86"/>
      <c r="AN655" s="86"/>
      <c r="AO655" s="86"/>
      <c r="AP655" s="86"/>
      <c r="AQ655" s="86"/>
      <c r="AR655" s="86"/>
      <c r="AS655" s="86"/>
      <c r="AT655" s="86"/>
      <c r="AU655" s="86"/>
      <c r="AV655" s="86"/>
      <c r="AW655" s="86"/>
      <c r="AX655" s="86"/>
      <c r="AY655" s="86"/>
      <c r="AZ655" s="86"/>
      <c r="BA655" s="86"/>
      <c r="BB655" s="86"/>
      <c r="BC655" s="86"/>
      <c r="BD655" s="86"/>
    </row>
    <row r="656" spans="1:56" s="90" customFormat="1" ht="12.75" customHeight="1">
      <c r="A656" s="71" t="s">
        <v>198</v>
      </c>
      <c r="B656" s="56" t="s">
        <v>752</v>
      </c>
      <c r="C656" s="56" t="s">
        <v>753</v>
      </c>
      <c r="D656" s="56" t="s">
        <v>754</v>
      </c>
      <c r="E656" s="56" t="s">
        <v>755</v>
      </c>
      <c r="F656" s="56" t="s">
        <v>272</v>
      </c>
      <c r="G656" s="72">
        <v>5</v>
      </c>
      <c r="H656" s="73" t="s">
        <v>692</v>
      </c>
      <c r="I656" s="73" t="s">
        <v>166</v>
      </c>
      <c r="J656" s="74">
        <v>25</v>
      </c>
      <c r="K656" s="31">
        <v>25</v>
      </c>
      <c r="L656" s="32">
        <v>0</v>
      </c>
      <c r="M656" s="33">
        <v>200</v>
      </c>
      <c r="N656" s="34" t="str">
        <f t="shared" si="135"/>
        <v>gar200l</v>
      </c>
      <c r="O656" s="35" t="e">
        <f t="shared" si="136"/>
        <v>#DIV/0!</v>
      </c>
      <c r="P656" s="36">
        <f>VLOOKUP(A656,Kengetallen!$A$2:$B$57,2,FALSE)</f>
        <v>0</v>
      </c>
      <c r="Q656" s="75"/>
      <c r="R656" s="38">
        <f t="shared" si="137"/>
        <v>0</v>
      </c>
      <c r="S656" s="39">
        <f t="shared" si="138"/>
        <v>0</v>
      </c>
      <c r="T656" s="75"/>
      <c r="U656" s="40">
        <f t="shared" si="139"/>
        <v>5000</v>
      </c>
      <c r="V656" s="76"/>
      <c r="W656" s="77"/>
      <c r="X656" s="78"/>
      <c r="Y656" s="79"/>
      <c r="Z656" s="41"/>
      <c r="AA656" s="80"/>
      <c r="AB656" s="81"/>
      <c r="AC656" s="82"/>
      <c r="AD656" s="83"/>
      <c r="AE656" s="84"/>
      <c r="AF656" s="83"/>
      <c r="AG656" s="85"/>
      <c r="AH656" s="81"/>
      <c r="AI656" s="86"/>
      <c r="AJ656" s="86"/>
      <c r="AK656" s="86"/>
      <c r="AL656" s="86"/>
      <c r="AM656" s="86"/>
      <c r="AN656" s="86"/>
      <c r="AO656" s="86"/>
      <c r="AP656" s="86"/>
      <c r="AQ656" s="86"/>
      <c r="AR656" s="86"/>
      <c r="AS656" s="86"/>
      <c r="AT656" s="86"/>
      <c r="AU656" s="86"/>
      <c r="AV656" s="86"/>
      <c r="AW656" s="86"/>
      <c r="AX656" s="86"/>
      <c r="AY656" s="86"/>
      <c r="AZ656" s="86"/>
      <c r="BA656" s="86"/>
      <c r="BB656" s="86"/>
      <c r="BC656" s="86"/>
      <c r="BD656" s="86"/>
    </row>
    <row r="657" spans="1:56" s="90" customFormat="1" ht="12.75" customHeight="1">
      <c r="A657" s="71" t="s">
        <v>199</v>
      </c>
      <c r="B657" s="56" t="s">
        <v>752</v>
      </c>
      <c r="C657" s="56" t="s">
        <v>753</v>
      </c>
      <c r="D657" s="56" t="s">
        <v>754</v>
      </c>
      <c r="E657" s="56" t="s">
        <v>755</v>
      </c>
      <c r="F657" s="56" t="s">
        <v>272</v>
      </c>
      <c r="G657" s="72"/>
      <c r="H657" s="73" t="s">
        <v>781</v>
      </c>
      <c r="I657" s="73" t="s">
        <v>241</v>
      </c>
      <c r="J657" s="74">
        <v>12</v>
      </c>
      <c r="K657" s="31">
        <v>12</v>
      </c>
      <c r="L657" s="32">
        <v>0</v>
      </c>
      <c r="M657" s="33">
        <v>40</v>
      </c>
      <c r="N657" s="34" t="str">
        <f t="shared" si="135"/>
        <v>kan040t</v>
      </c>
      <c r="O657" s="35" t="e">
        <f t="shared" si="136"/>
        <v>#DIV/0!</v>
      </c>
      <c r="P657" s="36">
        <f>VLOOKUP(A657,Kengetallen!$A$2:$B$57,2,FALSE)</f>
        <v>0</v>
      </c>
      <c r="Q657" s="75"/>
      <c r="R657" s="38">
        <f t="shared" si="137"/>
        <v>0</v>
      </c>
      <c r="S657" s="39">
        <f t="shared" si="138"/>
        <v>0</v>
      </c>
      <c r="T657" s="75"/>
      <c r="U657" s="40">
        <f t="shared" si="139"/>
        <v>480</v>
      </c>
      <c r="V657" s="76"/>
      <c r="W657" s="77"/>
      <c r="X657" s="78"/>
      <c r="Y657" s="79"/>
      <c r="Z657" s="41"/>
      <c r="AA657" s="80"/>
      <c r="AB657" s="81"/>
      <c r="AC657" s="82"/>
      <c r="AD657" s="83"/>
      <c r="AE657" s="84"/>
      <c r="AF657" s="83"/>
      <c r="AG657" s="85"/>
      <c r="AH657" s="81"/>
      <c r="AI657" s="86"/>
      <c r="AJ657" s="86"/>
      <c r="AK657" s="86"/>
      <c r="AL657" s="86"/>
      <c r="AM657" s="86"/>
      <c r="AN657" s="86"/>
      <c r="AO657" s="86"/>
      <c r="AP657" s="86"/>
      <c r="AQ657" s="86"/>
      <c r="AR657" s="86"/>
      <c r="AS657" s="86"/>
      <c r="AT657" s="86"/>
      <c r="AU657" s="86"/>
      <c r="AV657" s="86"/>
      <c r="AW657" s="86"/>
      <c r="AX657" s="86"/>
      <c r="AY657" s="86"/>
      <c r="AZ657" s="86"/>
      <c r="BA657" s="86"/>
      <c r="BB657" s="86"/>
      <c r="BC657" s="86"/>
      <c r="BD657" s="86"/>
    </row>
    <row r="658" spans="1:56" s="90" customFormat="1" ht="12.75" customHeight="1">
      <c r="A658" s="71" t="s">
        <v>202</v>
      </c>
      <c r="B658" s="56" t="s">
        <v>752</v>
      </c>
      <c r="C658" s="56" t="s">
        <v>753</v>
      </c>
      <c r="D658" s="56" t="s">
        <v>754</v>
      </c>
      <c r="E658" s="56" t="s">
        <v>759</v>
      </c>
      <c r="F658" s="56" t="s">
        <v>272</v>
      </c>
      <c r="G658" s="91">
        <v>22</v>
      </c>
      <c r="H658" s="73" t="s">
        <v>782</v>
      </c>
      <c r="I658" s="73" t="s">
        <v>241</v>
      </c>
      <c r="J658" s="74">
        <v>21.8</v>
      </c>
      <c r="K658" s="31">
        <v>21.8</v>
      </c>
      <c r="L658" s="32">
        <v>0</v>
      </c>
      <c r="M658" s="33">
        <v>160</v>
      </c>
      <c r="N658" s="34" t="str">
        <f t="shared" si="135"/>
        <v>kan160t</v>
      </c>
      <c r="O658" s="35" t="e">
        <f t="shared" si="136"/>
        <v>#DIV/0!</v>
      </c>
      <c r="P658" s="36">
        <f>VLOOKUP(A658,Kengetallen!$A$2:$B$57,2,FALSE)</f>
        <v>0</v>
      </c>
      <c r="Q658" s="75"/>
      <c r="R658" s="38">
        <f t="shared" si="137"/>
        <v>0</v>
      </c>
      <c r="S658" s="39">
        <f t="shared" si="138"/>
        <v>0</v>
      </c>
      <c r="T658" s="75"/>
      <c r="U658" s="40">
        <f t="shared" si="139"/>
        <v>3488</v>
      </c>
      <c r="V658" s="76"/>
      <c r="W658" s="77"/>
      <c r="X658" s="78"/>
      <c r="Y658" s="79"/>
      <c r="Z658" s="41"/>
      <c r="AA658" s="80"/>
      <c r="AB658" s="81"/>
      <c r="AC658" s="82"/>
      <c r="AD658" s="83"/>
      <c r="AE658" s="84"/>
      <c r="AF658" s="83"/>
      <c r="AG658" s="85"/>
      <c r="AH658" s="81"/>
      <c r="AI658" s="86"/>
      <c r="AJ658" s="86"/>
      <c r="AK658" s="86"/>
      <c r="AL658" s="86"/>
      <c r="AM658" s="86"/>
      <c r="AN658" s="86"/>
      <c r="AO658" s="86"/>
      <c r="AP658" s="86"/>
      <c r="AQ658" s="86"/>
      <c r="AR658" s="86"/>
      <c r="AS658" s="86"/>
      <c r="AT658" s="86"/>
      <c r="AU658" s="86"/>
      <c r="AV658" s="86"/>
      <c r="AW658" s="86"/>
      <c r="AX658" s="86"/>
      <c r="AY658" s="86"/>
      <c r="AZ658" s="86"/>
      <c r="BA658" s="86"/>
      <c r="BB658" s="86"/>
      <c r="BC658" s="86"/>
      <c r="BD658" s="86"/>
    </row>
    <row r="659" spans="1:56" s="90" customFormat="1" ht="12.75" customHeight="1">
      <c r="A659" s="71" t="s">
        <v>202</v>
      </c>
      <c r="B659" s="56" t="s">
        <v>752</v>
      </c>
      <c r="C659" s="56" t="s">
        <v>753</v>
      </c>
      <c r="D659" s="56" t="s">
        <v>754</v>
      </c>
      <c r="E659" s="56" t="s">
        <v>759</v>
      </c>
      <c r="F659" s="56" t="s">
        <v>272</v>
      </c>
      <c r="G659" s="91">
        <v>24</v>
      </c>
      <c r="H659" s="73" t="s">
        <v>783</v>
      </c>
      <c r="I659" s="73" t="s">
        <v>241</v>
      </c>
      <c r="J659" s="74">
        <v>17.8</v>
      </c>
      <c r="K659" s="31">
        <v>17.8</v>
      </c>
      <c r="L659" s="32">
        <v>0</v>
      </c>
      <c r="M659" s="33">
        <v>160</v>
      </c>
      <c r="N659" s="34" t="str">
        <f t="shared" si="135"/>
        <v>kan160t</v>
      </c>
      <c r="O659" s="35" t="e">
        <f t="shared" si="136"/>
        <v>#DIV/0!</v>
      </c>
      <c r="P659" s="36">
        <f>VLOOKUP(A659,Kengetallen!$A$2:$B$57,2,FALSE)</f>
        <v>0</v>
      </c>
      <c r="Q659" s="75"/>
      <c r="R659" s="38">
        <f t="shared" si="137"/>
        <v>0</v>
      </c>
      <c r="S659" s="39">
        <f t="shared" si="138"/>
        <v>0</v>
      </c>
      <c r="T659" s="75"/>
      <c r="U659" s="40">
        <f t="shared" si="139"/>
        <v>2848</v>
      </c>
      <c r="V659" s="76"/>
      <c r="W659" s="77"/>
      <c r="X659" s="78"/>
      <c r="Y659" s="79"/>
      <c r="Z659" s="41"/>
      <c r="AA659" s="80"/>
      <c r="AB659" s="81"/>
      <c r="AC659" s="82"/>
      <c r="AD659" s="83"/>
      <c r="AE659" s="84"/>
      <c r="AF659" s="83"/>
      <c r="AG659" s="85"/>
      <c r="AH659" s="81"/>
      <c r="AI659" s="86"/>
      <c r="AJ659" s="86"/>
      <c r="AK659" s="86"/>
      <c r="AL659" s="86"/>
      <c r="AM659" s="86"/>
      <c r="AN659" s="86"/>
      <c r="AO659" s="86"/>
      <c r="AP659" s="86"/>
      <c r="AQ659" s="86"/>
      <c r="AR659" s="86"/>
      <c r="AS659" s="86"/>
      <c r="AT659" s="86"/>
      <c r="AU659" s="86"/>
      <c r="AV659" s="86"/>
      <c r="AW659" s="86"/>
      <c r="AX659" s="86"/>
      <c r="AY659" s="86"/>
      <c r="AZ659" s="86"/>
      <c r="BA659" s="86"/>
      <c r="BB659" s="86"/>
      <c r="BC659" s="86"/>
      <c r="BD659" s="86"/>
    </row>
    <row r="660" spans="1:56" s="90" customFormat="1" ht="12.75" customHeight="1">
      <c r="A660" s="71" t="s">
        <v>203</v>
      </c>
      <c r="B660" s="56" t="s">
        <v>752</v>
      </c>
      <c r="C660" s="56" t="s">
        <v>753</v>
      </c>
      <c r="D660" s="56" t="s">
        <v>754</v>
      </c>
      <c r="E660" s="56" t="s">
        <v>755</v>
      </c>
      <c r="F660" s="56" t="s">
        <v>272</v>
      </c>
      <c r="G660" s="72">
        <v>3</v>
      </c>
      <c r="H660" s="73" t="s">
        <v>490</v>
      </c>
      <c r="I660" s="73" t="s">
        <v>166</v>
      </c>
      <c r="J660" s="74">
        <v>25</v>
      </c>
      <c r="K660" s="31">
        <v>25</v>
      </c>
      <c r="L660" s="32">
        <v>0</v>
      </c>
      <c r="M660" s="33">
        <v>200</v>
      </c>
      <c r="N660" s="34" t="str">
        <f t="shared" si="135"/>
        <v>kan200l</v>
      </c>
      <c r="O660" s="35" t="e">
        <f t="shared" si="136"/>
        <v>#DIV/0!</v>
      </c>
      <c r="P660" s="36">
        <f>VLOOKUP(A660,Kengetallen!$A$2:$B$57,2,FALSE)</f>
        <v>0</v>
      </c>
      <c r="Q660" s="75"/>
      <c r="R660" s="38">
        <f t="shared" si="137"/>
        <v>0</v>
      </c>
      <c r="S660" s="39">
        <f t="shared" si="138"/>
        <v>0</v>
      </c>
      <c r="T660" s="75"/>
      <c r="U660" s="40">
        <f t="shared" si="139"/>
        <v>5000</v>
      </c>
      <c r="V660" s="76"/>
      <c r="W660" s="77"/>
      <c r="X660" s="78"/>
      <c r="Y660" s="79"/>
      <c r="Z660" s="41"/>
      <c r="AA660" s="80"/>
      <c r="AB660" s="81"/>
      <c r="AC660" s="82"/>
      <c r="AD660" s="83"/>
      <c r="AE660" s="84"/>
      <c r="AF660" s="83"/>
      <c r="AG660" s="85"/>
      <c r="AH660" s="81"/>
      <c r="AI660" s="86"/>
      <c r="AJ660" s="86"/>
      <c r="AK660" s="86"/>
      <c r="AL660" s="86"/>
      <c r="AM660" s="86"/>
      <c r="AN660" s="86"/>
      <c r="AO660" s="86"/>
      <c r="AP660" s="86"/>
      <c r="AQ660" s="86"/>
      <c r="AR660" s="86"/>
      <c r="AS660" s="86"/>
      <c r="AT660" s="86"/>
      <c r="AU660" s="86"/>
      <c r="AV660" s="86"/>
      <c r="AW660" s="86"/>
      <c r="AX660" s="86"/>
      <c r="AY660" s="86"/>
      <c r="AZ660" s="86"/>
      <c r="BA660" s="86"/>
      <c r="BB660" s="86"/>
      <c r="BC660" s="86"/>
      <c r="BD660" s="86"/>
    </row>
    <row r="661" spans="1:56" s="90" customFormat="1" ht="12.75" customHeight="1">
      <c r="A661" s="71" t="s">
        <v>203</v>
      </c>
      <c r="B661" s="56" t="s">
        <v>752</v>
      </c>
      <c r="C661" s="56" t="s">
        <v>753</v>
      </c>
      <c r="D661" s="56" t="s">
        <v>754</v>
      </c>
      <c r="E661" s="56" t="s">
        <v>755</v>
      </c>
      <c r="F661" s="56" t="s">
        <v>272</v>
      </c>
      <c r="G661" s="72">
        <v>4</v>
      </c>
      <c r="H661" s="73" t="s">
        <v>490</v>
      </c>
      <c r="I661" s="73" t="s">
        <v>166</v>
      </c>
      <c r="J661" s="74">
        <v>20.65</v>
      </c>
      <c r="K661" s="31">
        <v>20.65</v>
      </c>
      <c r="L661" s="32">
        <v>0</v>
      </c>
      <c r="M661" s="33">
        <v>200</v>
      </c>
      <c r="N661" s="34" t="str">
        <f t="shared" si="135"/>
        <v>kan200l</v>
      </c>
      <c r="O661" s="35" t="e">
        <f t="shared" si="136"/>
        <v>#DIV/0!</v>
      </c>
      <c r="P661" s="36">
        <f>VLOOKUP(A661,Kengetallen!$A$2:$B$57,2,FALSE)</f>
        <v>0</v>
      </c>
      <c r="Q661" s="75"/>
      <c r="R661" s="38">
        <f t="shared" si="137"/>
        <v>0</v>
      </c>
      <c r="S661" s="39">
        <f t="shared" si="138"/>
        <v>0</v>
      </c>
      <c r="T661" s="75"/>
      <c r="U661" s="40">
        <f t="shared" si="139"/>
        <v>4130</v>
      </c>
      <c r="V661" s="76"/>
      <c r="W661" s="77"/>
      <c r="X661" s="78"/>
      <c r="Y661" s="79"/>
      <c r="Z661" s="41"/>
      <c r="AA661" s="80"/>
      <c r="AB661" s="81"/>
      <c r="AC661" s="82"/>
      <c r="AD661" s="83"/>
      <c r="AE661" s="84"/>
      <c r="AF661" s="83"/>
      <c r="AG661" s="85"/>
      <c r="AH661" s="81"/>
      <c r="AI661" s="86"/>
      <c r="AJ661" s="86"/>
      <c r="AK661" s="86"/>
      <c r="AL661" s="86"/>
      <c r="AM661" s="86"/>
      <c r="AN661" s="86"/>
      <c r="AO661" s="86"/>
      <c r="AP661" s="86"/>
      <c r="AQ661" s="86"/>
      <c r="AR661" s="86"/>
      <c r="AS661" s="86"/>
      <c r="AT661" s="86"/>
      <c r="AU661" s="86"/>
      <c r="AV661" s="86"/>
      <c r="AW661" s="86"/>
      <c r="AX661" s="86"/>
      <c r="AY661" s="86"/>
      <c r="AZ661" s="86"/>
      <c r="BA661" s="86"/>
      <c r="BB661" s="86"/>
      <c r="BC661" s="86"/>
      <c r="BD661" s="86"/>
    </row>
    <row r="662" spans="1:56" s="90" customFormat="1" ht="12.75" customHeight="1">
      <c r="A662" s="71" t="s">
        <v>203</v>
      </c>
      <c r="B662" s="56" t="s">
        <v>752</v>
      </c>
      <c r="C662" s="56" t="s">
        <v>753</v>
      </c>
      <c r="D662" s="56" t="s">
        <v>754</v>
      </c>
      <c r="E662" s="56" t="s">
        <v>755</v>
      </c>
      <c r="F662" s="56" t="s">
        <v>272</v>
      </c>
      <c r="G662" s="72">
        <v>7</v>
      </c>
      <c r="H662" s="73" t="s">
        <v>490</v>
      </c>
      <c r="I662" s="73" t="s">
        <v>166</v>
      </c>
      <c r="J662" s="74">
        <v>12</v>
      </c>
      <c r="K662" s="31">
        <v>12</v>
      </c>
      <c r="L662" s="32">
        <v>0</v>
      </c>
      <c r="M662" s="33">
        <v>200</v>
      </c>
      <c r="N662" s="34" t="str">
        <f t="shared" si="135"/>
        <v>kan200l</v>
      </c>
      <c r="O662" s="35" t="e">
        <f t="shared" si="136"/>
        <v>#DIV/0!</v>
      </c>
      <c r="P662" s="36">
        <f>VLOOKUP(A662,Kengetallen!$A$2:$B$57,2,FALSE)</f>
        <v>0</v>
      </c>
      <c r="Q662" s="75"/>
      <c r="R662" s="38">
        <f t="shared" si="137"/>
        <v>0</v>
      </c>
      <c r="S662" s="39">
        <f t="shared" si="138"/>
        <v>0</v>
      </c>
      <c r="T662" s="75"/>
      <c r="U662" s="40">
        <f t="shared" si="139"/>
        <v>2400</v>
      </c>
      <c r="V662" s="76"/>
      <c r="W662" s="77"/>
      <c r="X662" s="78"/>
      <c r="Y662" s="79"/>
      <c r="Z662" s="41"/>
      <c r="AA662" s="80"/>
      <c r="AB662" s="81"/>
      <c r="AC662" s="82"/>
      <c r="AD662" s="83"/>
      <c r="AE662" s="84"/>
      <c r="AF662" s="83"/>
      <c r="AG662" s="85"/>
      <c r="AH662" s="81"/>
      <c r="AI662" s="86"/>
      <c r="AJ662" s="86"/>
      <c r="AK662" s="86"/>
      <c r="AL662" s="86"/>
      <c r="AM662" s="86"/>
      <c r="AN662" s="86"/>
      <c r="AO662" s="86"/>
      <c r="AP662" s="86"/>
      <c r="AQ662" s="86"/>
      <c r="AR662" s="86"/>
      <c r="AS662" s="86"/>
      <c r="AT662" s="86"/>
      <c r="AU662" s="86"/>
      <c r="AV662" s="86"/>
      <c r="AW662" s="86"/>
      <c r="AX662" s="86"/>
      <c r="AY662" s="86"/>
      <c r="AZ662" s="86"/>
      <c r="BA662" s="86"/>
      <c r="BB662" s="86"/>
      <c r="BC662" s="86"/>
      <c r="BD662" s="86"/>
    </row>
    <row r="663" spans="1:56" s="90" customFormat="1" ht="12.75" customHeight="1">
      <c r="A663" s="71" t="s">
        <v>203</v>
      </c>
      <c r="B663" s="56" t="s">
        <v>752</v>
      </c>
      <c r="C663" s="56" t="s">
        <v>753</v>
      </c>
      <c r="D663" s="56" t="s">
        <v>754</v>
      </c>
      <c r="E663" s="56" t="s">
        <v>755</v>
      </c>
      <c r="F663" s="56" t="s">
        <v>272</v>
      </c>
      <c r="G663" s="72">
        <v>8</v>
      </c>
      <c r="H663" s="73" t="s">
        <v>490</v>
      </c>
      <c r="I663" s="73" t="s">
        <v>166</v>
      </c>
      <c r="J663" s="74">
        <v>12</v>
      </c>
      <c r="K663" s="31">
        <v>12</v>
      </c>
      <c r="L663" s="32">
        <v>0</v>
      </c>
      <c r="M663" s="33">
        <v>200</v>
      </c>
      <c r="N663" s="34" t="str">
        <f t="shared" si="135"/>
        <v>kan200l</v>
      </c>
      <c r="O663" s="35" t="e">
        <f t="shared" si="136"/>
        <v>#DIV/0!</v>
      </c>
      <c r="P663" s="36">
        <f>VLOOKUP(A663,Kengetallen!$A$2:$B$57,2,FALSE)</f>
        <v>0</v>
      </c>
      <c r="Q663" s="75"/>
      <c r="R663" s="38">
        <f t="shared" si="137"/>
        <v>0</v>
      </c>
      <c r="S663" s="39">
        <f t="shared" si="138"/>
        <v>0</v>
      </c>
      <c r="T663" s="75"/>
      <c r="U663" s="40">
        <f t="shared" si="139"/>
        <v>2400</v>
      </c>
      <c r="V663" s="76"/>
      <c r="W663" s="77"/>
      <c r="X663" s="78"/>
      <c r="Y663" s="79"/>
      <c r="Z663" s="41"/>
      <c r="AA663" s="80"/>
      <c r="AB663" s="81"/>
      <c r="AC663" s="82"/>
      <c r="AD663" s="83"/>
      <c r="AE663" s="84"/>
      <c r="AF663" s="83"/>
      <c r="AG663" s="85"/>
      <c r="AH663" s="81"/>
      <c r="AI663" s="86"/>
      <c r="AJ663" s="86"/>
      <c r="AK663" s="86"/>
      <c r="AL663" s="86"/>
      <c r="AM663" s="86"/>
      <c r="AN663" s="86"/>
      <c r="AO663" s="86"/>
      <c r="AP663" s="86"/>
      <c r="AQ663" s="86"/>
      <c r="AR663" s="86"/>
      <c r="AS663" s="86"/>
      <c r="AT663" s="86"/>
      <c r="AU663" s="86"/>
      <c r="AV663" s="86"/>
      <c r="AW663" s="86"/>
      <c r="AX663" s="86"/>
      <c r="AY663" s="86"/>
      <c r="AZ663" s="86"/>
      <c r="BA663" s="86"/>
      <c r="BB663" s="86"/>
      <c r="BC663" s="86"/>
      <c r="BD663" s="86"/>
    </row>
    <row r="664" spans="1:56" s="90" customFormat="1" ht="12.75" customHeight="1">
      <c r="A664" s="71" t="s">
        <v>203</v>
      </c>
      <c r="B664" s="56" t="s">
        <v>752</v>
      </c>
      <c r="C664" s="56" t="s">
        <v>753</v>
      </c>
      <c r="D664" s="56" t="s">
        <v>754</v>
      </c>
      <c r="E664" s="56" t="s">
        <v>755</v>
      </c>
      <c r="F664" s="56" t="s">
        <v>272</v>
      </c>
      <c r="G664" s="72">
        <v>19</v>
      </c>
      <c r="H664" s="73" t="s">
        <v>490</v>
      </c>
      <c r="I664" s="73" t="s">
        <v>166</v>
      </c>
      <c r="J664" s="74">
        <v>25</v>
      </c>
      <c r="K664" s="31">
        <v>25</v>
      </c>
      <c r="L664" s="32">
        <v>0</v>
      </c>
      <c r="M664" s="33">
        <v>200</v>
      </c>
      <c r="N664" s="34" t="str">
        <f t="shared" si="135"/>
        <v>kan200l</v>
      </c>
      <c r="O664" s="35" t="e">
        <f t="shared" si="136"/>
        <v>#DIV/0!</v>
      </c>
      <c r="P664" s="36">
        <f>VLOOKUP(A664,Kengetallen!$A$2:$B$57,2,FALSE)</f>
        <v>0</v>
      </c>
      <c r="Q664" s="75"/>
      <c r="R664" s="38">
        <f t="shared" si="137"/>
        <v>0</v>
      </c>
      <c r="S664" s="39">
        <f t="shared" si="138"/>
        <v>0</v>
      </c>
      <c r="T664" s="75"/>
      <c r="U664" s="40">
        <f t="shared" si="139"/>
        <v>5000</v>
      </c>
      <c r="V664" s="76"/>
      <c r="W664" s="77"/>
      <c r="X664" s="78"/>
      <c r="Y664" s="79"/>
      <c r="Z664" s="41"/>
      <c r="AA664" s="80"/>
      <c r="AB664" s="81"/>
      <c r="AC664" s="82"/>
      <c r="AD664" s="83"/>
      <c r="AE664" s="84"/>
      <c r="AF664" s="83"/>
      <c r="AG664" s="85"/>
      <c r="AH664" s="81"/>
      <c r="AI664" s="86"/>
      <c r="AJ664" s="86"/>
      <c r="AK664" s="86"/>
      <c r="AL664" s="86"/>
      <c r="AM664" s="86"/>
      <c r="AN664" s="86"/>
      <c r="AO664" s="86"/>
      <c r="AP664" s="86"/>
      <c r="AQ664" s="86"/>
      <c r="AR664" s="86"/>
      <c r="AS664" s="86"/>
      <c r="AT664" s="86"/>
      <c r="AU664" s="86"/>
      <c r="AV664" s="86"/>
      <c r="AW664" s="86"/>
      <c r="AX664" s="86"/>
      <c r="AY664" s="86"/>
      <c r="AZ664" s="86"/>
      <c r="BA664" s="86"/>
      <c r="BB664" s="86"/>
      <c r="BC664" s="86"/>
      <c r="BD664" s="86"/>
    </row>
    <row r="665" spans="1:56" s="90" customFormat="1" ht="12.75" customHeight="1">
      <c r="A665" s="71" t="s">
        <v>203</v>
      </c>
      <c r="B665" s="56" t="s">
        <v>752</v>
      </c>
      <c r="C665" s="56" t="s">
        <v>753</v>
      </c>
      <c r="D665" s="56" t="s">
        <v>754</v>
      </c>
      <c r="E665" s="56" t="s">
        <v>755</v>
      </c>
      <c r="F665" s="56" t="s">
        <v>272</v>
      </c>
      <c r="G665" s="72">
        <v>24</v>
      </c>
      <c r="H665" s="73" t="s">
        <v>490</v>
      </c>
      <c r="I665" s="73" t="s">
        <v>166</v>
      </c>
      <c r="J665" s="74">
        <v>33.39</v>
      </c>
      <c r="K665" s="31">
        <v>33.39</v>
      </c>
      <c r="L665" s="32">
        <v>0</v>
      </c>
      <c r="M665" s="33">
        <v>200</v>
      </c>
      <c r="N665" s="34" t="str">
        <f t="shared" si="135"/>
        <v>kan200l</v>
      </c>
      <c r="O665" s="35" t="e">
        <f t="shared" si="136"/>
        <v>#DIV/0!</v>
      </c>
      <c r="P665" s="36">
        <f>VLOOKUP(A665,Kengetallen!$A$2:$B$57,2,FALSE)</f>
        <v>0</v>
      </c>
      <c r="Q665" s="75"/>
      <c r="R665" s="38">
        <f t="shared" si="137"/>
        <v>0</v>
      </c>
      <c r="S665" s="39">
        <f t="shared" si="138"/>
        <v>0</v>
      </c>
      <c r="T665" s="75"/>
      <c r="U665" s="40">
        <f t="shared" si="139"/>
        <v>6678</v>
      </c>
      <c r="V665" s="76"/>
      <c r="W665" s="77"/>
      <c r="X665" s="78"/>
      <c r="Y665" s="79"/>
      <c r="Z665" s="41"/>
      <c r="AA665" s="80"/>
      <c r="AB665" s="81"/>
      <c r="AC665" s="82"/>
      <c r="AD665" s="83"/>
      <c r="AE665" s="84"/>
      <c r="AF665" s="83"/>
      <c r="AG665" s="85"/>
      <c r="AH665" s="81"/>
      <c r="AI665" s="86"/>
      <c r="AJ665" s="86"/>
      <c r="AK665" s="86"/>
      <c r="AL665" s="86"/>
      <c r="AM665" s="86"/>
      <c r="AN665" s="86"/>
      <c r="AO665" s="86"/>
      <c r="AP665" s="86"/>
      <c r="AQ665" s="86"/>
      <c r="AR665" s="86"/>
      <c r="AS665" s="86"/>
      <c r="AT665" s="86"/>
      <c r="AU665" s="86"/>
      <c r="AV665" s="86"/>
      <c r="AW665" s="86"/>
      <c r="AX665" s="86"/>
      <c r="AY665" s="86"/>
      <c r="AZ665" s="86"/>
      <c r="BA665" s="86"/>
      <c r="BB665" s="86"/>
      <c r="BC665" s="86"/>
      <c r="BD665" s="86"/>
    </row>
    <row r="666" spans="1:56" s="90" customFormat="1" ht="12.75" customHeight="1">
      <c r="A666" s="71" t="s">
        <v>203</v>
      </c>
      <c r="B666" s="56" t="s">
        <v>752</v>
      </c>
      <c r="C666" s="56" t="s">
        <v>753</v>
      </c>
      <c r="D666" s="56" t="s">
        <v>754</v>
      </c>
      <c r="E666" s="56" t="s">
        <v>755</v>
      </c>
      <c r="F666" s="56" t="s">
        <v>272</v>
      </c>
      <c r="G666" s="72">
        <v>27</v>
      </c>
      <c r="H666" s="73" t="s">
        <v>490</v>
      </c>
      <c r="I666" s="73" t="s">
        <v>166</v>
      </c>
      <c r="J666" s="74">
        <v>11</v>
      </c>
      <c r="K666" s="31">
        <v>11</v>
      </c>
      <c r="L666" s="32">
        <v>0</v>
      </c>
      <c r="M666" s="33">
        <v>200</v>
      </c>
      <c r="N666" s="34" t="str">
        <f t="shared" si="135"/>
        <v>kan200l</v>
      </c>
      <c r="O666" s="35" t="e">
        <f t="shared" si="136"/>
        <v>#DIV/0!</v>
      </c>
      <c r="P666" s="36">
        <f>VLOOKUP(A666,Kengetallen!$A$2:$B$57,2,FALSE)</f>
        <v>0</v>
      </c>
      <c r="Q666" s="75"/>
      <c r="R666" s="38">
        <f t="shared" si="137"/>
        <v>0</v>
      </c>
      <c r="S666" s="39">
        <f t="shared" si="138"/>
        <v>0</v>
      </c>
      <c r="T666" s="75"/>
      <c r="U666" s="40">
        <f t="shared" si="139"/>
        <v>2200</v>
      </c>
      <c r="V666" s="76"/>
      <c r="W666" s="77"/>
      <c r="X666" s="78"/>
      <c r="Y666" s="79"/>
      <c r="Z666" s="41"/>
      <c r="AA666" s="80"/>
      <c r="AB666" s="81"/>
      <c r="AC666" s="82"/>
      <c r="AD666" s="83"/>
      <c r="AE666" s="84"/>
      <c r="AF666" s="83"/>
      <c r="AG666" s="85"/>
      <c r="AH666" s="81"/>
      <c r="AI666" s="86"/>
      <c r="AJ666" s="86"/>
      <c r="AK666" s="86"/>
      <c r="AL666" s="86"/>
      <c r="AM666" s="86"/>
      <c r="AN666" s="86"/>
      <c r="AO666" s="86"/>
      <c r="AP666" s="86"/>
      <c r="AQ666" s="86"/>
      <c r="AR666" s="86"/>
      <c r="AS666" s="86"/>
      <c r="AT666" s="86"/>
      <c r="AU666" s="86"/>
      <c r="AV666" s="86"/>
      <c r="AW666" s="86"/>
      <c r="AX666" s="86"/>
      <c r="AY666" s="86"/>
      <c r="AZ666" s="86"/>
      <c r="BA666" s="86"/>
      <c r="BB666" s="86"/>
      <c r="BC666" s="86"/>
      <c r="BD666" s="86"/>
    </row>
    <row r="667" spans="1:56" s="90" customFormat="1" ht="12.75" customHeight="1">
      <c r="A667" s="71" t="s">
        <v>203</v>
      </c>
      <c r="B667" s="56" t="s">
        <v>752</v>
      </c>
      <c r="C667" s="56" t="s">
        <v>753</v>
      </c>
      <c r="D667" s="56" t="s">
        <v>754</v>
      </c>
      <c r="E667" s="56" t="s">
        <v>755</v>
      </c>
      <c r="F667" s="56" t="s">
        <v>272</v>
      </c>
      <c r="G667" s="72">
        <v>29</v>
      </c>
      <c r="H667" s="73" t="s">
        <v>490</v>
      </c>
      <c r="I667" s="73" t="s">
        <v>166</v>
      </c>
      <c r="J667" s="74">
        <v>11</v>
      </c>
      <c r="K667" s="31">
        <v>11</v>
      </c>
      <c r="L667" s="32">
        <v>0</v>
      </c>
      <c r="M667" s="33">
        <v>200</v>
      </c>
      <c r="N667" s="34" t="str">
        <f t="shared" si="135"/>
        <v>kan200l</v>
      </c>
      <c r="O667" s="35" t="e">
        <f t="shared" si="136"/>
        <v>#DIV/0!</v>
      </c>
      <c r="P667" s="36">
        <f>VLOOKUP(A667,Kengetallen!$A$2:$B$57,2,FALSE)</f>
        <v>0</v>
      </c>
      <c r="Q667" s="75"/>
      <c r="R667" s="38">
        <f t="shared" si="137"/>
        <v>0</v>
      </c>
      <c r="S667" s="39">
        <f t="shared" si="138"/>
        <v>0</v>
      </c>
      <c r="T667" s="75"/>
      <c r="U667" s="40">
        <f t="shared" si="139"/>
        <v>2200</v>
      </c>
      <c r="V667" s="76"/>
      <c r="W667" s="77"/>
      <c r="X667" s="78"/>
      <c r="Y667" s="79"/>
      <c r="Z667" s="41"/>
      <c r="AA667" s="80"/>
      <c r="AB667" s="81"/>
      <c r="AC667" s="82"/>
      <c r="AD667" s="83"/>
      <c r="AE667" s="84"/>
      <c r="AF667" s="83"/>
      <c r="AG667" s="85"/>
      <c r="AH667" s="81"/>
      <c r="AI667" s="86"/>
      <c r="AJ667" s="86"/>
      <c r="AK667" s="86"/>
      <c r="AL667" s="86"/>
      <c r="AM667" s="86"/>
      <c r="AN667" s="86"/>
      <c r="AO667" s="86"/>
      <c r="AP667" s="86"/>
      <c r="AQ667" s="86"/>
      <c r="AR667" s="86"/>
      <c r="AS667" s="86"/>
      <c r="AT667" s="86"/>
      <c r="AU667" s="86"/>
      <c r="AV667" s="86"/>
      <c r="AW667" s="86"/>
      <c r="AX667" s="86"/>
      <c r="AY667" s="86"/>
      <c r="AZ667" s="86"/>
      <c r="BA667" s="86"/>
      <c r="BB667" s="86"/>
      <c r="BC667" s="86"/>
      <c r="BD667" s="86"/>
    </row>
    <row r="668" spans="1:56" s="90" customFormat="1" ht="12.75" customHeight="1">
      <c r="A668" s="71" t="s">
        <v>203</v>
      </c>
      <c r="B668" s="56" t="s">
        <v>752</v>
      </c>
      <c r="C668" s="56" t="s">
        <v>753</v>
      </c>
      <c r="D668" s="56" t="s">
        <v>754</v>
      </c>
      <c r="E668" s="56" t="s">
        <v>755</v>
      </c>
      <c r="F668" s="56" t="s">
        <v>272</v>
      </c>
      <c r="G668" s="72">
        <v>38</v>
      </c>
      <c r="H668" s="73" t="s">
        <v>490</v>
      </c>
      <c r="I668" s="73" t="s">
        <v>166</v>
      </c>
      <c r="J668" s="74">
        <v>12</v>
      </c>
      <c r="K668" s="31">
        <v>12</v>
      </c>
      <c r="L668" s="32">
        <v>0</v>
      </c>
      <c r="M668" s="33">
        <v>200</v>
      </c>
      <c r="N668" s="34" t="str">
        <f t="shared" si="135"/>
        <v>kan200l</v>
      </c>
      <c r="O668" s="35" t="e">
        <f t="shared" si="136"/>
        <v>#DIV/0!</v>
      </c>
      <c r="P668" s="36">
        <f>VLOOKUP(A668,Kengetallen!$A$2:$B$57,2,FALSE)</f>
        <v>0</v>
      </c>
      <c r="Q668" s="75"/>
      <c r="R668" s="38">
        <f t="shared" si="137"/>
        <v>0</v>
      </c>
      <c r="S668" s="39">
        <f t="shared" si="138"/>
        <v>0</v>
      </c>
      <c r="T668" s="75"/>
      <c r="U668" s="40">
        <f t="shared" si="139"/>
        <v>2400</v>
      </c>
      <c r="V668" s="76"/>
      <c r="W668" s="77"/>
      <c r="X668" s="78"/>
      <c r="Y668" s="79"/>
      <c r="Z668" s="41"/>
      <c r="AA668" s="80"/>
      <c r="AB668" s="81"/>
      <c r="AC668" s="82"/>
      <c r="AD668" s="83"/>
      <c r="AE668" s="84"/>
      <c r="AF668" s="83"/>
      <c r="AG668" s="85"/>
      <c r="AH668" s="81"/>
      <c r="AI668" s="86"/>
      <c r="AJ668" s="86"/>
      <c r="AK668" s="86"/>
      <c r="AL668" s="86"/>
      <c r="AM668" s="86"/>
      <c r="AN668" s="86"/>
      <c r="AO668" s="86"/>
      <c r="AP668" s="86"/>
      <c r="AQ668" s="86"/>
      <c r="AR668" s="86"/>
      <c r="AS668" s="86"/>
      <c r="AT668" s="86"/>
      <c r="AU668" s="86"/>
      <c r="AV668" s="86"/>
      <c r="AW668" s="86"/>
      <c r="AX668" s="86"/>
      <c r="AY668" s="86"/>
      <c r="AZ668" s="86"/>
      <c r="BA668" s="86"/>
      <c r="BB668" s="86"/>
      <c r="BC668" s="86"/>
      <c r="BD668" s="86"/>
    </row>
    <row r="669" spans="1:56" s="90" customFormat="1" ht="12.75" customHeight="1">
      <c r="A669" s="71" t="s">
        <v>203</v>
      </c>
      <c r="B669" s="56" t="s">
        <v>752</v>
      </c>
      <c r="C669" s="56" t="s">
        <v>753</v>
      </c>
      <c r="D669" s="56" t="s">
        <v>754</v>
      </c>
      <c r="E669" s="56" t="s">
        <v>766</v>
      </c>
      <c r="F669" s="56" t="s">
        <v>272</v>
      </c>
      <c r="G669" s="72" t="s">
        <v>784</v>
      </c>
      <c r="H669" s="73" t="s">
        <v>490</v>
      </c>
      <c r="I669" s="73" t="s">
        <v>166</v>
      </c>
      <c r="J669" s="74">
        <v>26.25</v>
      </c>
      <c r="K669" s="31">
        <v>26.25</v>
      </c>
      <c r="L669" s="32">
        <v>0</v>
      </c>
      <c r="M669" s="33">
        <v>200</v>
      </c>
      <c r="N669" s="34" t="str">
        <f t="shared" si="135"/>
        <v>kan200l</v>
      </c>
      <c r="O669" s="35" t="e">
        <f t="shared" si="136"/>
        <v>#DIV/0!</v>
      </c>
      <c r="P669" s="36">
        <f>VLOOKUP(A669,Kengetallen!$A$2:$B$57,2,FALSE)</f>
        <v>0</v>
      </c>
      <c r="Q669" s="75"/>
      <c r="R669" s="38">
        <f t="shared" si="137"/>
        <v>0</v>
      </c>
      <c r="S669" s="39">
        <f t="shared" si="138"/>
        <v>0</v>
      </c>
      <c r="T669" s="75"/>
      <c r="U669" s="40">
        <f t="shared" si="139"/>
        <v>5250</v>
      </c>
      <c r="V669" s="76"/>
      <c r="W669" s="77"/>
      <c r="X669" s="78"/>
      <c r="Y669" s="79"/>
      <c r="Z669" s="41"/>
      <c r="AA669" s="80"/>
      <c r="AB669" s="81"/>
      <c r="AC669" s="82"/>
      <c r="AD669" s="83"/>
      <c r="AE669" s="84"/>
      <c r="AF669" s="83"/>
      <c r="AG669" s="85"/>
      <c r="AH669" s="81"/>
      <c r="AI669" s="86"/>
      <c r="AJ669" s="86"/>
      <c r="AK669" s="86"/>
      <c r="AL669" s="86"/>
      <c r="AM669" s="86"/>
      <c r="AN669" s="86"/>
      <c r="AO669" s="86"/>
      <c r="AP669" s="86"/>
      <c r="AQ669" s="86"/>
      <c r="AR669" s="86"/>
      <c r="AS669" s="86"/>
      <c r="AT669" s="86"/>
      <c r="AU669" s="86"/>
      <c r="AV669" s="86"/>
      <c r="AW669" s="86"/>
      <c r="AX669" s="86"/>
      <c r="AY669" s="86"/>
      <c r="AZ669" s="86"/>
      <c r="BA669" s="86"/>
      <c r="BB669" s="86"/>
      <c r="BC669" s="86"/>
      <c r="BD669" s="86"/>
    </row>
    <row r="670" spans="1:56" s="90" customFormat="1" ht="12.75" customHeight="1">
      <c r="A670" s="71" t="s">
        <v>203</v>
      </c>
      <c r="B670" s="56" t="s">
        <v>752</v>
      </c>
      <c r="C670" s="56" t="s">
        <v>753</v>
      </c>
      <c r="D670" s="56" t="s">
        <v>754</v>
      </c>
      <c r="E670" s="56" t="s">
        <v>766</v>
      </c>
      <c r="F670" s="56" t="s">
        <v>272</v>
      </c>
      <c r="G670" s="72" t="s">
        <v>785</v>
      </c>
      <c r="H670" s="73" t="s">
        <v>490</v>
      </c>
      <c r="I670" s="73" t="s">
        <v>166</v>
      </c>
      <c r="J670" s="74">
        <v>15</v>
      </c>
      <c r="K670" s="31">
        <v>15</v>
      </c>
      <c r="L670" s="32">
        <v>0</v>
      </c>
      <c r="M670" s="33">
        <v>200</v>
      </c>
      <c r="N670" s="34" t="str">
        <f t="shared" si="135"/>
        <v>kan200l</v>
      </c>
      <c r="O670" s="35" t="e">
        <f t="shared" si="136"/>
        <v>#DIV/0!</v>
      </c>
      <c r="P670" s="36">
        <f>VLOOKUP(A670,Kengetallen!$A$2:$B$57,2,FALSE)</f>
        <v>0</v>
      </c>
      <c r="Q670" s="75"/>
      <c r="R670" s="38">
        <f t="shared" si="137"/>
        <v>0</v>
      </c>
      <c r="S670" s="39">
        <f t="shared" si="138"/>
        <v>0</v>
      </c>
      <c r="T670" s="75"/>
      <c r="U670" s="40">
        <f t="shared" si="139"/>
        <v>3000</v>
      </c>
      <c r="V670" s="76"/>
      <c r="W670" s="77"/>
      <c r="X670" s="78"/>
      <c r="Y670" s="79"/>
      <c r="Z670" s="41"/>
      <c r="AA670" s="80"/>
      <c r="AB670" s="81"/>
      <c r="AC670" s="82"/>
      <c r="AD670" s="83"/>
      <c r="AE670" s="84"/>
      <c r="AF670" s="83"/>
      <c r="AG670" s="85"/>
      <c r="AH670" s="81"/>
      <c r="AI670" s="86"/>
      <c r="AJ670" s="86"/>
      <c r="AK670" s="86"/>
      <c r="AL670" s="86"/>
      <c r="AM670" s="86"/>
      <c r="AN670" s="86"/>
      <c r="AO670" s="86"/>
      <c r="AP670" s="86"/>
      <c r="AQ670" s="86"/>
      <c r="AR670" s="86"/>
      <c r="AS670" s="86"/>
      <c r="AT670" s="86"/>
      <c r="AU670" s="86"/>
      <c r="AV670" s="86"/>
      <c r="AW670" s="86"/>
      <c r="AX670" s="86"/>
      <c r="AY670" s="86"/>
      <c r="AZ670" s="86"/>
      <c r="BA670" s="86"/>
      <c r="BB670" s="86"/>
      <c r="BC670" s="86"/>
      <c r="BD670" s="86"/>
    </row>
    <row r="671" spans="1:56" s="90" customFormat="1" ht="12.75" customHeight="1">
      <c r="A671" s="71" t="s">
        <v>203</v>
      </c>
      <c r="B671" s="56" t="s">
        <v>752</v>
      </c>
      <c r="C671" s="56" t="s">
        <v>753</v>
      </c>
      <c r="D671" s="56" t="s">
        <v>754</v>
      </c>
      <c r="E671" s="56" t="s">
        <v>766</v>
      </c>
      <c r="F671" s="56" t="s">
        <v>360</v>
      </c>
      <c r="G671" s="72" t="s">
        <v>786</v>
      </c>
      <c r="H671" s="73" t="s">
        <v>490</v>
      </c>
      <c r="I671" s="73" t="s">
        <v>166</v>
      </c>
      <c r="J671" s="74">
        <v>28</v>
      </c>
      <c r="K671" s="31">
        <v>28</v>
      </c>
      <c r="L671" s="32">
        <v>0</v>
      </c>
      <c r="M671" s="33">
        <v>200</v>
      </c>
      <c r="N671" s="34" t="str">
        <f t="shared" si="135"/>
        <v>kan200l</v>
      </c>
      <c r="O671" s="35" t="e">
        <f t="shared" si="136"/>
        <v>#DIV/0!</v>
      </c>
      <c r="P671" s="36">
        <f>VLOOKUP(A671,Kengetallen!$A$2:$B$57,2,FALSE)</f>
        <v>0</v>
      </c>
      <c r="Q671" s="75"/>
      <c r="R671" s="38">
        <f t="shared" si="137"/>
        <v>0</v>
      </c>
      <c r="S671" s="39">
        <f t="shared" si="138"/>
        <v>0</v>
      </c>
      <c r="T671" s="75"/>
      <c r="U671" s="40">
        <f t="shared" si="139"/>
        <v>5600</v>
      </c>
      <c r="V671" s="76"/>
      <c r="W671" s="77"/>
      <c r="X671" s="78"/>
      <c r="Y671" s="79"/>
      <c r="Z671" s="41"/>
      <c r="AA671" s="80"/>
      <c r="AB671" s="81"/>
      <c r="AC671" s="82"/>
      <c r="AD671" s="83"/>
      <c r="AE671" s="84"/>
      <c r="AF671" s="83"/>
      <c r="AG671" s="85"/>
      <c r="AH671" s="81"/>
      <c r="AI671" s="86"/>
      <c r="AJ671" s="86"/>
      <c r="AK671" s="86"/>
      <c r="AL671" s="86"/>
      <c r="AM671" s="86"/>
      <c r="AN671" s="86"/>
      <c r="AO671" s="86"/>
      <c r="AP671" s="86"/>
      <c r="AQ671" s="86"/>
      <c r="AR671" s="86"/>
      <c r="AS671" s="86"/>
      <c r="AT671" s="86"/>
      <c r="AU671" s="86"/>
      <c r="AV671" s="86"/>
      <c r="AW671" s="86"/>
      <c r="AX671" s="86"/>
      <c r="AY671" s="86"/>
      <c r="AZ671" s="86"/>
      <c r="BA671" s="86"/>
      <c r="BB671" s="86"/>
      <c r="BC671" s="86"/>
      <c r="BD671" s="86"/>
    </row>
    <row r="672" spans="1:56" s="90" customFormat="1" ht="12.75" customHeight="1">
      <c r="A672" s="71" t="s">
        <v>203</v>
      </c>
      <c r="B672" s="56" t="s">
        <v>752</v>
      </c>
      <c r="C672" s="56" t="s">
        <v>753</v>
      </c>
      <c r="D672" s="56" t="s">
        <v>754</v>
      </c>
      <c r="E672" s="56" t="s">
        <v>766</v>
      </c>
      <c r="F672" s="56" t="s">
        <v>360</v>
      </c>
      <c r="G672" s="72" t="s">
        <v>787</v>
      </c>
      <c r="H672" s="73" t="s">
        <v>490</v>
      </c>
      <c r="I672" s="73" t="s">
        <v>166</v>
      </c>
      <c r="J672" s="74">
        <v>20</v>
      </c>
      <c r="K672" s="31">
        <v>20</v>
      </c>
      <c r="L672" s="32">
        <v>0</v>
      </c>
      <c r="M672" s="33">
        <v>200</v>
      </c>
      <c r="N672" s="34" t="str">
        <f t="shared" si="135"/>
        <v>kan200l</v>
      </c>
      <c r="O672" s="35" t="e">
        <f t="shared" si="136"/>
        <v>#DIV/0!</v>
      </c>
      <c r="P672" s="36">
        <f>VLOOKUP(A672,Kengetallen!$A$2:$B$57,2,FALSE)</f>
        <v>0</v>
      </c>
      <c r="Q672" s="75"/>
      <c r="R672" s="38">
        <f t="shared" si="137"/>
        <v>0</v>
      </c>
      <c r="S672" s="39">
        <f t="shared" si="138"/>
        <v>0</v>
      </c>
      <c r="T672" s="75"/>
      <c r="U672" s="40">
        <f t="shared" si="139"/>
        <v>4000</v>
      </c>
      <c r="V672" s="76"/>
      <c r="W672" s="77"/>
      <c r="X672" s="78"/>
      <c r="Y672" s="79"/>
      <c r="Z672" s="41"/>
      <c r="AA672" s="80"/>
      <c r="AB672" s="81"/>
      <c r="AC672" s="82"/>
      <c r="AD672" s="83"/>
      <c r="AE672" s="84"/>
      <c r="AF672" s="83"/>
      <c r="AG672" s="85"/>
      <c r="AH672" s="81"/>
      <c r="AI672" s="86"/>
      <c r="AJ672" s="86"/>
      <c r="AK672" s="86"/>
      <c r="AL672" s="86"/>
      <c r="AM672" s="86"/>
      <c r="AN672" s="86"/>
      <c r="AO672" s="86"/>
      <c r="AP672" s="86"/>
      <c r="AQ672" s="86"/>
      <c r="AR672" s="86"/>
      <c r="AS672" s="86"/>
      <c r="AT672" s="86"/>
      <c r="AU672" s="86"/>
      <c r="AV672" s="86"/>
      <c r="AW672" s="86"/>
      <c r="AX672" s="86"/>
      <c r="AY672" s="86"/>
      <c r="AZ672" s="86"/>
      <c r="BA672" s="86"/>
      <c r="BB672" s="86"/>
      <c r="BC672" s="86"/>
      <c r="BD672" s="86"/>
    </row>
    <row r="673" spans="1:56" s="90" customFormat="1" ht="12.75" customHeight="1">
      <c r="A673" s="71" t="s">
        <v>203</v>
      </c>
      <c r="B673" s="56" t="s">
        <v>752</v>
      </c>
      <c r="C673" s="56" t="s">
        <v>753</v>
      </c>
      <c r="D673" s="56" t="s">
        <v>754</v>
      </c>
      <c r="E673" s="56" t="s">
        <v>770</v>
      </c>
      <c r="F673" s="56" t="s">
        <v>272</v>
      </c>
      <c r="G673" s="73" t="s">
        <v>788</v>
      </c>
      <c r="H673" s="73" t="s">
        <v>490</v>
      </c>
      <c r="I673" s="73" t="s">
        <v>166</v>
      </c>
      <c r="J673" s="74">
        <v>20</v>
      </c>
      <c r="K673" s="31">
        <v>20</v>
      </c>
      <c r="L673" s="32">
        <v>0</v>
      </c>
      <c r="M673" s="33">
        <v>200</v>
      </c>
      <c r="N673" s="34" t="str">
        <f t="shared" si="135"/>
        <v>kan200l</v>
      </c>
      <c r="O673" s="35" t="e">
        <f t="shared" si="136"/>
        <v>#DIV/0!</v>
      </c>
      <c r="P673" s="36">
        <f>VLOOKUP(A673,Kengetallen!$A$2:$B$57,2,FALSE)</f>
        <v>0</v>
      </c>
      <c r="Q673" s="75"/>
      <c r="R673" s="38">
        <f t="shared" si="137"/>
        <v>0</v>
      </c>
      <c r="S673" s="39">
        <f t="shared" si="138"/>
        <v>0</v>
      </c>
      <c r="T673" s="75"/>
      <c r="U673" s="40">
        <f t="shared" si="139"/>
        <v>4000</v>
      </c>
      <c r="V673" s="76"/>
      <c r="W673" s="77"/>
      <c r="X673" s="78"/>
      <c r="Y673" s="79"/>
      <c r="Z673" s="41"/>
      <c r="AA673" s="80"/>
      <c r="AB673" s="81"/>
      <c r="AC673" s="82"/>
      <c r="AD673" s="83"/>
      <c r="AE673" s="84"/>
      <c r="AF673" s="83"/>
      <c r="AG673" s="85"/>
      <c r="AH673" s="81"/>
      <c r="AI673" s="86"/>
      <c r="AJ673" s="86"/>
      <c r="AK673" s="86"/>
      <c r="AL673" s="86"/>
      <c r="AM673" s="86"/>
      <c r="AN673" s="86"/>
      <c r="AO673" s="86"/>
      <c r="AP673" s="86"/>
      <c r="AQ673" s="86"/>
      <c r="AR673" s="86"/>
      <c r="AS673" s="86"/>
      <c r="AT673" s="86"/>
      <c r="AU673" s="86"/>
      <c r="AV673" s="86"/>
      <c r="AW673" s="86"/>
      <c r="AX673" s="86"/>
      <c r="AY673" s="86"/>
      <c r="AZ673" s="86"/>
      <c r="BA673" s="86"/>
      <c r="BB673" s="86"/>
      <c r="BC673" s="86"/>
      <c r="BD673" s="86"/>
    </row>
    <row r="674" spans="1:56" s="90" customFormat="1" ht="12.75" customHeight="1">
      <c r="A674" s="71" t="s">
        <v>203</v>
      </c>
      <c r="B674" s="56" t="s">
        <v>752</v>
      </c>
      <c r="C674" s="56" t="s">
        <v>753</v>
      </c>
      <c r="D674" s="56" t="s">
        <v>754</v>
      </c>
      <c r="E674" s="56" t="s">
        <v>770</v>
      </c>
      <c r="F674" s="56" t="s">
        <v>272</v>
      </c>
      <c r="G674" s="73" t="s">
        <v>789</v>
      </c>
      <c r="H674" s="73" t="s">
        <v>490</v>
      </c>
      <c r="I674" s="73" t="s">
        <v>166</v>
      </c>
      <c r="J674" s="74">
        <v>20</v>
      </c>
      <c r="K674" s="31">
        <v>20</v>
      </c>
      <c r="L674" s="32">
        <v>0</v>
      </c>
      <c r="M674" s="33">
        <v>200</v>
      </c>
      <c r="N674" s="34" t="str">
        <f t="shared" si="135"/>
        <v>kan200l</v>
      </c>
      <c r="O674" s="35" t="e">
        <f t="shared" si="136"/>
        <v>#DIV/0!</v>
      </c>
      <c r="P674" s="36">
        <f>VLOOKUP(A674,Kengetallen!$A$2:$B$57,2,FALSE)</f>
        <v>0</v>
      </c>
      <c r="Q674" s="75"/>
      <c r="R674" s="38">
        <f t="shared" si="137"/>
        <v>0</v>
      </c>
      <c r="S674" s="39">
        <f t="shared" si="138"/>
        <v>0</v>
      </c>
      <c r="T674" s="75"/>
      <c r="U674" s="40">
        <f t="shared" si="139"/>
        <v>4000</v>
      </c>
      <c r="V674" s="76"/>
      <c r="W674" s="77"/>
      <c r="X674" s="78"/>
      <c r="Y674" s="79"/>
      <c r="Z674" s="41"/>
      <c r="AA674" s="80"/>
      <c r="AB674" s="81"/>
      <c r="AC674" s="82"/>
      <c r="AD674" s="83"/>
      <c r="AE674" s="84"/>
      <c r="AF674" s="83"/>
      <c r="AG674" s="85"/>
      <c r="AH674" s="81"/>
      <c r="AI674" s="86"/>
      <c r="AJ674" s="86"/>
      <c r="AK674" s="86"/>
      <c r="AL674" s="86"/>
      <c r="AM674" s="86"/>
      <c r="AN674" s="86"/>
      <c r="AO674" s="86"/>
      <c r="AP674" s="86"/>
      <c r="AQ674" s="86"/>
      <c r="AR674" s="86"/>
      <c r="AS674" s="86"/>
      <c r="AT674" s="86"/>
      <c r="AU674" s="86"/>
      <c r="AV674" s="86"/>
      <c r="AW674" s="86"/>
      <c r="AX674" s="86"/>
      <c r="AY674" s="86"/>
      <c r="AZ674" s="86"/>
      <c r="BA674" s="86"/>
      <c r="BB674" s="86"/>
      <c r="BC674" s="86"/>
      <c r="BD674" s="86"/>
    </row>
    <row r="675" spans="1:56" s="90" customFormat="1" ht="12.75" customHeight="1">
      <c r="A675" s="71" t="s">
        <v>203</v>
      </c>
      <c r="B675" s="56" t="s">
        <v>752</v>
      </c>
      <c r="C675" s="56" t="s">
        <v>753</v>
      </c>
      <c r="D675" s="56" t="s">
        <v>754</v>
      </c>
      <c r="E675" s="56" t="s">
        <v>770</v>
      </c>
      <c r="F675" s="56" t="s">
        <v>360</v>
      </c>
      <c r="G675" s="73" t="s">
        <v>790</v>
      </c>
      <c r="H675" s="73" t="s">
        <v>490</v>
      </c>
      <c r="I675" s="73" t="s">
        <v>166</v>
      </c>
      <c r="J675" s="74">
        <v>20</v>
      </c>
      <c r="K675" s="31">
        <v>20</v>
      </c>
      <c r="L675" s="32">
        <v>0</v>
      </c>
      <c r="M675" s="33">
        <v>200</v>
      </c>
      <c r="N675" s="34" t="str">
        <f t="shared" si="135"/>
        <v>kan200l</v>
      </c>
      <c r="O675" s="35" t="e">
        <f t="shared" si="136"/>
        <v>#DIV/0!</v>
      </c>
      <c r="P675" s="36">
        <f>VLOOKUP(A675,Kengetallen!$A$2:$B$57,2,FALSE)</f>
        <v>0</v>
      </c>
      <c r="Q675" s="75"/>
      <c r="R675" s="38">
        <f t="shared" si="137"/>
        <v>0</v>
      </c>
      <c r="S675" s="39">
        <f t="shared" si="138"/>
        <v>0</v>
      </c>
      <c r="T675" s="75"/>
      <c r="U675" s="40">
        <f t="shared" si="139"/>
        <v>4000</v>
      </c>
      <c r="V675" s="76"/>
      <c r="W675" s="77"/>
      <c r="X675" s="78"/>
      <c r="Y675" s="79"/>
      <c r="Z675" s="41"/>
      <c r="AA675" s="80"/>
      <c r="AB675" s="81"/>
      <c r="AC675" s="82"/>
      <c r="AD675" s="83"/>
      <c r="AE675" s="84"/>
      <c r="AF675" s="83"/>
      <c r="AG675" s="85"/>
      <c r="AH675" s="81"/>
      <c r="AI675" s="86"/>
      <c r="AJ675" s="86"/>
      <c r="AK675" s="86"/>
      <c r="AL675" s="86"/>
      <c r="AM675" s="86"/>
      <c r="AN675" s="86"/>
      <c r="AO675" s="86"/>
      <c r="AP675" s="86"/>
      <c r="AQ675" s="86"/>
      <c r="AR675" s="86"/>
      <c r="AS675" s="86"/>
      <c r="AT675" s="86"/>
      <c r="AU675" s="86"/>
      <c r="AV675" s="86"/>
      <c r="AW675" s="86"/>
      <c r="AX675" s="86"/>
      <c r="AY675" s="86"/>
      <c r="AZ675" s="86"/>
      <c r="BA675" s="86"/>
      <c r="BB675" s="86"/>
      <c r="BC675" s="86"/>
      <c r="BD675" s="86"/>
    </row>
    <row r="676" spans="1:56" s="90" customFormat="1" ht="12.75" customHeight="1">
      <c r="A676" s="71" t="s">
        <v>203</v>
      </c>
      <c r="B676" s="56" t="s">
        <v>752</v>
      </c>
      <c r="C676" s="56" t="s">
        <v>753</v>
      </c>
      <c r="D676" s="56" t="s">
        <v>754</v>
      </c>
      <c r="E676" s="56" t="s">
        <v>775</v>
      </c>
      <c r="F676" s="56" t="s">
        <v>272</v>
      </c>
      <c r="G676" s="73" t="s">
        <v>791</v>
      </c>
      <c r="H676" s="73" t="s">
        <v>490</v>
      </c>
      <c r="I676" s="73" t="s">
        <v>166</v>
      </c>
      <c r="J676" s="74">
        <v>20</v>
      </c>
      <c r="K676" s="31">
        <v>20</v>
      </c>
      <c r="L676" s="32">
        <v>0</v>
      </c>
      <c r="M676" s="33">
        <v>200</v>
      </c>
      <c r="N676" s="34" t="str">
        <f t="shared" si="135"/>
        <v>kan200l</v>
      </c>
      <c r="O676" s="35" t="e">
        <f t="shared" si="136"/>
        <v>#DIV/0!</v>
      </c>
      <c r="P676" s="36">
        <f>VLOOKUP(A676,Kengetallen!$A$2:$B$57,2,FALSE)</f>
        <v>0</v>
      </c>
      <c r="Q676" s="75"/>
      <c r="R676" s="38">
        <f t="shared" si="137"/>
        <v>0</v>
      </c>
      <c r="S676" s="39">
        <f t="shared" si="138"/>
        <v>0</v>
      </c>
      <c r="T676" s="75"/>
      <c r="U676" s="40">
        <f t="shared" si="139"/>
        <v>4000</v>
      </c>
      <c r="V676" s="76"/>
      <c r="W676" s="77"/>
      <c r="X676" s="78"/>
      <c r="Y676" s="79"/>
      <c r="Z676" s="41"/>
      <c r="AA676" s="80"/>
      <c r="AB676" s="81"/>
      <c r="AC676" s="82"/>
      <c r="AD676" s="83"/>
      <c r="AE676" s="84"/>
      <c r="AF676" s="83"/>
      <c r="AG676" s="85"/>
      <c r="AH676" s="81"/>
      <c r="AI676" s="86"/>
      <c r="AJ676" s="86"/>
      <c r="AK676" s="86"/>
      <c r="AL676" s="86"/>
      <c r="AM676" s="86"/>
      <c r="AN676" s="86"/>
      <c r="AO676" s="86"/>
      <c r="AP676" s="86"/>
      <c r="AQ676" s="86"/>
      <c r="AR676" s="86"/>
      <c r="AS676" s="86"/>
      <c r="AT676" s="86"/>
      <c r="AU676" s="86"/>
      <c r="AV676" s="86"/>
      <c r="AW676" s="86"/>
      <c r="AX676" s="86"/>
      <c r="AY676" s="86"/>
      <c r="AZ676" s="86"/>
      <c r="BA676" s="86"/>
      <c r="BB676" s="86"/>
      <c r="BC676" s="86"/>
      <c r="BD676" s="86"/>
    </row>
    <row r="677" spans="1:56" s="90" customFormat="1" ht="12.75" customHeight="1">
      <c r="A677" s="71" t="s">
        <v>203</v>
      </c>
      <c r="B677" s="56" t="s">
        <v>752</v>
      </c>
      <c r="C677" s="56" t="s">
        <v>753</v>
      </c>
      <c r="D677" s="56" t="s">
        <v>754</v>
      </c>
      <c r="E677" s="56" t="s">
        <v>775</v>
      </c>
      <c r="F677" s="56" t="s">
        <v>272</v>
      </c>
      <c r="G677" s="73" t="s">
        <v>792</v>
      </c>
      <c r="H677" s="73" t="s">
        <v>490</v>
      </c>
      <c r="I677" s="73" t="s">
        <v>166</v>
      </c>
      <c r="J677" s="74">
        <v>20</v>
      </c>
      <c r="K677" s="31">
        <v>20</v>
      </c>
      <c r="L677" s="32">
        <v>0</v>
      </c>
      <c r="M677" s="33">
        <v>200</v>
      </c>
      <c r="N677" s="34" t="str">
        <f t="shared" si="135"/>
        <v>kan200l</v>
      </c>
      <c r="O677" s="35" t="e">
        <f t="shared" si="136"/>
        <v>#DIV/0!</v>
      </c>
      <c r="P677" s="36">
        <f>VLOOKUP(A677,Kengetallen!$A$2:$B$57,2,FALSE)</f>
        <v>0</v>
      </c>
      <c r="Q677" s="75"/>
      <c r="R677" s="38">
        <f t="shared" si="137"/>
        <v>0</v>
      </c>
      <c r="S677" s="39">
        <f t="shared" si="138"/>
        <v>0</v>
      </c>
      <c r="T677" s="75"/>
      <c r="U677" s="40">
        <f t="shared" si="139"/>
        <v>4000</v>
      </c>
      <c r="V677" s="76"/>
      <c r="W677" s="77"/>
      <c r="X677" s="78"/>
      <c r="Y677" s="79"/>
      <c r="Z677" s="41"/>
      <c r="AA677" s="80"/>
      <c r="AB677" s="81"/>
      <c r="AC677" s="82"/>
      <c r="AD677" s="83"/>
      <c r="AE677" s="84"/>
      <c r="AF677" s="83"/>
      <c r="AG677" s="85"/>
      <c r="AH677" s="81"/>
      <c r="AI677" s="86"/>
      <c r="AJ677" s="86"/>
      <c r="AK677" s="86"/>
      <c r="AL677" s="86"/>
      <c r="AM677" s="86"/>
      <c r="AN677" s="86"/>
      <c r="AO677" s="86"/>
      <c r="AP677" s="86"/>
      <c r="AQ677" s="86"/>
      <c r="AR677" s="86"/>
      <c r="AS677" s="86"/>
      <c r="AT677" s="86"/>
      <c r="AU677" s="86"/>
      <c r="AV677" s="86"/>
      <c r="AW677" s="86"/>
      <c r="AX677" s="86"/>
      <c r="AY677" s="86"/>
      <c r="AZ677" s="86"/>
      <c r="BA677" s="86"/>
      <c r="BB677" s="86"/>
      <c r="BC677" s="86"/>
      <c r="BD677" s="86"/>
    </row>
    <row r="678" spans="1:56" s="90" customFormat="1" ht="12.75" customHeight="1">
      <c r="A678" s="71" t="s">
        <v>205</v>
      </c>
      <c r="B678" s="56" t="s">
        <v>752</v>
      </c>
      <c r="C678" s="56" t="s">
        <v>753</v>
      </c>
      <c r="D678" s="56" t="s">
        <v>754</v>
      </c>
      <c r="E678" s="56" t="s">
        <v>755</v>
      </c>
      <c r="F678" s="56" t="s">
        <v>272</v>
      </c>
      <c r="G678" s="72">
        <v>9</v>
      </c>
      <c r="H678" s="73" t="s">
        <v>490</v>
      </c>
      <c r="I678" s="73" t="s">
        <v>241</v>
      </c>
      <c r="J678" s="74">
        <v>4.5</v>
      </c>
      <c r="K678" s="31">
        <v>4.5</v>
      </c>
      <c r="L678" s="32">
        <v>0</v>
      </c>
      <c r="M678" s="33">
        <v>200</v>
      </c>
      <c r="N678" s="34" t="str">
        <f t="shared" si="135"/>
        <v>kan200t</v>
      </c>
      <c r="O678" s="35" t="e">
        <f t="shared" si="136"/>
        <v>#DIV/0!</v>
      </c>
      <c r="P678" s="36">
        <f>VLOOKUP(A678,Kengetallen!$A$2:$B$57,2,FALSE)</f>
        <v>0</v>
      </c>
      <c r="Q678" s="75"/>
      <c r="R678" s="38">
        <f t="shared" si="137"/>
        <v>0</v>
      </c>
      <c r="S678" s="39">
        <f t="shared" si="138"/>
        <v>0</v>
      </c>
      <c r="T678" s="75"/>
      <c r="U678" s="40">
        <f t="shared" si="139"/>
        <v>900</v>
      </c>
      <c r="V678" s="76"/>
      <c r="W678" s="77"/>
      <c r="X678" s="78"/>
      <c r="Y678" s="79"/>
      <c r="Z678" s="41"/>
      <c r="AA678" s="80"/>
      <c r="AB678" s="81"/>
      <c r="AC678" s="82"/>
      <c r="AD678" s="83"/>
      <c r="AE678" s="84"/>
      <c r="AF678" s="83"/>
      <c r="AG678" s="85"/>
      <c r="AH678" s="81"/>
      <c r="AI678" s="86"/>
      <c r="AJ678" s="86"/>
      <c r="AK678" s="86"/>
      <c r="AL678" s="86"/>
      <c r="AM678" s="86"/>
      <c r="AN678" s="86"/>
      <c r="AO678" s="86"/>
      <c r="AP678" s="86"/>
      <c r="AQ678" s="86"/>
      <c r="AR678" s="86"/>
      <c r="AS678" s="86"/>
      <c r="AT678" s="86"/>
      <c r="AU678" s="86"/>
      <c r="AV678" s="86"/>
      <c r="AW678" s="86"/>
      <c r="AX678" s="86"/>
      <c r="AY678" s="86"/>
      <c r="AZ678" s="86"/>
      <c r="BA678" s="86"/>
      <c r="BB678" s="86"/>
      <c r="BC678" s="86"/>
      <c r="BD678" s="86"/>
    </row>
    <row r="679" spans="1:56" s="90" customFormat="1" ht="12.75" customHeight="1">
      <c r="A679" s="71" t="s">
        <v>205</v>
      </c>
      <c r="B679" s="56" t="s">
        <v>752</v>
      </c>
      <c r="C679" s="56" t="s">
        <v>753</v>
      </c>
      <c r="D679" s="56" t="s">
        <v>754</v>
      </c>
      <c r="E679" s="56" t="s">
        <v>755</v>
      </c>
      <c r="F679" s="56" t="s">
        <v>272</v>
      </c>
      <c r="G679" s="72">
        <v>10</v>
      </c>
      <c r="H679" s="73" t="s">
        <v>490</v>
      </c>
      <c r="I679" s="73" t="s">
        <v>241</v>
      </c>
      <c r="J679" s="74">
        <v>14</v>
      </c>
      <c r="K679" s="31">
        <v>14</v>
      </c>
      <c r="L679" s="32">
        <v>0</v>
      </c>
      <c r="M679" s="33">
        <v>200</v>
      </c>
      <c r="N679" s="34" t="str">
        <f t="shared" si="135"/>
        <v>kan200t</v>
      </c>
      <c r="O679" s="35" t="e">
        <f t="shared" si="136"/>
        <v>#DIV/0!</v>
      </c>
      <c r="P679" s="36">
        <f>VLOOKUP(A679,Kengetallen!$A$2:$B$57,2,FALSE)</f>
        <v>0</v>
      </c>
      <c r="Q679" s="75"/>
      <c r="R679" s="38">
        <f t="shared" si="137"/>
        <v>0</v>
      </c>
      <c r="S679" s="39">
        <f t="shared" si="138"/>
        <v>0</v>
      </c>
      <c r="T679" s="75"/>
      <c r="U679" s="40">
        <f t="shared" si="139"/>
        <v>2800</v>
      </c>
      <c r="V679" s="76"/>
      <c r="W679" s="77"/>
      <c r="X679" s="78"/>
      <c r="Y679" s="79"/>
      <c r="Z679" s="41"/>
      <c r="AA679" s="80"/>
      <c r="AB679" s="81"/>
      <c r="AC679" s="82"/>
      <c r="AD679" s="83"/>
      <c r="AE679" s="84"/>
      <c r="AF679" s="83"/>
      <c r="AG679" s="85"/>
      <c r="AH679" s="81"/>
      <c r="AI679" s="86"/>
      <c r="AJ679" s="86"/>
      <c r="AK679" s="86"/>
      <c r="AL679" s="86"/>
      <c r="AM679" s="86"/>
      <c r="AN679" s="86"/>
      <c r="AO679" s="86"/>
      <c r="AP679" s="86"/>
      <c r="AQ679" s="86"/>
      <c r="AR679" s="86"/>
      <c r="AS679" s="86"/>
      <c r="AT679" s="86"/>
      <c r="AU679" s="86"/>
      <c r="AV679" s="86"/>
      <c r="AW679" s="86"/>
      <c r="AX679" s="86"/>
      <c r="AY679" s="86"/>
      <c r="AZ679" s="86"/>
      <c r="BA679" s="86"/>
      <c r="BB679" s="86"/>
      <c r="BC679" s="86"/>
      <c r="BD679" s="86"/>
    </row>
    <row r="680" spans="1:56" s="90" customFormat="1" ht="12.75" customHeight="1">
      <c r="A680" s="71" t="s">
        <v>205</v>
      </c>
      <c r="B680" s="56" t="s">
        <v>752</v>
      </c>
      <c r="C680" s="56" t="s">
        <v>753</v>
      </c>
      <c r="D680" s="56" t="s">
        <v>754</v>
      </c>
      <c r="E680" s="56" t="s">
        <v>755</v>
      </c>
      <c r="F680" s="56" t="s">
        <v>272</v>
      </c>
      <c r="G680" s="72">
        <v>28</v>
      </c>
      <c r="H680" s="73" t="s">
        <v>793</v>
      </c>
      <c r="I680" s="73" t="s">
        <v>241</v>
      </c>
      <c r="J680" s="74">
        <v>23.5</v>
      </c>
      <c r="K680" s="31">
        <v>23.5</v>
      </c>
      <c r="L680" s="32">
        <v>0</v>
      </c>
      <c r="M680" s="33">
        <v>200</v>
      </c>
      <c r="N680" s="34" t="str">
        <f t="shared" si="135"/>
        <v>kan200t</v>
      </c>
      <c r="O680" s="35" t="e">
        <f t="shared" si="136"/>
        <v>#DIV/0!</v>
      </c>
      <c r="P680" s="36">
        <f>VLOOKUP(A680,Kengetallen!$A$2:$B$57,2,FALSE)</f>
        <v>0</v>
      </c>
      <c r="Q680" s="75"/>
      <c r="R680" s="38">
        <f t="shared" si="137"/>
        <v>0</v>
      </c>
      <c r="S680" s="39">
        <f t="shared" si="138"/>
        <v>0</v>
      </c>
      <c r="T680" s="75"/>
      <c r="U680" s="40">
        <f t="shared" si="139"/>
        <v>4700</v>
      </c>
      <c r="V680" s="76"/>
      <c r="W680" s="77"/>
      <c r="X680" s="78"/>
      <c r="Y680" s="79"/>
      <c r="Z680" s="41"/>
      <c r="AA680" s="80"/>
      <c r="AB680" s="81"/>
      <c r="AC680" s="82"/>
      <c r="AD680" s="83"/>
      <c r="AE680" s="84"/>
      <c r="AF680" s="83"/>
      <c r="AG680" s="85"/>
      <c r="AH680" s="81"/>
      <c r="AI680" s="86"/>
      <c r="AJ680" s="86"/>
      <c r="AK680" s="86"/>
      <c r="AL680" s="86"/>
      <c r="AM680" s="86"/>
      <c r="AN680" s="86"/>
      <c r="AO680" s="86"/>
      <c r="AP680" s="86"/>
      <c r="AQ680" s="86"/>
      <c r="AR680" s="86"/>
      <c r="AS680" s="86"/>
      <c r="AT680" s="86"/>
      <c r="AU680" s="86"/>
      <c r="AV680" s="86"/>
      <c r="AW680" s="86"/>
      <c r="AX680" s="86"/>
      <c r="AY680" s="86"/>
      <c r="AZ680" s="86"/>
      <c r="BA680" s="86"/>
      <c r="BB680" s="86"/>
      <c r="BC680" s="86"/>
      <c r="BD680" s="86"/>
    </row>
    <row r="681" spans="1:56" s="90" customFormat="1" ht="12.75" customHeight="1">
      <c r="A681" s="71" t="s">
        <v>205</v>
      </c>
      <c r="B681" s="56" t="s">
        <v>752</v>
      </c>
      <c r="C681" s="56" t="s">
        <v>753</v>
      </c>
      <c r="D681" s="56" t="s">
        <v>754</v>
      </c>
      <c r="E681" s="56" t="s">
        <v>755</v>
      </c>
      <c r="F681" s="56" t="s">
        <v>272</v>
      </c>
      <c r="G681" s="72">
        <v>30</v>
      </c>
      <c r="H681" s="73" t="s">
        <v>490</v>
      </c>
      <c r="I681" s="73" t="s">
        <v>241</v>
      </c>
      <c r="J681" s="74">
        <v>32.619999999999997</v>
      </c>
      <c r="K681" s="31">
        <v>32.619999999999997</v>
      </c>
      <c r="L681" s="32">
        <v>0</v>
      </c>
      <c r="M681" s="33">
        <v>200</v>
      </c>
      <c r="N681" s="34" t="str">
        <f t="shared" si="135"/>
        <v>kan200t</v>
      </c>
      <c r="O681" s="35" t="e">
        <f t="shared" si="136"/>
        <v>#DIV/0!</v>
      </c>
      <c r="P681" s="36">
        <f>VLOOKUP(A681,Kengetallen!$A$2:$B$57,2,FALSE)</f>
        <v>0</v>
      </c>
      <c r="Q681" s="75"/>
      <c r="R681" s="38">
        <f t="shared" si="137"/>
        <v>0</v>
      </c>
      <c r="S681" s="39">
        <f t="shared" si="138"/>
        <v>0</v>
      </c>
      <c r="T681" s="75"/>
      <c r="U681" s="40">
        <f t="shared" si="139"/>
        <v>6523.9999999999991</v>
      </c>
      <c r="V681" s="76"/>
      <c r="W681" s="77"/>
      <c r="X681" s="78"/>
      <c r="Y681" s="79"/>
      <c r="Z681" s="41"/>
      <c r="AA681" s="80"/>
      <c r="AB681" s="81"/>
      <c r="AC681" s="82"/>
      <c r="AD681" s="83"/>
      <c r="AE681" s="84"/>
      <c r="AF681" s="83"/>
      <c r="AG681" s="85"/>
      <c r="AH681" s="81"/>
      <c r="AI681" s="86"/>
      <c r="AJ681" s="86"/>
      <c r="AK681" s="86"/>
      <c r="AL681" s="86"/>
      <c r="AM681" s="86"/>
      <c r="AN681" s="86"/>
      <c r="AO681" s="86"/>
      <c r="AP681" s="86"/>
      <c r="AQ681" s="86"/>
      <c r="AR681" s="86"/>
      <c r="AS681" s="86"/>
      <c r="AT681" s="86"/>
      <c r="AU681" s="86"/>
      <c r="AV681" s="86"/>
      <c r="AW681" s="86"/>
      <c r="AX681" s="86"/>
      <c r="AY681" s="86"/>
      <c r="AZ681" s="86"/>
      <c r="BA681" s="86"/>
      <c r="BB681" s="86"/>
      <c r="BC681" s="86"/>
      <c r="BD681" s="86"/>
    </row>
    <row r="682" spans="1:56" s="90" customFormat="1" ht="12.75" customHeight="1">
      <c r="A682" s="71" t="s">
        <v>205</v>
      </c>
      <c r="B682" s="56" t="s">
        <v>752</v>
      </c>
      <c r="C682" s="56" t="s">
        <v>753</v>
      </c>
      <c r="D682" s="56" t="s">
        <v>754</v>
      </c>
      <c r="E682" s="56" t="s">
        <v>755</v>
      </c>
      <c r="F682" s="56" t="s">
        <v>272</v>
      </c>
      <c r="G682" s="72">
        <v>31</v>
      </c>
      <c r="H682" s="73" t="s">
        <v>490</v>
      </c>
      <c r="I682" s="73" t="s">
        <v>241</v>
      </c>
      <c r="J682" s="74">
        <v>33</v>
      </c>
      <c r="K682" s="31">
        <v>33</v>
      </c>
      <c r="L682" s="32">
        <v>0</v>
      </c>
      <c r="M682" s="33">
        <v>200</v>
      </c>
      <c r="N682" s="34" t="str">
        <f t="shared" si="135"/>
        <v>kan200t</v>
      </c>
      <c r="O682" s="35" t="e">
        <f t="shared" si="136"/>
        <v>#DIV/0!</v>
      </c>
      <c r="P682" s="36">
        <f>VLOOKUP(A682,Kengetallen!$A$2:$B$57,2,FALSE)</f>
        <v>0</v>
      </c>
      <c r="Q682" s="75"/>
      <c r="R682" s="38">
        <f t="shared" si="137"/>
        <v>0</v>
      </c>
      <c r="S682" s="39">
        <f t="shared" si="138"/>
        <v>0</v>
      </c>
      <c r="T682" s="75"/>
      <c r="U682" s="40">
        <f t="shared" si="139"/>
        <v>6600</v>
      </c>
      <c r="V682" s="76"/>
      <c r="W682" s="77"/>
      <c r="X682" s="78"/>
      <c r="Y682" s="79"/>
      <c r="Z682" s="41"/>
      <c r="AA682" s="80"/>
      <c r="AB682" s="81"/>
      <c r="AC682" s="82"/>
      <c r="AD682" s="83"/>
      <c r="AE682" s="84"/>
      <c r="AF682" s="83"/>
      <c r="AG682" s="85"/>
      <c r="AH682" s="81"/>
      <c r="AI682" s="86"/>
      <c r="AJ682" s="86"/>
      <c r="AK682" s="86"/>
      <c r="AL682" s="86"/>
      <c r="AM682" s="86"/>
      <c r="AN682" s="86"/>
      <c r="AO682" s="86"/>
      <c r="AP682" s="86"/>
      <c r="AQ682" s="86"/>
      <c r="AR682" s="86"/>
      <c r="AS682" s="86"/>
      <c r="AT682" s="86"/>
      <c r="AU682" s="86"/>
      <c r="AV682" s="86"/>
      <c r="AW682" s="86"/>
      <c r="AX682" s="86"/>
      <c r="AY682" s="86"/>
      <c r="AZ682" s="86"/>
      <c r="BA682" s="86"/>
      <c r="BB682" s="86"/>
      <c r="BC682" s="86"/>
      <c r="BD682" s="86"/>
    </row>
    <row r="683" spans="1:56" s="90" customFormat="1" ht="12.75" customHeight="1">
      <c r="A683" s="71" t="s">
        <v>205</v>
      </c>
      <c r="B683" s="56" t="s">
        <v>752</v>
      </c>
      <c r="C683" s="56" t="s">
        <v>753</v>
      </c>
      <c r="D683" s="56" t="s">
        <v>754</v>
      </c>
      <c r="E683" s="56" t="s">
        <v>755</v>
      </c>
      <c r="F683" s="56" t="s">
        <v>272</v>
      </c>
      <c r="G683" s="72">
        <v>32</v>
      </c>
      <c r="H683" s="73" t="s">
        <v>490</v>
      </c>
      <c r="I683" s="73" t="s">
        <v>241</v>
      </c>
      <c r="J683" s="74">
        <v>33</v>
      </c>
      <c r="K683" s="31">
        <v>33</v>
      </c>
      <c r="L683" s="32">
        <v>0</v>
      </c>
      <c r="M683" s="33">
        <v>200</v>
      </c>
      <c r="N683" s="34" t="str">
        <f t="shared" si="135"/>
        <v>kan200t</v>
      </c>
      <c r="O683" s="35" t="e">
        <f t="shared" si="136"/>
        <v>#DIV/0!</v>
      </c>
      <c r="P683" s="36">
        <f>VLOOKUP(A683,Kengetallen!$A$2:$B$57,2,FALSE)</f>
        <v>0</v>
      </c>
      <c r="Q683" s="75"/>
      <c r="R683" s="38">
        <f t="shared" si="137"/>
        <v>0</v>
      </c>
      <c r="S683" s="39">
        <f t="shared" si="138"/>
        <v>0</v>
      </c>
      <c r="T683" s="75"/>
      <c r="U683" s="40">
        <f t="shared" si="139"/>
        <v>6600</v>
      </c>
      <c r="V683" s="76"/>
      <c r="W683" s="77"/>
      <c r="X683" s="78"/>
      <c r="Y683" s="79"/>
      <c r="Z683" s="41"/>
      <c r="AA683" s="80"/>
      <c r="AB683" s="81"/>
      <c r="AC683" s="82"/>
      <c r="AD683" s="83"/>
      <c r="AE683" s="84"/>
      <c r="AF683" s="83"/>
      <c r="AG683" s="85"/>
      <c r="AH683" s="81"/>
      <c r="AI683" s="86"/>
      <c r="AJ683" s="86"/>
      <c r="AK683" s="86"/>
      <c r="AL683" s="86"/>
      <c r="AM683" s="86"/>
      <c r="AN683" s="86"/>
      <c r="AO683" s="86"/>
      <c r="AP683" s="86"/>
      <c r="AQ683" s="86"/>
      <c r="AR683" s="86"/>
      <c r="AS683" s="86"/>
      <c r="AT683" s="86"/>
      <c r="AU683" s="86"/>
      <c r="AV683" s="86"/>
      <c r="AW683" s="86"/>
      <c r="AX683" s="86"/>
      <c r="AY683" s="86"/>
      <c r="AZ683" s="86"/>
      <c r="BA683" s="86"/>
      <c r="BB683" s="86"/>
      <c r="BC683" s="86"/>
      <c r="BD683" s="86"/>
    </row>
    <row r="684" spans="1:56" s="90" customFormat="1" ht="12.75" customHeight="1">
      <c r="A684" s="71" t="s">
        <v>205</v>
      </c>
      <c r="B684" s="56" t="s">
        <v>752</v>
      </c>
      <c r="C684" s="56" t="s">
        <v>753</v>
      </c>
      <c r="D684" s="56" t="s">
        <v>754</v>
      </c>
      <c r="E684" s="56" t="s">
        <v>755</v>
      </c>
      <c r="F684" s="56" t="s">
        <v>272</v>
      </c>
      <c r="G684" s="72">
        <v>33</v>
      </c>
      <c r="H684" s="73" t="s">
        <v>490</v>
      </c>
      <c r="I684" s="73" t="s">
        <v>241</v>
      </c>
      <c r="J684" s="74">
        <v>33</v>
      </c>
      <c r="K684" s="31">
        <v>33</v>
      </c>
      <c r="L684" s="32">
        <v>0</v>
      </c>
      <c r="M684" s="33">
        <v>200</v>
      </c>
      <c r="N684" s="34" t="str">
        <f t="shared" si="135"/>
        <v>kan200t</v>
      </c>
      <c r="O684" s="35" t="e">
        <f t="shared" si="136"/>
        <v>#DIV/0!</v>
      </c>
      <c r="P684" s="36">
        <f>VLOOKUP(A684,Kengetallen!$A$2:$B$57,2,FALSE)</f>
        <v>0</v>
      </c>
      <c r="Q684" s="75"/>
      <c r="R684" s="38">
        <f t="shared" si="137"/>
        <v>0</v>
      </c>
      <c r="S684" s="39">
        <f t="shared" si="138"/>
        <v>0</v>
      </c>
      <c r="T684" s="75"/>
      <c r="U684" s="40">
        <f t="shared" si="139"/>
        <v>6600</v>
      </c>
      <c r="V684" s="76"/>
      <c r="W684" s="77"/>
      <c r="X684" s="78"/>
      <c r="Y684" s="79"/>
      <c r="Z684" s="41"/>
      <c r="AA684" s="80"/>
      <c r="AB684" s="81"/>
      <c r="AC684" s="82"/>
      <c r="AD684" s="83"/>
      <c r="AE684" s="84"/>
      <c r="AF684" s="83"/>
      <c r="AG684" s="85"/>
      <c r="AH684" s="81"/>
      <c r="AI684" s="86"/>
      <c r="AJ684" s="86"/>
      <c r="AK684" s="86"/>
      <c r="AL684" s="86"/>
      <c r="AM684" s="86"/>
      <c r="AN684" s="86"/>
      <c r="AO684" s="86"/>
      <c r="AP684" s="86"/>
      <c r="AQ684" s="86"/>
      <c r="AR684" s="86"/>
      <c r="AS684" s="86"/>
      <c r="AT684" s="86"/>
      <c r="AU684" s="86"/>
      <c r="AV684" s="86"/>
      <c r="AW684" s="86"/>
      <c r="AX684" s="86"/>
      <c r="AY684" s="86"/>
      <c r="AZ684" s="86"/>
      <c r="BA684" s="86"/>
      <c r="BB684" s="86"/>
      <c r="BC684" s="86"/>
      <c r="BD684" s="86"/>
    </row>
    <row r="685" spans="1:56" s="90" customFormat="1" ht="12.75" customHeight="1">
      <c r="A685" s="71" t="s">
        <v>205</v>
      </c>
      <c r="B685" s="56" t="s">
        <v>752</v>
      </c>
      <c r="C685" s="56" t="s">
        <v>753</v>
      </c>
      <c r="D685" s="56" t="s">
        <v>754</v>
      </c>
      <c r="E685" s="56" t="s">
        <v>755</v>
      </c>
      <c r="F685" s="56" t="s">
        <v>272</v>
      </c>
      <c r="G685" s="72">
        <v>34</v>
      </c>
      <c r="H685" s="73" t="s">
        <v>490</v>
      </c>
      <c r="I685" s="73" t="s">
        <v>241</v>
      </c>
      <c r="J685" s="74">
        <v>33</v>
      </c>
      <c r="K685" s="31">
        <v>33</v>
      </c>
      <c r="L685" s="32">
        <v>0</v>
      </c>
      <c r="M685" s="33">
        <v>200</v>
      </c>
      <c r="N685" s="34" t="str">
        <f t="shared" si="135"/>
        <v>kan200t</v>
      </c>
      <c r="O685" s="35" t="e">
        <f t="shared" si="136"/>
        <v>#DIV/0!</v>
      </c>
      <c r="P685" s="36">
        <f>VLOOKUP(A685,Kengetallen!$A$2:$B$57,2,FALSE)</f>
        <v>0</v>
      </c>
      <c r="Q685" s="75"/>
      <c r="R685" s="38">
        <f t="shared" si="137"/>
        <v>0</v>
      </c>
      <c r="S685" s="39">
        <f t="shared" si="138"/>
        <v>0</v>
      </c>
      <c r="T685" s="75"/>
      <c r="U685" s="40">
        <f t="shared" si="139"/>
        <v>6600</v>
      </c>
      <c r="V685" s="76"/>
      <c r="W685" s="77"/>
      <c r="X685" s="78"/>
      <c r="Y685" s="79"/>
      <c r="Z685" s="41"/>
      <c r="AA685" s="80"/>
      <c r="AB685" s="81"/>
      <c r="AC685" s="82"/>
      <c r="AD685" s="83"/>
      <c r="AE685" s="84"/>
      <c r="AF685" s="83"/>
      <c r="AG685" s="85"/>
      <c r="AH685" s="81"/>
      <c r="AI685" s="86"/>
      <c r="AJ685" s="86"/>
      <c r="AK685" s="86"/>
      <c r="AL685" s="86"/>
      <c r="AM685" s="86"/>
      <c r="AN685" s="86"/>
      <c r="AO685" s="86"/>
      <c r="AP685" s="86"/>
      <c r="AQ685" s="86"/>
      <c r="AR685" s="86"/>
      <c r="AS685" s="86"/>
      <c r="AT685" s="86"/>
      <c r="AU685" s="86"/>
      <c r="AV685" s="86"/>
      <c r="AW685" s="86"/>
      <c r="AX685" s="86"/>
      <c r="AY685" s="86"/>
      <c r="AZ685" s="86"/>
      <c r="BA685" s="86"/>
      <c r="BB685" s="86"/>
      <c r="BC685" s="86"/>
      <c r="BD685" s="86"/>
    </row>
    <row r="686" spans="1:56" s="90" customFormat="1" ht="12.75" customHeight="1">
      <c r="A686" s="71" t="s">
        <v>205</v>
      </c>
      <c r="B686" s="56" t="s">
        <v>752</v>
      </c>
      <c r="C686" s="56" t="s">
        <v>753</v>
      </c>
      <c r="D686" s="56" t="s">
        <v>754</v>
      </c>
      <c r="E686" s="56" t="s">
        <v>755</v>
      </c>
      <c r="F686" s="56" t="s">
        <v>272</v>
      </c>
      <c r="G686" s="72">
        <v>35</v>
      </c>
      <c r="H686" s="73" t="s">
        <v>490</v>
      </c>
      <c r="I686" s="73" t="s">
        <v>241</v>
      </c>
      <c r="J686" s="74">
        <v>33</v>
      </c>
      <c r="K686" s="31">
        <v>33</v>
      </c>
      <c r="L686" s="32">
        <v>0</v>
      </c>
      <c r="M686" s="33">
        <v>200</v>
      </c>
      <c r="N686" s="34" t="str">
        <f t="shared" si="135"/>
        <v>kan200t</v>
      </c>
      <c r="O686" s="35" t="e">
        <f t="shared" si="136"/>
        <v>#DIV/0!</v>
      </c>
      <c r="P686" s="36">
        <f>VLOOKUP(A686,Kengetallen!$A$2:$B$57,2,FALSE)</f>
        <v>0</v>
      </c>
      <c r="Q686" s="75"/>
      <c r="R686" s="38">
        <f t="shared" si="137"/>
        <v>0</v>
      </c>
      <c r="S686" s="39">
        <f t="shared" si="138"/>
        <v>0</v>
      </c>
      <c r="T686" s="75"/>
      <c r="U686" s="40">
        <f t="shared" si="139"/>
        <v>6600</v>
      </c>
      <c r="V686" s="76"/>
      <c r="W686" s="77"/>
      <c r="X686" s="78"/>
      <c r="Y686" s="79"/>
      <c r="Z686" s="41"/>
      <c r="AA686" s="80"/>
      <c r="AB686" s="81"/>
      <c r="AC686" s="82"/>
      <c r="AD686" s="83"/>
      <c r="AE686" s="84"/>
      <c r="AF686" s="83"/>
      <c r="AG686" s="85"/>
      <c r="AH686" s="81"/>
      <c r="AI686" s="86"/>
      <c r="AJ686" s="86"/>
      <c r="AK686" s="86"/>
      <c r="AL686" s="86"/>
      <c r="AM686" s="86"/>
      <c r="AN686" s="86"/>
      <c r="AO686" s="86"/>
      <c r="AP686" s="86"/>
      <c r="AQ686" s="86"/>
      <c r="AR686" s="86"/>
      <c r="AS686" s="86"/>
      <c r="AT686" s="86"/>
      <c r="AU686" s="86"/>
      <c r="AV686" s="86"/>
      <c r="AW686" s="86"/>
      <c r="AX686" s="86"/>
      <c r="AY686" s="86"/>
      <c r="AZ686" s="86"/>
      <c r="BA686" s="86"/>
      <c r="BB686" s="86"/>
      <c r="BC686" s="86"/>
      <c r="BD686" s="86"/>
    </row>
    <row r="687" spans="1:56" s="90" customFormat="1" ht="12.75" customHeight="1">
      <c r="A687" s="71" t="s">
        <v>205</v>
      </c>
      <c r="B687" s="56" t="s">
        <v>752</v>
      </c>
      <c r="C687" s="56" t="s">
        <v>753</v>
      </c>
      <c r="D687" s="56" t="s">
        <v>754</v>
      </c>
      <c r="E687" s="56" t="s">
        <v>755</v>
      </c>
      <c r="F687" s="56" t="s">
        <v>272</v>
      </c>
      <c r="G687" s="72">
        <v>36</v>
      </c>
      <c r="H687" s="73" t="s">
        <v>490</v>
      </c>
      <c r="I687" s="73" t="s">
        <v>241</v>
      </c>
      <c r="J687" s="74">
        <v>33</v>
      </c>
      <c r="K687" s="31">
        <v>33</v>
      </c>
      <c r="L687" s="32">
        <v>0</v>
      </c>
      <c r="M687" s="33">
        <v>200</v>
      </c>
      <c r="N687" s="34" t="str">
        <f t="shared" si="135"/>
        <v>kan200t</v>
      </c>
      <c r="O687" s="35" t="e">
        <f t="shared" si="136"/>
        <v>#DIV/0!</v>
      </c>
      <c r="P687" s="36">
        <f>VLOOKUP(A687,Kengetallen!$A$2:$B$57,2,FALSE)</f>
        <v>0</v>
      </c>
      <c r="Q687" s="75"/>
      <c r="R687" s="38">
        <f t="shared" si="137"/>
        <v>0</v>
      </c>
      <c r="S687" s="39">
        <f t="shared" si="138"/>
        <v>0</v>
      </c>
      <c r="T687" s="75"/>
      <c r="U687" s="40">
        <f t="shared" si="139"/>
        <v>6600</v>
      </c>
      <c r="V687" s="76"/>
      <c r="W687" s="77"/>
      <c r="X687" s="78"/>
      <c r="Y687" s="79"/>
      <c r="Z687" s="41"/>
      <c r="AA687" s="80"/>
      <c r="AB687" s="81"/>
      <c r="AC687" s="82"/>
      <c r="AD687" s="83"/>
      <c r="AE687" s="84"/>
      <c r="AF687" s="83"/>
      <c r="AG687" s="85"/>
      <c r="AH687" s="81"/>
      <c r="AI687" s="86"/>
      <c r="AJ687" s="86"/>
      <c r="AK687" s="86"/>
      <c r="AL687" s="86"/>
      <c r="AM687" s="86"/>
      <c r="AN687" s="86"/>
      <c r="AO687" s="86"/>
      <c r="AP687" s="86"/>
      <c r="AQ687" s="86"/>
      <c r="AR687" s="86"/>
      <c r="AS687" s="86"/>
      <c r="AT687" s="86"/>
      <c r="AU687" s="86"/>
      <c r="AV687" s="86"/>
      <c r="AW687" s="86"/>
      <c r="AX687" s="86"/>
      <c r="AY687" s="86"/>
      <c r="AZ687" s="86"/>
      <c r="BA687" s="86"/>
      <c r="BB687" s="86"/>
      <c r="BC687" s="86"/>
      <c r="BD687" s="86"/>
    </row>
    <row r="688" spans="1:56" s="90" customFormat="1" ht="12.75" customHeight="1">
      <c r="A688" s="71" t="s">
        <v>205</v>
      </c>
      <c r="B688" s="56" t="s">
        <v>752</v>
      </c>
      <c r="C688" s="56" t="s">
        <v>753</v>
      </c>
      <c r="D688" s="56" t="s">
        <v>754</v>
      </c>
      <c r="E688" s="56" t="s">
        <v>755</v>
      </c>
      <c r="F688" s="56" t="s">
        <v>272</v>
      </c>
      <c r="G688" s="72">
        <v>37</v>
      </c>
      <c r="H688" s="73" t="s">
        <v>490</v>
      </c>
      <c r="I688" s="73" t="s">
        <v>241</v>
      </c>
      <c r="J688" s="74">
        <v>33</v>
      </c>
      <c r="K688" s="31">
        <v>33</v>
      </c>
      <c r="L688" s="32">
        <v>0</v>
      </c>
      <c r="M688" s="33">
        <v>200</v>
      </c>
      <c r="N688" s="34" t="str">
        <f t="shared" si="135"/>
        <v>kan200t</v>
      </c>
      <c r="O688" s="35" t="e">
        <f t="shared" si="136"/>
        <v>#DIV/0!</v>
      </c>
      <c r="P688" s="36">
        <f>VLOOKUP(A688,Kengetallen!$A$2:$B$57,2,FALSE)</f>
        <v>0</v>
      </c>
      <c r="Q688" s="75"/>
      <c r="R688" s="38">
        <f t="shared" si="137"/>
        <v>0</v>
      </c>
      <c r="S688" s="39">
        <f t="shared" si="138"/>
        <v>0</v>
      </c>
      <c r="T688" s="75"/>
      <c r="U688" s="40">
        <f t="shared" si="139"/>
        <v>6600</v>
      </c>
      <c r="V688" s="76"/>
      <c r="W688" s="77"/>
      <c r="X688" s="78"/>
      <c r="Y688" s="79"/>
      <c r="Z688" s="41"/>
      <c r="AA688" s="80"/>
      <c r="AB688" s="81"/>
      <c r="AC688" s="82"/>
      <c r="AD688" s="83"/>
      <c r="AE688" s="84"/>
      <c r="AF688" s="83"/>
      <c r="AG688" s="85"/>
      <c r="AH688" s="81"/>
      <c r="AI688" s="86"/>
      <c r="AJ688" s="86"/>
      <c r="AK688" s="86"/>
      <c r="AL688" s="86"/>
      <c r="AM688" s="86"/>
      <c r="AN688" s="86"/>
      <c r="AO688" s="86"/>
      <c r="AP688" s="86"/>
      <c r="AQ688" s="86"/>
      <c r="AR688" s="86"/>
      <c r="AS688" s="86"/>
      <c r="AT688" s="86"/>
      <c r="AU688" s="86"/>
      <c r="AV688" s="86"/>
      <c r="AW688" s="86"/>
      <c r="AX688" s="86"/>
      <c r="AY688" s="86"/>
      <c r="AZ688" s="86"/>
      <c r="BA688" s="86"/>
      <c r="BB688" s="86"/>
      <c r="BC688" s="86"/>
      <c r="BD688" s="86"/>
    </row>
    <row r="689" spans="1:56" s="90" customFormat="1" ht="12.75" customHeight="1">
      <c r="A689" s="92" t="s">
        <v>206</v>
      </c>
      <c r="B689" s="56" t="s">
        <v>752</v>
      </c>
      <c r="C689" s="56" t="s">
        <v>753</v>
      </c>
      <c r="D689" s="56" t="s">
        <v>754</v>
      </c>
      <c r="E689" s="56" t="s">
        <v>755</v>
      </c>
      <c r="F689" s="56" t="s">
        <v>272</v>
      </c>
      <c r="G689" s="72">
        <v>12</v>
      </c>
      <c r="H689" s="73" t="s">
        <v>794</v>
      </c>
      <c r="I689" s="73" t="s">
        <v>795</v>
      </c>
      <c r="J689" s="74">
        <v>47.94</v>
      </c>
      <c r="K689" s="31">
        <v>47.94</v>
      </c>
      <c r="L689" s="32">
        <v>0</v>
      </c>
      <c r="M689" s="33">
        <v>40</v>
      </c>
      <c r="N689" s="34" t="str">
        <f t="shared" si="135"/>
        <v>keu040s</v>
      </c>
      <c r="O689" s="35" t="e">
        <f t="shared" si="136"/>
        <v>#DIV/0!</v>
      </c>
      <c r="P689" s="36">
        <f>VLOOKUP(A689,Kengetallen!$A$2:$B$57,2,FALSE)</f>
        <v>0</v>
      </c>
      <c r="Q689" s="75"/>
      <c r="R689" s="38">
        <f t="shared" si="137"/>
        <v>0</v>
      </c>
      <c r="S689" s="39">
        <f t="shared" si="138"/>
        <v>0</v>
      </c>
      <c r="T689" s="75"/>
      <c r="U689" s="40">
        <f t="shared" si="139"/>
        <v>1917.6</v>
      </c>
      <c r="V689" s="76"/>
      <c r="W689" s="77"/>
      <c r="X689" s="78"/>
      <c r="Y689" s="79"/>
      <c r="Z689" s="41"/>
      <c r="AA689" s="80"/>
      <c r="AB689" s="81"/>
      <c r="AC689" s="82"/>
      <c r="AD689" s="83"/>
      <c r="AE689" s="84"/>
      <c r="AF689" s="83"/>
      <c r="AG689" s="85"/>
      <c r="AH689" s="81"/>
      <c r="AI689" s="86"/>
      <c r="AJ689" s="86"/>
      <c r="AK689" s="86"/>
      <c r="AL689" s="86"/>
      <c r="AM689" s="86"/>
      <c r="AN689" s="86"/>
      <c r="AO689" s="86"/>
      <c r="AP689" s="86"/>
      <c r="AQ689" s="86"/>
      <c r="AR689" s="86"/>
      <c r="AS689" s="86"/>
      <c r="AT689" s="86"/>
      <c r="AU689" s="86"/>
      <c r="AV689" s="86"/>
      <c r="AW689" s="86"/>
      <c r="AX689" s="86"/>
      <c r="AY689" s="86"/>
      <c r="AZ689" s="86"/>
      <c r="BA689" s="86"/>
      <c r="BB689" s="86"/>
      <c r="BC689" s="86"/>
      <c r="BD689" s="86"/>
    </row>
    <row r="690" spans="1:56" s="90" customFormat="1" ht="12.75" customHeight="1">
      <c r="A690" s="92" t="s">
        <v>207</v>
      </c>
      <c r="B690" s="56" t="s">
        <v>752</v>
      </c>
      <c r="C690" s="56" t="s">
        <v>753</v>
      </c>
      <c r="D690" s="56" t="s">
        <v>754</v>
      </c>
      <c r="E690" s="56" t="s">
        <v>759</v>
      </c>
      <c r="F690" s="56" t="s">
        <v>272</v>
      </c>
      <c r="G690" s="91">
        <v>1</v>
      </c>
      <c r="H690" s="73" t="s">
        <v>796</v>
      </c>
      <c r="I690" s="73" t="s">
        <v>381</v>
      </c>
      <c r="J690" s="74">
        <v>28.9</v>
      </c>
      <c r="K690" s="31">
        <v>28.9</v>
      </c>
      <c r="L690" s="32">
        <v>0</v>
      </c>
      <c r="M690" s="33">
        <v>160</v>
      </c>
      <c r="N690" s="34" t="str">
        <f t="shared" si="135"/>
        <v>kle160s</v>
      </c>
      <c r="O690" s="35" t="e">
        <f t="shared" si="136"/>
        <v>#DIV/0!</v>
      </c>
      <c r="P690" s="36">
        <f>VLOOKUP(A690,Kengetallen!$A$2:$B$57,2,FALSE)</f>
        <v>0</v>
      </c>
      <c r="Q690" s="75"/>
      <c r="R690" s="38">
        <f t="shared" si="137"/>
        <v>0</v>
      </c>
      <c r="S690" s="39">
        <f t="shared" si="138"/>
        <v>0</v>
      </c>
      <c r="T690" s="75"/>
      <c r="U690" s="40">
        <f t="shared" si="139"/>
        <v>4624</v>
      </c>
      <c r="V690" s="76"/>
      <c r="W690" s="77"/>
      <c r="X690" s="78"/>
      <c r="Y690" s="79"/>
      <c r="Z690" s="41"/>
      <c r="AA690" s="80"/>
      <c r="AB690" s="81"/>
      <c r="AC690" s="82"/>
      <c r="AD690" s="83"/>
      <c r="AE690" s="84"/>
      <c r="AF690" s="83"/>
      <c r="AG690" s="85"/>
      <c r="AH690" s="81"/>
      <c r="AI690" s="86"/>
      <c r="AJ690" s="86"/>
      <c r="AK690" s="86"/>
      <c r="AL690" s="86"/>
      <c r="AM690" s="86"/>
      <c r="AN690" s="86"/>
      <c r="AO690" s="86"/>
      <c r="AP690" s="86"/>
      <c r="AQ690" s="86"/>
      <c r="AR690" s="86"/>
      <c r="AS690" s="86"/>
      <c r="AT690" s="86"/>
      <c r="AU690" s="86"/>
      <c r="AV690" s="86"/>
      <c r="AW690" s="86"/>
      <c r="AX690" s="86"/>
      <c r="AY690" s="86"/>
      <c r="AZ690" s="86"/>
      <c r="BA690" s="86"/>
      <c r="BB690" s="86"/>
      <c r="BC690" s="86"/>
      <c r="BD690" s="86"/>
    </row>
    <row r="691" spans="1:56" s="90" customFormat="1" ht="12.75" customHeight="1">
      <c r="A691" s="92" t="s">
        <v>207</v>
      </c>
      <c r="B691" s="56" t="s">
        <v>752</v>
      </c>
      <c r="C691" s="56" t="s">
        <v>753</v>
      </c>
      <c r="D691" s="56" t="s">
        <v>754</v>
      </c>
      <c r="E691" s="56" t="s">
        <v>759</v>
      </c>
      <c r="F691" s="56" t="s">
        <v>272</v>
      </c>
      <c r="G691" s="91">
        <v>4</v>
      </c>
      <c r="H691" s="73" t="s">
        <v>797</v>
      </c>
      <c r="I691" s="73" t="s">
        <v>381</v>
      </c>
      <c r="J691" s="74">
        <v>24.9</v>
      </c>
      <c r="K691" s="31">
        <v>24.9</v>
      </c>
      <c r="L691" s="32">
        <v>0</v>
      </c>
      <c r="M691" s="33">
        <v>160</v>
      </c>
      <c r="N691" s="34" t="str">
        <f t="shared" si="135"/>
        <v>kle160s</v>
      </c>
      <c r="O691" s="35" t="e">
        <f t="shared" si="136"/>
        <v>#DIV/0!</v>
      </c>
      <c r="P691" s="36">
        <f>VLOOKUP(A691,Kengetallen!$A$2:$B$57,2,FALSE)</f>
        <v>0</v>
      </c>
      <c r="Q691" s="75"/>
      <c r="R691" s="38">
        <f t="shared" si="137"/>
        <v>0</v>
      </c>
      <c r="S691" s="39">
        <f t="shared" si="138"/>
        <v>0</v>
      </c>
      <c r="T691" s="75"/>
      <c r="U691" s="40">
        <f t="shared" si="139"/>
        <v>3984</v>
      </c>
      <c r="V691" s="76"/>
      <c r="W691" s="77"/>
      <c r="X691" s="78"/>
      <c r="Y691" s="79"/>
      <c r="Z691" s="41"/>
      <c r="AA691" s="80"/>
      <c r="AB691" s="81"/>
      <c r="AC691" s="82"/>
      <c r="AD691" s="83"/>
      <c r="AE691" s="84"/>
      <c r="AF691" s="83"/>
      <c r="AG691" s="85"/>
      <c r="AH691" s="81"/>
      <c r="AI691" s="86"/>
      <c r="AJ691" s="86"/>
      <c r="AK691" s="86"/>
      <c r="AL691" s="86"/>
      <c r="AM691" s="86"/>
      <c r="AN691" s="86"/>
      <c r="AO691" s="86"/>
      <c r="AP691" s="86"/>
      <c r="AQ691" s="86"/>
      <c r="AR691" s="86"/>
      <c r="AS691" s="86"/>
      <c r="AT691" s="86"/>
      <c r="AU691" s="86"/>
      <c r="AV691" s="86"/>
      <c r="AW691" s="86"/>
      <c r="AX691" s="86"/>
      <c r="AY691" s="86"/>
      <c r="AZ691" s="86"/>
      <c r="BA691" s="86"/>
      <c r="BB691" s="86"/>
      <c r="BC691" s="86"/>
      <c r="BD691" s="86"/>
    </row>
    <row r="692" spans="1:56" s="90" customFormat="1" ht="12.75" customHeight="1">
      <c r="A692" s="92" t="s">
        <v>207</v>
      </c>
      <c r="B692" s="56" t="s">
        <v>752</v>
      </c>
      <c r="C692" s="56" t="s">
        <v>753</v>
      </c>
      <c r="D692" s="56" t="s">
        <v>754</v>
      </c>
      <c r="E692" s="56" t="s">
        <v>759</v>
      </c>
      <c r="F692" s="56" t="s">
        <v>272</v>
      </c>
      <c r="G692" s="91">
        <v>7</v>
      </c>
      <c r="H692" s="73" t="s">
        <v>797</v>
      </c>
      <c r="I692" s="73" t="s">
        <v>381</v>
      </c>
      <c r="J692" s="74">
        <v>24.9</v>
      </c>
      <c r="K692" s="31">
        <v>24.9</v>
      </c>
      <c r="L692" s="32">
        <v>0</v>
      </c>
      <c r="M692" s="33">
        <v>160</v>
      </c>
      <c r="N692" s="34" t="str">
        <f t="shared" si="135"/>
        <v>kle160s</v>
      </c>
      <c r="O692" s="35" t="e">
        <f t="shared" si="136"/>
        <v>#DIV/0!</v>
      </c>
      <c r="P692" s="36">
        <f>VLOOKUP(A692,Kengetallen!$A$2:$B$57,2,FALSE)</f>
        <v>0</v>
      </c>
      <c r="Q692" s="75"/>
      <c r="R692" s="38">
        <f t="shared" si="137"/>
        <v>0</v>
      </c>
      <c r="S692" s="39">
        <f t="shared" si="138"/>
        <v>0</v>
      </c>
      <c r="T692" s="75"/>
      <c r="U692" s="40">
        <f t="shared" si="139"/>
        <v>3984</v>
      </c>
      <c r="V692" s="76"/>
      <c r="W692" s="77"/>
      <c r="X692" s="78"/>
      <c r="Y692" s="79"/>
      <c r="Z692" s="41"/>
      <c r="AA692" s="80"/>
      <c r="AB692" s="81"/>
      <c r="AC692" s="82"/>
      <c r="AD692" s="83"/>
      <c r="AE692" s="84"/>
      <c r="AF692" s="83"/>
      <c r="AG692" s="85"/>
      <c r="AH692" s="81"/>
      <c r="AI692" s="86"/>
      <c r="AJ692" s="86"/>
      <c r="AK692" s="86"/>
      <c r="AL692" s="86"/>
      <c r="AM692" s="86"/>
      <c r="AN692" s="86"/>
      <c r="AO692" s="86"/>
      <c r="AP692" s="86"/>
      <c r="AQ692" s="86"/>
      <c r="AR692" s="86"/>
      <c r="AS692" s="86"/>
      <c r="AT692" s="86"/>
      <c r="AU692" s="86"/>
      <c r="AV692" s="86"/>
      <c r="AW692" s="86"/>
      <c r="AX692" s="86"/>
      <c r="AY692" s="86"/>
      <c r="AZ692" s="86"/>
      <c r="BA692" s="86"/>
      <c r="BB692" s="86"/>
      <c r="BC692" s="86"/>
      <c r="BD692" s="86"/>
    </row>
    <row r="693" spans="1:56" s="90" customFormat="1" ht="12.75" customHeight="1">
      <c r="A693" s="92" t="s">
        <v>207</v>
      </c>
      <c r="B693" s="56" t="s">
        <v>752</v>
      </c>
      <c r="C693" s="56" t="s">
        <v>753</v>
      </c>
      <c r="D693" s="56" t="s">
        <v>754</v>
      </c>
      <c r="E693" s="56" t="s">
        <v>759</v>
      </c>
      <c r="F693" s="56" t="s">
        <v>272</v>
      </c>
      <c r="G693" s="91">
        <v>10</v>
      </c>
      <c r="H693" s="73" t="s">
        <v>796</v>
      </c>
      <c r="I693" s="73" t="s">
        <v>381</v>
      </c>
      <c r="J693" s="74">
        <v>24.9</v>
      </c>
      <c r="K693" s="31">
        <v>24.9</v>
      </c>
      <c r="L693" s="32">
        <v>0</v>
      </c>
      <c r="M693" s="33">
        <v>160</v>
      </c>
      <c r="N693" s="34" t="str">
        <f t="shared" si="135"/>
        <v>kle160s</v>
      </c>
      <c r="O693" s="35" t="e">
        <f t="shared" si="136"/>
        <v>#DIV/0!</v>
      </c>
      <c r="P693" s="36">
        <f>VLOOKUP(A693,Kengetallen!$A$2:$B$57,2,FALSE)</f>
        <v>0</v>
      </c>
      <c r="Q693" s="75"/>
      <c r="R693" s="38">
        <f t="shared" si="137"/>
        <v>0</v>
      </c>
      <c r="S693" s="39">
        <f t="shared" si="138"/>
        <v>0</v>
      </c>
      <c r="T693" s="75"/>
      <c r="U693" s="40">
        <f t="shared" si="139"/>
        <v>3984</v>
      </c>
      <c r="V693" s="76"/>
      <c r="W693" s="77"/>
      <c r="X693" s="78"/>
      <c r="Y693" s="79"/>
      <c r="Z693" s="41"/>
      <c r="AA693" s="80"/>
      <c r="AB693" s="81"/>
      <c r="AC693" s="82"/>
      <c r="AD693" s="83"/>
      <c r="AE693" s="84"/>
      <c r="AF693" s="83"/>
      <c r="AG693" s="85"/>
      <c r="AH693" s="81"/>
      <c r="AI693" s="86"/>
      <c r="AJ693" s="86"/>
      <c r="AK693" s="86"/>
      <c r="AL693" s="86"/>
      <c r="AM693" s="86"/>
      <c r="AN693" s="86"/>
      <c r="AO693" s="86"/>
      <c r="AP693" s="86"/>
      <c r="AQ693" s="86"/>
      <c r="AR693" s="86"/>
      <c r="AS693" s="86"/>
      <c r="AT693" s="86"/>
      <c r="AU693" s="86"/>
      <c r="AV693" s="86"/>
      <c r="AW693" s="86"/>
      <c r="AX693" s="86"/>
      <c r="AY693" s="86"/>
      <c r="AZ693" s="86"/>
      <c r="BA693" s="86"/>
      <c r="BB693" s="86"/>
      <c r="BC693" s="86"/>
      <c r="BD693" s="86"/>
    </row>
    <row r="694" spans="1:56" s="90" customFormat="1" ht="12.75" customHeight="1">
      <c r="A694" s="92" t="s">
        <v>207</v>
      </c>
      <c r="B694" s="56" t="s">
        <v>752</v>
      </c>
      <c r="C694" s="56" t="s">
        <v>753</v>
      </c>
      <c r="D694" s="56" t="s">
        <v>754</v>
      </c>
      <c r="E694" s="56" t="s">
        <v>759</v>
      </c>
      <c r="F694" s="56" t="s">
        <v>272</v>
      </c>
      <c r="G694" s="91">
        <v>13</v>
      </c>
      <c r="H694" s="73" t="s">
        <v>796</v>
      </c>
      <c r="I694" s="73" t="s">
        <v>381</v>
      </c>
      <c r="J694" s="74">
        <v>24.9</v>
      </c>
      <c r="K694" s="31">
        <v>24.9</v>
      </c>
      <c r="L694" s="32">
        <v>0</v>
      </c>
      <c r="M694" s="33">
        <v>160</v>
      </c>
      <c r="N694" s="34" t="str">
        <f t="shared" si="135"/>
        <v>kle160s</v>
      </c>
      <c r="O694" s="35" t="e">
        <f t="shared" si="136"/>
        <v>#DIV/0!</v>
      </c>
      <c r="P694" s="36">
        <f>VLOOKUP(A694,Kengetallen!$A$2:$B$57,2,FALSE)</f>
        <v>0</v>
      </c>
      <c r="Q694" s="75"/>
      <c r="R694" s="38">
        <f t="shared" si="137"/>
        <v>0</v>
      </c>
      <c r="S694" s="39">
        <f t="shared" si="138"/>
        <v>0</v>
      </c>
      <c r="T694" s="75"/>
      <c r="U694" s="40">
        <f t="shared" si="139"/>
        <v>3984</v>
      </c>
      <c r="V694" s="76"/>
      <c r="W694" s="77"/>
      <c r="X694" s="78"/>
      <c r="Y694" s="79"/>
      <c r="Z694" s="41"/>
      <c r="AA694" s="80"/>
      <c r="AB694" s="81"/>
      <c r="AC694" s="82"/>
      <c r="AD694" s="83"/>
      <c r="AE694" s="84"/>
      <c r="AF694" s="83"/>
      <c r="AG694" s="85"/>
      <c r="AH694" s="81"/>
      <c r="AI694" s="86"/>
      <c r="AJ694" s="86"/>
      <c r="AK694" s="86"/>
      <c r="AL694" s="86"/>
      <c r="AM694" s="86"/>
      <c r="AN694" s="86"/>
      <c r="AO694" s="86"/>
      <c r="AP694" s="86"/>
      <c r="AQ694" s="86"/>
      <c r="AR694" s="86"/>
      <c r="AS694" s="86"/>
      <c r="AT694" s="86"/>
      <c r="AU694" s="86"/>
      <c r="AV694" s="86"/>
      <c r="AW694" s="86"/>
      <c r="AX694" s="86"/>
      <c r="AY694" s="86"/>
      <c r="AZ694" s="86"/>
      <c r="BA694" s="86"/>
      <c r="BB694" s="86"/>
      <c r="BC694" s="86"/>
      <c r="BD694" s="86"/>
    </row>
    <row r="695" spans="1:56" s="90" customFormat="1" ht="12.75" customHeight="1">
      <c r="A695" s="92" t="s">
        <v>207</v>
      </c>
      <c r="B695" s="56" t="s">
        <v>752</v>
      </c>
      <c r="C695" s="56" t="s">
        <v>753</v>
      </c>
      <c r="D695" s="56" t="s">
        <v>754</v>
      </c>
      <c r="E695" s="56" t="s">
        <v>759</v>
      </c>
      <c r="F695" s="56" t="s">
        <v>272</v>
      </c>
      <c r="G695" s="91">
        <v>16</v>
      </c>
      <c r="H695" s="73" t="s">
        <v>797</v>
      </c>
      <c r="I695" s="73" t="s">
        <v>381</v>
      </c>
      <c r="J695" s="74">
        <v>28.9</v>
      </c>
      <c r="K695" s="31">
        <v>28.9</v>
      </c>
      <c r="L695" s="32">
        <v>0</v>
      </c>
      <c r="M695" s="33">
        <v>160</v>
      </c>
      <c r="N695" s="34" t="str">
        <f t="shared" ref="N695:N758" si="140">A695</f>
        <v>kle160s</v>
      </c>
      <c r="O695" s="35" t="e">
        <f t="shared" ref="O695:O758" si="141">+M695/P695</f>
        <v>#DIV/0!</v>
      </c>
      <c r="P695" s="36">
        <f>VLOOKUP(A695,Kengetallen!$A$2:$B$57,2,FALSE)</f>
        <v>0</v>
      </c>
      <c r="Q695" s="75"/>
      <c r="R695" s="38">
        <f t="shared" ref="R695:R758" si="142">+P695*Q695</f>
        <v>0</v>
      </c>
      <c r="S695" s="39">
        <f t="shared" ref="S695:S758" si="143">+R695*K695</f>
        <v>0</v>
      </c>
      <c r="T695" s="75"/>
      <c r="U695" s="40">
        <f t="shared" ref="U695:U758" si="144">+M695*K695</f>
        <v>4624</v>
      </c>
      <c r="V695" s="76"/>
      <c r="W695" s="77"/>
      <c r="X695" s="78"/>
      <c r="Y695" s="79"/>
      <c r="Z695" s="41"/>
      <c r="AA695" s="80"/>
      <c r="AB695" s="81"/>
      <c r="AC695" s="82"/>
      <c r="AD695" s="83"/>
      <c r="AE695" s="84"/>
      <c r="AF695" s="83"/>
      <c r="AG695" s="85"/>
      <c r="AH695" s="81"/>
      <c r="AI695" s="86"/>
      <c r="AJ695" s="86"/>
      <c r="AK695" s="86"/>
      <c r="AL695" s="86"/>
      <c r="AM695" s="86"/>
      <c r="AN695" s="86"/>
      <c r="AO695" s="86"/>
      <c r="AP695" s="86"/>
      <c r="AQ695" s="86"/>
      <c r="AR695" s="86"/>
      <c r="AS695" s="86"/>
      <c r="AT695" s="86"/>
      <c r="AU695" s="86"/>
      <c r="AV695" s="86"/>
      <c r="AW695" s="86"/>
      <c r="AX695" s="86"/>
      <c r="AY695" s="86"/>
      <c r="AZ695" s="86"/>
      <c r="BA695" s="86"/>
      <c r="BB695" s="86"/>
      <c r="BC695" s="86"/>
      <c r="BD695" s="86"/>
    </row>
    <row r="696" spans="1:56" s="90" customFormat="1" ht="12.75" customHeight="1">
      <c r="A696" s="71" t="s">
        <v>210</v>
      </c>
      <c r="B696" s="56" t="s">
        <v>752</v>
      </c>
      <c r="C696" s="56" t="s">
        <v>753</v>
      </c>
      <c r="D696" s="56" t="s">
        <v>754</v>
      </c>
      <c r="E696" s="56" t="s">
        <v>755</v>
      </c>
      <c r="F696" s="56" t="s">
        <v>272</v>
      </c>
      <c r="G696" s="72">
        <v>1</v>
      </c>
      <c r="H696" s="73" t="s">
        <v>798</v>
      </c>
      <c r="I696" s="73" t="s">
        <v>166</v>
      </c>
      <c r="J696" s="74">
        <v>114.07</v>
      </c>
      <c r="K696" s="31">
        <v>114.07</v>
      </c>
      <c r="L696" s="32">
        <v>0</v>
      </c>
      <c r="M696" s="33">
        <v>200</v>
      </c>
      <c r="N696" s="34" t="str">
        <f t="shared" si="140"/>
        <v>kof200l</v>
      </c>
      <c r="O696" s="35" t="e">
        <f t="shared" si="141"/>
        <v>#DIV/0!</v>
      </c>
      <c r="P696" s="36">
        <f>VLOOKUP(A696,Kengetallen!$A$2:$B$57,2,FALSE)</f>
        <v>0</v>
      </c>
      <c r="Q696" s="75"/>
      <c r="R696" s="38">
        <f t="shared" si="142"/>
        <v>0</v>
      </c>
      <c r="S696" s="39">
        <f t="shared" si="143"/>
        <v>0</v>
      </c>
      <c r="T696" s="75"/>
      <c r="U696" s="40">
        <f t="shared" si="144"/>
        <v>22814</v>
      </c>
      <c r="V696" s="76"/>
      <c r="W696" s="77"/>
      <c r="X696" s="78"/>
      <c r="Y696" s="79"/>
      <c r="Z696" s="41"/>
      <c r="AA696" s="80"/>
      <c r="AB696" s="81"/>
      <c r="AC696" s="82"/>
      <c r="AD696" s="83"/>
      <c r="AE696" s="84"/>
      <c r="AF696" s="83"/>
      <c r="AG696" s="85"/>
      <c r="AH696" s="81"/>
      <c r="AI696" s="86"/>
      <c r="AJ696" s="86"/>
      <c r="AK696" s="86"/>
      <c r="AL696" s="86"/>
      <c r="AM696" s="86"/>
      <c r="AN696" s="86"/>
      <c r="AO696" s="86"/>
      <c r="AP696" s="86"/>
      <c r="AQ696" s="86"/>
      <c r="AR696" s="86"/>
      <c r="AS696" s="86"/>
      <c r="AT696" s="86"/>
      <c r="AU696" s="86"/>
      <c r="AV696" s="86"/>
      <c r="AW696" s="86"/>
      <c r="AX696" s="86"/>
      <c r="AY696" s="86"/>
      <c r="AZ696" s="86"/>
      <c r="BA696" s="86"/>
      <c r="BB696" s="86"/>
      <c r="BC696" s="86"/>
      <c r="BD696" s="86"/>
    </row>
    <row r="697" spans="1:56" s="90" customFormat="1" ht="12.75" customHeight="1">
      <c r="A697" s="71" t="s">
        <v>210</v>
      </c>
      <c r="B697" s="56" t="s">
        <v>752</v>
      </c>
      <c r="C697" s="56" t="s">
        <v>753</v>
      </c>
      <c r="D697" s="56" t="s">
        <v>754</v>
      </c>
      <c r="E697" s="56" t="s">
        <v>755</v>
      </c>
      <c r="F697" s="56" t="s">
        <v>272</v>
      </c>
      <c r="G697" s="72">
        <v>2</v>
      </c>
      <c r="H697" s="73" t="s">
        <v>798</v>
      </c>
      <c r="I697" s="73" t="s">
        <v>166</v>
      </c>
      <c r="J697" s="74">
        <v>25.2</v>
      </c>
      <c r="K697" s="31">
        <v>25.2</v>
      </c>
      <c r="L697" s="32">
        <v>0</v>
      </c>
      <c r="M697" s="33">
        <v>200</v>
      </c>
      <c r="N697" s="34" t="str">
        <f t="shared" si="140"/>
        <v>kof200l</v>
      </c>
      <c r="O697" s="35" t="e">
        <f t="shared" si="141"/>
        <v>#DIV/0!</v>
      </c>
      <c r="P697" s="36">
        <f>VLOOKUP(A697,Kengetallen!$A$2:$B$57,2,FALSE)</f>
        <v>0</v>
      </c>
      <c r="Q697" s="75"/>
      <c r="R697" s="38">
        <f t="shared" si="142"/>
        <v>0</v>
      </c>
      <c r="S697" s="39">
        <f t="shared" si="143"/>
        <v>0</v>
      </c>
      <c r="T697" s="75"/>
      <c r="U697" s="40">
        <f t="shared" si="144"/>
        <v>5040</v>
      </c>
      <c r="V697" s="76"/>
      <c r="W697" s="77"/>
      <c r="X697" s="78"/>
      <c r="Y697" s="79"/>
      <c r="Z697" s="41"/>
      <c r="AA697" s="80"/>
      <c r="AB697" s="81"/>
      <c r="AC697" s="82"/>
      <c r="AD697" s="83"/>
      <c r="AE697" s="84"/>
      <c r="AF697" s="83"/>
      <c r="AG697" s="85"/>
      <c r="AH697" s="81"/>
      <c r="AI697" s="86"/>
      <c r="AJ697" s="86"/>
      <c r="AK697" s="86"/>
      <c r="AL697" s="86"/>
      <c r="AM697" s="86"/>
      <c r="AN697" s="86"/>
      <c r="AO697" s="86"/>
      <c r="AP697" s="86"/>
      <c r="AQ697" s="86"/>
      <c r="AR697" s="86"/>
      <c r="AS697" s="86"/>
      <c r="AT697" s="86"/>
      <c r="AU697" s="86"/>
      <c r="AV697" s="86"/>
      <c r="AW697" s="86"/>
      <c r="AX697" s="86"/>
      <c r="AY697" s="86"/>
      <c r="AZ697" s="86"/>
      <c r="BA697" s="86"/>
      <c r="BB697" s="86"/>
      <c r="BC697" s="86"/>
      <c r="BD697" s="86"/>
    </row>
    <row r="698" spans="1:56" s="90" customFormat="1" ht="12.75" customHeight="1">
      <c r="A698" s="71" t="s">
        <v>213</v>
      </c>
      <c r="B698" s="56" t="s">
        <v>752</v>
      </c>
      <c r="C698" s="56" t="s">
        <v>753</v>
      </c>
      <c r="D698" s="56" t="s">
        <v>754</v>
      </c>
      <c r="E698" s="56" t="s">
        <v>766</v>
      </c>
      <c r="F698" s="56" t="s">
        <v>272</v>
      </c>
      <c r="G698" s="72" t="s">
        <v>799</v>
      </c>
      <c r="H698" s="73" t="s">
        <v>451</v>
      </c>
      <c r="I698" s="73" t="s">
        <v>166</v>
      </c>
      <c r="J698" s="74">
        <v>53</v>
      </c>
      <c r="K698" s="31">
        <v>53</v>
      </c>
      <c r="L698" s="32">
        <v>0</v>
      </c>
      <c r="M698" s="33">
        <v>200</v>
      </c>
      <c r="N698" s="34" t="str">
        <f t="shared" si="140"/>
        <v>les200l</v>
      </c>
      <c r="O698" s="35" t="e">
        <f t="shared" si="141"/>
        <v>#DIV/0!</v>
      </c>
      <c r="P698" s="36">
        <f>VLOOKUP(A698,Kengetallen!$A$2:$B$57,2,FALSE)</f>
        <v>0</v>
      </c>
      <c r="Q698" s="75"/>
      <c r="R698" s="38">
        <f t="shared" si="142"/>
        <v>0</v>
      </c>
      <c r="S698" s="39">
        <f t="shared" si="143"/>
        <v>0</v>
      </c>
      <c r="T698" s="75"/>
      <c r="U698" s="40">
        <f t="shared" si="144"/>
        <v>10600</v>
      </c>
      <c r="V698" s="76"/>
      <c r="W698" s="77"/>
      <c r="X698" s="78"/>
      <c r="Y698" s="79"/>
      <c r="Z698" s="41"/>
      <c r="AA698" s="80"/>
      <c r="AB698" s="81"/>
      <c r="AC698" s="82"/>
      <c r="AD698" s="83"/>
      <c r="AE698" s="84"/>
      <c r="AF698" s="83"/>
      <c r="AG698" s="85"/>
      <c r="AH698" s="81"/>
      <c r="AI698" s="86"/>
      <c r="AJ698" s="86"/>
      <c r="AK698" s="86"/>
      <c r="AL698" s="86"/>
      <c r="AM698" s="86"/>
      <c r="AN698" s="86"/>
      <c r="AO698" s="86"/>
      <c r="AP698" s="86"/>
      <c r="AQ698" s="86"/>
      <c r="AR698" s="86"/>
      <c r="AS698" s="86"/>
      <c r="AT698" s="86"/>
      <c r="AU698" s="86"/>
      <c r="AV698" s="86"/>
      <c r="AW698" s="86"/>
      <c r="AX698" s="86"/>
      <c r="AY698" s="86"/>
      <c r="AZ698" s="86"/>
      <c r="BA698" s="86"/>
      <c r="BB698" s="86"/>
      <c r="BC698" s="86"/>
      <c r="BD698" s="86"/>
    </row>
    <row r="699" spans="1:56" s="90" customFormat="1" ht="12.75" customHeight="1">
      <c r="A699" s="71" t="s">
        <v>213</v>
      </c>
      <c r="B699" s="56" t="s">
        <v>752</v>
      </c>
      <c r="C699" s="56" t="s">
        <v>753</v>
      </c>
      <c r="D699" s="56" t="s">
        <v>754</v>
      </c>
      <c r="E699" s="56" t="s">
        <v>766</v>
      </c>
      <c r="F699" s="56" t="s">
        <v>272</v>
      </c>
      <c r="G699" s="72" t="s">
        <v>800</v>
      </c>
      <c r="H699" s="73" t="s">
        <v>451</v>
      </c>
      <c r="I699" s="73" t="s">
        <v>166</v>
      </c>
      <c r="J699" s="74">
        <v>53</v>
      </c>
      <c r="K699" s="31">
        <v>53</v>
      </c>
      <c r="L699" s="32">
        <v>0</v>
      </c>
      <c r="M699" s="33">
        <v>200</v>
      </c>
      <c r="N699" s="34" t="str">
        <f t="shared" si="140"/>
        <v>les200l</v>
      </c>
      <c r="O699" s="35" t="e">
        <f t="shared" si="141"/>
        <v>#DIV/0!</v>
      </c>
      <c r="P699" s="36">
        <f>VLOOKUP(A699,Kengetallen!$A$2:$B$57,2,FALSE)</f>
        <v>0</v>
      </c>
      <c r="Q699" s="75"/>
      <c r="R699" s="38">
        <f t="shared" si="142"/>
        <v>0</v>
      </c>
      <c r="S699" s="39">
        <f t="shared" si="143"/>
        <v>0</v>
      </c>
      <c r="T699" s="75"/>
      <c r="U699" s="40">
        <f t="shared" si="144"/>
        <v>10600</v>
      </c>
      <c r="V699" s="76"/>
      <c r="W699" s="77"/>
      <c r="X699" s="78"/>
      <c r="Y699" s="79"/>
      <c r="Z699" s="41"/>
      <c r="AA699" s="80"/>
      <c r="AB699" s="81"/>
      <c r="AC699" s="82"/>
      <c r="AD699" s="83"/>
      <c r="AE699" s="84"/>
      <c r="AF699" s="83"/>
      <c r="AG699" s="85"/>
      <c r="AH699" s="81"/>
      <c r="AI699" s="86"/>
      <c r="AJ699" s="86"/>
      <c r="AK699" s="86"/>
      <c r="AL699" s="86"/>
      <c r="AM699" s="86"/>
      <c r="AN699" s="86"/>
      <c r="AO699" s="86"/>
      <c r="AP699" s="86"/>
      <c r="AQ699" s="86"/>
      <c r="AR699" s="86"/>
      <c r="AS699" s="86"/>
      <c r="AT699" s="86"/>
      <c r="AU699" s="86"/>
      <c r="AV699" s="86"/>
      <c r="AW699" s="86"/>
      <c r="AX699" s="86"/>
      <c r="AY699" s="86"/>
      <c r="AZ699" s="86"/>
      <c r="BA699" s="86"/>
      <c r="BB699" s="86"/>
      <c r="BC699" s="86"/>
      <c r="BD699" s="86"/>
    </row>
    <row r="700" spans="1:56" s="90" customFormat="1" ht="12.75" customHeight="1">
      <c r="A700" s="71" t="s">
        <v>213</v>
      </c>
      <c r="B700" s="56" t="s">
        <v>752</v>
      </c>
      <c r="C700" s="56" t="s">
        <v>753</v>
      </c>
      <c r="D700" s="56" t="s">
        <v>754</v>
      </c>
      <c r="E700" s="56" t="s">
        <v>766</v>
      </c>
      <c r="F700" s="56" t="s">
        <v>272</v>
      </c>
      <c r="G700" s="72" t="s">
        <v>801</v>
      </c>
      <c r="H700" s="73" t="s">
        <v>451</v>
      </c>
      <c r="I700" s="73" t="s">
        <v>166</v>
      </c>
      <c r="J700" s="74">
        <v>26.25</v>
      </c>
      <c r="K700" s="31">
        <v>26.25</v>
      </c>
      <c r="L700" s="32">
        <v>0</v>
      </c>
      <c r="M700" s="33">
        <v>200</v>
      </c>
      <c r="N700" s="34" t="str">
        <f t="shared" si="140"/>
        <v>les200l</v>
      </c>
      <c r="O700" s="35" t="e">
        <f t="shared" si="141"/>
        <v>#DIV/0!</v>
      </c>
      <c r="P700" s="36">
        <f>VLOOKUP(A700,Kengetallen!$A$2:$B$57,2,FALSE)</f>
        <v>0</v>
      </c>
      <c r="Q700" s="75"/>
      <c r="R700" s="38">
        <f t="shared" si="142"/>
        <v>0</v>
      </c>
      <c r="S700" s="39">
        <f t="shared" si="143"/>
        <v>0</v>
      </c>
      <c r="T700" s="75"/>
      <c r="U700" s="40">
        <f t="shared" si="144"/>
        <v>5250</v>
      </c>
      <c r="V700" s="76"/>
      <c r="W700" s="77"/>
      <c r="X700" s="78"/>
      <c r="Y700" s="79"/>
      <c r="Z700" s="41"/>
      <c r="AA700" s="80"/>
      <c r="AB700" s="81"/>
      <c r="AC700" s="82"/>
      <c r="AD700" s="83"/>
      <c r="AE700" s="84"/>
      <c r="AF700" s="83"/>
      <c r="AG700" s="85"/>
      <c r="AH700" s="81"/>
      <c r="AI700" s="86"/>
      <c r="AJ700" s="86"/>
      <c r="AK700" s="86"/>
      <c r="AL700" s="86"/>
      <c r="AM700" s="86"/>
      <c r="AN700" s="86"/>
      <c r="AO700" s="86"/>
      <c r="AP700" s="86"/>
      <c r="AQ700" s="86"/>
      <c r="AR700" s="86"/>
      <c r="AS700" s="86"/>
      <c r="AT700" s="86"/>
      <c r="AU700" s="86"/>
      <c r="AV700" s="86"/>
      <c r="AW700" s="86"/>
      <c r="AX700" s="86"/>
      <c r="AY700" s="86"/>
      <c r="AZ700" s="86"/>
      <c r="BA700" s="86"/>
      <c r="BB700" s="86"/>
      <c r="BC700" s="86"/>
      <c r="BD700" s="86"/>
    </row>
    <row r="701" spans="1:56" s="90" customFormat="1" ht="12.75" customHeight="1">
      <c r="A701" s="71" t="s">
        <v>213</v>
      </c>
      <c r="B701" s="56" t="s">
        <v>752</v>
      </c>
      <c r="C701" s="56" t="s">
        <v>753</v>
      </c>
      <c r="D701" s="56" t="s">
        <v>754</v>
      </c>
      <c r="E701" s="56" t="s">
        <v>766</v>
      </c>
      <c r="F701" s="56" t="s">
        <v>272</v>
      </c>
      <c r="G701" s="72" t="s">
        <v>802</v>
      </c>
      <c r="H701" s="73" t="s">
        <v>451</v>
      </c>
      <c r="I701" s="73" t="s">
        <v>166</v>
      </c>
      <c r="J701" s="74">
        <v>53.25</v>
      </c>
      <c r="K701" s="31">
        <v>53.25</v>
      </c>
      <c r="L701" s="32">
        <v>0</v>
      </c>
      <c r="M701" s="33">
        <v>200</v>
      </c>
      <c r="N701" s="34" t="str">
        <f t="shared" si="140"/>
        <v>les200l</v>
      </c>
      <c r="O701" s="35" t="e">
        <f t="shared" si="141"/>
        <v>#DIV/0!</v>
      </c>
      <c r="P701" s="36">
        <f>VLOOKUP(A701,Kengetallen!$A$2:$B$57,2,FALSE)</f>
        <v>0</v>
      </c>
      <c r="Q701" s="75"/>
      <c r="R701" s="38">
        <f t="shared" si="142"/>
        <v>0</v>
      </c>
      <c r="S701" s="39">
        <f t="shared" si="143"/>
        <v>0</v>
      </c>
      <c r="T701" s="75"/>
      <c r="U701" s="40">
        <f t="shared" si="144"/>
        <v>10650</v>
      </c>
      <c r="V701" s="76"/>
      <c r="W701" s="77"/>
      <c r="X701" s="78"/>
      <c r="Y701" s="79"/>
      <c r="Z701" s="41"/>
      <c r="AA701" s="80"/>
      <c r="AB701" s="81"/>
      <c r="AC701" s="82"/>
      <c r="AD701" s="83"/>
      <c r="AE701" s="84"/>
      <c r="AF701" s="83"/>
      <c r="AG701" s="85"/>
      <c r="AH701" s="81"/>
      <c r="AI701" s="86"/>
      <c r="AJ701" s="86"/>
      <c r="AK701" s="86"/>
      <c r="AL701" s="86"/>
      <c r="AM701" s="86"/>
      <c r="AN701" s="86"/>
      <c r="AO701" s="86"/>
      <c r="AP701" s="86"/>
      <c r="AQ701" s="86"/>
      <c r="AR701" s="86"/>
      <c r="AS701" s="86"/>
      <c r="AT701" s="86"/>
      <c r="AU701" s="86"/>
      <c r="AV701" s="86"/>
      <c r="AW701" s="86"/>
      <c r="AX701" s="86"/>
      <c r="AY701" s="86"/>
      <c r="AZ701" s="86"/>
      <c r="BA701" s="86"/>
      <c r="BB701" s="86"/>
      <c r="BC701" s="86"/>
      <c r="BD701" s="86"/>
    </row>
    <row r="702" spans="1:56" s="90" customFormat="1" ht="12.75" customHeight="1">
      <c r="A702" s="71" t="s">
        <v>213</v>
      </c>
      <c r="B702" s="56" t="s">
        <v>752</v>
      </c>
      <c r="C702" s="56" t="s">
        <v>753</v>
      </c>
      <c r="D702" s="56" t="s">
        <v>754</v>
      </c>
      <c r="E702" s="56" t="s">
        <v>766</v>
      </c>
      <c r="F702" s="56" t="s">
        <v>272</v>
      </c>
      <c r="G702" s="72" t="s">
        <v>803</v>
      </c>
      <c r="H702" s="73" t="s">
        <v>451</v>
      </c>
      <c r="I702" s="73" t="s">
        <v>166</v>
      </c>
      <c r="J702" s="74">
        <v>89.25</v>
      </c>
      <c r="K702" s="31">
        <v>89.25</v>
      </c>
      <c r="L702" s="32">
        <v>0</v>
      </c>
      <c r="M702" s="33">
        <v>200</v>
      </c>
      <c r="N702" s="34" t="str">
        <f t="shared" si="140"/>
        <v>les200l</v>
      </c>
      <c r="O702" s="35" t="e">
        <f t="shared" si="141"/>
        <v>#DIV/0!</v>
      </c>
      <c r="P702" s="36">
        <f>VLOOKUP(A702,Kengetallen!$A$2:$B$57,2,FALSE)</f>
        <v>0</v>
      </c>
      <c r="Q702" s="75"/>
      <c r="R702" s="38">
        <f t="shared" si="142"/>
        <v>0</v>
      </c>
      <c r="S702" s="39">
        <f t="shared" si="143"/>
        <v>0</v>
      </c>
      <c r="T702" s="75"/>
      <c r="U702" s="40">
        <f t="shared" si="144"/>
        <v>17850</v>
      </c>
      <c r="V702" s="76"/>
      <c r="W702" s="77"/>
      <c r="X702" s="78"/>
      <c r="Y702" s="79"/>
      <c r="Z702" s="41"/>
      <c r="AA702" s="80"/>
      <c r="AB702" s="81"/>
      <c r="AC702" s="82"/>
      <c r="AD702" s="83"/>
      <c r="AE702" s="84"/>
      <c r="AF702" s="83"/>
      <c r="AG702" s="85"/>
      <c r="AH702" s="81"/>
      <c r="AI702" s="86"/>
      <c r="AJ702" s="86"/>
      <c r="AK702" s="86"/>
      <c r="AL702" s="86"/>
      <c r="AM702" s="86"/>
      <c r="AN702" s="86"/>
      <c r="AO702" s="86"/>
      <c r="AP702" s="86"/>
      <c r="AQ702" s="86"/>
      <c r="AR702" s="86"/>
      <c r="AS702" s="86"/>
      <c r="AT702" s="86"/>
      <c r="AU702" s="86"/>
      <c r="AV702" s="86"/>
      <c r="AW702" s="86"/>
      <c r="AX702" s="86"/>
      <c r="AY702" s="86"/>
      <c r="AZ702" s="86"/>
      <c r="BA702" s="86"/>
      <c r="BB702" s="86"/>
      <c r="BC702" s="86"/>
      <c r="BD702" s="86"/>
    </row>
    <row r="703" spans="1:56" s="90" customFormat="1" ht="12.75" customHeight="1">
      <c r="A703" s="71" t="s">
        <v>213</v>
      </c>
      <c r="B703" s="56" t="s">
        <v>752</v>
      </c>
      <c r="C703" s="56" t="s">
        <v>753</v>
      </c>
      <c r="D703" s="56" t="s">
        <v>754</v>
      </c>
      <c r="E703" s="56" t="s">
        <v>766</v>
      </c>
      <c r="F703" s="56" t="s">
        <v>360</v>
      </c>
      <c r="G703" s="72" t="s">
        <v>804</v>
      </c>
      <c r="H703" s="73" t="s">
        <v>451</v>
      </c>
      <c r="I703" s="73" t="s">
        <v>166</v>
      </c>
      <c r="J703" s="74">
        <v>53</v>
      </c>
      <c r="K703" s="31">
        <v>53</v>
      </c>
      <c r="L703" s="32">
        <v>0</v>
      </c>
      <c r="M703" s="33">
        <v>200</v>
      </c>
      <c r="N703" s="34" t="str">
        <f t="shared" si="140"/>
        <v>les200l</v>
      </c>
      <c r="O703" s="35" t="e">
        <f t="shared" si="141"/>
        <v>#DIV/0!</v>
      </c>
      <c r="P703" s="36">
        <f>VLOOKUP(A703,Kengetallen!$A$2:$B$57,2,FALSE)</f>
        <v>0</v>
      </c>
      <c r="Q703" s="75"/>
      <c r="R703" s="38">
        <f t="shared" si="142"/>
        <v>0</v>
      </c>
      <c r="S703" s="39">
        <f t="shared" si="143"/>
        <v>0</v>
      </c>
      <c r="T703" s="75"/>
      <c r="U703" s="40">
        <f t="shared" si="144"/>
        <v>10600</v>
      </c>
      <c r="V703" s="76"/>
      <c r="W703" s="77"/>
      <c r="X703" s="78"/>
      <c r="Y703" s="79"/>
      <c r="Z703" s="41"/>
      <c r="AA703" s="80"/>
      <c r="AB703" s="81"/>
      <c r="AC703" s="82"/>
      <c r="AD703" s="83"/>
      <c r="AE703" s="84"/>
      <c r="AF703" s="83"/>
      <c r="AG703" s="85"/>
      <c r="AH703" s="81"/>
      <c r="AI703" s="86"/>
      <c r="AJ703" s="86"/>
      <c r="AK703" s="86"/>
      <c r="AL703" s="86"/>
      <c r="AM703" s="86"/>
      <c r="AN703" s="86"/>
      <c r="AO703" s="86"/>
      <c r="AP703" s="86"/>
      <c r="AQ703" s="86"/>
      <c r="AR703" s="86"/>
      <c r="AS703" s="86"/>
      <c r="AT703" s="86"/>
      <c r="AU703" s="86"/>
      <c r="AV703" s="86"/>
      <c r="AW703" s="86"/>
      <c r="AX703" s="86"/>
      <c r="AY703" s="86"/>
      <c r="AZ703" s="86"/>
      <c r="BA703" s="86"/>
      <c r="BB703" s="86"/>
      <c r="BC703" s="86"/>
      <c r="BD703" s="86"/>
    </row>
    <row r="704" spans="1:56" s="90" customFormat="1" ht="12.75" customHeight="1">
      <c r="A704" s="71" t="s">
        <v>213</v>
      </c>
      <c r="B704" s="56" t="s">
        <v>752</v>
      </c>
      <c r="C704" s="56" t="s">
        <v>753</v>
      </c>
      <c r="D704" s="56" t="s">
        <v>754</v>
      </c>
      <c r="E704" s="56" t="s">
        <v>766</v>
      </c>
      <c r="F704" s="56" t="s">
        <v>360</v>
      </c>
      <c r="G704" s="72" t="s">
        <v>805</v>
      </c>
      <c r="H704" s="73" t="s">
        <v>451</v>
      </c>
      <c r="I704" s="73" t="s">
        <v>166</v>
      </c>
      <c r="J704" s="74">
        <v>62</v>
      </c>
      <c r="K704" s="31">
        <v>62</v>
      </c>
      <c r="L704" s="32">
        <v>0</v>
      </c>
      <c r="M704" s="33">
        <v>200</v>
      </c>
      <c r="N704" s="34" t="str">
        <f t="shared" si="140"/>
        <v>les200l</v>
      </c>
      <c r="O704" s="35" t="e">
        <f t="shared" si="141"/>
        <v>#DIV/0!</v>
      </c>
      <c r="P704" s="36">
        <f>VLOOKUP(A704,Kengetallen!$A$2:$B$57,2,FALSE)</f>
        <v>0</v>
      </c>
      <c r="Q704" s="75"/>
      <c r="R704" s="38">
        <f t="shared" si="142"/>
        <v>0</v>
      </c>
      <c r="S704" s="39">
        <f t="shared" si="143"/>
        <v>0</v>
      </c>
      <c r="T704" s="75"/>
      <c r="U704" s="40">
        <f t="shared" si="144"/>
        <v>12400</v>
      </c>
      <c r="V704" s="76"/>
      <c r="W704" s="77"/>
      <c r="X704" s="78"/>
      <c r="Y704" s="79"/>
      <c r="Z704" s="41"/>
      <c r="AA704" s="80"/>
      <c r="AB704" s="81"/>
      <c r="AC704" s="82"/>
      <c r="AD704" s="83"/>
      <c r="AE704" s="84"/>
      <c r="AF704" s="83"/>
      <c r="AG704" s="85"/>
      <c r="AH704" s="81"/>
      <c r="AI704" s="86"/>
      <c r="AJ704" s="86"/>
      <c r="AK704" s="86"/>
      <c r="AL704" s="86"/>
      <c r="AM704" s="86"/>
      <c r="AN704" s="86"/>
      <c r="AO704" s="86"/>
      <c r="AP704" s="86"/>
      <c r="AQ704" s="86"/>
      <c r="AR704" s="86"/>
      <c r="AS704" s="86"/>
      <c r="AT704" s="86"/>
      <c r="AU704" s="86"/>
      <c r="AV704" s="86"/>
      <c r="AW704" s="86"/>
      <c r="AX704" s="86"/>
      <c r="AY704" s="86"/>
      <c r="AZ704" s="86"/>
      <c r="BA704" s="86"/>
      <c r="BB704" s="86"/>
      <c r="BC704" s="86"/>
      <c r="BD704" s="86"/>
    </row>
    <row r="705" spans="1:56" s="90" customFormat="1" ht="12.75" customHeight="1">
      <c r="A705" s="71" t="s">
        <v>213</v>
      </c>
      <c r="B705" s="56" t="s">
        <v>752</v>
      </c>
      <c r="C705" s="56" t="s">
        <v>753</v>
      </c>
      <c r="D705" s="56" t="s">
        <v>754</v>
      </c>
      <c r="E705" s="56" t="s">
        <v>766</v>
      </c>
      <c r="F705" s="56" t="s">
        <v>360</v>
      </c>
      <c r="G705" s="72" t="s">
        <v>806</v>
      </c>
      <c r="H705" s="73" t="s">
        <v>451</v>
      </c>
      <c r="I705" s="73" t="s">
        <v>166</v>
      </c>
      <c r="J705" s="74">
        <v>53</v>
      </c>
      <c r="K705" s="31">
        <v>53</v>
      </c>
      <c r="L705" s="32">
        <v>0</v>
      </c>
      <c r="M705" s="33">
        <v>200</v>
      </c>
      <c r="N705" s="34" t="str">
        <f t="shared" si="140"/>
        <v>les200l</v>
      </c>
      <c r="O705" s="35" t="e">
        <f t="shared" si="141"/>
        <v>#DIV/0!</v>
      </c>
      <c r="P705" s="36">
        <f>VLOOKUP(A705,Kengetallen!$A$2:$B$57,2,FALSE)</f>
        <v>0</v>
      </c>
      <c r="Q705" s="75"/>
      <c r="R705" s="38">
        <f t="shared" si="142"/>
        <v>0</v>
      </c>
      <c r="S705" s="39">
        <f t="shared" si="143"/>
        <v>0</v>
      </c>
      <c r="T705" s="75"/>
      <c r="U705" s="40">
        <f t="shared" si="144"/>
        <v>10600</v>
      </c>
      <c r="V705" s="76"/>
      <c r="W705" s="77"/>
      <c r="X705" s="78"/>
      <c r="Y705" s="79"/>
      <c r="Z705" s="41"/>
      <c r="AA705" s="80"/>
      <c r="AB705" s="81"/>
      <c r="AC705" s="82"/>
      <c r="AD705" s="83"/>
      <c r="AE705" s="84"/>
      <c r="AF705" s="83"/>
      <c r="AG705" s="85"/>
      <c r="AH705" s="81"/>
      <c r="AI705" s="86"/>
      <c r="AJ705" s="86"/>
      <c r="AK705" s="86"/>
      <c r="AL705" s="86"/>
      <c r="AM705" s="86"/>
      <c r="AN705" s="86"/>
      <c r="AO705" s="86"/>
      <c r="AP705" s="86"/>
      <c r="AQ705" s="86"/>
      <c r="AR705" s="86"/>
      <c r="AS705" s="86"/>
      <c r="AT705" s="86"/>
      <c r="AU705" s="86"/>
      <c r="AV705" s="86"/>
      <c r="AW705" s="86"/>
      <c r="AX705" s="86"/>
      <c r="AY705" s="86"/>
      <c r="AZ705" s="86"/>
      <c r="BA705" s="86"/>
      <c r="BB705" s="86"/>
      <c r="BC705" s="86"/>
      <c r="BD705" s="86"/>
    </row>
    <row r="706" spans="1:56" s="90" customFormat="1" ht="12.75" customHeight="1">
      <c r="A706" s="71" t="s">
        <v>213</v>
      </c>
      <c r="B706" s="56" t="s">
        <v>752</v>
      </c>
      <c r="C706" s="56" t="s">
        <v>753</v>
      </c>
      <c r="D706" s="56" t="s">
        <v>754</v>
      </c>
      <c r="E706" s="56" t="s">
        <v>766</v>
      </c>
      <c r="F706" s="56" t="s">
        <v>360</v>
      </c>
      <c r="G706" s="72" t="s">
        <v>807</v>
      </c>
      <c r="H706" s="73" t="s">
        <v>451</v>
      </c>
      <c r="I706" s="73" t="s">
        <v>166</v>
      </c>
      <c r="J706" s="74">
        <v>53</v>
      </c>
      <c r="K706" s="31">
        <v>53</v>
      </c>
      <c r="L706" s="32">
        <v>0</v>
      </c>
      <c r="M706" s="33">
        <v>200</v>
      </c>
      <c r="N706" s="34" t="str">
        <f t="shared" si="140"/>
        <v>les200l</v>
      </c>
      <c r="O706" s="35" t="e">
        <f t="shared" si="141"/>
        <v>#DIV/0!</v>
      </c>
      <c r="P706" s="36">
        <f>VLOOKUP(A706,Kengetallen!$A$2:$B$57,2,FALSE)</f>
        <v>0</v>
      </c>
      <c r="Q706" s="75"/>
      <c r="R706" s="38">
        <f t="shared" si="142"/>
        <v>0</v>
      </c>
      <c r="S706" s="39">
        <f t="shared" si="143"/>
        <v>0</v>
      </c>
      <c r="T706" s="75"/>
      <c r="U706" s="40">
        <f t="shared" si="144"/>
        <v>10600</v>
      </c>
      <c r="V706" s="76"/>
      <c r="W706" s="77"/>
      <c r="X706" s="78"/>
      <c r="Y706" s="79"/>
      <c r="Z706" s="41"/>
      <c r="AA706" s="80"/>
      <c r="AB706" s="81"/>
      <c r="AC706" s="82"/>
      <c r="AD706" s="83"/>
      <c r="AE706" s="84"/>
      <c r="AF706" s="83"/>
      <c r="AG706" s="85"/>
      <c r="AH706" s="81"/>
      <c r="AI706" s="86"/>
      <c r="AJ706" s="86"/>
      <c r="AK706" s="86"/>
      <c r="AL706" s="86"/>
      <c r="AM706" s="86"/>
      <c r="AN706" s="86"/>
      <c r="AO706" s="86"/>
      <c r="AP706" s="86"/>
      <c r="AQ706" s="86"/>
      <c r="AR706" s="86"/>
      <c r="AS706" s="86"/>
      <c r="AT706" s="86"/>
      <c r="AU706" s="86"/>
      <c r="AV706" s="86"/>
      <c r="AW706" s="86"/>
      <c r="AX706" s="86"/>
      <c r="AY706" s="86"/>
      <c r="AZ706" s="86"/>
      <c r="BA706" s="86"/>
      <c r="BB706" s="86"/>
      <c r="BC706" s="86"/>
      <c r="BD706" s="86"/>
    </row>
    <row r="707" spans="1:56" s="90" customFormat="1" ht="12.75" customHeight="1">
      <c r="A707" s="71" t="s">
        <v>213</v>
      </c>
      <c r="B707" s="56" t="s">
        <v>752</v>
      </c>
      <c r="C707" s="56" t="s">
        <v>753</v>
      </c>
      <c r="D707" s="56" t="s">
        <v>754</v>
      </c>
      <c r="E707" s="56" t="s">
        <v>766</v>
      </c>
      <c r="F707" s="56" t="s">
        <v>360</v>
      </c>
      <c r="G707" s="72" t="s">
        <v>808</v>
      </c>
      <c r="H707" s="73" t="s">
        <v>451</v>
      </c>
      <c r="I707" s="73" t="s">
        <v>166</v>
      </c>
      <c r="J707" s="74">
        <v>53</v>
      </c>
      <c r="K707" s="31">
        <v>53</v>
      </c>
      <c r="L707" s="32">
        <v>0</v>
      </c>
      <c r="M707" s="33">
        <v>200</v>
      </c>
      <c r="N707" s="34" t="str">
        <f t="shared" si="140"/>
        <v>les200l</v>
      </c>
      <c r="O707" s="35" t="e">
        <f t="shared" si="141"/>
        <v>#DIV/0!</v>
      </c>
      <c r="P707" s="36">
        <f>VLOOKUP(A707,Kengetallen!$A$2:$B$57,2,FALSE)</f>
        <v>0</v>
      </c>
      <c r="Q707" s="75"/>
      <c r="R707" s="38">
        <f t="shared" si="142"/>
        <v>0</v>
      </c>
      <c r="S707" s="39">
        <f t="shared" si="143"/>
        <v>0</v>
      </c>
      <c r="T707" s="75"/>
      <c r="U707" s="40">
        <f t="shared" si="144"/>
        <v>10600</v>
      </c>
      <c r="V707" s="76"/>
      <c r="W707" s="77"/>
      <c r="X707" s="78"/>
      <c r="Y707" s="79"/>
      <c r="Z707" s="41"/>
      <c r="AA707" s="80"/>
      <c r="AB707" s="81"/>
      <c r="AC707" s="82"/>
      <c r="AD707" s="83"/>
      <c r="AE707" s="84"/>
      <c r="AF707" s="83"/>
      <c r="AG707" s="85"/>
      <c r="AH707" s="81"/>
      <c r="AI707" s="86"/>
      <c r="AJ707" s="86"/>
      <c r="AK707" s="86"/>
      <c r="AL707" s="86"/>
      <c r="AM707" s="86"/>
      <c r="AN707" s="86"/>
      <c r="AO707" s="86"/>
      <c r="AP707" s="86"/>
      <c r="AQ707" s="86"/>
      <c r="AR707" s="86"/>
      <c r="AS707" s="86"/>
      <c r="AT707" s="86"/>
      <c r="AU707" s="86"/>
      <c r="AV707" s="86"/>
      <c r="AW707" s="86"/>
      <c r="AX707" s="86"/>
      <c r="AY707" s="86"/>
      <c r="AZ707" s="86"/>
      <c r="BA707" s="86"/>
      <c r="BB707" s="86"/>
      <c r="BC707" s="86"/>
      <c r="BD707" s="86"/>
    </row>
    <row r="708" spans="1:56" s="90" customFormat="1" ht="12.75" customHeight="1">
      <c r="A708" s="71" t="s">
        <v>213</v>
      </c>
      <c r="B708" s="56" t="s">
        <v>752</v>
      </c>
      <c r="C708" s="56" t="s">
        <v>753</v>
      </c>
      <c r="D708" s="56" t="s">
        <v>754</v>
      </c>
      <c r="E708" s="56" t="s">
        <v>766</v>
      </c>
      <c r="F708" s="56" t="s">
        <v>360</v>
      </c>
      <c r="G708" s="72" t="s">
        <v>809</v>
      </c>
      <c r="H708" s="73" t="s">
        <v>451</v>
      </c>
      <c r="I708" s="73" t="s">
        <v>166</v>
      </c>
      <c r="J708" s="74">
        <v>53</v>
      </c>
      <c r="K708" s="31">
        <v>53</v>
      </c>
      <c r="L708" s="32">
        <v>0</v>
      </c>
      <c r="M708" s="33">
        <v>200</v>
      </c>
      <c r="N708" s="34" t="str">
        <f t="shared" si="140"/>
        <v>les200l</v>
      </c>
      <c r="O708" s="35" t="e">
        <f t="shared" si="141"/>
        <v>#DIV/0!</v>
      </c>
      <c r="P708" s="36">
        <f>VLOOKUP(A708,Kengetallen!$A$2:$B$57,2,FALSE)</f>
        <v>0</v>
      </c>
      <c r="Q708" s="75"/>
      <c r="R708" s="38">
        <f t="shared" si="142"/>
        <v>0</v>
      </c>
      <c r="S708" s="39">
        <f t="shared" si="143"/>
        <v>0</v>
      </c>
      <c r="T708" s="75"/>
      <c r="U708" s="40">
        <f t="shared" si="144"/>
        <v>10600</v>
      </c>
      <c r="V708" s="76"/>
      <c r="W708" s="77"/>
      <c r="X708" s="78"/>
      <c r="Y708" s="79"/>
      <c r="Z708" s="41"/>
      <c r="AA708" s="80"/>
      <c r="AB708" s="81"/>
      <c r="AC708" s="82"/>
      <c r="AD708" s="83"/>
      <c r="AE708" s="84"/>
      <c r="AF708" s="83"/>
      <c r="AG708" s="85"/>
      <c r="AH708" s="81"/>
      <c r="AI708" s="86"/>
      <c r="AJ708" s="86"/>
      <c r="AK708" s="86"/>
      <c r="AL708" s="86"/>
      <c r="AM708" s="86"/>
      <c r="AN708" s="86"/>
      <c r="AO708" s="86"/>
      <c r="AP708" s="86"/>
      <c r="AQ708" s="86"/>
      <c r="AR708" s="86"/>
      <c r="AS708" s="86"/>
      <c r="AT708" s="86"/>
      <c r="AU708" s="86"/>
      <c r="AV708" s="86"/>
      <c r="AW708" s="86"/>
      <c r="AX708" s="86"/>
      <c r="AY708" s="86"/>
      <c r="AZ708" s="86"/>
      <c r="BA708" s="86"/>
      <c r="BB708" s="86"/>
      <c r="BC708" s="86"/>
      <c r="BD708" s="86"/>
    </row>
    <row r="709" spans="1:56" s="90" customFormat="1" ht="12.75" customHeight="1">
      <c r="A709" s="71" t="s">
        <v>213</v>
      </c>
      <c r="B709" s="56" t="s">
        <v>752</v>
      </c>
      <c r="C709" s="56" t="s">
        <v>753</v>
      </c>
      <c r="D709" s="56" t="s">
        <v>754</v>
      </c>
      <c r="E709" s="56" t="s">
        <v>766</v>
      </c>
      <c r="F709" s="56" t="s">
        <v>360</v>
      </c>
      <c r="G709" s="72" t="s">
        <v>810</v>
      </c>
      <c r="H709" s="73" t="s">
        <v>451</v>
      </c>
      <c r="I709" s="73" t="s">
        <v>166</v>
      </c>
      <c r="J709" s="74">
        <v>53</v>
      </c>
      <c r="K709" s="31">
        <v>53</v>
      </c>
      <c r="L709" s="32">
        <v>0</v>
      </c>
      <c r="M709" s="33">
        <v>200</v>
      </c>
      <c r="N709" s="34" t="str">
        <f t="shared" si="140"/>
        <v>les200l</v>
      </c>
      <c r="O709" s="35" t="e">
        <f t="shared" si="141"/>
        <v>#DIV/0!</v>
      </c>
      <c r="P709" s="36">
        <f>VLOOKUP(A709,Kengetallen!$A$2:$B$57,2,FALSE)</f>
        <v>0</v>
      </c>
      <c r="Q709" s="75"/>
      <c r="R709" s="38">
        <f t="shared" si="142"/>
        <v>0</v>
      </c>
      <c r="S709" s="39">
        <f t="shared" si="143"/>
        <v>0</v>
      </c>
      <c r="T709" s="75"/>
      <c r="U709" s="40">
        <f t="shared" si="144"/>
        <v>10600</v>
      </c>
      <c r="V709" s="76"/>
      <c r="W709" s="77"/>
      <c r="X709" s="78"/>
      <c r="Y709" s="79"/>
      <c r="Z709" s="41"/>
      <c r="AA709" s="80"/>
      <c r="AB709" s="81"/>
      <c r="AC709" s="82"/>
      <c r="AD709" s="83"/>
      <c r="AE709" s="84"/>
      <c r="AF709" s="83"/>
      <c r="AG709" s="85"/>
      <c r="AH709" s="81"/>
      <c r="AI709" s="86"/>
      <c r="AJ709" s="86"/>
      <c r="AK709" s="86"/>
      <c r="AL709" s="86"/>
      <c r="AM709" s="86"/>
      <c r="AN709" s="86"/>
      <c r="AO709" s="86"/>
      <c r="AP709" s="86"/>
      <c r="AQ709" s="86"/>
      <c r="AR709" s="86"/>
      <c r="AS709" s="86"/>
      <c r="AT709" s="86"/>
      <c r="AU709" s="86"/>
      <c r="AV709" s="86"/>
      <c r="AW709" s="86"/>
      <c r="AX709" s="86"/>
      <c r="AY709" s="86"/>
      <c r="AZ709" s="86"/>
      <c r="BA709" s="86"/>
      <c r="BB709" s="86"/>
      <c r="BC709" s="86"/>
      <c r="BD709" s="86"/>
    </row>
    <row r="710" spans="1:56" s="90" customFormat="1" ht="12.75" customHeight="1">
      <c r="A710" s="71" t="s">
        <v>213</v>
      </c>
      <c r="B710" s="56" t="s">
        <v>752</v>
      </c>
      <c r="C710" s="56" t="s">
        <v>753</v>
      </c>
      <c r="D710" s="56" t="s">
        <v>754</v>
      </c>
      <c r="E710" s="56" t="s">
        <v>766</v>
      </c>
      <c r="F710" s="56" t="s">
        <v>360</v>
      </c>
      <c r="G710" s="72" t="s">
        <v>811</v>
      </c>
      <c r="H710" s="73" t="s">
        <v>451</v>
      </c>
      <c r="I710" s="73" t="s">
        <v>166</v>
      </c>
      <c r="J710" s="74">
        <v>53</v>
      </c>
      <c r="K710" s="31">
        <v>53</v>
      </c>
      <c r="L710" s="32">
        <v>0</v>
      </c>
      <c r="M710" s="33">
        <v>200</v>
      </c>
      <c r="N710" s="34" t="str">
        <f t="shared" si="140"/>
        <v>les200l</v>
      </c>
      <c r="O710" s="35" t="e">
        <f t="shared" si="141"/>
        <v>#DIV/0!</v>
      </c>
      <c r="P710" s="36">
        <f>VLOOKUP(A710,Kengetallen!$A$2:$B$57,2,FALSE)</f>
        <v>0</v>
      </c>
      <c r="Q710" s="75"/>
      <c r="R710" s="38">
        <f t="shared" si="142"/>
        <v>0</v>
      </c>
      <c r="S710" s="39">
        <f t="shared" si="143"/>
        <v>0</v>
      </c>
      <c r="T710" s="75"/>
      <c r="U710" s="40">
        <f t="shared" si="144"/>
        <v>10600</v>
      </c>
      <c r="V710" s="76"/>
      <c r="W710" s="77"/>
      <c r="X710" s="78"/>
      <c r="Y710" s="79"/>
      <c r="Z710" s="41"/>
      <c r="AA710" s="80"/>
      <c r="AB710" s="81"/>
      <c r="AC710" s="82"/>
      <c r="AD710" s="83"/>
      <c r="AE710" s="84"/>
      <c r="AF710" s="83"/>
      <c r="AG710" s="85"/>
      <c r="AH710" s="81"/>
      <c r="AI710" s="86"/>
      <c r="AJ710" s="86"/>
      <c r="AK710" s="86"/>
      <c r="AL710" s="86"/>
      <c r="AM710" s="86"/>
      <c r="AN710" s="86"/>
      <c r="AO710" s="86"/>
      <c r="AP710" s="86"/>
      <c r="AQ710" s="86"/>
      <c r="AR710" s="86"/>
      <c r="AS710" s="86"/>
      <c r="AT710" s="86"/>
      <c r="AU710" s="86"/>
      <c r="AV710" s="86"/>
      <c r="AW710" s="86"/>
      <c r="AX710" s="86"/>
      <c r="AY710" s="86"/>
      <c r="AZ710" s="86"/>
      <c r="BA710" s="86"/>
      <c r="BB710" s="86"/>
      <c r="BC710" s="86"/>
      <c r="BD710" s="86"/>
    </row>
    <row r="711" spans="1:56" s="90" customFormat="1" ht="12.75" customHeight="1">
      <c r="A711" s="71" t="s">
        <v>213</v>
      </c>
      <c r="B711" s="56" t="s">
        <v>752</v>
      </c>
      <c r="C711" s="56" t="s">
        <v>753</v>
      </c>
      <c r="D711" s="56" t="s">
        <v>754</v>
      </c>
      <c r="E711" s="56" t="s">
        <v>766</v>
      </c>
      <c r="F711" s="56" t="s">
        <v>360</v>
      </c>
      <c r="G711" s="72" t="s">
        <v>812</v>
      </c>
      <c r="H711" s="73" t="s">
        <v>451</v>
      </c>
      <c r="I711" s="73" t="s">
        <v>166</v>
      </c>
      <c r="J711" s="74">
        <v>53</v>
      </c>
      <c r="K711" s="31">
        <v>53</v>
      </c>
      <c r="L711" s="32">
        <v>0</v>
      </c>
      <c r="M711" s="33">
        <v>200</v>
      </c>
      <c r="N711" s="34" t="str">
        <f t="shared" si="140"/>
        <v>les200l</v>
      </c>
      <c r="O711" s="35" t="e">
        <f t="shared" si="141"/>
        <v>#DIV/0!</v>
      </c>
      <c r="P711" s="36">
        <f>VLOOKUP(A711,Kengetallen!$A$2:$B$57,2,FALSE)</f>
        <v>0</v>
      </c>
      <c r="Q711" s="75"/>
      <c r="R711" s="38">
        <f t="shared" si="142"/>
        <v>0</v>
      </c>
      <c r="S711" s="39">
        <f t="shared" si="143"/>
        <v>0</v>
      </c>
      <c r="T711" s="75"/>
      <c r="U711" s="40">
        <f t="shared" si="144"/>
        <v>10600</v>
      </c>
      <c r="V711" s="76"/>
      <c r="W711" s="77"/>
      <c r="X711" s="78"/>
      <c r="Y711" s="79"/>
      <c r="Z711" s="41"/>
      <c r="AA711" s="80"/>
      <c r="AB711" s="81"/>
      <c r="AC711" s="82"/>
      <c r="AD711" s="83"/>
      <c r="AE711" s="84"/>
      <c r="AF711" s="83"/>
      <c r="AG711" s="85"/>
      <c r="AH711" s="81"/>
      <c r="AI711" s="86"/>
      <c r="AJ711" s="86"/>
      <c r="AK711" s="86"/>
      <c r="AL711" s="86"/>
      <c r="AM711" s="86"/>
      <c r="AN711" s="86"/>
      <c r="AO711" s="86"/>
      <c r="AP711" s="86"/>
      <c r="AQ711" s="86"/>
      <c r="AR711" s="86"/>
      <c r="AS711" s="86"/>
      <c r="AT711" s="86"/>
      <c r="AU711" s="86"/>
      <c r="AV711" s="86"/>
      <c r="AW711" s="86"/>
      <c r="AX711" s="86"/>
      <c r="AY711" s="86"/>
      <c r="AZ711" s="86"/>
      <c r="BA711" s="86"/>
      <c r="BB711" s="86"/>
      <c r="BC711" s="86"/>
      <c r="BD711" s="86"/>
    </row>
    <row r="712" spans="1:56" s="90" customFormat="1" ht="12.75" customHeight="1">
      <c r="A712" s="71" t="s">
        <v>213</v>
      </c>
      <c r="B712" s="56" t="s">
        <v>752</v>
      </c>
      <c r="C712" s="56" t="s">
        <v>753</v>
      </c>
      <c r="D712" s="56" t="s">
        <v>754</v>
      </c>
      <c r="E712" s="56" t="s">
        <v>766</v>
      </c>
      <c r="F712" s="56" t="s">
        <v>360</v>
      </c>
      <c r="G712" s="72" t="s">
        <v>813</v>
      </c>
      <c r="H712" s="73" t="s">
        <v>451</v>
      </c>
      <c r="I712" s="73" t="s">
        <v>166</v>
      </c>
      <c r="J712" s="74">
        <v>53</v>
      </c>
      <c r="K712" s="31">
        <v>53</v>
      </c>
      <c r="L712" s="32">
        <v>0</v>
      </c>
      <c r="M712" s="33">
        <v>200</v>
      </c>
      <c r="N712" s="34" t="str">
        <f t="shared" si="140"/>
        <v>les200l</v>
      </c>
      <c r="O712" s="35" t="e">
        <f t="shared" si="141"/>
        <v>#DIV/0!</v>
      </c>
      <c r="P712" s="36">
        <f>VLOOKUP(A712,Kengetallen!$A$2:$B$57,2,FALSE)</f>
        <v>0</v>
      </c>
      <c r="Q712" s="75"/>
      <c r="R712" s="38">
        <f t="shared" si="142"/>
        <v>0</v>
      </c>
      <c r="S712" s="39">
        <f t="shared" si="143"/>
        <v>0</v>
      </c>
      <c r="T712" s="75"/>
      <c r="U712" s="40">
        <f t="shared" si="144"/>
        <v>10600</v>
      </c>
      <c r="V712" s="76"/>
      <c r="W712" s="77"/>
      <c r="X712" s="78"/>
      <c r="Y712" s="79"/>
      <c r="Z712" s="41"/>
      <c r="AA712" s="80"/>
      <c r="AB712" s="81"/>
      <c r="AC712" s="82"/>
      <c r="AD712" s="83"/>
      <c r="AE712" s="84"/>
      <c r="AF712" s="83"/>
      <c r="AG712" s="85"/>
      <c r="AH712" s="81"/>
      <c r="AI712" s="86"/>
      <c r="AJ712" s="86"/>
      <c r="AK712" s="86"/>
      <c r="AL712" s="86"/>
      <c r="AM712" s="86"/>
      <c r="AN712" s="86"/>
      <c r="AO712" s="86"/>
      <c r="AP712" s="86"/>
      <c r="AQ712" s="86"/>
      <c r="AR712" s="86"/>
      <c r="AS712" s="86"/>
      <c r="AT712" s="86"/>
      <c r="AU712" s="86"/>
      <c r="AV712" s="86"/>
      <c r="AW712" s="86"/>
      <c r="AX712" s="86"/>
      <c r="AY712" s="86"/>
      <c r="AZ712" s="86"/>
      <c r="BA712" s="86"/>
      <c r="BB712" s="86"/>
      <c r="BC712" s="86"/>
      <c r="BD712" s="86"/>
    </row>
    <row r="713" spans="1:56" s="90" customFormat="1" ht="12.75" customHeight="1">
      <c r="A713" s="71" t="s">
        <v>213</v>
      </c>
      <c r="B713" s="56" t="s">
        <v>752</v>
      </c>
      <c r="C713" s="56" t="s">
        <v>753</v>
      </c>
      <c r="D713" s="56" t="s">
        <v>754</v>
      </c>
      <c r="E713" s="56" t="s">
        <v>770</v>
      </c>
      <c r="F713" s="56" t="s">
        <v>272</v>
      </c>
      <c r="G713" s="73" t="s">
        <v>814</v>
      </c>
      <c r="H713" s="73" t="s">
        <v>451</v>
      </c>
      <c r="I713" s="73" t="s">
        <v>166</v>
      </c>
      <c r="J713" s="74">
        <v>53</v>
      </c>
      <c r="K713" s="31">
        <v>53</v>
      </c>
      <c r="L713" s="32">
        <v>0</v>
      </c>
      <c r="M713" s="33">
        <v>200</v>
      </c>
      <c r="N713" s="34" t="str">
        <f t="shared" si="140"/>
        <v>les200l</v>
      </c>
      <c r="O713" s="35" t="e">
        <f t="shared" si="141"/>
        <v>#DIV/0!</v>
      </c>
      <c r="P713" s="36">
        <f>VLOOKUP(A713,Kengetallen!$A$2:$B$57,2,FALSE)</f>
        <v>0</v>
      </c>
      <c r="Q713" s="75"/>
      <c r="R713" s="38">
        <f t="shared" si="142"/>
        <v>0</v>
      </c>
      <c r="S713" s="39">
        <f t="shared" si="143"/>
        <v>0</v>
      </c>
      <c r="T713" s="75"/>
      <c r="U713" s="40">
        <f t="shared" si="144"/>
        <v>10600</v>
      </c>
      <c r="V713" s="76"/>
      <c r="W713" s="77"/>
      <c r="X713" s="78"/>
      <c r="Y713" s="79"/>
      <c r="Z713" s="41"/>
      <c r="AA713" s="80"/>
      <c r="AB713" s="81"/>
      <c r="AC713" s="82"/>
      <c r="AD713" s="83"/>
      <c r="AE713" s="84"/>
      <c r="AF713" s="83"/>
      <c r="AG713" s="85"/>
      <c r="AH713" s="81"/>
      <c r="AI713" s="86"/>
      <c r="AJ713" s="86"/>
      <c r="AK713" s="86"/>
      <c r="AL713" s="86"/>
      <c r="AM713" s="86"/>
      <c r="AN713" s="86"/>
      <c r="AO713" s="86"/>
      <c r="AP713" s="86"/>
      <c r="AQ713" s="86"/>
      <c r="AR713" s="86"/>
      <c r="AS713" s="86"/>
      <c r="AT713" s="86"/>
      <c r="AU713" s="86"/>
      <c r="AV713" s="86"/>
      <c r="AW713" s="86"/>
      <c r="AX713" s="86"/>
      <c r="AY713" s="86"/>
      <c r="AZ713" s="86"/>
      <c r="BA713" s="86"/>
      <c r="BB713" s="86"/>
      <c r="BC713" s="86"/>
      <c r="BD713" s="86"/>
    </row>
    <row r="714" spans="1:56" s="90" customFormat="1" ht="12.75" customHeight="1">
      <c r="A714" s="71" t="s">
        <v>213</v>
      </c>
      <c r="B714" s="56" t="s">
        <v>752</v>
      </c>
      <c r="C714" s="56" t="s">
        <v>753</v>
      </c>
      <c r="D714" s="56" t="s">
        <v>754</v>
      </c>
      <c r="E714" s="56" t="s">
        <v>770</v>
      </c>
      <c r="F714" s="56" t="s">
        <v>272</v>
      </c>
      <c r="G714" s="73" t="s">
        <v>815</v>
      </c>
      <c r="H714" s="73" t="s">
        <v>451</v>
      </c>
      <c r="I714" s="73" t="s">
        <v>166</v>
      </c>
      <c r="J714" s="74">
        <v>53</v>
      </c>
      <c r="K714" s="31">
        <v>53</v>
      </c>
      <c r="L714" s="32">
        <v>0</v>
      </c>
      <c r="M714" s="33">
        <v>200</v>
      </c>
      <c r="N714" s="34" t="str">
        <f t="shared" si="140"/>
        <v>les200l</v>
      </c>
      <c r="O714" s="35" t="e">
        <f t="shared" si="141"/>
        <v>#DIV/0!</v>
      </c>
      <c r="P714" s="36">
        <f>VLOOKUP(A714,Kengetallen!$A$2:$B$57,2,FALSE)</f>
        <v>0</v>
      </c>
      <c r="Q714" s="75"/>
      <c r="R714" s="38">
        <f t="shared" si="142"/>
        <v>0</v>
      </c>
      <c r="S714" s="39">
        <f t="shared" si="143"/>
        <v>0</v>
      </c>
      <c r="T714" s="75"/>
      <c r="U714" s="40">
        <f t="shared" si="144"/>
        <v>10600</v>
      </c>
      <c r="V714" s="76"/>
      <c r="W714" s="77"/>
      <c r="X714" s="78"/>
      <c r="Y714" s="79"/>
      <c r="Z714" s="41"/>
      <c r="AA714" s="80"/>
      <c r="AB714" s="81"/>
      <c r="AC714" s="82"/>
      <c r="AD714" s="83"/>
      <c r="AE714" s="84"/>
      <c r="AF714" s="83"/>
      <c r="AG714" s="85"/>
      <c r="AH714" s="81"/>
      <c r="AI714" s="86"/>
      <c r="AJ714" s="86"/>
      <c r="AK714" s="86"/>
      <c r="AL714" s="86"/>
      <c r="AM714" s="86"/>
      <c r="AN714" s="86"/>
      <c r="AO714" s="86"/>
      <c r="AP714" s="86"/>
      <c r="AQ714" s="86"/>
      <c r="AR714" s="86"/>
      <c r="AS714" s="86"/>
      <c r="AT714" s="86"/>
      <c r="AU714" s="86"/>
      <c r="AV714" s="86"/>
      <c r="AW714" s="86"/>
      <c r="AX714" s="86"/>
      <c r="AY714" s="86"/>
      <c r="AZ714" s="86"/>
      <c r="BA714" s="86"/>
      <c r="BB714" s="86"/>
      <c r="BC714" s="86"/>
      <c r="BD714" s="86"/>
    </row>
    <row r="715" spans="1:56" s="90" customFormat="1" ht="12.75" customHeight="1">
      <c r="A715" s="71" t="s">
        <v>213</v>
      </c>
      <c r="B715" s="56" t="s">
        <v>752</v>
      </c>
      <c r="C715" s="56" t="s">
        <v>753</v>
      </c>
      <c r="D715" s="56" t="s">
        <v>754</v>
      </c>
      <c r="E715" s="56" t="s">
        <v>770</v>
      </c>
      <c r="F715" s="56" t="s">
        <v>272</v>
      </c>
      <c r="G715" s="73" t="s">
        <v>816</v>
      </c>
      <c r="H715" s="73" t="s">
        <v>451</v>
      </c>
      <c r="I715" s="73" t="s">
        <v>166</v>
      </c>
      <c r="J715" s="74">
        <v>53</v>
      </c>
      <c r="K715" s="31">
        <v>53</v>
      </c>
      <c r="L715" s="32">
        <v>0</v>
      </c>
      <c r="M715" s="33">
        <v>200</v>
      </c>
      <c r="N715" s="34" t="str">
        <f t="shared" si="140"/>
        <v>les200l</v>
      </c>
      <c r="O715" s="35" t="e">
        <f t="shared" si="141"/>
        <v>#DIV/0!</v>
      </c>
      <c r="P715" s="36">
        <f>VLOOKUP(A715,Kengetallen!$A$2:$B$57,2,FALSE)</f>
        <v>0</v>
      </c>
      <c r="Q715" s="75"/>
      <c r="R715" s="38">
        <f t="shared" si="142"/>
        <v>0</v>
      </c>
      <c r="S715" s="39">
        <f t="shared" si="143"/>
        <v>0</v>
      </c>
      <c r="T715" s="75"/>
      <c r="U715" s="40">
        <f t="shared" si="144"/>
        <v>10600</v>
      </c>
      <c r="V715" s="76"/>
      <c r="W715" s="77"/>
      <c r="X715" s="78"/>
      <c r="Y715" s="79"/>
      <c r="Z715" s="41"/>
      <c r="AA715" s="80"/>
      <c r="AB715" s="81"/>
      <c r="AC715" s="82"/>
      <c r="AD715" s="83"/>
      <c r="AE715" s="84"/>
      <c r="AF715" s="83"/>
      <c r="AG715" s="85"/>
      <c r="AH715" s="81"/>
      <c r="AI715" s="86"/>
      <c r="AJ715" s="86"/>
      <c r="AK715" s="86"/>
      <c r="AL715" s="86"/>
      <c r="AM715" s="86"/>
      <c r="AN715" s="86"/>
      <c r="AO715" s="86"/>
      <c r="AP715" s="86"/>
      <c r="AQ715" s="86"/>
      <c r="AR715" s="86"/>
      <c r="AS715" s="86"/>
      <c r="AT715" s="86"/>
      <c r="AU715" s="86"/>
      <c r="AV715" s="86"/>
      <c r="AW715" s="86"/>
      <c r="AX715" s="86"/>
      <c r="AY715" s="86"/>
      <c r="AZ715" s="86"/>
      <c r="BA715" s="86"/>
      <c r="BB715" s="86"/>
      <c r="BC715" s="86"/>
      <c r="BD715" s="86"/>
    </row>
    <row r="716" spans="1:56" s="90" customFormat="1" ht="12.75" customHeight="1">
      <c r="A716" s="71" t="s">
        <v>213</v>
      </c>
      <c r="B716" s="56" t="s">
        <v>752</v>
      </c>
      <c r="C716" s="56" t="s">
        <v>753</v>
      </c>
      <c r="D716" s="56" t="s">
        <v>754</v>
      </c>
      <c r="E716" s="56" t="s">
        <v>770</v>
      </c>
      <c r="F716" s="56" t="s">
        <v>272</v>
      </c>
      <c r="G716" s="73" t="s">
        <v>817</v>
      </c>
      <c r="H716" s="73" t="s">
        <v>451</v>
      </c>
      <c r="I716" s="73" t="s">
        <v>166</v>
      </c>
      <c r="J716" s="74">
        <v>53</v>
      </c>
      <c r="K716" s="31">
        <v>53</v>
      </c>
      <c r="L716" s="32">
        <v>0</v>
      </c>
      <c r="M716" s="33">
        <v>200</v>
      </c>
      <c r="N716" s="34" t="str">
        <f t="shared" si="140"/>
        <v>les200l</v>
      </c>
      <c r="O716" s="35" t="e">
        <f t="shared" si="141"/>
        <v>#DIV/0!</v>
      </c>
      <c r="P716" s="36">
        <f>VLOOKUP(A716,Kengetallen!$A$2:$B$57,2,FALSE)</f>
        <v>0</v>
      </c>
      <c r="Q716" s="75"/>
      <c r="R716" s="38">
        <f t="shared" si="142"/>
        <v>0</v>
      </c>
      <c r="S716" s="39">
        <f t="shared" si="143"/>
        <v>0</v>
      </c>
      <c r="T716" s="75"/>
      <c r="U716" s="40">
        <f t="shared" si="144"/>
        <v>10600</v>
      </c>
      <c r="V716" s="76"/>
      <c r="W716" s="77"/>
      <c r="X716" s="78"/>
      <c r="Y716" s="79"/>
      <c r="Z716" s="41"/>
      <c r="AA716" s="80"/>
      <c r="AB716" s="81"/>
      <c r="AC716" s="82"/>
      <c r="AD716" s="83"/>
      <c r="AE716" s="84"/>
      <c r="AF716" s="83"/>
      <c r="AG716" s="85"/>
      <c r="AH716" s="81"/>
      <c r="AI716" s="86"/>
      <c r="AJ716" s="86"/>
      <c r="AK716" s="86"/>
      <c r="AL716" s="86"/>
      <c r="AM716" s="86"/>
      <c r="AN716" s="86"/>
      <c r="AO716" s="86"/>
      <c r="AP716" s="86"/>
      <c r="AQ716" s="86"/>
      <c r="AR716" s="86"/>
      <c r="AS716" s="86"/>
      <c r="AT716" s="86"/>
      <c r="AU716" s="86"/>
      <c r="AV716" s="86"/>
      <c r="AW716" s="86"/>
      <c r="AX716" s="86"/>
      <c r="AY716" s="86"/>
      <c r="AZ716" s="86"/>
      <c r="BA716" s="86"/>
      <c r="BB716" s="86"/>
      <c r="BC716" s="86"/>
      <c r="BD716" s="86"/>
    </row>
    <row r="717" spans="1:56" s="90" customFormat="1" ht="12.75" customHeight="1">
      <c r="A717" s="71" t="s">
        <v>213</v>
      </c>
      <c r="B717" s="56" t="s">
        <v>752</v>
      </c>
      <c r="C717" s="56" t="s">
        <v>753</v>
      </c>
      <c r="D717" s="56" t="s">
        <v>754</v>
      </c>
      <c r="E717" s="56" t="s">
        <v>770</v>
      </c>
      <c r="F717" s="56" t="s">
        <v>272</v>
      </c>
      <c r="G717" s="73" t="s">
        <v>818</v>
      </c>
      <c r="H717" s="73" t="s">
        <v>451</v>
      </c>
      <c r="I717" s="73" t="s">
        <v>166</v>
      </c>
      <c r="J717" s="74">
        <v>53</v>
      </c>
      <c r="K717" s="31">
        <v>53</v>
      </c>
      <c r="L717" s="32">
        <v>0</v>
      </c>
      <c r="M717" s="33">
        <v>200</v>
      </c>
      <c r="N717" s="34" t="str">
        <f t="shared" si="140"/>
        <v>les200l</v>
      </c>
      <c r="O717" s="35" t="e">
        <f t="shared" si="141"/>
        <v>#DIV/0!</v>
      </c>
      <c r="P717" s="36">
        <f>VLOOKUP(A717,Kengetallen!$A$2:$B$57,2,FALSE)</f>
        <v>0</v>
      </c>
      <c r="Q717" s="75"/>
      <c r="R717" s="38">
        <f t="shared" si="142"/>
        <v>0</v>
      </c>
      <c r="S717" s="39">
        <f t="shared" si="143"/>
        <v>0</v>
      </c>
      <c r="T717" s="75"/>
      <c r="U717" s="40">
        <f t="shared" si="144"/>
        <v>10600</v>
      </c>
      <c r="V717" s="76"/>
      <c r="W717" s="77"/>
      <c r="X717" s="78"/>
      <c r="Y717" s="79"/>
      <c r="Z717" s="41"/>
      <c r="AA717" s="80"/>
      <c r="AB717" s="81"/>
      <c r="AC717" s="82"/>
      <c r="AD717" s="83"/>
      <c r="AE717" s="84"/>
      <c r="AF717" s="83"/>
      <c r="AG717" s="85"/>
      <c r="AH717" s="81"/>
      <c r="AI717" s="86"/>
      <c r="AJ717" s="86"/>
      <c r="AK717" s="86"/>
      <c r="AL717" s="86"/>
      <c r="AM717" s="86"/>
      <c r="AN717" s="86"/>
      <c r="AO717" s="86"/>
      <c r="AP717" s="86"/>
      <c r="AQ717" s="86"/>
      <c r="AR717" s="86"/>
      <c r="AS717" s="86"/>
      <c r="AT717" s="86"/>
      <c r="AU717" s="86"/>
      <c r="AV717" s="86"/>
      <c r="AW717" s="86"/>
      <c r="AX717" s="86"/>
      <c r="AY717" s="86"/>
      <c r="AZ717" s="86"/>
      <c r="BA717" s="86"/>
      <c r="BB717" s="86"/>
      <c r="BC717" s="86"/>
      <c r="BD717" s="86"/>
    </row>
    <row r="718" spans="1:56" s="90" customFormat="1" ht="12.75" customHeight="1">
      <c r="A718" s="71" t="s">
        <v>213</v>
      </c>
      <c r="B718" s="56" t="s">
        <v>752</v>
      </c>
      <c r="C718" s="56" t="s">
        <v>753</v>
      </c>
      <c r="D718" s="56" t="s">
        <v>754</v>
      </c>
      <c r="E718" s="56" t="s">
        <v>770</v>
      </c>
      <c r="F718" s="56" t="s">
        <v>272</v>
      </c>
      <c r="G718" s="73" t="s">
        <v>819</v>
      </c>
      <c r="H718" s="73" t="s">
        <v>451</v>
      </c>
      <c r="I718" s="73" t="s">
        <v>166</v>
      </c>
      <c r="J718" s="74">
        <v>53</v>
      </c>
      <c r="K718" s="31">
        <v>53</v>
      </c>
      <c r="L718" s="32">
        <v>0</v>
      </c>
      <c r="M718" s="33">
        <v>200</v>
      </c>
      <c r="N718" s="34" t="str">
        <f t="shared" si="140"/>
        <v>les200l</v>
      </c>
      <c r="O718" s="35" t="e">
        <f t="shared" si="141"/>
        <v>#DIV/0!</v>
      </c>
      <c r="P718" s="36">
        <f>VLOOKUP(A718,Kengetallen!$A$2:$B$57,2,FALSE)</f>
        <v>0</v>
      </c>
      <c r="Q718" s="75"/>
      <c r="R718" s="38">
        <f t="shared" si="142"/>
        <v>0</v>
      </c>
      <c r="S718" s="39">
        <f t="shared" si="143"/>
        <v>0</v>
      </c>
      <c r="T718" s="75"/>
      <c r="U718" s="40">
        <f t="shared" si="144"/>
        <v>10600</v>
      </c>
      <c r="V718" s="76"/>
      <c r="W718" s="77"/>
      <c r="X718" s="78"/>
      <c r="Y718" s="79"/>
      <c r="Z718" s="41"/>
      <c r="AA718" s="80"/>
      <c r="AB718" s="81"/>
      <c r="AC718" s="82"/>
      <c r="AD718" s="83"/>
      <c r="AE718" s="84"/>
      <c r="AF718" s="83"/>
      <c r="AG718" s="85"/>
      <c r="AH718" s="81"/>
      <c r="AI718" s="86"/>
      <c r="AJ718" s="86"/>
      <c r="AK718" s="86"/>
      <c r="AL718" s="86"/>
      <c r="AM718" s="86"/>
      <c r="AN718" s="86"/>
      <c r="AO718" s="86"/>
      <c r="AP718" s="86"/>
      <c r="AQ718" s="86"/>
      <c r="AR718" s="86"/>
      <c r="AS718" s="86"/>
      <c r="AT718" s="86"/>
      <c r="AU718" s="86"/>
      <c r="AV718" s="86"/>
      <c r="AW718" s="86"/>
      <c r="AX718" s="86"/>
      <c r="AY718" s="86"/>
      <c r="AZ718" s="86"/>
      <c r="BA718" s="86"/>
      <c r="BB718" s="86"/>
      <c r="BC718" s="86"/>
      <c r="BD718" s="86"/>
    </row>
    <row r="719" spans="1:56" s="90" customFormat="1" ht="12.75" customHeight="1">
      <c r="A719" s="71" t="s">
        <v>213</v>
      </c>
      <c r="B719" s="56" t="s">
        <v>752</v>
      </c>
      <c r="C719" s="56" t="s">
        <v>753</v>
      </c>
      <c r="D719" s="56" t="s">
        <v>754</v>
      </c>
      <c r="E719" s="56" t="s">
        <v>770</v>
      </c>
      <c r="F719" s="56" t="s">
        <v>272</v>
      </c>
      <c r="G719" s="73" t="s">
        <v>820</v>
      </c>
      <c r="H719" s="73" t="s">
        <v>451</v>
      </c>
      <c r="I719" s="73" t="s">
        <v>166</v>
      </c>
      <c r="J719" s="74">
        <v>53</v>
      </c>
      <c r="K719" s="31">
        <v>53</v>
      </c>
      <c r="L719" s="32">
        <v>0</v>
      </c>
      <c r="M719" s="33">
        <v>200</v>
      </c>
      <c r="N719" s="34" t="str">
        <f t="shared" si="140"/>
        <v>les200l</v>
      </c>
      <c r="O719" s="35" t="e">
        <f t="shared" si="141"/>
        <v>#DIV/0!</v>
      </c>
      <c r="P719" s="36">
        <f>VLOOKUP(A719,Kengetallen!$A$2:$B$57,2,FALSE)</f>
        <v>0</v>
      </c>
      <c r="Q719" s="75"/>
      <c r="R719" s="38">
        <f t="shared" si="142"/>
        <v>0</v>
      </c>
      <c r="S719" s="39">
        <f t="shared" si="143"/>
        <v>0</v>
      </c>
      <c r="T719" s="75"/>
      <c r="U719" s="40">
        <f t="shared" si="144"/>
        <v>10600</v>
      </c>
      <c r="V719" s="76"/>
      <c r="W719" s="77"/>
      <c r="X719" s="78"/>
      <c r="Y719" s="79"/>
      <c r="Z719" s="41"/>
      <c r="AA719" s="80"/>
      <c r="AB719" s="81"/>
      <c r="AC719" s="82"/>
      <c r="AD719" s="83"/>
      <c r="AE719" s="84"/>
      <c r="AF719" s="83"/>
      <c r="AG719" s="85"/>
      <c r="AH719" s="81"/>
      <c r="AI719" s="86"/>
      <c r="AJ719" s="86"/>
      <c r="AK719" s="86"/>
      <c r="AL719" s="86"/>
      <c r="AM719" s="86"/>
      <c r="AN719" s="86"/>
      <c r="AO719" s="86"/>
      <c r="AP719" s="86"/>
      <c r="AQ719" s="86"/>
      <c r="AR719" s="86"/>
      <c r="AS719" s="86"/>
      <c r="AT719" s="86"/>
      <c r="AU719" s="86"/>
      <c r="AV719" s="86"/>
      <c r="AW719" s="86"/>
      <c r="AX719" s="86"/>
      <c r="AY719" s="86"/>
      <c r="AZ719" s="86"/>
      <c r="BA719" s="86"/>
      <c r="BB719" s="86"/>
      <c r="BC719" s="86"/>
      <c r="BD719" s="86"/>
    </row>
    <row r="720" spans="1:56" s="90" customFormat="1" ht="12.75" customHeight="1">
      <c r="A720" s="71" t="s">
        <v>213</v>
      </c>
      <c r="B720" s="56" t="s">
        <v>752</v>
      </c>
      <c r="C720" s="56" t="s">
        <v>753</v>
      </c>
      <c r="D720" s="56" t="s">
        <v>754</v>
      </c>
      <c r="E720" s="56" t="s">
        <v>770</v>
      </c>
      <c r="F720" s="56" t="s">
        <v>272</v>
      </c>
      <c r="G720" s="73" t="s">
        <v>821</v>
      </c>
      <c r="H720" s="73" t="s">
        <v>451</v>
      </c>
      <c r="I720" s="73" t="s">
        <v>166</v>
      </c>
      <c r="J720" s="74">
        <v>53</v>
      </c>
      <c r="K720" s="31">
        <v>53</v>
      </c>
      <c r="L720" s="32">
        <v>0</v>
      </c>
      <c r="M720" s="33">
        <v>200</v>
      </c>
      <c r="N720" s="34" t="str">
        <f t="shared" si="140"/>
        <v>les200l</v>
      </c>
      <c r="O720" s="35" t="e">
        <f t="shared" si="141"/>
        <v>#DIV/0!</v>
      </c>
      <c r="P720" s="36">
        <f>VLOOKUP(A720,Kengetallen!$A$2:$B$57,2,FALSE)</f>
        <v>0</v>
      </c>
      <c r="Q720" s="75"/>
      <c r="R720" s="38">
        <f t="shared" si="142"/>
        <v>0</v>
      </c>
      <c r="S720" s="39">
        <f t="shared" si="143"/>
        <v>0</v>
      </c>
      <c r="T720" s="75"/>
      <c r="U720" s="40">
        <f t="shared" si="144"/>
        <v>10600</v>
      </c>
      <c r="V720" s="76"/>
      <c r="W720" s="77"/>
      <c r="X720" s="78"/>
      <c r="Y720" s="79"/>
      <c r="Z720" s="41"/>
      <c r="AA720" s="80"/>
      <c r="AB720" s="81"/>
      <c r="AC720" s="82"/>
      <c r="AD720" s="83"/>
      <c r="AE720" s="84"/>
      <c r="AF720" s="83"/>
      <c r="AG720" s="85"/>
      <c r="AH720" s="81"/>
      <c r="AI720" s="86"/>
      <c r="AJ720" s="86"/>
      <c r="AK720" s="86"/>
      <c r="AL720" s="86"/>
      <c r="AM720" s="86"/>
      <c r="AN720" s="86"/>
      <c r="AO720" s="86"/>
      <c r="AP720" s="86"/>
      <c r="AQ720" s="86"/>
      <c r="AR720" s="86"/>
      <c r="AS720" s="86"/>
      <c r="AT720" s="86"/>
      <c r="AU720" s="86"/>
      <c r="AV720" s="86"/>
      <c r="AW720" s="86"/>
      <c r="AX720" s="86"/>
      <c r="AY720" s="86"/>
      <c r="AZ720" s="86"/>
      <c r="BA720" s="86"/>
      <c r="BB720" s="86"/>
      <c r="BC720" s="86"/>
      <c r="BD720" s="86"/>
    </row>
    <row r="721" spans="1:56" s="90" customFormat="1" ht="12.75" customHeight="1">
      <c r="A721" s="71" t="s">
        <v>213</v>
      </c>
      <c r="B721" s="56" t="s">
        <v>752</v>
      </c>
      <c r="C721" s="56" t="s">
        <v>753</v>
      </c>
      <c r="D721" s="56" t="s">
        <v>754</v>
      </c>
      <c r="E721" s="56" t="s">
        <v>770</v>
      </c>
      <c r="F721" s="56" t="s">
        <v>272</v>
      </c>
      <c r="G721" s="73" t="s">
        <v>822</v>
      </c>
      <c r="H721" s="73" t="s">
        <v>451</v>
      </c>
      <c r="I721" s="73" t="s">
        <v>166</v>
      </c>
      <c r="J721" s="74">
        <v>53</v>
      </c>
      <c r="K721" s="31">
        <v>53</v>
      </c>
      <c r="L721" s="32">
        <v>0</v>
      </c>
      <c r="M721" s="33">
        <v>200</v>
      </c>
      <c r="N721" s="34" t="str">
        <f t="shared" si="140"/>
        <v>les200l</v>
      </c>
      <c r="O721" s="35" t="e">
        <f t="shared" si="141"/>
        <v>#DIV/0!</v>
      </c>
      <c r="P721" s="36">
        <f>VLOOKUP(A721,Kengetallen!$A$2:$B$57,2,FALSE)</f>
        <v>0</v>
      </c>
      <c r="Q721" s="75"/>
      <c r="R721" s="38">
        <f t="shared" si="142"/>
        <v>0</v>
      </c>
      <c r="S721" s="39">
        <f t="shared" si="143"/>
        <v>0</v>
      </c>
      <c r="T721" s="75"/>
      <c r="U721" s="40">
        <f t="shared" si="144"/>
        <v>10600</v>
      </c>
      <c r="V721" s="76"/>
      <c r="W721" s="77"/>
      <c r="X721" s="78"/>
      <c r="Y721" s="79"/>
      <c r="Z721" s="41"/>
      <c r="AA721" s="80"/>
      <c r="AB721" s="81"/>
      <c r="AC721" s="82"/>
      <c r="AD721" s="83"/>
      <c r="AE721" s="84"/>
      <c r="AF721" s="83"/>
      <c r="AG721" s="85"/>
      <c r="AH721" s="81"/>
      <c r="AI721" s="86"/>
      <c r="AJ721" s="86"/>
      <c r="AK721" s="86"/>
      <c r="AL721" s="86"/>
      <c r="AM721" s="86"/>
      <c r="AN721" s="86"/>
      <c r="AO721" s="86"/>
      <c r="AP721" s="86"/>
      <c r="AQ721" s="86"/>
      <c r="AR721" s="86"/>
      <c r="AS721" s="86"/>
      <c r="AT721" s="86"/>
      <c r="AU721" s="86"/>
      <c r="AV721" s="86"/>
      <c r="AW721" s="86"/>
      <c r="AX721" s="86"/>
      <c r="AY721" s="86"/>
      <c r="AZ721" s="86"/>
      <c r="BA721" s="86"/>
      <c r="BB721" s="86"/>
      <c r="BC721" s="86"/>
      <c r="BD721" s="86"/>
    </row>
    <row r="722" spans="1:56" s="90" customFormat="1" ht="12.75" customHeight="1">
      <c r="A722" s="71" t="s">
        <v>213</v>
      </c>
      <c r="B722" s="56" t="s">
        <v>752</v>
      </c>
      <c r="C722" s="56" t="s">
        <v>753</v>
      </c>
      <c r="D722" s="56" t="s">
        <v>754</v>
      </c>
      <c r="E722" s="56" t="s">
        <v>770</v>
      </c>
      <c r="F722" s="56" t="s">
        <v>272</v>
      </c>
      <c r="G722" s="73" t="s">
        <v>823</v>
      </c>
      <c r="H722" s="73" t="s">
        <v>451</v>
      </c>
      <c r="I722" s="73" t="s">
        <v>166</v>
      </c>
      <c r="J722" s="74">
        <v>53</v>
      </c>
      <c r="K722" s="31">
        <v>53</v>
      </c>
      <c r="L722" s="32">
        <v>0</v>
      </c>
      <c r="M722" s="33">
        <v>200</v>
      </c>
      <c r="N722" s="34" t="str">
        <f t="shared" si="140"/>
        <v>les200l</v>
      </c>
      <c r="O722" s="35" t="e">
        <f t="shared" si="141"/>
        <v>#DIV/0!</v>
      </c>
      <c r="P722" s="36">
        <f>VLOOKUP(A722,Kengetallen!$A$2:$B$57,2,FALSE)</f>
        <v>0</v>
      </c>
      <c r="Q722" s="75"/>
      <c r="R722" s="38">
        <f t="shared" si="142"/>
        <v>0</v>
      </c>
      <c r="S722" s="39">
        <f t="shared" si="143"/>
        <v>0</v>
      </c>
      <c r="T722" s="75"/>
      <c r="U722" s="40">
        <f t="shared" si="144"/>
        <v>10600</v>
      </c>
      <c r="V722" s="76"/>
      <c r="W722" s="77"/>
      <c r="X722" s="78"/>
      <c r="Y722" s="79"/>
      <c r="Z722" s="41"/>
      <c r="AA722" s="80"/>
      <c r="AB722" s="81"/>
      <c r="AC722" s="82"/>
      <c r="AD722" s="83"/>
      <c r="AE722" s="84"/>
      <c r="AF722" s="83"/>
      <c r="AG722" s="85"/>
      <c r="AH722" s="81"/>
      <c r="AI722" s="86"/>
      <c r="AJ722" s="86"/>
      <c r="AK722" s="86"/>
      <c r="AL722" s="86"/>
      <c r="AM722" s="86"/>
      <c r="AN722" s="86"/>
      <c r="AO722" s="86"/>
      <c r="AP722" s="86"/>
      <c r="AQ722" s="86"/>
      <c r="AR722" s="86"/>
      <c r="AS722" s="86"/>
      <c r="AT722" s="86"/>
      <c r="AU722" s="86"/>
      <c r="AV722" s="86"/>
      <c r="AW722" s="86"/>
      <c r="AX722" s="86"/>
      <c r="AY722" s="86"/>
      <c r="AZ722" s="86"/>
      <c r="BA722" s="86"/>
      <c r="BB722" s="86"/>
      <c r="BC722" s="86"/>
      <c r="BD722" s="86"/>
    </row>
    <row r="723" spans="1:56" s="90" customFormat="1" ht="12.75" customHeight="1">
      <c r="A723" s="71" t="s">
        <v>213</v>
      </c>
      <c r="B723" s="56" t="s">
        <v>752</v>
      </c>
      <c r="C723" s="56" t="s">
        <v>753</v>
      </c>
      <c r="D723" s="56" t="s">
        <v>754</v>
      </c>
      <c r="E723" s="56" t="s">
        <v>770</v>
      </c>
      <c r="F723" s="56" t="s">
        <v>272</v>
      </c>
      <c r="G723" s="73" t="s">
        <v>824</v>
      </c>
      <c r="H723" s="73" t="s">
        <v>451</v>
      </c>
      <c r="I723" s="73" t="s">
        <v>166</v>
      </c>
      <c r="J723" s="74">
        <v>53</v>
      </c>
      <c r="K723" s="31">
        <v>53</v>
      </c>
      <c r="L723" s="32">
        <v>0</v>
      </c>
      <c r="M723" s="33">
        <v>200</v>
      </c>
      <c r="N723" s="34" t="str">
        <f t="shared" si="140"/>
        <v>les200l</v>
      </c>
      <c r="O723" s="35" t="e">
        <f t="shared" si="141"/>
        <v>#DIV/0!</v>
      </c>
      <c r="P723" s="36">
        <f>VLOOKUP(A723,Kengetallen!$A$2:$B$57,2,FALSE)</f>
        <v>0</v>
      </c>
      <c r="Q723" s="75"/>
      <c r="R723" s="38">
        <f t="shared" si="142"/>
        <v>0</v>
      </c>
      <c r="S723" s="39">
        <f t="shared" si="143"/>
        <v>0</v>
      </c>
      <c r="T723" s="75"/>
      <c r="U723" s="40">
        <f t="shared" si="144"/>
        <v>10600</v>
      </c>
      <c r="V723" s="76"/>
      <c r="W723" s="77"/>
      <c r="X723" s="78"/>
      <c r="Y723" s="79"/>
      <c r="Z723" s="41"/>
      <c r="AA723" s="80"/>
      <c r="AB723" s="81"/>
      <c r="AC723" s="82"/>
      <c r="AD723" s="83"/>
      <c r="AE723" s="84"/>
      <c r="AF723" s="83"/>
      <c r="AG723" s="85"/>
      <c r="AH723" s="81"/>
      <c r="AI723" s="86"/>
      <c r="AJ723" s="86"/>
      <c r="AK723" s="86"/>
      <c r="AL723" s="86"/>
      <c r="AM723" s="86"/>
      <c r="AN723" s="86"/>
      <c r="AO723" s="86"/>
      <c r="AP723" s="86"/>
      <c r="AQ723" s="86"/>
      <c r="AR723" s="86"/>
      <c r="AS723" s="86"/>
      <c r="AT723" s="86"/>
      <c r="AU723" s="86"/>
      <c r="AV723" s="86"/>
      <c r="AW723" s="86"/>
      <c r="AX723" s="86"/>
      <c r="AY723" s="86"/>
      <c r="AZ723" s="86"/>
      <c r="BA723" s="86"/>
      <c r="BB723" s="86"/>
      <c r="BC723" s="86"/>
      <c r="BD723" s="86"/>
    </row>
    <row r="724" spans="1:56" s="90" customFormat="1" ht="12.75" customHeight="1">
      <c r="A724" s="71" t="s">
        <v>213</v>
      </c>
      <c r="B724" s="56" t="s">
        <v>752</v>
      </c>
      <c r="C724" s="56" t="s">
        <v>753</v>
      </c>
      <c r="D724" s="56" t="s">
        <v>754</v>
      </c>
      <c r="E724" s="56" t="s">
        <v>770</v>
      </c>
      <c r="F724" s="56" t="s">
        <v>360</v>
      </c>
      <c r="G724" s="73" t="s">
        <v>825</v>
      </c>
      <c r="H724" s="73" t="s">
        <v>451</v>
      </c>
      <c r="I724" s="73" t="s">
        <v>166</v>
      </c>
      <c r="J724" s="74">
        <v>70</v>
      </c>
      <c r="K724" s="31">
        <v>70</v>
      </c>
      <c r="L724" s="32">
        <v>0</v>
      </c>
      <c r="M724" s="33">
        <v>200</v>
      </c>
      <c r="N724" s="34" t="str">
        <f t="shared" si="140"/>
        <v>les200l</v>
      </c>
      <c r="O724" s="35" t="e">
        <f t="shared" si="141"/>
        <v>#DIV/0!</v>
      </c>
      <c r="P724" s="36">
        <f>VLOOKUP(A724,Kengetallen!$A$2:$B$57,2,FALSE)</f>
        <v>0</v>
      </c>
      <c r="Q724" s="75"/>
      <c r="R724" s="38">
        <f t="shared" si="142"/>
        <v>0</v>
      </c>
      <c r="S724" s="39">
        <f t="shared" si="143"/>
        <v>0</v>
      </c>
      <c r="T724" s="75"/>
      <c r="U724" s="40">
        <f t="shared" si="144"/>
        <v>14000</v>
      </c>
      <c r="V724" s="76"/>
      <c r="W724" s="77"/>
      <c r="X724" s="78"/>
      <c r="Y724" s="79"/>
      <c r="Z724" s="41"/>
      <c r="AA724" s="80"/>
      <c r="AB724" s="81"/>
      <c r="AC724" s="82"/>
      <c r="AD724" s="83"/>
      <c r="AE724" s="84"/>
      <c r="AF724" s="83"/>
      <c r="AG724" s="85"/>
      <c r="AH724" s="81"/>
      <c r="AI724" s="86"/>
      <c r="AJ724" s="86"/>
      <c r="AK724" s="86"/>
      <c r="AL724" s="86"/>
      <c r="AM724" s="86"/>
      <c r="AN724" s="86"/>
      <c r="AO724" s="86"/>
      <c r="AP724" s="86"/>
      <c r="AQ724" s="86"/>
      <c r="AR724" s="86"/>
      <c r="AS724" s="86"/>
      <c r="AT724" s="86"/>
      <c r="AU724" s="86"/>
      <c r="AV724" s="86"/>
      <c r="AW724" s="86"/>
      <c r="AX724" s="86"/>
      <c r="AY724" s="86"/>
      <c r="AZ724" s="86"/>
      <c r="BA724" s="86"/>
      <c r="BB724" s="86"/>
      <c r="BC724" s="86"/>
      <c r="BD724" s="86"/>
    </row>
    <row r="725" spans="1:56" s="90" customFormat="1" ht="12.75" customHeight="1">
      <c r="A725" s="71" t="s">
        <v>213</v>
      </c>
      <c r="B725" s="56" t="s">
        <v>752</v>
      </c>
      <c r="C725" s="56" t="s">
        <v>753</v>
      </c>
      <c r="D725" s="56" t="s">
        <v>754</v>
      </c>
      <c r="E725" s="56" t="s">
        <v>770</v>
      </c>
      <c r="F725" s="56" t="s">
        <v>360</v>
      </c>
      <c r="G725" s="73" t="s">
        <v>826</v>
      </c>
      <c r="H725" s="73" t="s">
        <v>451</v>
      </c>
      <c r="I725" s="73" t="s">
        <v>166</v>
      </c>
      <c r="J725" s="74">
        <v>70</v>
      </c>
      <c r="K725" s="31">
        <v>70</v>
      </c>
      <c r="L725" s="32">
        <v>0</v>
      </c>
      <c r="M725" s="33">
        <v>200</v>
      </c>
      <c r="N725" s="34" t="str">
        <f t="shared" si="140"/>
        <v>les200l</v>
      </c>
      <c r="O725" s="35" t="e">
        <f t="shared" si="141"/>
        <v>#DIV/0!</v>
      </c>
      <c r="P725" s="36">
        <f>VLOOKUP(A725,Kengetallen!$A$2:$B$57,2,FALSE)</f>
        <v>0</v>
      </c>
      <c r="Q725" s="75"/>
      <c r="R725" s="38">
        <f t="shared" si="142"/>
        <v>0</v>
      </c>
      <c r="S725" s="39">
        <f t="shared" si="143"/>
        <v>0</v>
      </c>
      <c r="T725" s="75"/>
      <c r="U725" s="40">
        <f t="shared" si="144"/>
        <v>14000</v>
      </c>
      <c r="V725" s="76"/>
      <c r="W725" s="77"/>
      <c r="X725" s="78"/>
      <c r="Y725" s="79"/>
      <c r="Z725" s="41"/>
      <c r="AA725" s="80"/>
      <c r="AB725" s="81"/>
      <c r="AC725" s="82"/>
      <c r="AD725" s="83"/>
      <c r="AE725" s="84"/>
      <c r="AF725" s="83"/>
      <c r="AG725" s="85"/>
      <c r="AH725" s="81"/>
      <c r="AI725" s="86"/>
      <c r="AJ725" s="86"/>
      <c r="AK725" s="86"/>
      <c r="AL725" s="86"/>
      <c r="AM725" s="86"/>
      <c r="AN725" s="86"/>
      <c r="AO725" s="86"/>
      <c r="AP725" s="86"/>
      <c r="AQ725" s="86"/>
      <c r="AR725" s="86"/>
      <c r="AS725" s="86"/>
      <c r="AT725" s="86"/>
      <c r="AU725" s="86"/>
      <c r="AV725" s="86"/>
      <c r="AW725" s="86"/>
      <c r="AX725" s="86"/>
      <c r="AY725" s="86"/>
      <c r="AZ725" s="86"/>
      <c r="BA725" s="86"/>
      <c r="BB725" s="86"/>
      <c r="BC725" s="86"/>
      <c r="BD725" s="86"/>
    </row>
    <row r="726" spans="1:56" s="90" customFormat="1" ht="12.75" customHeight="1">
      <c r="A726" s="71" t="s">
        <v>213</v>
      </c>
      <c r="B726" s="56" t="s">
        <v>752</v>
      </c>
      <c r="C726" s="56" t="s">
        <v>753</v>
      </c>
      <c r="D726" s="56" t="s">
        <v>754</v>
      </c>
      <c r="E726" s="56" t="s">
        <v>770</v>
      </c>
      <c r="F726" s="56" t="s">
        <v>360</v>
      </c>
      <c r="G726" s="73" t="s">
        <v>827</v>
      </c>
      <c r="H726" s="73" t="s">
        <v>451</v>
      </c>
      <c r="I726" s="73" t="s">
        <v>166</v>
      </c>
      <c r="J726" s="74">
        <v>70</v>
      </c>
      <c r="K726" s="31">
        <v>70</v>
      </c>
      <c r="L726" s="32">
        <v>0</v>
      </c>
      <c r="M726" s="33">
        <v>200</v>
      </c>
      <c r="N726" s="34" t="str">
        <f t="shared" si="140"/>
        <v>les200l</v>
      </c>
      <c r="O726" s="35" t="e">
        <f t="shared" si="141"/>
        <v>#DIV/0!</v>
      </c>
      <c r="P726" s="36">
        <f>VLOOKUP(A726,Kengetallen!$A$2:$B$57,2,FALSE)</f>
        <v>0</v>
      </c>
      <c r="Q726" s="75"/>
      <c r="R726" s="38">
        <f t="shared" si="142"/>
        <v>0</v>
      </c>
      <c r="S726" s="39">
        <f t="shared" si="143"/>
        <v>0</v>
      </c>
      <c r="T726" s="75"/>
      <c r="U726" s="40">
        <f t="shared" si="144"/>
        <v>14000</v>
      </c>
      <c r="V726" s="76"/>
      <c r="W726" s="77"/>
      <c r="X726" s="78"/>
      <c r="Y726" s="79"/>
      <c r="Z726" s="41"/>
      <c r="AA726" s="80"/>
      <c r="AB726" s="81"/>
      <c r="AC726" s="82"/>
      <c r="AD726" s="83"/>
      <c r="AE726" s="84"/>
      <c r="AF726" s="83"/>
      <c r="AG726" s="85"/>
      <c r="AH726" s="81"/>
      <c r="AI726" s="86"/>
      <c r="AJ726" s="86"/>
      <c r="AK726" s="86"/>
      <c r="AL726" s="86"/>
      <c r="AM726" s="86"/>
      <c r="AN726" s="86"/>
      <c r="AO726" s="86"/>
      <c r="AP726" s="86"/>
      <c r="AQ726" s="86"/>
      <c r="AR726" s="86"/>
      <c r="AS726" s="86"/>
      <c r="AT726" s="86"/>
      <c r="AU726" s="86"/>
      <c r="AV726" s="86"/>
      <c r="AW726" s="86"/>
      <c r="AX726" s="86"/>
      <c r="AY726" s="86"/>
      <c r="AZ726" s="86"/>
      <c r="BA726" s="86"/>
      <c r="BB726" s="86"/>
      <c r="BC726" s="86"/>
      <c r="BD726" s="86"/>
    </row>
    <row r="727" spans="1:56" s="90" customFormat="1" ht="12.75" customHeight="1">
      <c r="A727" s="71" t="s">
        <v>213</v>
      </c>
      <c r="B727" s="56" t="s">
        <v>752</v>
      </c>
      <c r="C727" s="56" t="s">
        <v>753</v>
      </c>
      <c r="D727" s="56" t="s">
        <v>754</v>
      </c>
      <c r="E727" s="56" t="s">
        <v>770</v>
      </c>
      <c r="F727" s="56" t="s">
        <v>360</v>
      </c>
      <c r="G727" s="73" t="s">
        <v>828</v>
      </c>
      <c r="H727" s="73" t="s">
        <v>451</v>
      </c>
      <c r="I727" s="73" t="s">
        <v>166</v>
      </c>
      <c r="J727" s="74">
        <v>53</v>
      </c>
      <c r="K727" s="31">
        <v>53</v>
      </c>
      <c r="L727" s="32">
        <v>0</v>
      </c>
      <c r="M727" s="33">
        <v>200</v>
      </c>
      <c r="N727" s="34" t="str">
        <f t="shared" si="140"/>
        <v>les200l</v>
      </c>
      <c r="O727" s="35" t="e">
        <f t="shared" si="141"/>
        <v>#DIV/0!</v>
      </c>
      <c r="P727" s="36">
        <f>VLOOKUP(A727,Kengetallen!$A$2:$B$57,2,FALSE)</f>
        <v>0</v>
      </c>
      <c r="Q727" s="75"/>
      <c r="R727" s="38">
        <f t="shared" si="142"/>
        <v>0</v>
      </c>
      <c r="S727" s="39">
        <f t="shared" si="143"/>
        <v>0</v>
      </c>
      <c r="T727" s="75"/>
      <c r="U727" s="40">
        <f t="shared" si="144"/>
        <v>10600</v>
      </c>
      <c r="V727" s="76"/>
      <c r="W727" s="77"/>
      <c r="X727" s="78"/>
      <c r="Y727" s="79"/>
      <c r="Z727" s="41"/>
      <c r="AA727" s="80"/>
      <c r="AB727" s="81"/>
      <c r="AC727" s="82"/>
      <c r="AD727" s="83"/>
      <c r="AE727" s="84"/>
      <c r="AF727" s="83"/>
      <c r="AG727" s="85"/>
      <c r="AH727" s="81"/>
      <c r="AI727" s="86"/>
      <c r="AJ727" s="86"/>
      <c r="AK727" s="86"/>
      <c r="AL727" s="86"/>
      <c r="AM727" s="86"/>
      <c r="AN727" s="86"/>
      <c r="AO727" s="86"/>
      <c r="AP727" s="86"/>
      <c r="AQ727" s="86"/>
      <c r="AR727" s="86"/>
      <c r="AS727" s="86"/>
      <c r="AT727" s="86"/>
      <c r="AU727" s="86"/>
      <c r="AV727" s="86"/>
      <c r="AW727" s="86"/>
      <c r="AX727" s="86"/>
      <c r="AY727" s="86"/>
      <c r="AZ727" s="86"/>
      <c r="BA727" s="86"/>
      <c r="BB727" s="86"/>
      <c r="BC727" s="86"/>
      <c r="BD727" s="86"/>
    </row>
    <row r="728" spans="1:56" s="90" customFormat="1" ht="12.75" customHeight="1">
      <c r="A728" s="71" t="s">
        <v>213</v>
      </c>
      <c r="B728" s="56" t="s">
        <v>752</v>
      </c>
      <c r="C728" s="56" t="s">
        <v>753</v>
      </c>
      <c r="D728" s="56" t="s">
        <v>754</v>
      </c>
      <c r="E728" s="56" t="s">
        <v>770</v>
      </c>
      <c r="F728" s="56" t="s">
        <v>360</v>
      </c>
      <c r="G728" s="73" t="s">
        <v>829</v>
      </c>
      <c r="H728" s="73" t="s">
        <v>451</v>
      </c>
      <c r="I728" s="73" t="s">
        <v>166</v>
      </c>
      <c r="J728" s="74">
        <v>53</v>
      </c>
      <c r="K728" s="31">
        <v>53</v>
      </c>
      <c r="L728" s="32">
        <v>0</v>
      </c>
      <c r="M728" s="33">
        <v>200</v>
      </c>
      <c r="N728" s="34" t="str">
        <f t="shared" si="140"/>
        <v>les200l</v>
      </c>
      <c r="O728" s="35" t="e">
        <f t="shared" si="141"/>
        <v>#DIV/0!</v>
      </c>
      <c r="P728" s="36">
        <f>VLOOKUP(A728,Kengetallen!$A$2:$B$57,2,FALSE)</f>
        <v>0</v>
      </c>
      <c r="Q728" s="75"/>
      <c r="R728" s="38">
        <f t="shared" si="142"/>
        <v>0</v>
      </c>
      <c r="S728" s="39">
        <f t="shared" si="143"/>
        <v>0</v>
      </c>
      <c r="T728" s="75"/>
      <c r="U728" s="40">
        <f t="shared" si="144"/>
        <v>10600</v>
      </c>
      <c r="V728" s="76"/>
      <c r="W728" s="77"/>
      <c r="X728" s="78"/>
      <c r="Y728" s="79"/>
      <c r="Z728" s="41"/>
      <c r="AA728" s="80"/>
      <c r="AB728" s="81"/>
      <c r="AC728" s="82"/>
      <c r="AD728" s="83"/>
      <c r="AE728" s="84"/>
      <c r="AF728" s="83"/>
      <c r="AG728" s="85"/>
      <c r="AH728" s="81"/>
      <c r="AI728" s="86"/>
      <c r="AJ728" s="86"/>
      <c r="AK728" s="86"/>
      <c r="AL728" s="86"/>
      <c r="AM728" s="86"/>
      <c r="AN728" s="86"/>
      <c r="AO728" s="86"/>
      <c r="AP728" s="86"/>
      <c r="AQ728" s="86"/>
      <c r="AR728" s="86"/>
      <c r="AS728" s="86"/>
      <c r="AT728" s="86"/>
      <c r="AU728" s="86"/>
      <c r="AV728" s="86"/>
      <c r="AW728" s="86"/>
      <c r="AX728" s="86"/>
      <c r="AY728" s="86"/>
      <c r="AZ728" s="86"/>
      <c r="BA728" s="86"/>
      <c r="BB728" s="86"/>
      <c r="BC728" s="86"/>
      <c r="BD728" s="86"/>
    </row>
    <row r="729" spans="1:56" s="90" customFormat="1" ht="12.75" customHeight="1">
      <c r="A729" s="71" t="s">
        <v>213</v>
      </c>
      <c r="B729" s="56" t="s">
        <v>752</v>
      </c>
      <c r="C729" s="56" t="s">
        <v>753</v>
      </c>
      <c r="D729" s="56" t="s">
        <v>754</v>
      </c>
      <c r="E729" s="56" t="s">
        <v>770</v>
      </c>
      <c r="F729" s="56" t="s">
        <v>360</v>
      </c>
      <c r="G729" s="73" t="s">
        <v>830</v>
      </c>
      <c r="H729" s="73" t="s">
        <v>451</v>
      </c>
      <c r="I729" s="73" t="s">
        <v>166</v>
      </c>
      <c r="J729" s="74">
        <v>53</v>
      </c>
      <c r="K729" s="31">
        <v>53</v>
      </c>
      <c r="L729" s="32">
        <v>0</v>
      </c>
      <c r="M729" s="33">
        <v>200</v>
      </c>
      <c r="N729" s="34" t="str">
        <f t="shared" si="140"/>
        <v>les200l</v>
      </c>
      <c r="O729" s="35" t="e">
        <f t="shared" si="141"/>
        <v>#DIV/0!</v>
      </c>
      <c r="P729" s="36">
        <f>VLOOKUP(A729,Kengetallen!$A$2:$B$57,2,FALSE)</f>
        <v>0</v>
      </c>
      <c r="Q729" s="75"/>
      <c r="R729" s="38">
        <f t="shared" si="142"/>
        <v>0</v>
      </c>
      <c r="S729" s="39">
        <f t="shared" si="143"/>
        <v>0</v>
      </c>
      <c r="T729" s="75"/>
      <c r="U729" s="40">
        <f t="shared" si="144"/>
        <v>10600</v>
      </c>
      <c r="V729" s="76"/>
      <c r="W729" s="77"/>
      <c r="X729" s="78"/>
      <c r="Y729" s="79"/>
      <c r="Z729" s="41"/>
      <c r="AA729" s="80"/>
      <c r="AB729" s="81"/>
      <c r="AC729" s="82"/>
      <c r="AD729" s="83"/>
      <c r="AE729" s="84"/>
      <c r="AF729" s="83"/>
      <c r="AG729" s="85"/>
      <c r="AH729" s="81"/>
      <c r="AI729" s="86"/>
      <c r="AJ729" s="86"/>
      <c r="AK729" s="86"/>
      <c r="AL729" s="86"/>
      <c r="AM729" s="86"/>
      <c r="AN729" s="86"/>
      <c r="AO729" s="86"/>
      <c r="AP729" s="86"/>
      <c r="AQ729" s="86"/>
      <c r="AR729" s="86"/>
      <c r="AS729" s="86"/>
      <c r="AT729" s="86"/>
      <c r="AU729" s="86"/>
      <c r="AV729" s="86"/>
      <c r="AW729" s="86"/>
      <c r="AX729" s="86"/>
      <c r="AY729" s="86"/>
      <c r="AZ729" s="86"/>
      <c r="BA729" s="86"/>
      <c r="BB729" s="86"/>
      <c r="BC729" s="86"/>
      <c r="BD729" s="86"/>
    </row>
    <row r="730" spans="1:56" s="90" customFormat="1" ht="12.75" customHeight="1">
      <c r="A730" s="71" t="s">
        <v>213</v>
      </c>
      <c r="B730" s="56" t="s">
        <v>752</v>
      </c>
      <c r="C730" s="56" t="s">
        <v>753</v>
      </c>
      <c r="D730" s="56" t="s">
        <v>754</v>
      </c>
      <c r="E730" s="56" t="s">
        <v>770</v>
      </c>
      <c r="F730" s="56" t="s">
        <v>360</v>
      </c>
      <c r="G730" s="73" t="s">
        <v>831</v>
      </c>
      <c r="H730" s="73" t="s">
        <v>451</v>
      </c>
      <c r="I730" s="73" t="s">
        <v>166</v>
      </c>
      <c r="J730" s="74">
        <v>53</v>
      </c>
      <c r="K730" s="31">
        <v>53</v>
      </c>
      <c r="L730" s="32">
        <v>0</v>
      </c>
      <c r="M730" s="33">
        <v>200</v>
      </c>
      <c r="N730" s="34" t="str">
        <f t="shared" si="140"/>
        <v>les200l</v>
      </c>
      <c r="O730" s="35" t="e">
        <f t="shared" si="141"/>
        <v>#DIV/0!</v>
      </c>
      <c r="P730" s="36">
        <f>VLOOKUP(A730,Kengetallen!$A$2:$B$57,2,FALSE)</f>
        <v>0</v>
      </c>
      <c r="Q730" s="75"/>
      <c r="R730" s="38">
        <f t="shared" si="142"/>
        <v>0</v>
      </c>
      <c r="S730" s="39">
        <f t="shared" si="143"/>
        <v>0</v>
      </c>
      <c r="T730" s="75"/>
      <c r="U730" s="40">
        <f t="shared" si="144"/>
        <v>10600</v>
      </c>
      <c r="V730" s="76"/>
      <c r="W730" s="77"/>
      <c r="X730" s="78"/>
      <c r="Y730" s="79"/>
      <c r="Z730" s="41"/>
      <c r="AA730" s="80"/>
      <c r="AB730" s="81"/>
      <c r="AC730" s="82"/>
      <c r="AD730" s="83"/>
      <c r="AE730" s="84"/>
      <c r="AF730" s="83"/>
      <c r="AG730" s="85"/>
      <c r="AH730" s="81"/>
      <c r="AI730" s="86"/>
      <c r="AJ730" s="86"/>
      <c r="AK730" s="86"/>
      <c r="AL730" s="86"/>
      <c r="AM730" s="86"/>
      <c r="AN730" s="86"/>
      <c r="AO730" s="86"/>
      <c r="AP730" s="86"/>
      <c r="AQ730" s="86"/>
      <c r="AR730" s="86"/>
      <c r="AS730" s="86"/>
      <c r="AT730" s="86"/>
      <c r="AU730" s="86"/>
      <c r="AV730" s="86"/>
      <c r="AW730" s="86"/>
      <c r="AX730" s="86"/>
      <c r="AY730" s="86"/>
      <c r="AZ730" s="86"/>
      <c r="BA730" s="86"/>
      <c r="BB730" s="86"/>
      <c r="BC730" s="86"/>
      <c r="BD730" s="86"/>
    </row>
    <row r="731" spans="1:56" s="90" customFormat="1" ht="12.75" customHeight="1">
      <c r="A731" s="71" t="s">
        <v>213</v>
      </c>
      <c r="B731" s="56" t="s">
        <v>752</v>
      </c>
      <c r="C731" s="56" t="s">
        <v>753</v>
      </c>
      <c r="D731" s="56" t="s">
        <v>754</v>
      </c>
      <c r="E731" s="56" t="s">
        <v>770</v>
      </c>
      <c r="F731" s="56" t="s">
        <v>360</v>
      </c>
      <c r="G731" s="73" t="s">
        <v>832</v>
      </c>
      <c r="H731" s="73" t="s">
        <v>451</v>
      </c>
      <c r="I731" s="73" t="s">
        <v>166</v>
      </c>
      <c r="J731" s="74">
        <v>53</v>
      </c>
      <c r="K731" s="31">
        <v>53</v>
      </c>
      <c r="L731" s="32">
        <v>0</v>
      </c>
      <c r="M731" s="33">
        <v>200</v>
      </c>
      <c r="N731" s="34" t="str">
        <f t="shared" si="140"/>
        <v>les200l</v>
      </c>
      <c r="O731" s="35" t="e">
        <f t="shared" si="141"/>
        <v>#DIV/0!</v>
      </c>
      <c r="P731" s="36">
        <f>VLOOKUP(A731,Kengetallen!$A$2:$B$57,2,FALSE)</f>
        <v>0</v>
      </c>
      <c r="Q731" s="75"/>
      <c r="R731" s="38">
        <f t="shared" si="142"/>
        <v>0</v>
      </c>
      <c r="S731" s="39">
        <f t="shared" si="143"/>
        <v>0</v>
      </c>
      <c r="T731" s="75"/>
      <c r="U731" s="40">
        <f t="shared" si="144"/>
        <v>10600</v>
      </c>
      <c r="V731" s="76"/>
      <c r="W731" s="77"/>
      <c r="X731" s="78"/>
      <c r="Y731" s="79"/>
      <c r="Z731" s="41"/>
      <c r="AA731" s="80"/>
      <c r="AB731" s="81"/>
      <c r="AC731" s="82"/>
      <c r="AD731" s="83"/>
      <c r="AE731" s="84"/>
      <c r="AF731" s="83"/>
      <c r="AG731" s="85"/>
      <c r="AH731" s="81"/>
      <c r="AI731" s="86"/>
      <c r="AJ731" s="86"/>
      <c r="AK731" s="86"/>
      <c r="AL731" s="86"/>
      <c r="AM731" s="86"/>
      <c r="AN731" s="86"/>
      <c r="AO731" s="86"/>
      <c r="AP731" s="86"/>
      <c r="AQ731" s="86"/>
      <c r="AR731" s="86"/>
      <c r="AS731" s="86"/>
      <c r="AT731" s="86"/>
      <c r="AU731" s="86"/>
      <c r="AV731" s="86"/>
      <c r="AW731" s="86"/>
      <c r="AX731" s="86"/>
      <c r="AY731" s="86"/>
      <c r="AZ731" s="86"/>
      <c r="BA731" s="86"/>
      <c r="BB731" s="86"/>
      <c r="BC731" s="86"/>
      <c r="BD731" s="86"/>
    </row>
    <row r="732" spans="1:56" s="90" customFormat="1" ht="12.75" customHeight="1">
      <c r="A732" s="71" t="s">
        <v>213</v>
      </c>
      <c r="B732" s="56" t="s">
        <v>752</v>
      </c>
      <c r="C732" s="56" t="s">
        <v>753</v>
      </c>
      <c r="D732" s="56" t="s">
        <v>754</v>
      </c>
      <c r="E732" s="56" t="s">
        <v>770</v>
      </c>
      <c r="F732" s="56" t="s">
        <v>360</v>
      </c>
      <c r="G732" s="73" t="s">
        <v>833</v>
      </c>
      <c r="H732" s="73" t="s">
        <v>451</v>
      </c>
      <c r="I732" s="73" t="s">
        <v>166</v>
      </c>
      <c r="J732" s="74">
        <v>53</v>
      </c>
      <c r="K732" s="31">
        <v>53</v>
      </c>
      <c r="L732" s="32">
        <v>0</v>
      </c>
      <c r="M732" s="33">
        <v>200</v>
      </c>
      <c r="N732" s="34" t="str">
        <f t="shared" si="140"/>
        <v>les200l</v>
      </c>
      <c r="O732" s="35" t="e">
        <f t="shared" si="141"/>
        <v>#DIV/0!</v>
      </c>
      <c r="P732" s="36">
        <f>VLOOKUP(A732,Kengetallen!$A$2:$B$57,2,FALSE)</f>
        <v>0</v>
      </c>
      <c r="Q732" s="75"/>
      <c r="R732" s="38">
        <f t="shared" si="142"/>
        <v>0</v>
      </c>
      <c r="S732" s="39">
        <f t="shared" si="143"/>
        <v>0</v>
      </c>
      <c r="T732" s="75"/>
      <c r="U732" s="40">
        <f t="shared" si="144"/>
        <v>10600</v>
      </c>
      <c r="V732" s="76"/>
      <c r="W732" s="77"/>
      <c r="X732" s="78"/>
      <c r="Y732" s="79"/>
      <c r="Z732" s="41"/>
      <c r="AA732" s="80"/>
      <c r="AB732" s="81"/>
      <c r="AC732" s="82"/>
      <c r="AD732" s="83"/>
      <c r="AE732" s="84"/>
      <c r="AF732" s="83"/>
      <c r="AG732" s="85"/>
      <c r="AH732" s="81"/>
      <c r="AI732" s="86"/>
      <c r="AJ732" s="86"/>
      <c r="AK732" s="86"/>
      <c r="AL732" s="86"/>
      <c r="AM732" s="86"/>
      <c r="AN732" s="86"/>
      <c r="AO732" s="86"/>
      <c r="AP732" s="86"/>
      <c r="AQ732" s="86"/>
      <c r="AR732" s="86"/>
      <c r="AS732" s="86"/>
      <c r="AT732" s="86"/>
      <c r="AU732" s="86"/>
      <c r="AV732" s="86"/>
      <c r="AW732" s="86"/>
      <c r="AX732" s="86"/>
      <c r="AY732" s="86"/>
      <c r="AZ732" s="86"/>
      <c r="BA732" s="86"/>
      <c r="BB732" s="86"/>
      <c r="BC732" s="86"/>
      <c r="BD732" s="86"/>
    </row>
    <row r="733" spans="1:56" s="90" customFormat="1" ht="12.75" customHeight="1">
      <c r="A733" s="71" t="s">
        <v>213</v>
      </c>
      <c r="B733" s="56" t="s">
        <v>752</v>
      </c>
      <c r="C733" s="56" t="s">
        <v>753</v>
      </c>
      <c r="D733" s="56" t="s">
        <v>754</v>
      </c>
      <c r="E733" s="56" t="s">
        <v>770</v>
      </c>
      <c r="F733" s="56" t="s">
        <v>360</v>
      </c>
      <c r="G733" s="73" t="s">
        <v>834</v>
      </c>
      <c r="H733" s="73" t="s">
        <v>451</v>
      </c>
      <c r="I733" s="73" t="s">
        <v>166</v>
      </c>
      <c r="J733" s="74">
        <v>53</v>
      </c>
      <c r="K733" s="31">
        <v>53</v>
      </c>
      <c r="L733" s="32">
        <v>0</v>
      </c>
      <c r="M733" s="33">
        <v>200</v>
      </c>
      <c r="N733" s="34" t="str">
        <f t="shared" si="140"/>
        <v>les200l</v>
      </c>
      <c r="O733" s="35" t="e">
        <f t="shared" si="141"/>
        <v>#DIV/0!</v>
      </c>
      <c r="P733" s="36">
        <f>VLOOKUP(A733,Kengetallen!$A$2:$B$57,2,FALSE)</f>
        <v>0</v>
      </c>
      <c r="Q733" s="75"/>
      <c r="R733" s="38">
        <f t="shared" si="142"/>
        <v>0</v>
      </c>
      <c r="S733" s="39">
        <f t="shared" si="143"/>
        <v>0</v>
      </c>
      <c r="T733" s="75"/>
      <c r="U733" s="40">
        <f t="shared" si="144"/>
        <v>10600</v>
      </c>
      <c r="V733" s="76"/>
      <c r="W733" s="77"/>
      <c r="X733" s="78"/>
      <c r="Y733" s="79"/>
      <c r="Z733" s="41"/>
      <c r="AA733" s="80"/>
      <c r="AB733" s="81"/>
      <c r="AC733" s="82"/>
      <c r="AD733" s="83"/>
      <c r="AE733" s="84"/>
      <c r="AF733" s="83"/>
      <c r="AG733" s="85"/>
      <c r="AH733" s="81"/>
      <c r="AI733" s="86"/>
      <c r="AJ733" s="86"/>
      <c r="AK733" s="86"/>
      <c r="AL733" s="86"/>
      <c r="AM733" s="86"/>
      <c r="AN733" s="86"/>
      <c r="AO733" s="86"/>
      <c r="AP733" s="86"/>
      <c r="AQ733" s="86"/>
      <c r="AR733" s="86"/>
      <c r="AS733" s="86"/>
      <c r="AT733" s="86"/>
      <c r="AU733" s="86"/>
      <c r="AV733" s="86"/>
      <c r="AW733" s="86"/>
      <c r="AX733" s="86"/>
      <c r="AY733" s="86"/>
      <c r="AZ733" s="86"/>
      <c r="BA733" s="86"/>
      <c r="BB733" s="86"/>
      <c r="BC733" s="86"/>
      <c r="BD733" s="86"/>
    </row>
    <row r="734" spans="1:56" s="90" customFormat="1" ht="12.75" customHeight="1">
      <c r="A734" s="71" t="s">
        <v>213</v>
      </c>
      <c r="B734" s="56" t="s">
        <v>752</v>
      </c>
      <c r="C734" s="56" t="s">
        <v>753</v>
      </c>
      <c r="D734" s="56" t="s">
        <v>754</v>
      </c>
      <c r="E734" s="56" t="s">
        <v>770</v>
      </c>
      <c r="F734" s="56" t="s">
        <v>360</v>
      </c>
      <c r="G734" s="73" t="s">
        <v>835</v>
      </c>
      <c r="H734" s="73" t="s">
        <v>451</v>
      </c>
      <c r="I734" s="73" t="s">
        <v>166</v>
      </c>
      <c r="J734" s="74">
        <v>53</v>
      </c>
      <c r="K734" s="31">
        <v>53</v>
      </c>
      <c r="L734" s="32">
        <v>0</v>
      </c>
      <c r="M734" s="33">
        <v>200</v>
      </c>
      <c r="N734" s="34" t="str">
        <f t="shared" si="140"/>
        <v>les200l</v>
      </c>
      <c r="O734" s="35" t="e">
        <f t="shared" si="141"/>
        <v>#DIV/0!</v>
      </c>
      <c r="P734" s="36">
        <f>VLOOKUP(A734,Kengetallen!$A$2:$B$57,2,FALSE)</f>
        <v>0</v>
      </c>
      <c r="Q734" s="75"/>
      <c r="R734" s="38">
        <f t="shared" si="142"/>
        <v>0</v>
      </c>
      <c r="S734" s="39">
        <f t="shared" si="143"/>
        <v>0</v>
      </c>
      <c r="T734" s="75"/>
      <c r="U734" s="40">
        <f t="shared" si="144"/>
        <v>10600</v>
      </c>
      <c r="V734" s="76"/>
      <c r="W734" s="77"/>
      <c r="X734" s="78"/>
      <c r="Y734" s="79"/>
      <c r="Z734" s="41"/>
      <c r="AA734" s="80"/>
      <c r="AB734" s="81"/>
      <c r="AC734" s="82"/>
      <c r="AD734" s="83"/>
      <c r="AE734" s="84"/>
      <c r="AF734" s="83"/>
      <c r="AG734" s="85"/>
      <c r="AH734" s="81"/>
      <c r="AI734" s="86"/>
      <c r="AJ734" s="86"/>
      <c r="AK734" s="86"/>
      <c r="AL734" s="86"/>
      <c r="AM734" s="86"/>
      <c r="AN734" s="86"/>
      <c r="AO734" s="86"/>
      <c r="AP734" s="86"/>
      <c r="AQ734" s="86"/>
      <c r="AR734" s="86"/>
      <c r="AS734" s="86"/>
      <c r="AT734" s="86"/>
      <c r="AU734" s="86"/>
      <c r="AV734" s="86"/>
      <c r="AW734" s="86"/>
      <c r="AX734" s="86"/>
      <c r="AY734" s="86"/>
      <c r="AZ734" s="86"/>
      <c r="BA734" s="86"/>
      <c r="BB734" s="86"/>
      <c r="BC734" s="86"/>
      <c r="BD734" s="86"/>
    </row>
    <row r="735" spans="1:56" s="90" customFormat="1" ht="12.75" customHeight="1">
      <c r="A735" s="71" t="s">
        <v>213</v>
      </c>
      <c r="B735" s="56" t="s">
        <v>752</v>
      </c>
      <c r="C735" s="56" t="s">
        <v>753</v>
      </c>
      <c r="D735" s="56" t="s">
        <v>754</v>
      </c>
      <c r="E735" s="56" t="s">
        <v>775</v>
      </c>
      <c r="F735" s="56" t="s">
        <v>360</v>
      </c>
      <c r="G735" s="73" t="s">
        <v>836</v>
      </c>
      <c r="H735" s="73" t="s">
        <v>451</v>
      </c>
      <c r="I735" s="73" t="s">
        <v>166</v>
      </c>
      <c r="J735" s="74">
        <v>53</v>
      </c>
      <c r="K735" s="31">
        <v>53</v>
      </c>
      <c r="L735" s="32">
        <v>0</v>
      </c>
      <c r="M735" s="33">
        <v>200</v>
      </c>
      <c r="N735" s="34" t="str">
        <f t="shared" si="140"/>
        <v>les200l</v>
      </c>
      <c r="O735" s="35" t="e">
        <f t="shared" si="141"/>
        <v>#DIV/0!</v>
      </c>
      <c r="P735" s="36">
        <f>VLOOKUP(A735,Kengetallen!$A$2:$B$57,2,FALSE)</f>
        <v>0</v>
      </c>
      <c r="Q735" s="75"/>
      <c r="R735" s="38">
        <f t="shared" si="142"/>
        <v>0</v>
      </c>
      <c r="S735" s="39">
        <f t="shared" si="143"/>
        <v>0</v>
      </c>
      <c r="T735" s="75"/>
      <c r="U735" s="40">
        <f t="shared" si="144"/>
        <v>10600</v>
      </c>
      <c r="V735" s="76"/>
      <c r="W735" s="77"/>
      <c r="X735" s="78"/>
      <c r="Y735" s="79"/>
      <c r="Z735" s="41"/>
      <c r="AA735" s="80"/>
      <c r="AB735" s="81"/>
      <c r="AC735" s="82"/>
      <c r="AD735" s="83"/>
      <c r="AE735" s="84"/>
      <c r="AF735" s="83"/>
      <c r="AG735" s="85"/>
      <c r="AH735" s="81"/>
      <c r="AI735" s="86"/>
      <c r="AJ735" s="86"/>
      <c r="AK735" s="86"/>
      <c r="AL735" s="86"/>
      <c r="AM735" s="86"/>
      <c r="AN735" s="86"/>
      <c r="AO735" s="86"/>
      <c r="AP735" s="86"/>
      <c r="AQ735" s="86"/>
      <c r="AR735" s="86"/>
      <c r="AS735" s="86"/>
      <c r="AT735" s="86"/>
      <c r="AU735" s="86"/>
      <c r="AV735" s="86"/>
      <c r="AW735" s="86"/>
      <c r="AX735" s="86"/>
      <c r="AY735" s="86"/>
      <c r="AZ735" s="86"/>
      <c r="BA735" s="86"/>
      <c r="BB735" s="86"/>
      <c r="BC735" s="86"/>
      <c r="BD735" s="86"/>
    </row>
    <row r="736" spans="1:56" s="90" customFormat="1" ht="12.75" customHeight="1">
      <c r="A736" s="71" t="s">
        <v>213</v>
      </c>
      <c r="B736" s="56" t="s">
        <v>752</v>
      </c>
      <c r="C736" s="56" t="s">
        <v>753</v>
      </c>
      <c r="D736" s="56" t="s">
        <v>754</v>
      </c>
      <c r="E736" s="56" t="s">
        <v>775</v>
      </c>
      <c r="F736" s="56" t="s">
        <v>360</v>
      </c>
      <c r="G736" s="73" t="s">
        <v>837</v>
      </c>
      <c r="H736" s="73" t="s">
        <v>451</v>
      </c>
      <c r="I736" s="73" t="s">
        <v>166</v>
      </c>
      <c r="J736" s="74">
        <v>53</v>
      </c>
      <c r="K736" s="31">
        <v>53</v>
      </c>
      <c r="L736" s="32">
        <v>0</v>
      </c>
      <c r="M736" s="33">
        <v>200</v>
      </c>
      <c r="N736" s="34" t="str">
        <f t="shared" si="140"/>
        <v>les200l</v>
      </c>
      <c r="O736" s="35" t="e">
        <f t="shared" si="141"/>
        <v>#DIV/0!</v>
      </c>
      <c r="P736" s="36">
        <f>VLOOKUP(A736,Kengetallen!$A$2:$B$57,2,FALSE)</f>
        <v>0</v>
      </c>
      <c r="Q736" s="75"/>
      <c r="R736" s="38">
        <f t="shared" si="142"/>
        <v>0</v>
      </c>
      <c r="S736" s="39">
        <f t="shared" si="143"/>
        <v>0</v>
      </c>
      <c r="T736" s="75"/>
      <c r="U736" s="40">
        <f t="shared" si="144"/>
        <v>10600</v>
      </c>
      <c r="V736" s="76"/>
      <c r="W736" s="77"/>
      <c r="X736" s="78"/>
      <c r="Y736" s="79"/>
      <c r="Z736" s="41"/>
      <c r="AA736" s="80"/>
      <c r="AB736" s="81"/>
      <c r="AC736" s="82"/>
      <c r="AD736" s="83"/>
      <c r="AE736" s="84"/>
      <c r="AF736" s="83"/>
      <c r="AG736" s="85"/>
      <c r="AH736" s="81"/>
      <c r="AI736" s="86"/>
      <c r="AJ736" s="86"/>
      <c r="AK736" s="86"/>
      <c r="AL736" s="86"/>
      <c r="AM736" s="86"/>
      <c r="AN736" s="86"/>
      <c r="AO736" s="86"/>
      <c r="AP736" s="86"/>
      <c r="AQ736" s="86"/>
      <c r="AR736" s="86"/>
      <c r="AS736" s="86"/>
      <c r="AT736" s="86"/>
      <c r="AU736" s="86"/>
      <c r="AV736" s="86"/>
      <c r="AW736" s="86"/>
      <c r="AX736" s="86"/>
      <c r="AY736" s="86"/>
      <c r="AZ736" s="86"/>
      <c r="BA736" s="86"/>
      <c r="BB736" s="86"/>
      <c r="BC736" s="86"/>
      <c r="BD736" s="86"/>
    </row>
    <row r="737" spans="1:56" s="90" customFormat="1" ht="12.75" customHeight="1">
      <c r="A737" s="71" t="s">
        <v>213</v>
      </c>
      <c r="B737" s="56" t="s">
        <v>752</v>
      </c>
      <c r="C737" s="56" t="s">
        <v>753</v>
      </c>
      <c r="D737" s="56" t="s">
        <v>754</v>
      </c>
      <c r="E737" s="56" t="s">
        <v>775</v>
      </c>
      <c r="F737" s="56" t="s">
        <v>360</v>
      </c>
      <c r="G737" s="73" t="s">
        <v>838</v>
      </c>
      <c r="H737" s="73" t="s">
        <v>451</v>
      </c>
      <c r="I737" s="73" t="s">
        <v>166</v>
      </c>
      <c r="J737" s="74">
        <v>53</v>
      </c>
      <c r="K737" s="31">
        <v>53</v>
      </c>
      <c r="L737" s="32">
        <v>0</v>
      </c>
      <c r="M737" s="33">
        <v>200</v>
      </c>
      <c r="N737" s="34" t="str">
        <f t="shared" si="140"/>
        <v>les200l</v>
      </c>
      <c r="O737" s="35" t="e">
        <f t="shared" si="141"/>
        <v>#DIV/0!</v>
      </c>
      <c r="P737" s="36">
        <f>VLOOKUP(A737,Kengetallen!$A$2:$B$57,2,FALSE)</f>
        <v>0</v>
      </c>
      <c r="Q737" s="75"/>
      <c r="R737" s="38">
        <f t="shared" si="142"/>
        <v>0</v>
      </c>
      <c r="S737" s="39">
        <f t="shared" si="143"/>
        <v>0</v>
      </c>
      <c r="T737" s="75"/>
      <c r="U737" s="40">
        <f t="shared" si="144"/>
        <v>10600</v>
      </c>
      <c r="V737" s="76"/>
      <c r="W737" s="77"/>
      <c r="X737" s="78"/>
      <c r="Y737" s="79"/>
      <c r="Z737" s="41"/>
      <c r="AA737" s="80"/>
      <c r="AB737" s="81"/>
      <c r="AC737" s="82"/>
      <c r="AD737" s="83"/>
      <c r="AE737" s="84"/>
      <c r="AF737" s="83"/>
      <c r="AG737" s="85"/>
      <c r="AH737" s="81"/>
      <c r="AI737" s="86"/>
      <c r="AJ737" s="86"/>
      <c r="AK737" s="86"/>
      <c r="AL737" s="86"/>
      <c r="AM737" s="86"/>
      <c r="AN737" s="86"/>
      <c r="AO737" s="86"/>
      <c r="AP737" s="86"/>
      <c r="AQ737" s="86"/>
      <c r="AR737" s="86"/>
      <c r="AS737" s="86"/>
      <c r="AT737" s="86"/>
      <c r="AU737" s="86"/>
      <c r="AV737" s="86"/>
      <c r="AW737" s="86"/>
      <c r="AX737" s="86"/>
      <c r="AY737" s="86"/>
      <c r="AZ737" s="86"/>
      <c r="BA737" s="86"/>
      <c r="BB737" s="86"/>
      <c r="BC737" s="86"/>
      <c r="BD737" s="86"/>
    </row>
    <row r="738" spans="1:56" s="90" customFormat="1" ht="12.75" customHeight="1">
      <c r="A738" s="71" t="s">
        <v>213</v>
      </c>
      <c r="B738" s="56" t="s">
        <v>752</v>
      </c>
      <c r="C738" s="56" t="s">
        <v>753</v>
      </c>
      <c r="D738" s="56" t="s">
        <v>754</v>
      </c>
      <c r="E738" s="56" t="s">
        <v>775</v>
      </c>
      <c r="F738" s="56" t="s">
        <v>360</v>
      </c>
      <c r="G738" s="73" t="s">
        <v>839</v>
      </c>
      <c r="H738" s="73" t="s">
        <v>451</v>
      </c>
      <c r="I738" s="73" t="s">
        <v>166</v>
      </c>
      <c r="J738" s="74">
        <v>53</v>
      </c>
      <c r="K738" s="31">
        <v>53</v>
      </c>
      <c r="L738" s="32">
        <v>0</v>
      </c>
      <c r="M738" s="33">
        <v>200</v>
      </c>
      <c r="N738" s="34" t="str">
        <f t="shared" si="140"/>
        <v>les200l</v>
      </c>
      <c r="O738" s="35" t="e">
        <f t="shared" si="141"/>
        <v>#DIV/0!</v>
      </c>
      <c r="P738" s="36">
        <f>VLOOKUP(A738,Kengetallen!$A$2:$B$57,2,FALSE)</f>
        <v>0</v>
      </c>
      <c r="Q738" s="75"/>
      <c r="R738" s="38">
        <f t="shared" si="142"/>
        <v>0</v>
      </c>
      <c r="S738" s="39">
        <f t="shared" si="143"/>
        <v>0</v>
      </c>
      <c r="T738" s="75"/>
      <c r="U738" s="40">
        <f t="shared" si="144"/>
        <v>10600</v>
      </c>
      <c r="V738" s="76"/>
      <c r="W738" s="77"/>
      <c r="X738" s="78"/>
      <c r="Y738" s="79"/>
      <c r="Z738" s="41"/>
      <c r="AA738" s="80"/>
      <c r="AB738" s="81"/>
      <c r="AC738" s="82"/>
      <c r="AD738" s="83"/>
      <c r="AE738" s="84"/>
      <c r="AF738" s="83"/>
      <c r="AG738" s="85"/>
      <c r="AH738" s="81"/>
      <c r="AI738" s="86"/>
      <c r="AJ738" s="86"/>
      <c r="AK738" s="86"/>
      <c r="AL738" s="86"/>
      <c r="AM738" s="86"/>
      <c r="AN738" s="86"/>
      <c r="AO738" s="86"/>
      <c r="AP738" s="86"/>
      <c r="AQ738" s="86"/>
      <c r="AR738" s="86"/>
      <c r="AS738" s="86"/>
      <c r="AT738" s="86"/>
      <c r="AU738" s="86"/>
      <c r="AV738" s="86"/>
      <c r="AW738" s="86"/>
      <c r="AX738" s="86"/>
      <c r="AY738" s="86"/>
      <c r="AZ738" s="86"/>
      <c r="BA738" s="86"/>
      <c r="BB738" s="86"/>
      <c r="BC738" s="86"/>
      <c r="BD738" s="86"/>
    </row>
    <row r="739" spans="1:56" s="90" customFormat="1" ht="12.75" customHeight="1">
      <c r="A739" s="71" t="s">
        <v>213</v>
      </c>
      <c r="B739" s="56" t="s">
        <v>752</v>
      </c>
      <c r="C739" s="56" t="s">
        <v>753</v>
      </c>
      <c r="D739" s="56" t="s">
        <v>754</v>
      </c>
      <c r="E739" s="56" t="s">
        <v>775</v>
      </c>
      <c r="F739" s="56" t="s">
        <v>360</v>
      </c>
      <c r="G739" s="73" t="s">
        <v>840</v>
      </c>
      <c r="H739" s="73" t="s">
        <v>451</v>
      </c>
      <c r="I739" s="73" t="s">
        <v>166</v>
      </c>
      <c r="J739" s="74">
        <v>53</v>
      </c>
      <c r="K739" s="31">
        <v>53</v>
      </c>
      <c r="L739" s="32">
        <v>0</v>
      </c>
      <c r="M739" s="33">
        <v>200</v>
      </c>
      <c r="N739" s="34" t="str">
        <f t="shared" si="140"/>
        <v>les200l</v>
      </c>
      <c r="O739" s="35" t="e">
        <f t="shared" si="141"/>
        <v>#DIV/0!</v>
      </c>
      <c r="P739" s="36">
        <f>VLOOKUP(A739,Kengetallen!$A$2:$B$57,2,FALSE)</f>
        <v>0</v>
      </c>
      <c r="Q739" s="75"/>
      <c r="R739" s="38">
        <f t="shared" si="142"/>
        <v>0</v>
      </c>
      <c r="S739" s="39">
        <f t="shared" si="143"/>
        <v>0</v>
      </c>
      <c r="T739" s="75"/>
      <c r="U739" s="40">
        <f t="shared" si="144"/>
        <v>10600</v>
      </c>
      <c r="V739" s="76"/>
      <c r="W739" s="77"/>
      <c r="X739" s="78"/>
      <c r="Y739" s="79"/>
      <c r="Z739" s="41"/>
      <c r="AA739" s="80"/>
      <c r="AB739" s="81"/>
      <c r="AC739" s="82"/>
      <c r="AD739" s="83"/>
      <c r="AE739" s="84"/>
      <c r="AF739" s="83"/>
      <c r="AG739" s="85"/>
      <c r="AH739" s="81"/>
      <c r="AI739" s="86"/>
      <c r="AJ739" s="86"/>
      <c r="AK739" s="86"/>
      <c r="AL739" s="86"/>
      <c r="AM739" s="86"/>
      <c r="AN739" s="86"/>
      <c r="AO739" s="86"/>
      <c r="AP739" s="86"/>
      <c r="AQ739" s="86"/>
      <c r="AR739" s="86"/>
      <c r="AS739" s="86"/>
      <c r="AT739" s="86"/>
      <c r="AU739" s="86"/>
      <c r="AV739" s="86"/>
      <c r="AW739" s="86"/>
      <c r="AX739" s="86"/>
      <c r="AY739" s="86"/>
      <c r="AZ739" s="86"/>
      <c r="BA739" s="86"/>
      <c r="BB739" s="86"/>
      <c r="BC739" s="86"/>
      <c r="BD739" s="86"/>
    </row>
    <row r="740" spans="1:56" s="90" customFormat="1" ht="12.75" customHeight="1">
      <c r="A740" s="71" t="s">
        <v>213</v>
      </c>
      <c r="B740" s="56" t="s">
        <v>752</v>
      </c>
      <c r="C740" s="56" t="s">
        <v>753</v>
      </c>
      <c r="D740" s="56" t="s">
        <v>754</v>
      </c>
      <c r="E740" s="56" t="s">
        <v>775</v>
      </c>
      <c r="F740" s="56" t="s">
        <v>360</v>
      </c>
      <c r="G740" s="73" t="s">
        <v>841</v>
      </c>
      <c r="H740" s="73" t="s">
        <v>451</v>
      </c>
      <c r="I740" s="73" t="s">
        <v>166</v>
      </c>
      <c r="J740" s="74">
        <v>53</v>
      </c>
      <c r="K740" s="31">
        <v>53</v>
      </c>
      <c r="L740" s="32">
        <v>0</v>
      </c>
      <c r="M740" s="33">
        <v>200</v>
      </c>
      <c r="N740" s="34" t="str">
        <f t="shared" si="140"/>
        <v>les200l</v>
      </c>
      <c r="O740" s="35" t="e">
        <f t="shared" si="141"/>
        <v>#DIV/0!</v>
      </c>
      <c r="P740" s="36">
        <f>VLOOKUP(A740,Kengetallen!$A$2:$B$57,2,FALSE)</f>
        <v>0</v>
      </c>
      <c r="Q740" s="75"/>
      <c r="R740" s="38">
        <f t="shared" si="142"/>
        <v>0</v>
      </c>
      <c r="S740" s="39">
        <f t="shared" si="143"/>
        <v>0</v>
      </c>
      <c r="T740" s="75"/>
      <c r="U740" s="40">
        <f t="shared" si="144"/>
        <v>10600</v>
      </c>
      <c r="V740" s="76"/>
      <c r="W740" s="77"/>
      <c r="X740" s="78"/>
      <c r="Y740" s="79"/>
      <c r="Z740" s="41"/>
      <c r="AA740" s="80"/>
      <c r="AB740" s="81"/>
      <c r="AC740" s="82"/>
      <c r="AD740" s="83"/>
      <c r="AE740" s="84"/>
      <c r="AF740" s="83"/>
      <c r="AG740" s="85"/>
      <c r="AH740" s="81"/>
      <c r="AI740" s="86"/>
      <c r="AJ740" s="86"/>
      <c r="AK740" s="86"/>
      <c r="AL740" s="86"/>
      <c r="AM740" s="86"/>
      <c r="AN740" s="86"/>
      <c r="AO740" s="86"/>
      <c r="AP740" s="86"/>
      <c r="AQ740" s="86"/>
      <c r="AR740" s="86"/>
      <c r="AS740" s="86"/>
      <c r="AT740" s="86"/>
      <c r="AU740" s="86"/>
      <c r="AV740" s="86"/>
      <c r="AW740" s="86"/>
      <c r="AX740" s="86"/>
      <c r="AY740" s="86"/>
      <c r="AZ740" s="86"/>
      <c r="BA740" s="86"/>
      <c r="BB740" s="86"/>
      <c r="BC740" s="86"/>
      <c r="BD740" s="86"/>
    </row>
    <row r="741" spans="1:56" s="90" customFormat="1" ht="12.75" customHeight="1">
      <c r="A741" s="71" t="s">
        <v>213</v>
      </c>
      <c r="B741" s="56" t="s">
        <v>752</v>
      </c>
      <c r="C741" s="56" t="s">
        <v>753</v>
      </c>
      <c r="D741" s="56" t="s">
        <v>754</v>
      </c>
      <c r="E741" s="56" t="s">
        <v>775</v>
      </c>
      <c r="F741" s="56" t="s">
        <v>360</v>
      </c>
      <c r="G741" s="73" t="s">
        <v>842</v>
      </c>
      <c r="H741" s="73" t="s">
        <v>451</v>
      </c>
      <c r="I741" s="73" t="s">
        <v>166</v>
      </c>
      <c r="J741" s="74">
        <v>53</v>
      </c>
      <c r="K741" s="31">
        <v>53</v>
      </c>
      <c r="L741" s="32">
        <v>0</v>
      </c>
      <c r="M741" s="33">
        <v>200</v>
      </c>
      <c r="N741" s="34" t="str">
        <f t="shared" si="140"/>
        <v>les200l</v>
      </c>
      <c r="O741" s="35" t="e">
        <f t="shared" si="141"/>
        <v>#DIV/0!</v>
      </c>
      <c r="P741" s="36">
        <f>VLOOKUP(A741,Kengetallen!$A$2:$B$57,2,FALSE)</f>
        <v>0</v>
      </c>
      <c r="Q741" s="75"/>
      <c r="R741" s="38">
        <f t="shared" si="142"/>
        <v>0</v>
      </c>
      <c r="S741" s="39">
        <f t="shared" si="143"/>
        <v>0</v>
      </c>
      <c r="T741" s="75"/>
      <c r="U741" s="40">
        <f t="shared" si="144"/>
        <v>10600</v>
      </c>
      <c r="V741" s="76"/>
      <c r="W741" s="77"/>
      <c r="X741" s="78"/>
      <c r="Y741" s="79"/>
      <c r="Z741" s="41"/>
      <c r="AA741" s="80"/>
      <c r="AB741" s="81"/>
      <c r="AC741" s="82"/>
      <c r="AD741" s="83"/>
      <c r="AE741" s="84"/>
      <c r="AF741" s="83"/>
      <c r="AG741" s="85"/>
      <c r="AH741" s="81"/>
      <c r="AI741" s="86"/>
      <c r="AJ741" s="86"/>
      <c r="AK741" s="86"/>
      <c r="AL741" s="86"/>
      <c r="AM741" s="86"/>
      <c r="AN741" s="86"/>
      <c r="AO741" s="86"/>
      <c r="AP741" s="86"/>
      <c r="AQ741" s="86"/>
      <c r="AR741" s="86"/>
      <c r="AS741" s="86"/>
      <c r="AT741" s="86"/>
      <c r="AU741" s="86"/>
      <c r="AV741" s="86"/>
      <c r="AW741" s="86"/>
      <c r="AX741" s="86"/>
      <c r="AY741" s="86"/>
      <c r="AZ741" s="86"/>
      <c r="BA741" s="86"/>
      <c r="BB741" s="86"/>
      <c r="BC741" s="86"/>
      <c r="BD741" s="86"/>
    </row>
    <row r="742" spans="1:56" s="90" customFormat="1" ht="12.75" customHeight="1">
      <c r="A742" s="71" t="s">
        <v>213</v>
      </c>
      <c r="B742" s="56" t="s">
        <v>752</v>
      </c>
      <c r="C742" s="56" t="s">
        <v>753</v>
      </c>
      <c r="D742" s="56" t="s">
        <v>754</v>
      </c>
      <c r="E742" s="56" t="s">
        <v>775</v>
      </c>
      <c r="F742" s="56" t="s">
        <v>360</v>
      </c>
      <c r="G742" s="73" t="s">
        <v>843</v>
      </c>
      <c r="H742" s="73" t="s">
        <v>451</v>
      </c>
      <c r="I742" s="73" t="s">
        <v>166</v>
      </c>
      <c r="J742" s="74">
        <v>53</v>
      </c>
      <c r="K742" s="31">
        <v>53</v>
      </c>
      <c r="L742" s="32">
        <v>0</v>
      </c>
      <c r="M742" s="33">
        <v>200</v>
      </c>
      <c r="N742" s="34" t="str">
        <f t="shared" si="140"/>
        <v>les200l</v>
      </c>
      <c r="O742" s="35" t="e">
        <f t="shared" si="141"/>
        <v>#DIV/0!</v>
      </c>
      <c r="P742" s="36">
        <f>VLOOKUP(A742,Kengetallen!$A$2:$B$57,2,FALSE)</f>
        <v>0</v>
      </c>
      <c r="Q742" s="75"/>
      <c r="R742" s="38">
        <f t="shared" si="142"/>
        <v>0</v>
      </c>
      <c r="S742" s="39">
        <f t="shared" si="143"/>
        <v>0</v>
      </c>
      <c r="T742" s="75"/>
      <c r="U742" s="40">
        <f t="shared" si="144"/>
        <v>10600</v>
      </c>
      <c r="V742" s="76"/>
      <c r="W742" s="77"/>
      <c r="X742" s="78"/>
      <c r="Y742" s="79"/>
      <c r="Z742" s="41"/>
      <c r="AA742" s="80"/>
      <c r="AB742" s="81"/>
      <c r="AC742" s="82"/>
      <c r="AD742" s="83"/>
      <c r="AE742" s="84"/>
      <c r="AF742" s="83"/>
      <c r="AG742" s="85"/>
      <c r="AH742" s="81"/>
      <c r="AI742" s="86"/>
      <c r="AJ742" s="86"/>
      <c r="AK742" s="86"/>
      <c r="AL742" s="86"/>
      <c r="AM742" s="86"/>
      <c r="AN742" s="86"/>
      <c r="AO742" s="86"/>
      <c r="AP742" s="86"/>
      <c r="AQ742" s="86"/>
      <c r="AR742" s="86"/>
      <c r="AS742" s="86"/>
      <c r="AT742" s="86"/>
      <c r="AU742" s="86"/>
      <c r="AV742" s="86"/>
      <c r="AW742" s="86"/>
      <c r="AX742" s="86"/>
      <c r="AY742" s="86"/>
      <c r="AZ742" s="86"/>
      <c r="BA742" s="86"/>
      <c r="BB742" s="86"/>
      <c r="BC742" s="86"/>
      <c r="BD742" s="86"/>
    </row>
    <row r="743" spans="1:56" s="90" customFormat="1" ht="12.75" customHeight="1">
      <c r="A743" s="71" t="s">
        <v>213</v>
      </c>
      <c r="B743" s="56" t="s">
        <v>752</v>
      </c>
      <c r="C743" s="56" t="s">
        <v>753</v>
      </c>
      <c r="D743" s="56" t="s">
        <v>754</v>
      </c>
      <c r="E743" s="56" t="s">
        <v>775</v>
      </c>
      <c r="F743" s="56" t="s">
        <v>360</v>
      </c>
      <c r="G743" s="73" t="s">
        <v>844</v>
      </c>
      <c r="H743" s="73" t="s">
        <v>451</v>
      </c>
      <c r="I743" s="73" t="s">
        <v>166</v>
      </c>
      <c r="J743" s="74">
        <v>53</v>
      </c>
      <c r="K743" s="31">
        <v>53</v>
      </c>
      <c r="L743" s="32">
        <v>0</v>
      </c>
      <c r="M743" s="33">
        <v>200</v>
      </c>
      <c r="N743" s="34" t="str">
        <f t="shared" si="140"/>
        <v>les200l</v>
      </c>
      <c r="O743" s="35" t="e">
        <f t="shared" si="141"/>
        <v>#DIV/0!</v>
      </c>
      <c r="P743" s="36">
        <f>VLOOKUP(A743,Kengetallen!$A$2:$B$57,2,FALSE)</f>
        <v>0</v>
      </c>
      <c r="Q743" s="75"/>
      <c r="R743" s="38">
        <f t="shared" si="142"/>
        <v>0</v>
      </c>
      <c r="S743" s="39">
        <f t="shared" si="143"/>
        <v>0</v>
      </c>
      <c r="T743" s="75"/>
      <c r="U743" s="40">
        <f t="shared" si="144"/>
        <v>10600</v>
      </c>
      <c r="V743" s="76"/>
      <c r="W743" s="77"/>
      <c r="X743" s="78"/>
      <c r="Y743" s="79"/>
      <c r="Z743" s="41"/>
      <c r="AA743" s="80"/>
      <c r="AB743" s="81"/>
      <c r="AC743" s="82"/>
      <c r="AD743" s="83"/>
      <c r="AE743" s="84"/>
      <c r="AF743" s="83"/>
      <c r="AG743" s="85"/>
      <c r="AH743" s="81"/>
      <c r="AI743" s="86"/>
      <c r="AJ743" s="86"/>
      <c r="AK743" s="86"/>
      <c r="AL743" s="86"/>
      <c r="AM743" s="86"/>
      <c r="AN743" s="86"/>
      <c r="AO743" s="86"/>
      <c r="AP743" s="86"/>
      <c r="AQ743" s="86"/>
      <c r="AR743" s="86"/>
      <c r="AS743" s="86"/>
      <c r="AT743" s="86"/>
      <c r="AU743" s="86"/>
      <c r="AV743" s="86"/>
      <c r="AW743" s="86"/>
      <c r="AX743" s="86"/>
      <c r="AY743" s="86"/>
      <c r="AZ743" s="86"/>
      <c r="BA743" s="86"/>
      <c r="BB743" s="86"/>
      <c r="BC743" s="86"/>
      <c r="BD743" s="86"/>
    </row>
    <row r="744" spans="1:56" s="90" customFormat="1" ht="12.75" customHeight="1">
      <c r="A744" s="71" t="s">
        <v>213</v>
      </c>
      <c r="B744" s="56" t="s">
        <v>752</v>
      </c>
      <c r="C744" s="56" t="s">
        <v>753</v>
      </c>
      <c r="D744" s="56" t="s">
        <v>754</v>
      </c>
      <c r="E744" s="56" t="s">
        <v>775</v>
      </c>
      <c r="F744" s="56" t="s">
        <v>360</v>
      </c>
      <c r="G744" s="73" t="s">
        <v>845</v>
      </c>
      <c r="H744" s="73" t="s">
        <v>451</v>
      </c>
      <c r="I744" s="73" t="s">
        <v>166</v>
      </c>
      <c r="J744" s="74">
        <v>53</v>
      </c>
      <c r="K744" s="31">
        <v>53</v>
      </c>
      <c r="L744" s="32">
        <v>0</v>
      </c>
      <c r="M744" s="33">
        <v>200</v>
      </c>
      <c r="N744" s="34" t="str">
        <f t="shared" si="140"/>
        <v>les200l</v>
      </c>
      <c r="O744" s="35" t="e">
        <f t="shared" si="141"/>
        <v>#DIV/0!</v>
      </c>
      <c r="P744" s="36">
        <f>VLOOKUP(A744,Kengetallen!$A$2:$B$57,2,FALSE)</f>
        <v>0</v>
      </c>
      <c r="Q744" s="75"/>
      <c r="R744" s="38">
        <f t="shared" si="142"/>
        <v>0</v>
      </c>
      <c r="S744" s="39">
        <f t="shared" si="143"/>
        <v>0</v>
      </c>
      <c r="T744" s="75"/>
      <c r="U744" s="40">
        <f t="shared" si="144"/>
        <v>10600</v>
      </c>
      <c r="V744" s="76"/>
      <c r="W744" s="77"/>
      <c r="X744" s="78"/>
      <c r="Y744" s="79"/>
      <c r="Z744" s="41"/>
      <c r="AA744" s="80"/>
      <c r="AB744" s="81"/>
      <c r="AC744" s="82"/>
      <c r="AD744" s="83"/>
      <c r="AE744" s="84"/>
      <c r="AF744" s="83"/>
      <c r="AG744" s="85"/>
      <c r="AH744" s="81"/>
      <c r="AI744" s="86"/>
      <c r="AJ744" s="86"/>
      <c r="AK744" s="86"/>
      <c r="AL744" s="86"/>
      <c r="AM744" s="86"/>
      <c r="AN744" s="86"/>
      <c r="AO744" s="86"/>
      <c r="AP744" s="86"/>
      <c r="AQ744" s="86"/>
      <c r="AR744" s="86"/>
      <c r="AS744" s="86"/>
      <c r="AT744" s="86"/>
      <c r="AU744" s="86"/>
      <c r="AV744" s="86"/>
      <c r="AW744" s="86"/>
      <c r="AX744" s="86"/>
      <c r="AY744" s="86"/>
      <c r="AZ744" s="86"/>
      <c r="BA744" s="86"/>
      <c r="BB744" s="86"/>
      <c r="BC744" s="86"/>
      <c r="BD744" s="86"/>
    </row>
    <row r="745" spans="1:56" s="90" customFormat="1" ht="12.75" customHeight="1">
      <c r="A745" s="71" t="s">
        <v>213</v>
      </c>
      <c r="B745" s="56" t="s">
        <v>752</v>
      </c>
      <c r="C745" s="56" t="s">
        <v>753</v>
      </c>
      <c r="D745" s="56" t="s">
        <v>754</v>
      </c>
      <c r="E745" s="56" t="s">
        <v>775</v>
      </c>
      <c r="F745" s="56" t="s">
        <v>272</v>
      </c>
      <c r="G745" s="73" t="s">
        <v>846</v>
      </c>
      <c r="H745" s="73" t="s">
        <v>451</v>
      </c>
      <c r="I745" s="73" t="s">
        <v>166</v>
      </c>
      <c r="J745" s="74">
        <v>53</v>
      </c>
      <c r="K745" s="31">
        <v>53</v>
      </c>
      <c r="L745" s="32">
        <v>0</v>
      </c>
      <c r="M745" s="33">
        <v>200</v>
      </c>
      <c r="N745" s="34" t="str">
        <f t="shared" si="140"/>
        <v>les200l</v>
      </c>
      <c r="O745" s="35" t="e">
        <f t="shared" si="141"/>
        <v>#DIV/0!</v>
      </c>
      <c r="P745" s="36">
        <f>VLOOKUP(A745,Kengetallen!$A$2:$B$57,2,FALSE)</f>
        <v>0</v>
      </c>
      <c r="Q745" s="75"/>
      <c r="R745" s="38">
        <f t="shared" si="142"/>
        <v>0</v>
      </c>
      <c r="S745" s="39">
        <f t="shared" si="143"/>
        <v>0</v>
      </c>
      <c r="T745" s="75"/>
      <c r="U745" s="40">
        <f t="shared" si="144"/>
        <v>10600</v>
      </c>
      <c r="V745" s="76"/>
      <c r="W745" s="77"/>
      <c r="X745" s="78"/>
      <c r="Y745" s="79"/>
      <c r="Z745" s="41"/>
      <c r="AA745" s="80"/>
      <c r="AB745" s="81"/>
      <c r="AC745" s="82"/>
      <c r="AD745" s="83"/>
      <c r="AE745" s="84"/>
      <c r="AF745" s="83"/>
      <c r="AG745" s="85"/>
      <c r="AH745" s="81"/>
      <c r="AI745" s="86"/>
      <c r="AJ745" s="86"/>
      <c r="AK745" s="86"/>
      <c r="AL745" s="86"/>
      <c r="AM745" s="86"/>
      <c r="AN745" s="86"/>
      <c r="AO745" s="86"/>
      <c r="AP745" s="86"/>
      <c r="AQ745" s="86"/>
      <c r="AR745" s="86"/>
      <c r="AS745" s="86"/>
      <c r="AT745" s="86"/>
      <c r="AU745" s="86"/>
      <c r="AV745" s="86"/>
      <c r="AW745" s="86"/>
      <c r="AX745" s="86"/>
      <c r="AY745" s="86"/>
      <c r="AZ745" s="86"/>
      <c r="BA745" s="86"/>
      <c r="BB745" s="86"/>
      <c r="BC745" s="86"/>
      <c r="BD745" s="86"/>
    </row>
    <row r="746" spans="1:56" s="90" customFormat="1" ht="12.75" customHeight="1">
      <c r="A746" s="71" t="s">
        <v>213</v>
      </c>
      <c r="B746" s="56" t="s">
        <v>752</v>
      </c>
      <c r="C746" s="56" t="s">
        <v>753</v>
      </c>
      <c r="D746" s="56" t="s">
        <v>754</v>
      </c>
      <c r="E746" s="56" t="s">
        <v>775</v>
      </c>
      <c r="F746" s="56" t="s">
        <v>272</v>
      </c>
      <c r="G746" s="73" t="s">
        <v>847</v>
      </c>
      <c r="H746" s="73" t="s">
        <v>451</v>
      </c>
      <c r="I746" s="73" t="s">
        <v>166</v>
      </c>
      <c r="J746" s="74">
        <v>53</v>
      </c>
      <c r="K746" s="31">
        <v>53</v>
      </c>
      <c r="L746" s="32">
        <v>0</v>
      </c>
      <c r="M746" s="33">
        <v>200</v>
      </c>
      <c r="N746" s="34" t="str">
        <f t="shared" si="140"/>
        <v>les200l</v>
      </c>
      <c r="O746" s="35" t="e">
        <f t="shared" si="141"/>
        <v>#DIV/0!</v>
      </c>
      <c r="P746" s="36">
        <f>VLOOKUP(A746,Kengetallen!$A$2:$B$57,2,FALSE)</f>
        <v>0</v>
      </c>
      <c r="Q746" s="75"/>
      <c r="R746" s="38">
        <f t="shared" si="142"/>
        <v>0</v>
      </c>
      <c r="S746" s="39">
        <f t="shared" si="143"/>
        <v>0</v>
      </c>
      <c r="T746" s="75"/>
      <c r="U746" s="40">
        <f t="shared" si="144"/>
        <v>10600</v>
      </c>
      <c r="V746" s="76"/>
      <c r="W746" s="77"/>
      <c r="X746" s="78"/>
      <c r="Y746" s="79"/>
      <c r="Z746" s="41"/>
      <c r="AA746" s="80"/>
      <c r="AB746" s="81"/>
      <c r="AC746" s="82"/>
      <c r="AD746" s="83"/>
      <c r="AE746" s="84"/>
      <c r="AF746" s="83"/>
      <c r="AG746" s="85"/>
      <c r="AH746" s="81"/>
      <c r="AI746" s="86"/>
      <c r="AJ746" s="86"/>
      <c r="AK746" s="86"/>
      <c r="AL746" s="86"/>
      <c r="AM746" s="86"/>
      <c r="AN746" s="86"/>
      <c r="AO746" s="86"/>
      <c r="AP746" s="86"/>
      <c r="AQ746" s="86"/>
      <c r="AR746" s="86"/>
      <c r="AS746" s="86"/>
      <c r="AT746" s="86"/>
      <c r="AU746" s="86"/>
      <c r="AV746" s="86"/>
      <c r="AW746" s="86"/>
      <c r="AX746" s="86"/>
      <c r="AY746" s="86"/>
      <c r="AZ746" s="86"/>
      <c r="BA746" s="86"/>
      <c r="BB746" s="86"/>
      <c r="BC746" s="86"/>
      <c r="BD746" s="86"/>
    </row>
    <row r="747" spans="1:56" s="90" customFormat="1" ht="12.75" customHeight="1">
      <c r="A747" s="71" t="s">
        <v>213</v>
      </c>
      <c r="B747" s="56" t="s">
        <v>752</v>
      </c>
      <c r="C747" s="56" t="s">
        <v>753</v>
      </c>
      <c r="D747" s="56" t="s">
        <v>754</v>
      </c>
      <c r="E747" s="56" t="s">
        <v>775</v>
      </c>
      <c r="F747" s="56" t="s">
        <v>272</v>
      </c>
      <c r="G747" s="73" t="s">
        <v>848</v>
      </c>
      <c r="H747" s="73" t="s">
        <v>451</v>
      </c>
      <c r="I747" s="73" t="s">
        <v>166</v>
      </c>
      <c r="J747" s="74">
        <v>53</v>
      </c>
      <c r="K747" s="31">
        <v>53</v>
      </c>
      <c r="L747" s="32">
        <v>0</v>
      </c>
      <c r="M747" s="33">
        <v>200</v>
      </c>
      <c r="N747" s="34" t="str">
        <f t="shared" si="140"/>
        <v>les200l</v>
      </c>
      <c r="O747" s="35" t="e">
        <f t="shared" si="141"/>
        <v>#DIV/0!</v>
      </c>
      <c r="P747" s="36">
        <f>VLOOKUP(A747,Kengetallen!$A$2:$B$57,2,FALSE)</f>
        <v>0</v>
      </c>
      <c r="Q747" s="75"/>
      <c r="R747" s="38">
        <f t="shared" si="142"/>
        <v>0</v>
      </c>
      <c r="S747" s="39">
        <f t="shared" si="143"/>
        <v>0</v>
      </c>
      <c r="T747" s="75"/>
      <c r="U747" s="40">
        <f t="shared" si="144"/>
        <v>10600</v>
      </c>
      <c r="V747" s="76"/>
      <c r="W747" s="77"/>
      <c r="X747" s="78"/>
      <c r="Y747" s="79"/>
      <c r="Z747" s="41"/>
      <c r="AA747" s="80"/>
      <c r="AB747" s="81"/>
      <c r="AC747" s="82"/>
      <c r="AD747" s="83"/>
      <c r="AE747" s="84"/>
      <c r="AF747" s="83"/>
      <c r="AG747" s="85"/>
      <c r="AH747" s="81"/>
      <c r="AI747" s="86"/>
      <c r="AJ747" s="86"/>
      <c r="AK747" s="86"/>
      <c r="AL747" s="86"/>
      <c r="AM747" s="86"/>
      <c r="AN747" s="86"/>
      <c r="AO747" s="86"/>
      <c r="AP747" s="86"/>
      <c r="AQ747" s="86"/>
      <c r="AR747" s="86"/>
      <c r="AS747" s="86"/>
      <c r="AT747" s="86"/>
      <c r="AU747" s="86"/>
      <c r="AV747" s="86"/>
      <c r="AW747" s="86"/>
      <c r="AX747" s="86"/>
      <c r="AY747" s="86"/>
      <c r="AZ747" s="86"/>
      <c r="BA747" s="86"/>
      <c r="BB747" s="86"/>
      <c r="BC747" s="86"/>
      <c r="BD747" s="86"/>
    </row>
    <row r="748" spans="1:56" s="90" customFormat="1" ht="12.75" customHeight="1">
      <c r="A748" s="71" t="s">
        <v>213</v>
      </c>
      <c r="B748" s="56" t="s">
        <v>752</v>
      </c>
      <c r="C748" s="56" t="s">
        <v>753</v>
      </c>
      <c r="D748" s="56" t="s">
        <v>754</v>
      </c>
      <c r="E748" s="56" t="s">
        <v>775</v>
      </c>
      <c r="F748" s="56" t="s">
        <v>272</v>
      </c>
      <c r="G748" s="73" t="s">
        <v>849</v>
      </c>
      <c r="H748" s="73" t="s">
        <v>451</v>
      </c>
      <c r="I748" s="73" t="s">
        <v>166</v>
      </c>
      <c r="J748" s="74">
        <v>53</v>
      </c>
      <c r="K748" s="31">
        <v>53</v>
      </c>
      <c r="L748" s="32">
        <v>0</v>
      </c>
      <c r="M748" s="33">
        <v>200</v>
      </c>
      <c r="N748" s="34" t="str">
        <f t="shared" si="140"/>
        <v>les200l</v>
      </c>
      <c r="O748" s="35" t="e">
        <f t="shared" si="141"/>
        <v>#DIV/0!</v>
      </c>
      <c r="P748" s="36">
        <f>VLOOKUP(A748,Kengetallen!$A$2:$B$57,2,FALSE)</f>
        <v>0</v>
      </c>
      <c r="Q748" s="75"/>
      <c r="R748" s="38">
        <f t="shared" si="142"/>
        <v>0</v>
      </c>
      <c r="S748" s="39">
        <f t="shared" si="143"/>
        <v>0</v>
      </c>
      <c r="T748" s="75"/>
      <c r="U748" s="40">
        <f t="shared" si="144"/>
        <v>10600</v>
      </c>
      <c r="V748" s="76"/>
      <c r="W748" s="77"/>
      <c r="X748" s="78"/>
      <c r="Y748" s="79"/>
      <c r="Z748" s="41"/>
      <c r="AA748" s="80"/>
      <c r="AB748" s="81"/>
      <c r="AC748" s="82"/>
      <c r="AD748" s="83"/>
      <c r="AE748" s="84"/>
      <c r="AF748" s="83"/>
      <c r="AG748" s="85"/>
      <c r="AH748" s="81"/>
      <c r="AI748" s="86"/>
      <c r="AJ748" s="86"/>
      <c r="AK748" s="86"/>
      <c r="AL748" s="86"/>
      <c r="AM748" s="86"/>
      <c r="AN748" s="86"/>
      <c r="AO748" s="86"/>
      <c r="AP748" s="86"/>
      <c r="AQ748" s="86"/>
      <c r="AR748" s="86"/>
      <c r="AS748" s="86"/>
      <c r="AT748" s="86"/>
      <c r="AU748" s="86"/>
      <c r="AV748" s="86"/>
      <c r="AW748" s="86"/>
      <c r="AX748" s="86"/>
      <c r="AY748" s="86"/>
      <c r="AZ748" s="86"/>
      <c r="BA748" s="86"/>
      <c r="BB748" s="86"/>
      <c r="BC748" s="86"/>
      <c r="BD748" s="86"/>
    </row>
    <row r="749" spans="1:56" s="90" customFormat="1" ht="12.75" customHeight="1">
      <c r="A749" s="71" t="s">
        <v>213</v>
      </c>
      <c r="B749" s="56" t="s">
        <v>752</v>
      </c>
      <c r="C749" s="56" t="s">
        <v>753</v>
      </c>
      <c r="D749" s="56" t="s">
        <v>754</v>
      </c>
      <c r="E749" s="56" t="s">
        <v>775</v>
      </c>
      <c r="F749" s="56" t="s">
        <v>272</v>
      </c>
      <c r="G749" s="73" t="s">
        <v>850</v>
      </c>
      <c r="H749" s="73" t="s">
        <v>451</v>
      </c>
      <c r="I749" s="73" t="s">
        <v>166</v>
      </c>
      <c r="J749" s="74">
        <v>53</v>
      </c>
      <c r="K749" s="31">
        <v>53</v>
      </c>
      <c r="L749" s="32">
        <v>0</v>
      </c>
      <c r="M749" s="33">
        <v>200</v>
      </c>
      <c r="N749" s="34" t="str">
        <f t="shared" si="140"/>
        <v>les200l</v>
      </c>
      <c r="O749" s="35" t="e">
        <f t="shared" si="141"/>
        <v>#DIV/0!</v>
      </c>
      <c r="P749" s="36">
        <f>VLOOKUP(A749,Kengetallen!$A$2:$B$57,2,FALSE)</f>
        <v>0</v>
      </c>
      <c r="Q749" s="75"/>
      <c r="R749" s="38">
        <f t="shared" si="142"/>
        <v>0</v>
      </c>
      <c r="S749" s="39">
        <f t="shared" si="143"/>
        <v>0</v>
      </c>
      <c r="T749" s="75"/>
      <c r="U749" s="40">
        <f t="shared" si="144"/>
        <v>10600</v>
      </c>
      <c r="V749" s="76"/>
      <c r="W749" s="77"/>
      <c r="X749" s="78"/>
      <c r="Y749" s="79"/>
      <c r="Z749" s="41"/>
      <c r="AA749" s="80"/>
      <c r="AB749" s="81"/>
      <c r="AC749" s="82"/>
      <c r="AD749" s="83"/>
      <c r="AE749" s="84"/>
      <c r="AF749" s="83"/>
      <c r="AG749" s="85"/>
      <c r="AH749" s="81"/>
      <c r="AI749" s="86"/>
      <c r="AJ749" s="86"/>
      <c r="AK749" s="86"/>
      <c r="AL749" s="86"/>
      <c r="AM749" s="86"/>
      <c r="AN749" s="86"/>
      <c r="AO749" s="86"/>
      <c r="AP749" s="86"/>
      <c r="AQ749" s="86"/>
      <c r="AR749" s="86"/>
      <c r="AS749" s="86"/>
      <c r="AT749" s="86"/>
      <c r="AU749" s="86"/>
      <c r="AV749" s="86"/>
      <c r="AW749" s="86"/>
      <c r="AX749" s="86"/>
      <c r="AY749" s="86"/>
      <c r="AZ749" s="86"/>
      <c r="BA749" s="86"/>
      <c r="BB749" s="86"/>
      <c r="BC749" s="86"/>
      <c r="BD749" s="86"/>
    </row>
    <row r="750" spans="1:56" s="90" customFormat="1" ht="12.75" customHeight="1">
      <c r="A750" s="71" t="s">
        <v>213</v>
      </c>
      <c r="B750" s="56" t="s">
        <v>752</v>
      </c>
      <c r="C750" s="56" t="s">
        <v>753</v>
      </c>
      <c r="D750" s="56" t="s">
        <v>754</v>
      </c>
      <c r="E750" s="56" t="s">
        <v>775</v>
      </c>
      <c r="F750" s="56" t="s">
        <v>272</v>
      </c>
      <c r="G750" s="73" t="s">
        <v>851</v>
      </c>
      <c r="H750" s="73" t="s">
        <v>451</v>
      </c>
      <c r="I750" s="73" t="s">
        <v>166</v>
      </c>
      <c r="J750" s="74">
        <v>53</v>
      </c>
      <c r="K750" s="31">
        <v>53</v>
      </c>
      <c r="L750" s="32">
        <v>0</v>
      </c>
      <c r="M750" s="33">
        <v>200</v>
      </c>
      <c r="N750" s="34" t="str">
        <f t="shared" si="140"/>
        <v>les200l</v>
      </c>
      <c r="O750" s="35" t="e">
        <f t="shared" si="141"/>
        <v>#DIV/0!</v>
      </c>
      <c r="P750" s="36">
        <f>VLOOKUP(A750,Kengetallen!$A$2:$B$57,2,FALSE)</f>
        <v>0</v>
      </c>
      <c r="Q750" s="75"/>
      <c r="R750" s="38">
        <f t="shared" si="142"/>
        <v>0</v>
      </c>
      <c r="S750" s="39">
        <f t="shared" si="143"/>
        <v>0</v>
      </c>
      <c r="T750" s="75"/>
      <c r="U750" s="40">
        <f t="shared" si="144"/>
        <v>10600</v>
      </c>
      <c r="V750" s="76"/>
      <c r="W750" s="77"/>
      <c r="X750" s="78"/>
      <c r="Y750" s="79"/>
      <c r="Z750" s="41"/>
      <c r="AA750" s="80"/>
      <c r="AB750" s="81"/>
      <c r="AC750" s="82"/>
      <c r="AD750" s="83"/>
      <c r="AE750" s="84"/>
      <c r="AF750" s="83"/>
      <c r="AG750" s="85"/>
      <c r="AH750" s="81"/>
      <c r="AI750" s="86"/>
      <c r="AJ750" s="86"/>
      <c r="AK750" s="86"/>
      <c r="AL750" s="86"/>
      <c r="AM750" s="86"/>
      <c r="AN750" s="86"/>
      <c r="AO750" s="86"/>
      <c r="AP750" s="86"/>
      <c r="AQ750" s="86"/>
      <c r="AR750" s="86"/>
      <c r="AS750" s="86"/>
      <c r="AT750" s="86"/>
      <c r="AU750" s="86"/>
      <c r="AV750" s="86"/>
      <c r="AW750" s="86"/>
      <c r="AX750" s="86"/>
      <c r="AY750" s="86"/>
      <c r="AZ750" s="86"/>
      <c r="BA750" s="86"/>
      <c r="BB750" s="86"/>
      <c r="BC750" s="86"/>
      <c r="BD750" s="86"/>
    </row>
    <row r="751" spans="1:56" s="90" customFormat="1" ht="12.75" customHeight="1">
      <c r="A751" s="71" t="s">
        <v>213</v>
      </c>
      <c r="B751" s="56" t="s">
        <v>752</v>
      </c>
      <c r="C751" s="56" t="s">
        <v>753</v>
      </c>
      <c r="D751" s="56" t="s">
        <v>754</v>
      </c>
      <c r="E751" s="56" t="s">
        <v>775</v>
      </c>
      <c r="F751" s="56" t="s">
        <v>272</v>
      </c>
      <c r="G751" s="73" t="s">
        <v>852</v>
      </c>
      <c r="H751" s="73" t="s">
        <v>451</v>
      </c>
      <c r="I751" s="73" t="s">
        <v>166</v>
      </c>
      <c r="J751" s="74">
        <v>53</v>
      </c>
      <c r="K751" s="31">
        <v>53</v>
      </c>
      <c r="L751" s="32">
        <v>0</v>
      </c>
      <c r="M751" s="33">
        <v>200</v>
      </c>
      <c r="N751" s="34" t="str">
        <f t="shared" si="140"/>
        <v>les200l</v>
      </c>
      <c r="O751" s="35" t="e">
        <f t="shared" si="141"/>
        <v>#DIV/0!</v>
      </c>
      <c r="P751" s="36">
        <f>VLOOKUP(A751,Kengetallen!$A$2:$B$57,2,FALSE)</f>
        <v>0</v>
      </c>
      <c r="Q751" s="75"/>
      <c r="R751" s="38">
        <f t="shared" si="142"/>
        <v>0</v>
      </c>
      <c r="S751" s="39">
        <f t="shared" si="143"/>
        <v>0</v>
      </c>
      <c r="T751" s="75"/>
      <c r="U751" s="40">
        <f t="shared" si="144"/>
        <v>10600</v>
      </c>
      <c r="V751" s="76"/>
      <c r="W751" s="77"/>
      <c r="X751" s="78"/>
      <c r="Y751" s="79"/>
      <c r="Z751" s="41"/>
      <c r="AA751" s="80"/>
      <c r="AB751" s="81"/>
      <c r="AC751" s="82"/>
      <c r="AD751" s="83"/>
      <c r="AE751" s="84"/>
      <c r="AF751" s="83"/>
      <c r="AG751" s="85"/>
      <c r="AH751" s="81"/>
      <c r="AI751" s="86"/>
      <c r="AJ751" s="86"/>
      <c r="AK751" s="86"/>
      <c r="AL751" s="86"/>
      <c r="AM751" s="86"/>
      <c r="AN751" s="86"/>
      <c r="AO751" s="86"/>
      <c r="AP751" s="86"/>
      <c r="AQ751" s="86"/>
      <c r="AR751" s="86"/>
      <c r="AS751" s="86"/>
      <c r="AT751" s="86"/>
      <c r="AU751" s="86"/>
      <c r="AV751" s="86"/>
      <c r="AW751" s="86"/>
      <c r="AX751" s="86"/>
      <c r="AY751" s="86"/>
      <c r="AZ751" s="86"/>
      <c r="BA751" s="86"/>
      <c r="BB751" s="86"/>
      <c r="BC751" s="86"/>
      <c r="BD751" s="86"/>
    </row>
    <row r="752" spans="1:56" s="90" customFormat="1" ht="12.75" customHeight="1">
      <c r="A752" s="71" t="s">
        <v>213</v>
      </c>
      <c r="B752" s="56" t="s">
        <v>752</v>
      </c>
      <c r="C752" s="56" t="s">
        <v>753</v>
      </c>
      <c r="D752" s="56" t="s">
        <v>754</v>
      </c>
      <c r="E752" s="56" t="s">
        <v>775</v>
      </c>
      <c r="F752" s="56" t="s">
        <v>272</v>
      </c>
      <c r="G752" s="73" t="s">
        <v>853</v>
      </c>
      <c r="H752" s="73" t="s">
        <v>451</v>
      </c>
      <c r="I752" s="73" t="s">
        <v>166</v>
      </c>
      <c r="J752" s="74">
        <v>53</v>
      </c>
      <c r="K752" s="31">
        <v>53</v>
      </c>
      <c r="L752" s="32">
        <v>0</v>
      </c>
      <c r="M752" s="33">
        <v>200</v>
      </c>
      <c r="N752" s="34" t="str">
        <f t="shared" si="140"/>
        <v>les200l</v>
      </c>
      <c r="O752" s="35" t="e">
        <f t="shared" si="141"/>
        <v>#DIV/0!</v>
      </c>
      <c r="P752" s="36">
        <f>VLOOKUP(A752,Kengetallen!$A$2:$B$57,2,FALSE)</f>
        <v>0</v>
      </c>
      <c r="Q752" s="75"/>
      <c r="R752" s="38">
        <f t="shared" si="142"/>
        <v>0</v>
      </c>
      <c r="S752" s="39">
        <f t="shared" si="143"/>
        <v>0</v>
      </c>
      <c r="T752" s="75"/>
      <c r="U752" s="40">
        <f t="shared" si="144"/>
        <v>10600</v>
      </c>
      <c r="V752" s="76"/>
      <c r="W752" s="77"/>
      <c r="X752" s="78"/>
      <c r="Y752" s="79"/>
      <c r="Z752" s="41"/>
      <c r="AA752" s="80"/>
      <c r="AB752" s="81"/>
      <c r="AC752" s="82"/>
      <c r="AD752" s="83"/>
      <c r="AE752" s="84"/>
      <c r="AF752" s="83"/>
      <c r="AG752" s="85"/>
      <c r="AH752" s="81"/>
      <c r="AI752" s="86"/>
      <c r="AJ752" s="86"/>
      <c r="AK752" s="86"/>
      <c r="AL752" s="86"/>
      <c r="AM752" s="86"/>
      <c r="AN752" s="86"/>
      <c r="AO752" s="86"/>
      <c r="AP752" s="86"/>
      <c r="AQ752" s="86"/>
      <c r="AR752" s="86"/>
      <c r="AS752" s="86"/>
      <c r="AT752" s="86"/>
      <c r="AU752" s="86"/>
      <c r="AV752" s="86"/>
      <c r="AW752" s="86"/>
      <c r="AX752" s="86"/>
      <c r="AY752" s="86"/>
      <c r="AZ752" s="86"/>
      <c r="BA752" s="86"/>
      <c r="BB752" s="86"/>
      <c r="BC752" s="86"/>
      <c r="BD752" s="86"/>
    </row>
    <row r="753" spans="1:56" s="90" customFormat="1" ht="12.75" customHeight="1">
      <c r="A753" s="71" t="s">
        <v>213</v>
      </c>
      <c r="B753" s="56" t="s">
        <v>752</v>
      </c>
      <c r="C753" s="56" t="s">
        <v>753</v>
      </c>
      <c r="D753" s="56" t="s">
        <v>754</v>
      </c>
      <c r="E753" s="56" t="s">
        <v>766</v>
      </c>
      <c r="F753" s="56" t="s">
        <v>360</v>
      </c>
      <c r="G753" s="72" t="s">
        <v>9</v>
      </c>
      <c r="H753" s="73" t="s">
        <v>854</v>
      </c>
      <c r="I753" s="73" t="s">
        <v>166</v>
      </c>
      <c r="J753" s="74">
        <v>70</v>
      </c>
      <c r="K753" s="31">
        <v>70</v>
      </c>
      <c r="L753" s="32">
        <v>0</v>
      </c>
      <c r="M753" s="33">
        <v>200</v>
      </c>
      <c r="N753" s="34" t="str">
        <f t="shared" si="140"/>
        <v>les200l</v>
      </c>
      <c r="O753" s="35" t="e">
        <f t="shared" si="141"/>
        <v>#DIV/0!</v>
      </c>
      <c r="P753" s="36">
        <f>VLOOKUP(A753,Kengetallen!$A$2:$B$57,2,FALSE)</f>
        <v>0</v>
      </c>
      <c r="Q753" s="75"/>
      <c r="R753" s="38">
        <f t="shared" si="142"/>
        <v>0</v>
      </c>
      <c r="S753" s="39">
        <f t="shared" si="143"/>
        <v>0</v>
      </c>
      <c r="T753" s="75"/>
      <c r="U753" s="40">
        <f t="shared" si="144"/>
        <v>14000</v>
      </c>
      <c r="V753" s="76"/>
      <c r="W753" s="77"/>
      <c r="X753" s="78"/>
      <c r="Y753" s="79"/>
      <c r="Z753" s="41"/>
      <c r="AA753" s="80"/>
      <c r="AB753" s="81"/>
      <c r="AC753" s="82"/>
      <c r="AD753" s="83"/>
      <c r="AE753" s="84"/>
      <c r="AF753" s="83"/>
      <c r="AG753" s="85"/>
      <c r="AH753" s="81"/>
      <c r="AI753" s="86"/>
      <c r="AJ753" s="86"/>
      <c r="AK753" s="86"/>
      <c r="AL753" s="86"/>
      <c r="AM753" s="86"/>
      <c r="AN753" s="86"/>
      <c r="AO753" s="86"/>
      <c r="AP753" s="86"/>
      <c r="AQ753" s="86"/>
      <c r="AR753" s="86"/>
      <c r="AS753" s="86"/>
      <c r="AT753" s="86"/>
      <c r="AU753" s="86"/>
      <c r="AV753" s="86"/>
      <c r="AW753" s="86"/>
      <c r="AX753" s="86"/>
      <c r="AY753" s="86"/>
      <c r="AZ753" s="86"/>
      <c r="BA753" s="86"/>
      <c r="BB753" s="86"/>
      <c r="BC753" s="86"/>
      <c r="BD753" s="86"/>
    </row>
    <row r="754" spans="1:56" s="90" customFormat="1" ht="12.75" customHeight="1">
      <c r="A754" s="92" t="s">
        <v>215</v>
      </c>
      <c r="B754" s="56" t="s">
        <v>752</v>
      </c>
      <c r="C754" s="56" t="s">
        <v>753</v>
      </c>
      <c r="D754" s="56" t="s">
        <v>754</v>
      </c>
      <c r="E754" s="56" t="s">
        <v>766</v>
      </c>
      <c r="F754" s="56" t="s">
        <v>360</v>
      </c>
      <c r="G754" s="72" t="s">
        <v>5</v>
      </c>
      <c r="H754" s="73" t="s">
        <v>854</v>
      </c>
      <c r="I754" s="73" t="s">
        <v>241</v>
      </c>
      <c r="J754" s="74">
        <v>200</v>
      </c>
      <c r="K754" s="31">
        <v>200</v>
      </c>
      <c r="L754" s="32">
        <v>0</v>
      </c>
      <c r="M754" s="33">
        <v>200</v>
      </c>
      <c r="N754" s="34" t="str">
        <f t="shared" si="140"/>
        <v>les200t</v>
      </c>
      <c r="O754" s="35" t="e">
        <f t="shared" si="141"/>
        <v>#DIV/0!</v>
      </c>
      <c r="P754" s="36">
        <f>VLOOKUP(A754,Kengetallen!$A$2:$B$57,2,FALSE)</f>
        <v>0</v>
      </c>
      <c r="Q754" s="75"/>
      <c r="R754" s="38">
        <f t="shared" si="142"/>
        <v>0</v>
      </c>
      <c r="S754" s="39">
        <f t="shared" si="143"/>
        <v>0</v>
      </c>
      <c r="T754" s="75"/>
      <c r="U754" s="40">
        <f t="shared" si="144"/>
        <v>40000</v>
      </c>
      <c r="V754" s="76"/>
      <c r="W754" s="77"/>
      <c r="X754" s="78"/>
      <c r="Y754" s="79"/>
      <c r="Z754" s="41"/>
      <c r="AA754" s="80"/>
      <c r="AB754" s="81"/>
      <c r="AC754" s="82"/>
      <c r="AD754" s="83"/>
      <c r="AE754" s="84"/>
      <c r="AF754" s="83"/>
      <c r="AG754" s="85"/>
      <c r="AH754" s="81"/>
      <c r="AI754" s="86"/>
      <c r="AJ754" s="86"/>
      <c r="AK754" s="86"/>
      <c r="AL754" s="86"/>
      <c r="AM754" s="86"/>
      <c r="AN754" s="86"/>
      <c r="AO754" s="86"/>
      <c r="AP754" s="86"/>
      <c r="AQ754" s="86"/>
      <c r="AR754" s="86"/>
      <c r="AS754" s="86"/>
      <c r="AT754" s="86"/>
      <c r="AU754" s="86"/>
      <c r="AV754" s="86"/>
      <c r="AW754" s="86"/>
      <c r="AX754" s="86"/>
      <c r="AY754" s="86"/>
      <c r="AZ754" s="86"/>
      <c r="BA754" s="86"/>
      <c r="BB754" s="86"/>
      <c r="BC754" s="86"/>
      <c r="BD754" s="86"/>
    </row>
    <row r="755" spans="1:56" s="90" customFormat="1" ht="12.75" customHeight="1">
      <c r="A755" s="92" t="s">
        <v>215</v>
      </c>
      <c r="B755" s="56" t="s">
        <v>752</v>
      </c>
      <c r="C755" s="56" t="s">
        <v>753</v>
      </c>
      <c r="D755" s="56" t="s">
        <v>754</v>
      </c>
      <c r="E755" s="56" t="s">
        <v>770</v>
      </c>
      <c r="F755" s="56" t="s">
        <v>360</v>
      </c>
      <c r="G755" s="73" t="s">
        <v>855</v>
      </c>
      <c r="H755" s="73" t="s">
        <v>451</v>
      </c>
      <c r="I755" s="73" t="s">
        <v>241</v>
      </c>
      <c r="J755" s="74">
        <v>180</v>
      </c>
      <c r="K755" s="31">
        <v>180</v>
      </c>
      <c r="L755" s="32">
        <v>0</v>
      </c>
      <c r="M755" s="33">
        <v>200</v>
      </c>
      <c r="N755" s="34" t="str">
        <f t="shared" si="140"/>
        <v>les200t</v>
      </c>
      <c r="O755" s="35" t="e">
        <f t="shared" si="141"/>
        <v>#DIV/0!</v>
      </c>
      <c r="P755" s="36">
        <f>VLOOKUP(A755,Kengetallen!$A$2:$B$57,2,FALSE)</f>
        <v>0</v>
      </c>
      <c r="Q755" s="75"/>
      <c r="R755" s="38">
        <f t="shared" si="142"/>
        <v>0</v>
      </c>
      <c r="S755" s="39">
        <f t="shared" si="143"/>
        <v>0</v>
      </c>
      <c r="T755" s="75"/>
      <c r="U755" s="40">
        <f t="shared" si="144"/>
        <v>36000</v>
      </c>
      <c r="V755" s="76"/>
      <c r="W755" s="77"/>
      <c r="X755" s="78"/>
      <c r="Y755" s="79"/>
      <c r="Z755" s="41"/>
      <c r="AA755" s="80"/>
      <c r="AB755" s="81"/>
      <c r="AC755" s="82"/>
      <c r="AD755" s="83"/>
      <c r="AE755" s="84"/>
      <c r="AF755" s="83"/>
      <c r="AG755" s="85"/>
      <c r="AH755" s="81"/>
      <c r="AI755" s="86"/>
      <c r="AJ755" s="86"/>
      <c r="AK755" s="86"/>
      <c r="AL755" s="86"/>
      <c r="AM755" s="86"/>
      <c r="AN755" s="86"/>
      <c r="AO755" s="86"/>
      <c r="AP755" s="86"/>
      <c r="AQ755" s="86"/>
      <c r="AR755" s="86"/>
      <c r="AS755" s="86"/>
      <c r="AT755" s="86"/>
      <c r="AU755" s="86"/>
      <c r="AV755" s="86"/>
      <c r="AW755" s="86"/>
      <c r="AX755" s="86"/>
      <c r="AY755" s="86"/>
      <c r="AZ755" s="86"/>
      <c r="BA755" s="86"/>
      <c r="BB755" s="86"/>
      <c r="BC755" s="86"/>
      <c r="BD755" s="86"/>
    </row>
    <row r="756" spans="1:56" s="90" customFormat="1" ht="12.75" customHeight="1">
      <c r="A756" s="92" t="s">
        <v>215</v>
      </c>
      <c r="B756" s="56" t="s">
        <v>752</v>
      </c>
      <c r="C756" s="56" t="s">
        <v>753</v>
      </c>
      <c r="D756" s="56" t="s">
        <v>754</v>
      </c>
      <c r="E756" s="56" t="s">
        <v>766</v>
      </c>
      <c r="F756" s="56" t="s">
        <v>360</v>
      </c>
      <c r="G756" s="72" t="s">
        <v>13</v>
      </c>
      <c r="H756" s="73" t="s">
        <v>854</v>
      </c>
      <c r="I756" s="73" t="s">
        <v>241</v>
      </c>
      <c r="J756" s="74">
        <v>200</v>
      </c>
      <c r="K756" s="31">
        <v>200</v>
      </c>
      <c r="L756" s="32">
        <v>0</v>
      </c>
      <c r="M756" s="33">
        <v>200</v>
      </c>
      <c r="N756" s="34" t="str">
        <f t="shared" si="140"/>
        <v>les200t</v>
      </c>
      <c r="O756" s="35" t="e">
        <f t="shared" si="141"/>
        <v>#DIV/0!</v>
      </c>
      <c r="P756" s="36">
        <f>VLOOKUP(A756,Kengetallen!$A$2:$B$57,2,FALSE)</f>
        <v>0</v>
      </c>
      <c r="Q756" s="75"/>
      <c r="R756" s="38">
        <f t="shared" si="142"/>
        <v>0</v>
      </c>
      <c r="S756" s="39">
        <f t="shared" si="143"/>
        <v>0</v>
      </c>
      <c r="T756" s="75"/>
      <c r="U756" s="40">
        <f t="shared" si="144"/>
        <v>40000</v>
      </c>
      <c r="V756" s="76"/>
      <c r="W756" s="77"/>
      <c r="X756" s="78"/>
      <c r="Y756" s="79"/>
      <c r="Z756" s="41"/>
      <c r="AA756" s="80"/>
      <c r="AB756" s="81"/>
      <c r="AC756" s="82"/>
      <c r="AD756" s="83"/>
      <c r="AE756" s="84"/>
      <c r="AF756" s="83"/>
      <c r="AG756" s="85"/>
      <c r="AH756" s="81"/>
      <c r="AI756" s="86"/>
      <c r="AJ756" s="86"/>
      <c r="AK756" s="86"/>
      <c r="AL756" s="86"/>
      <c r="AM756" s="86"/>
      <c r="AN756" s="86"/>
      <c r="AO756" s="86"/>
      <c r="AP756" s="86"/>
      <c r="AQ756" s="86"/>
      <c r="AR756" s="86"/>
      <c r="AS756" s="86"/>
      <c r="AT756" s="86"/>
      <c r="AU756" s="86"/>
      <c r="AV756" s="86"/>
      <c r="AW756" s="86"/>
      <c r="AX756" s="86"/>
      <c r="AY756" s="86"/>
      <c r="AZ756" s="86"/>
      <c r="BA756" s="86"/>
      <c r="BB756" s="86"/>
      <c r="BC756" s="86"/>
      <c r="BD756" s="86"/>
    </row>
    <row r="757" spans="1:56" s="90" customFormat="1" ht="12.75" customHeight="1">
      <c r="A757" s="92" t="s">
        <v>215</v>
      </c>
      <c r="B757" s="56" t="s">
        <v>752</v>
      </c>
      <c r="C757" s="56" t="s">
        <v>753</v>
      </c>
      <c r="D757" s="56" t="s">
        <v>754</v>
      </c>
      <c r="E757" s="56" t="s">
        <v>775</v>
      </c>
      <c r="F757" s="56" t="s">
        <v>360</v>
      </c>
      <c r="G757" s="73" t="s">
        <v>856</v>
      </c>
      <c r="H757" s="73" t="s">
        <v>451</v>
      </c>
      <c r="I757" s="73" t="s">
        <v>241</v>
      </c>
      <c r="J757" s="74">
        <v>53</v>
      </c>
      <c r="K757" s="31">
        <v>53</v>
      </c>
      <c r="L757" s="32">
        <v>0</v>
      </c>
      <c r="M757" s="33">
        <v>200</v>
      </c>
      <c r="N757" s="34" t="str">
        <f t="shared" si="140"/>
        <v>les200t</v>
      </c>
      <c r="O757" s="35" t="e">
        <f t="shared" si="141"/>
        <v>#DIV/0!</v>
      </c>
      <c r="P757" s="36">
        <f>VLOOKUP(A757,Kengetallen!$A$2:$B$57,2,FALSE)</f>
        <v>0</v>
      </c>
      <c r="Q757" s="75"/>
      <c r="R757" s="38">
        <f t="shared" si="142"/>
        <v>0</v>
      </c>
      <c r="S757" s="39">
        <f t="shared" si="143"/>
        <v>0</v>
      </c>
      <c r="T757" s="75"/>
      <c r="U757" s="40">
        <f t="shared" si="144"/>
        <v>10600</v>
      </c>
      <c r="V757" s="76"/>
      <c r="W757" s="77"/>
      <c r="X757" s="78"/>
      <c r="Y757" s="79"/>
      <c r="Z757" s="41"/>
      <c r="AA757" s="80"/>
      <c r="AB757" s="81"/>
      <c r="AC757" s="82"/>
      <c r="AD757" s="83"/>
      <c r="AE757" s="84"/>
      <c r="AF757" s="83"/>
      <c r="AG757" s="85"/>
      <c r="AH757" s="81"/>
      <c r="AI757" s="86"/>
      <c r="AJ757" s="86"/>
      <c r="AK757" s="86"/>
      <c r="AL757" s="86"/>
      <c r="AM757" s="86"/>
      <c r="AN757" s="86"/>
      <c r="AO757" s="86"/>
      <c r="AP757" s="86"/>
      <c r="AQ757" s="86"/>
      <c r="AR757" s="86"/>
      <c r="AS757" s="86"/>
      <c r="AT757" s="86"/>
      <c r="AU757" s="86"/>
      <c r="AV757" s="86"/>
      <c r="AW757" s="86"/>
      <c r="AX757" s="86"/>
      <c r="AY757" s="86"/>
      <c r="AZ757" s="86"/>
      <c r="BA757" s="86"/>
      <c r="BB757" s="86"/>
      <c r="BC757" s="86"/>
      <c r="BD757" s="86"/>
    </row>
    <row r="758" spans="1:56" s="90" customFormat="1" ht="12.75" customHeight="1">
      <c r="A758" s="92" t="s">
        <v>215</v>
      </c>
      <c r="B758" s="56" t="s">
        <v>752</v>
      </c>
      <c r="C758" s="56" t="s">
        <v>753</v>
      </c>
      <c r="D758" s="56" t="s">
        <v>754</v>
      </c>
      <c r="E758" s="56" t="s">
        <v>766</v>
      </c>
      <c r="F758" s="56" t="s">
        <v>360</v>
      </c>
      <c r="G758" s="72" t="s">
        <v>9</v>
      </c>
      <c r="H758" s="73" t="s">
        <v>854</v>
      </c>
      <c r="I758" s="73" t="s">
        <v>241</v>
      </c>
      <c r="J758" s="74">
        <v>130</v>
      </c>
      <c r="K758" s="31">
        <v>130</v>
      </c>
      <c r="L758" s="32">
        <v>0</v>
      </c>
      <c r="M758" s="33">
        <v>200</v>
      </c>
      <c r="N758" s="34" t="str">
        <f t="shared" si="140"/>
        <v>les200t</v>
      </c>
      <c r="O758" s="35" t="e">
        <f t="shared" si="141"/>
        <v>#DIV/0!</v>
      </c>
      <c r="P758" s="36">
        <f>VLOOKUP(A758,Kengetallen!$A$2:$B$57,2,FALSE)</f>
        <v>0</v>
      </c>
      <c r="Q758" s="75"/>
      <c r="R758" s="38">
        <f t="shared" si="142"/>
        <v>0</v>
      </c>
      <c r="S758" s="39">
        <f t="shared" si="143"/>
        <v>0</v>
      </c>
      <c r="T758" s="75"/>
      <c r="U758" s="40">
        <f t="shared" si="144"/>
        <v>26000</v>
      </c>
      <c r="V758" s="76"/>
      <c r="W758" s="77"/>
      <c r="X758" s="78"/>
      <c r="Y758" s="79"/>
      <c r="Z758" s="41"/>
      <c r="AA758" s="80"/>
      <c r="AB758" s="81"/>
      <c r="AC758" s="82"/>
      <c r="AD758" s="83"/>
      <c r="AE758" s="84"/>
      <c r="AF758" s="83"/>
      <c r="AG758" s="85"/>
      <c r="AH758" s="81"/>
      <c r="AI758" s="86"/>
      <c r="AJ758" s="86"/>
      <c r="AK758" s="86"/>
      <c r="AL758" s="86"/>
      <c r="AM758" s="86"/>
      <c r="AN758" s="86"/>
      <c r="AO758" s="86"/>
      <c r="AP758" s="86"/>
      <c r="AQ758" s="86"/>
      <c r="AR758" s="86"/>
      <c r="AS758" s="86"/>
      <c r="AT758" s="86"/>
      <c r="AU758" s="86"/>
      <c r="AV758" s="86"/>
      <c r="AW758" s="86"/>
      <c r="AX758" s="86"/>
      <c r="AY758" s="86"/>
      <c r="AZ758" s="86"/>
      <c r="BA758" s="86"/>
      <c r="BB758" s="86"/>
      <c r="BC758" s="86"/>
      <c r="BD758" s="86"/>
    </row>
    <row r="759" spans="1:56" s="90" customFormat="1" ht="12.75" customHeight="1">
      <c r="A759" s="71" t="s">
        <v>216</v>
      </c>
      <c r="B759" s="56" t="s">
        <v>752</v>
      </c>
      <c r="C759" s="56" t="s">
        <v>753</v>
      </c>
      <c r="D759" s="56" t="s">
        <v>754</v>
      </c>
      <c r="E759" s="56" t="s">
        <v>755</v>
      </c>
      <c r="F759" s="56" t="s">
        <v>272</v>
      </c>
      <c r="G759" s="72"/>
      <c r="H759" s="73" t="s">
        <v>347</v>
      </c>
      <c r="I759" s="73" t="s">
        <v>166</v>
      </c>
      <c r="J759" s="74">
        <v>3</v>
      </c>
      <c r="K759" s="31">
        <v>3</v>
      </c>
      <c r="L759" s="32">
        <v>0</v>
      </c>
      <c r="M759" s="33">
        <v>200</v>
      </c>
      <c r="N759" s="34" t="str">
        <f t="shared" ref="N759:N814" si="145">A759</f>
        <v>lif200l</v>
      </c>
      <c r="O759" s="35" t="e">
        <f t="shared" ref="O759:O814" si="146">+M759/P759</f>
        <v>#DIV/0!</v>
      </c>
      <c r="P759" s="36">
        <f>VLOOKUP(A759,Kengetallen!$A$2:$B$57,2,FALSE)</f>
        <v>0</v>
      </c>
      <c r="Q759" s="75"/>
      <c r="R759" s="38">
        <f t="shared" ref="R759" si="147">+P759*Q759</f>
        <v>0</v>
      </c>
      <c r="S759" s="39">
        <f t="shared" ref="S759" si="148">+R759*K759</f>
        <v>0</v>
      </c>
      <c r="T759" s="75"/>
      <c r="U759" s="40">
        <f t="shared" ref="U759:U814" si="149">+M759*K759</f>
        <v>600</v>
      </c>
      <c r="V759" s="76"/>
      <c r="W759" s="77"/>
      <c r="X759" s="78"/>
      <c r="Y759" s="79"/>
      <c r="Z759" s="41"/>
      <c r="AA759" s="80"/>
      <c r="AB759" s="81"/>
      <c r="AC759" s="82"/>
      <c r="AD759" s="83"/>
      <c r="AE759" s="84"/>
      <c r="AF759" s="83"/>
      <c r="AG759" s="85"/>
      <c r="AH759" s="81"/>
      <c r="AI759" s="86"/>
      <c r="AJ759" s="86"/>
      <c r="AK759" s="86"/>
      <c r="AL759" s="86"/>
      <c r="AM759" s="86"/>
      <c r="AN759" s="86"/>
      <c r="AO759" s="86"/>
      <c r="AP759" s="86"/>
      <c r="AQ759" s="86"/>
      <c r="AR759" s="86"/>
      <c r="AS759" s="86"/>
      <c r="AT759" s="86"/>
      <c r="AU759" s="86"/>
      <c r="AV759" s="86"/>
      <c r="AW759" s="86"/>
      <c r="AX759" s="86"/>
      <c r="AY759" s="86"/>
      <c r="AZ759" s="86"/>
      <c r="BA759" s="86"/>
      <c r="BB759" s="86"/>
      <c r="BC759" s="86"/>
      <c r="BD759" s="86"/>
    </row>
    <row r="760" spans="1:56" s="90" customFormat="1" ht="12.75" customHeight="1">
      <c r="A760" s="71" t="s">
        <v>289</v>
      </c>
      <c r="B760" s="56" t="s">
        <v>752</v>
      </c>
      <c r="C760" s="56" t="s">
        <v>753</v>
      </c>
      <c r="D760" s="56" t="s">
        <v>754</v>
      </c>
      <c r="E760" s="56" t="s">
        <v>755</v>
      </c>
      <c r="F760" s="56" t="s">
        <v>272</v>
      </c>
      <c r="G760" s="72">
        <v>6</v>
      </c>
      <c r="H760" s="73" t="s">
        <v>857</v>
      </c>
      <c r="I760" s="73" t="s">
        <v>166</v>
      </c>
      <c r="J760" s="74">
        <v>11.5</v>
      </c>
      <c r="K760" s="31">
        <v>0</v>
      </c>
      <c r="L760" s="32">
        <v>11.5</v>
      </c>
      <c r="M760" s="33">
        <v>0</v>
      </c>
      <c r="N760" s="34" t="str">
        <f t="shared" si="145"/>
        <v>nio</v>
      </c>
      <c r="O760" s="35"/>
      <c r="P760" s="36"/>
      <c r="Q760" s="93"/>
      <c r="R760" s="38"/>
      <c r="S760" s="56"/>
      <c r="T760" s="93"/>
      <c r="U760" s="40"/>
      <c r="V760" s="76"/>
      <c r="W760" s="77"/>
      <c r="X760" s="78"/>
      <c r="Y760" s="79"/>
      <c r="Z760" s="41"/>
      <c r="AA760" s="80"/>
      <c r="AB760" s="81"/>
      <c r="AC760" s="82"/>
      <c r="AD760" s="83"/>
      <c r="AE760" s="84"/>
      <c r="AF760" s="83"/>
      <c r="AG760" s="85"/>
      <c r="AH760" s="81"/>
      <c r="AI760" s="86"/>
      <c r="AJ760" s="86"/>
      <c r="AK760" s="86"/>
      <c r="AL760" s="86"/>
      <c r="AM760" s="86"/>
      <c r="AN760" s="86"/>
      <c r="AO760" s="86"/>
      <c r="AP760" s="86"/>
      <c r="AQ760" s="86"/>
      <c r="AR760" s="86"/>
      <c r="AS760" s="86"/>
      <c r="AT760" s="86"/>
      <c r="AU760" s="86"/>
      <c r="AV760" s="86"/>
      <c r="AW760" s="86"/>
      <c r="AX760" s="86"/>
      <c r="AY760" s="86"/>
      <c r="AZ760" s="86"/>
      <c r="BA760" s="86"/>
      <c r="BB760" s="86"/>
      <c r="BC760" s="86"/>
      <c r="BD760" s="86"/>
    </row>
    <row r="761" spans="1:56" s="90" customFormat="1" ht="12.75" customHeight="1">
      <c r="A761" s="71" t="s">
        <v>289</v>
      </c>
      <c r="B761" s="56" t="s">
        <v>752</v>
      </c>
      <c r="C761" s="56" t="s">
        <v>753</v>
      </c>
      <c r="D761" s="56" t="s">
        <v>754</v>
      </c>
      <c r="E761" s="56" t="s">
        <v>755</v>
      </c>
      <c r="F761" s="56" t="s">
        <v>272</v>
      </c>
      <c r="G761" s="72">
        <v>11</v>
      </c>
      <c r="H761" s="73" t="s">
        <v>857</v>
      </c>
      <c r="I761" s="73" t="s">
        <v>166</v>
      </c>
      <c r="J761" s="74">
        <v>10</v>
      </c>
      <c r="K761" s="31">
        <v>0</v>
      </c>
      <c r="L761" s="32">
        <v>10</v>
      </c>
      <c r="M761" s="33">
        <v>0</v>
      </c>
      <c r="N761" s="34" t="str">
        <f t="shared" si="145"/>
        <v>nio</v>
      </c>
      <c r="O761" s="35"/>
      <c r="P761" s="36"/>
      <c r="Q761" s="93"/>
      <c r="R761" s="38"/>
      <c r="S761" s="56"/>
      <c r="T761" s="93"/>
      <c r="U761" s="40"/>
      <c r="V761" s="76"/>
      <c r="W761" s="77"/>
      <c r="X761" s="78"/>
      <c r="Y761" s="79"/>
      <c r="Z761" s="41"/>
      <c r="AA761" s="80"/>
      <c r="AB761" s="81"/>
      <c r="AC761" s="82"/>
      <c r="AD761" s="83"/>
      <c r="AE761" s="84"/>
      <c r="AF761" s="83"/>
      <c r="AG761" s="85"/>
      <c r="AH761" s="81"/>
      <c r="AI761" s="86"/>
      <c r="AJ761" s="86"/>
      <c r="AK761" s="86"/>
      <c r="AL761" s="86"/>
      <c r="AM761" s="86"/>
      <c r="AN761" s="86"/>
      <c r="AO761" s="86"/>
      <c r="AP761" s="86"/>
      <c r="AQ761" s="86"/>
      <c r="AR761" s="86"/>
      <c r="AS761" s="86"/>
      <c r="AT761" s="86"/>
      <c r="AU761" s="86"/>
      <c r="AV761" s="86"/>
      <c r="AW761" s="86"/>
      <c r="AX761" s="86"/>
      <c r="AY761" s="86"/>
      <c r="AZ761" s="86"/>
      <c r="BA761" s="86"/>
      <c r="BB761" s="86"/>
      <c r="BC761" s="86"/>
      <c r="BD761" s="86"/>
    </row>
    <row r="762" spans="1:56" s="90" customFormat="1" ht="12.75" customHeight="1">
      <c r="A762" s="71" t="s">
        <v>289</v>
      </c>
      <c r="B762" s="56" t="s">
        <v>752</v>
      </c>
      <c r="C762" s="56" t="s">
        <v>753</v>
      </c>
      <c r="D762" s="56" t="s">
        <v>754</v>
      </c>
      <c r="E762" s="56" t="s">
        <v>755</v>
      </c>
      <c r="F762" s="56" t="s">
        <v>272</v>
      </c>
      <c r="G762" s="72">
        <v>15</v>
      </c>
      <c r="H762" s="73" t="s">
        <v>857</v>
      </c>
      <c r="I762" s="73" t="s">
        <v>166</v>
      </c>
      <c r="J762" s="74">
        <v>25</v>
      </c>
      <c r="K762" s="31">
        <v>0</v>
      </c>
      <c r="L762" s="32">
        <v>25</v>
      </c>
      <c r="M762" s="33">
        <v>0</v>
      </c>
      <c r="N762" s="34" t="str">
        <f t="shared" si="145"/>
        <v>nio</v>
      </c>
      <c r="O762" s="35"/>
      <c r="P762" s="36"/>
      <c r="Q762" s="93"/>
      <c r="R762" s="38"/>
      <c r="S762" s="56"/>
      <c r="T762" s="93"/>
      <c r="U762" s="40"/>
      <c r="V762" s="76"/>
      <c r="W762" s="77"/>
      <c r="X762" s="78"/>
      <c r="Y762" s="79"/>
      <c r="Z762" s="41"/>
      <c r="AA762" s="80"/>
      <c r="AB762" s="81"/>
      <c r="AC762" s="82"/>
      <c r="AD762" s="83"/>
      <c r="AE762" s="84"/>
      <c r="AF762" s="83"/>
      <c r="AG762" s="85"/>
      <c r="AH762" s="81"/>
      <c r="AI762" s="86"/>
      <c r="AJ762" s="86"/>
      <c r="AK762" s="86"/>
      <c r="AL762" s="86"/>
      <c r="AM762" s="86"/>
      <c r="AN762" s="86"/>
      <c r="AO762" s="86"/>
      <c r="AP762" s="86"/>
      <c r="AQ762" s="86"/>
      <c r="AR762" s="86"/>
      <c r="AS762" s="86"/>
      <c r="AT762" s="86"/>
      <c r="AU762" s="86"/>
      <c r="AV762" s="86"/>
      <c r="AW762" s="86"/>
      <c r="AX762" s="86"/>
      <c r="AY762" s="86"/>
      <c r="AZ762" s="86"/>
      <c r="BA762" s="86"/>
      <c r="BB762" s="86"/>
      <c r="BC762" s="86"/>
      <c r="BD762" s="86"/>
    </row>
    <row r="763" spans="1:56" s="90" customFormat="1" ht="12.75" customHeight="1">
      <c r="A763" s="71" t="s">
        <v>289</v>
      </c>
      <c r="B763" s="56" t="s">
        <v>752</v>
      </c>
      <c r="C763" s="56" t="s">
        <v>753</v>
      </c>
      <c r="D763" s="56" t="s">
        <v>754</v>
      </c>
      <c r="E763" s="56" t="s">
        <v>755</v>
      </c>
      <c r="F763" s="56" t="s">
        <v>272</v>
      </c>
      <c r="G763" s="72">
        <v>16</v>
      </c>
      <c r="H763" s="73" t="s">
        <v>743</v>
      </c>
      <c r="I763" s="73" t="s">
        <v>166</v>
      </c>
      <c r="J763" s="74">
        <v>10</v>
      </c>
      <c r="K763" s="31">
        <v>0</v>
      </c>
      <c r="L763" s="32">
        <v>10</v>
      </c>
      <c r="M763" s="33">
        <v>0</v>
      </c>
      <c r="N763" s="34" t="str">
        <f t="shared" si="145"/>
        <v>nio</v>
      </c>
      <c r="O763" s="35"/>
      <c r="P763" s="36"/>
      <c r="Q763" s="93"/>
      <c r="R763" s="38"/>
      <c r="S763" s="56"/>
      <c r="T763" s="93"/>
      <c r="U763" s="40"/>
      <c r="V763" s="76"/>
      <c r="W763" s="77"/>
      <c r="X763" s="78"/>
      <c r="Y763" s="79"/>
      <c r="Z763" s="41"/>
      <c r="AA763" s="80"/>
      <c r="AB763" s="81"/>
      <c r="AC763" s="82"/>
      <c r="AD763" s="83"/>
      <c r="AE763" s="84"/>
      <c r="AF763" s="83"/>
      <c r="AG763" s="85"/>
      <c r="AH763" s="81"/>
      <c r="AI763" s="86"/>
      <c r="AJ763" s="86"/>
      <c r="AK763" s="86"/>
      <c r="AL763" s="86"/>
      <c r="AM763" s="86"/>
      <c r="AN763" s="86"/>
      <c r="AO763" s="86"/>
      <c r="AP763" s="86"/>
      <c r="AQ763" s="86"/>
      <c r="AR763" s="86"/>
      <c r="AS763" s="86"/>
      <c r="AT763" s="86"/>
      <c r="AU763" s="86"/>
      <c r="AV763" s="86"/>
      <c r="AW763" s="86"/>
      <c r="AX763" s="86"/>
      <c r="AY763" s="86"/>
      <c r="AZ763" s="86"/>
      <c r="BA763" s="86"/>
      <c r="BB763" s="86"/>
      <c r="BC763" s="86"/>
      <c r="BD763" s="86"/>
    </row>
    <row r="764" spans="1:56" s="90" customFormat="1" ht="12.75" customHeight="1">
      <c r="A764" s="71" t="s">
        <v>289</v>
      </c>
      <c r="B764" s="56" t="s">
        <v>752</v>
      </c>
      <c r="C764" s="56" t="s">
        <v>753</v>
      </c>
      <c r="D764" s="56" t="s">
        <v>754</v>
      </c>
      <c r="E764" s="56" t="s">
        <v>755</v>
      </c>
      <c r="F764" s="56" t="s">
        <v>272</v>
      </c>
      <c r="G764" s="72">
        <v>17</v>
      </c>
      <c r="H764" s="73" t="s">
        <v>857</v>
      </c>
      <c r="I764" s="73" t="s">
        <v>166</v>
      </c>
      <c r="J764" s="74">
        <v>25</v>
      </c>
      <c r="K764" s="31">
        <v>0</v>
      </c>
      <c r="L764" s="32">
        <v>25</v>
      </c>
      <c r="M764" s="33">
        <v>0</v>
      </c>
      <c r="N764" s="34" t="str">
        <f t="shared" si="145"/>
        <v>nio</v>
      </c>
      <c r="O764" s="35"/>
      <c r="P764" s="36"/>
      <c r="Q764" s="93"/>
      <c r="R764" s="38"/>
      <c r="S764" s="56"/>
      <c r="T764" s="93"/>
      <c r="U764" s="40"/>
      <c r="V764" s="76"/>
      <c r="W764" s="77"/>
      <c r="X764" s="78"/>
      <c r="Y764" s="79"/>
      <c r="Z764" s="41"/>
      <c r="AA764" s="80"/>
      <c r="AB764" s="81"/>
      <c r="AC764" s="82"/>
      <c r="AD764" s="83"/>
      <c r="AE764" s="84"/>
      <c r="AF764" s="83"/>
      <c r="AG764" s="85"/>
      <c r="AH764" s="81"/>
      <c r="AI764" s="86"/>
      <c r="AJ764" s="86"/>
      <c r="AK764" s="86"/>
      <c r="AL764" s="86"/>
      <c r="AM764" s="86"/>
      <c r="AN764" s="86"/>
      <c r="AO764" s="86"/>
      <c r="AP764" s="86"/>
      <c r="AQ764" s="86"/>
      <c r="AR764" s="86"/>
      <c r="AS764" s="86"/>
      <c r="AT764" s="86"/>
      <c r="AU764" s="86"/>
      <c r="AV764" s="86"/>
      <c r="AW764" s="86"/>
      <c r="AX764" s="86"/>
      <c r="AY764" s="86"/>
      <c r="AZ764" s="86"/>
      <c r="BA764" s="86"/>
      <c r="BB764" s="86"/>
      <c r="BC764" s="86"/>
      <c r="BD764" s="86"/>
    </row>
    <row r="765" spans="1:56" s="90" customFormat="1" ht="12.75" customHeight="1">
      <c r="A765" s="71" t="s">
        <v>289</v>
      </c>
      <c r="B765" s="56" t="s">
        <v>752</v>
      </c>
      <c r="C765" s="56" t="s">
        <v>753</v>
      </c>
      <c r="D765" s="56" t="s">
        <v>754</v>
      </c>
      <c r="E765" s="56" t="s">
        <v>755</v>
      </c>
      <c r="F765" s="56" t="s">
        <v>272</v>
      </c>
      <c r="G765" s="72">
        <v>18</v>
      </c>
      <c r="H765" s="73" t="s">
        <v>857</v>
      </c>
      <c r="I765" s="73" t="s">
        <v>166</v>
      </c>
      <c r="J765" s="74">
        <v>33.39</v>
      </c>
      <c r="K765" s="31">
        <v>0</v>
      </c>
      <c r="L765" s="32">
        <v>33.39</v>
      </c>
      <c r="M765" s="33">
        <v>0</v>
      </c>
      <c r="N765" s="34" t="str">
        <f t="shared" si="145"/>
        <v>nio</v>
      </c>
      <c r="O765" s="35"/>
      <c r="P765" s="36"/>
      <c r="Q765" s="93"/>
      <c r="R765" s="38"/>
      <c r="S765" s="56"/>
      <c r="T765" s="93"/>
      <c r="U765" s="40"/>
      <c r="V765" s="76"/>
      <c r="W765" s="77"/>
      <c r="X765" s="78"/>
      <c r="Y765" s="79"/>
      <c r="Z765" s="41"/>
      <c r="AA765" s="80"/>
      <c r="AB765" s="81"/>
      <c r="AC765" s="82"/>
      <c r="AD765" s="83"/>
      <c r="AE765" s="84"/>
      <c r="AF765" s="83"/>
      <c r="AG765" s="85"/>
      <c r="AH765" s="81"/>
      <c r="AI765" s="86"/>
      <c r="AJ765" s="86"/>
      <c r="AK765" s="86"/>
      <c r="AL765" s="86"/>
      <c r="AM765" s="86"/>
      <c r="AN765" s="86"/>
      <c r="AO765" s="86"/>
      <c r="AP765" s="86"/>
      <c r="AQ765" s="86"/>
      <c r="AR765" s="86"/>
      <c r="AS765" s="86"/>
      <c r="AT765" s="86"/>
      <c r="AU765" s="86"/>
      <c r="AV765" s="86"/>
      <c r="AW765" s="86"/>
      <c r="AX765" s="86"/>
      <c r="AY765" s="86"/>
      <c r="AZ765" s="86"/>
      <c r="BA765" s="86"/>
      <c r="BB765" s="86"/>
      <c r="BC765" s="86"/>
      <c r="BD765" s="86"/>
    </row>
    <row r="766" spans="1:56" s="90" customFormat="1" ht="12.75" customHeight="1">
      <c r="A766" s="71" t="s">
        <v>289</v>
      </c>
      <c r="B766" s="56" t="s">
        <v>752</v>
      </c>
      <c r="C766" s="56" t="s">
        <v>753</v>
      </c>
      <c r="D766" s="56" t="s">
        <v>754</v>
      </c>
      <c r="E766" s="56" t="s">
        <v>755</v>
      </c>
      <c r="F766" s="56" t="s">
        <v>272</v>
      </c>
      <c r="G766" s="72">
        <v>20</v>
      </c>
      <c r="H766" s="73" t="s">
        <v>857</v>
      </c>
      <c r="I766" s="73" t="s">
        <v>166</v>
      </c>
      <c r="J766" s="74">
        <v>15</v>
      </c>
      <c r="K766" s="31">
        <v>0</v>
      </c>
      <c r="L766" s="32">
        <v>15</v>
      </c>
      <c r="M766" s="33">
        <v>0</v>
      </c>
      <c r="N766" s="34" t="str">
        <f t="shared" si="145"/>
        <v>nio</v>
      </c>
      <c r="O766" s="35"/>
      <c r="P766" s="36"/>
      <c r="Q766" s="93"/>
      <c r="R766" s="38"/>
      <c r="S766" s="56"/>
      <c r="T766" s="93"/>
      <c r="U766" s="40"/>
      <c r="V766" s="76"/>
      <c r="W766" s="77"/>
      <c r="X766" s="78"/>
      <c r="Y766" s="79"/>
      <c r="Z766" s="41"/>
      <c r="AA766" s="80"/>
      <c r="AB766" s="81"/>
      <c r="AC766" s="82"/>
      <c r="AD766" s="83"/>
      <c r="AE766" s="84"/>
      <c r="AF766" s="83"/>
      <c r="AG766" s="85"/>
      <c r="AH766" s="81"/>
      <c r="AI766" s="86"/>
      <c r="AJ766" s="86"/>
      <c r="AK766" s="86"/>
      <c r="AL766" s="86"/>
      <c r="AM766" s="86"/>
      <c r="AN766" s="86"/>
      <c r="AO766" s="86"/>
      <c r="AP766" s="86"/>
      <c r="AQ766" s="86"/>
      <c r="AR766" s="86"/>
      <c r="AS766" s="86"/>
      <c r="AT766" s="86"/>
      <c r="AU766" s="86"/>
      <c r="AV766" s="86"/>
      <c r="AW766" s="86"/>
      <c r="AX766" s="86"/>
      <c r="AY766" s="86"/>
      <c r="AZ766" s="86"/>
      <c r="BA766" s="86"/>
      <c r="BB766" s="86"/>
      <c r="BC766" s="86"/>
      <c r="BD766" s="86"/>
    </row>
    <row r="767" spans="1:56" s="90" customFormat="1" ht="12.75" customHeight="1">
      <c r="A767" s="71" t="s">
        <v>289</v>
      </c>
      <c r="B767" s="56" t="s">
        <v>752</v>
      </c>
      <c r="C767" s="56" t="s">
        <v>753</v>
      </c>
      <c r="D767" s="56" t="s">
        <v>754</v>
      </c>
      <c r="E767" s="56" t="s">
        <v>755</v>
      </c>
      <c r="F767" s="56" t="s">
        <v>272</v>
      </c>
      <c r="G767" s="72">
        <v>21</v>
      </c>
      <c r="H767" s="73" t="s">
        <v>857</v>
      </c>
      <c r="I767" s="73" t="s">
        <v>166</v>
      </c>
      <c r="J767" s="74">
        <v>10</v>
      </c>
      <c r="K767" s="31">
        <v>0</v>
      </c>
      <c r="L767" s="32">
        <v>10</v>
      </c>
      <c r="M767" s="33">
        <v>0</v>
      </c>
      <c r="N767" s="34" t="str">
        <f t="shared" si="145"/>
        <v>nio</v>
      </c>
      <c r="O767" s="35"/>
      <c r="P767" s="36"/>
      <c r="Q767" s="93"/>
      <c r="R767" s="38"/>
      <c r="S767" s="56"/>
      <c r="T767" s="93"/>
      <c r="U767" s="40"/>
      <c r="V767" s="76"/>
      <c r="W767" s="77"/>
      <c r="X767" s="78"/>
      <c r="Y767" s="79"/>
      <c r="Z767" s="41"/>
      <c r="AA767" s="80"/>
      <c r="AB767" s="81"/>
      <c r="AC767" s="82"/>
      <c r="AD767" s="83"/>
      <c r="AE767" s="84"/>
      <c r="AF767" s="83"/>
      <c r="AG767" s="85"/>
      <c r="AH767" s="81"/>
      <c r="AI767" s="86"/>
      <c r="AJ767" s="86"/>
      <c r="AK767" s="86"/>
      <c r="AL767" s="86"/>
      <c r="AM767" s="86"/>
      <c r="AN767" s="86"/>
      <c r="AO767" s="86"/>
      <c r="AP767" s="86"/>
      <c r="AQ767" s="86"/>
      <c r="AR767" s="86"/>
      <c r="AS767" s="86"/>
      <c r="AT767" s="86"/>
      <c r="AU767" s="86"/>
      <c r="AV767" s="86"/>
      <c r="AW767" s="86"/>
      <c r="AX767" s="86"/>
      <c r="AY767" s="86"/>
      <c r="AZ767" s="86"/>
      <c r="BA767" s="86"/>
      <c r="BB767" s="86"/>
      <c r="BC767" s="86"/>
      <c r="BD767" s="86"/>
    </row>
    <row r="768" spans="1:56" s="90" customFormat="1" ht="12.75" customHeight="1">
      <c r="A768" s="71" t="s">
        <v>289</v>
      </c>
      <c r="B768" s="56" t="s">
        <v>752</v>
      </c>
      <c r="C768" s="56" t="s">
        <v>753</v>
      </c>
      <c r="D768" s="56" t="s">
        <v>754</v>
      </c>
      <c r="E768" s="56" t="s">
        <v>755</v>
      </c>
      <c r="F768" s="56" t="s">
        <v>272</v>
      </c>
      <c r="G768" s="72">
        <v>22</v>
      </c>
      <c r="H768" s="73" t="s">
        <v>857</v>
      </c>
      <c r="I768" s="73" t="s">
        <v>166</v>
      </c>
      <c r="J768" s="74">
        <v>10</v>
      </c>
      <c r="K768" s="31">
        <v>0</v>
      </c>
      <c r="L768" s="32">
        <v>10</v>
      </c>
      <c r="M768" s="33">
        <v>0</v>
      </c>
      <c r="N768" s="34" t="str">
        <f t="shared" si="145"/>
        <v>nio</v>
      </c>
      <c r="O768" s="35"/>
      <c r="P768" s="36"/>
      <c r="Q768" s="93"/>
      <c r="R768" s="38"/>
      <c r="S768" s="56"/>
      <c r="T768" s="93"/>
      <c r="U768" s="40"/>
      <c r="V768" s="76"/>
      <c r="W768" s="77"/>
      <c r="X768" s="78"/>
      <c r="Y768" s="79"/>
      <c r="Z768" s="41"/>
      <c r="AA768" s="80"/>
      <c r="AB768" s="81"/>
      <c r="AC768" s="82"/>
      <c r="AD768" s="83"/>
      <c r="AE768" s="84"/>
      <c r="AF768" s="83"/>
      <c r="AG768" s="85"/>
      <c r="AH768" s="81"/>
      <c r="AI768" s="86"/>
      <c r="AJ768" s="86"/>
      <c r="AK768" s="86"/>
      <c r="AL768" s="86"/>
      <c r="AM768" s="86"/>
      <c r="AN768" s="86"/>
      <c r="AO768" s="86"/>
      <c r="AP768" s="86"/>
      <c r="AQ768" s="86"/>
      <c r="AR768" s="86"/>
      <c r="AS768" s="86"/>
      <c r="AT768" s="86"/>
      <c r="AU768" s="86"/>
      <c r="AV768" s="86"/>
      <c r="AW768" s="86"/>
      <c r="AX768" s="86"/>
      <c r="AY768" s="86"/>
      <c r="AZ768" s="86"/>
      <c r="BA768" s="86"/>
      <c r="BB768" s="86"/>
      <c r="BC768" s="86"/>
      <c r="BD768" s="86"/>
    </row>
    <row r="769" spans="1:56" s="90" customFormat="1" ht="12.75" customHeight="1">
      <c r="A769" s="71" t="s">
        <v>289</v>
      </c>
      <c r="B769" s="56" t="s">
        <v>752</v>
      </c>
      <c r="C769" s="56" t="s">
        <v>753</v>
      </c>
      <c r="D769" s="56" t="s">
        <v>754</v>
      </c>
      <c r="E769" s="56" t="s">
        <v>755</v>
      </c>
      <c r="F769" s="56" t="s">
        <v>272</v>
      </c>
      <c r="G769" s="72">
        <v>25</v>
      </c>
      <c r="H769" s="73" t="s">
        <v>644</v>
      </c>
      <c r="I769" s="73" t="s">
        <v>166</v>
      </c>
      <c r="J769" s="74">
        <v>10</v>
      </c>
      <c r="K769" s="31">
        <v>0</v>
      </c>
      <c r="L769" s="32">
        <v>10</v>
      </c>
      <c r="M769" s="33">
        <v>0</v>
      </c>
      <c r="N769" s="34" t="str">
        <f t="shared" si="145"/>
        <v>nio</v>
      </c>
      <c r="O769" s="35"/>
      <c r="P769" s="36"/>
      <c r="Q769" s="93"/>
      <c r="R769" s="38"/>
      <c r="S769" s="56"/>
      <c r="T769" s="93"/>
      <c r="U769" s="40"/>
      <c r="V769" s="76"/>
      <c r="W769" s="77"/>
      <c r="X769" s="78"/>
      <c r="Y769" s="79"/>
      <c r="Z769" s="41"/>
      <c r="AA769" s="80"/>
      <c r="AB769" s="81"/>
      <c r="AC769" s="82"/>
      <c r="AD769" s="83"/>
      <c r="AE769" s="84"/>
      <c r="AF769" s="83"/>
      <c r="AG769" s="85"/>
      <c r="AH769" s="81"/>
      <c r="AI769" s="86"/>
      <c r="AJ769" s="86"/>
      <c r="AK769" s="86"/>
      <c r="AL769" s="86"/>
      <c r="AM769" s="86"/>
      <c r="AN769" s="86"/>
      <c r="AO769" s="86"/>
      <c r="AP769" s="86"/>
      <c r="AQ769" s="86"/>
      <c r="AR769" s="86"/>
      <c r="AS769" s="86"/>
      <c r="AT769" s="86"/>
      <c r="AU769" s="86"/>
      <c r="AV769" s="86"/>
      <c r="AW769" s="86"/>
      <c r="AX769" s="86"/>
      <c r="AY769" s="86"/>
      <c r="AZ769" s="86"/>
      <c r="BA769" s="86"/>
      <c r="BB769" s="86"/>
      <c r="BC769" s="86"/>
      <c r="BD769" s="86"/>
    </row>
    <row r="770" spans="1:56" s="90" customFormat="1" ht="12.75" customHeight="1">
      <c r="A770" s="71" t="s">
        <v>289</v>
      </c>
      <c r="B770" s="56" t="s">
        <v>752</v>
      </c>
      <c r="C770" s="56" t="s">
        <v>753</v>
      </c>
      <c r="D770" s="56" t="s">
        <v>754</v>
      </c>
      <c r="E770" s="56" t="s">
        <v>755</v>
      </c>
      <c r="F770" s="56" t="s">
        <v>272</v>
      </c>
      <c r="G770" s="72">
        <v>26</v>
      </c>
      <c r="H770" s="73" t="s">
        <v>644</v>
      </c>
      <c r="I770" s="73" t="s">
        <v>166</v>
      </c>
      <c r="J770" s="74">
        <v>10</v>
      </c>
      <c r="K770" s="31">
        <v>0</v>
      </c>
      <c r="L770" s="32">
        <v>10</v>
      </c>
      <c r="M770" s="33">
        <v>0</v>
      </c>
      <c r="N770" s="34" t="str">
        <f t="shared" si="145"/>
        <v>nio</v>
      </c>
      <c r="O770" s="35"/>
      <c r="P770" s="36"/>
      <c r="Q770" s="93"/>
      <c r="R770" s="38"/>
      <c r="S770" s="56"/>
      <c r="T770" s="93"/>
      <c r="U770" s="40"/>
      <c r="V770" s="76"/>
      <c r="W770" s="77"/>
      <c r="X770" s="78"/>
      <c r="Y770" s="79"/>
      <c r="Z770" s="41"/>
      <c r="AA770" s="80"/>
      <c r="AB770" s="81"/>
      <c r="AC770" s="82"/>
      <c r="AD770" s="83"/>
      <c r="AE770" s="84"/>
      <c r="AF770" s="83"/>
      <c r="AG770" s="85"/>
      <c r="AH770" s="81"/>
      <c r="AI770" s="86"/>
      <c r="AJ770" s="86"/>
      <c r="AK770" s="86"/>
      <c r="AL770" s="86"/>
      <c r="AM770" s="86"/>
      <c r="AN770" s="86"/>
      <c r="AO770" s="86"/>
      <c r="AP770" s="86"/>
      <c r="AQ770" s="86"/>
      <c r="AR770" s="86"/>
      <c r="AS770" s="86"/>
      <c r="AT770" s="86"/>
      <c r="AU770" s="86"/>
      <c r="AV770" s="86"/>
      <c r="AW770" s="86"/>
      <c r="AX770" s="86"/>
      <c r="AY770" s="86"/>
      <c r="AZ770" s="86"/>
      <c r="BA770" s="86"/>
      <c r="BB770" s="86"/>
      <c r="BC770" s="86"/>
      <c r="BD770" s="86"/>
    </row>
    <row r="771" spans="1:56" s="90" customFormat="1" ht="12.75" customHeight="1">
      <c r="A771" s="71" t="s">
        <v>289</v>
      </c>
      <c r="B771" s="56" t="s">
        <v>752</v>
      </c>
      <c r="C771" s="56" t="s">
        <v>753</v>
      </c>
      <c r="D771" s="56" t="s">
        <v>754</v>
      </c>
      <c r="E771" s="56" t="s">
        <v>755</v>
      </c>
      <c r="F771" s="56" t="s">
        <v>272</v>
      </c>
      <c r="G771" s="72">
        <v>39</v>
      </c>
      <c r="H771" s="73" t="s">
        <v>579</v>
      </c>
      <c r="I771" s="73" t="s">
        <v>166</v>
      </c>
      <c r="J771" s="74">
        <v>25</v>
      </c>
      <c r="K771" s="31">
        <v>0</v>
      </c>
      <c r="L771" s="32">
        <v>25</v>
      </c>
      <c r="M771" s="33">
        <v>0</v>
      </c>
      <c r="N771" s="34" t="str">
        <f t="shared" si="145"/>
        <v>nio</v>
      </c>
      <c r="O771" s="35"/>
      <c r="P771" s="36"/>
      <c r="Q771" s="93"/>
      <c r="R771" s="38"/>
      <c r="S771" s="56"/>
      <c r="T771" s="93"/>
      <c r="U771" s="40"/>
      <c r="V771" s="76"/>
      <c r="W771" s="77"/>
      <c r="X771" s="78"/>
      <c r="Y771" s="79"/>
      <c r="Z771" s="41"/>
      <c r="AA771" s="80"/>
      <c r="AB771" s="81"/>
      <c r="AC771" s="82"/>
      <c r="AD771" s="83"/>
      <c r="AE771" s="84"/>
      <c r="AF771" s="83"/>
      <c r="AG771" s="85"/>
      <c r="AH771" s="81"/>
      <c r="AI771" s="86"/>
      <c r="AJ771" s="86"/>
      <c r="AK771" s="86"/>
      <c r="AL771" s="86"/>
      <c r="AM771" s="86"/>
      <c r="AN771" s="86"/>
      <c r="AO771" s="86"/>
      <c r="AP771" s="86"/>
      <c r="AQ771" s="86"/>
      <c r="AR771" s="86"/>
      <c r="AS771" s="86"/>
      <c r="AT771" s="86"/>
      <c r="AU771" s="86"/>
      <c r="AV771" s="86"/>
      <c r="AW771" s="86"/>
      <c r="AX771" s="86"/>
      <c r="AY771" s="86"/>
      <c r="AZ771" s="86"/>
      <c r="BA771" s="86"/>
      <c r="BB771" s="86"/>
      <c r="BC771" s="86"/>
      <c r="BD771" s="86"/>
    </row>
    <row r="772" spans="1:56" s="90" customFormat="1" ht="12.75" customHeight="1">
      <c r="A772" s="71" t="s">
        <v>289</v>
      </c>
      <c r="B772" s="56" t="s">
        <v>752</v>
      </c>
      <c r="C772" s="56" t="s">
        <v>753</v>
      </c>
      <c r="D772" s="56" t="s">
        <v>754</v>
      </c>
      <c r="E772" s="56" t="s">
        <v>766</v>
      </c>
      <c r="F772" s="56" t="s">
        <v>272</v>
      </c>
      <c r="G772" s="72" t="s">
        <v>858</v>
      </c>
      <c r="H772" s="73" t="s">
        <v>644</v>
      </c>
      <c r="I772" s="73" t="s">
        <v>166</v>
      </c>
      <c r="J772" s="74">
        <v>20</v>
      </c>
      <c r="K772" s="31">
        <v>0</v>
      </c>
      <c r="L772" s="32">
        <v>20</v>
      </c>
      <c r="M772" s="33">
        <v>0</v>
      </c>
      <c r="N772" s="34" t="str">
        <f t="shared" si="145"/>
        <v>nio</v>
      </c>
      <c r="O772" s="35"/>
      <c r="P772" s="36"/>
      <c r="Q772" s="93"/>
      <c r="R772" s="38"/>
      <c r="S772" s="56"/>
      <c r="T772" s="93"/>
      <c r="U772" s="40"/>
      <c r="V772" s="76"/>
      <c r="W772" s="77"/>
      <c r="X772" s="78"/>
      <c r="Y772" s="79"/>
      <c r="Z772" s="41"/>
      <c r="AA772" s="80"/>
      <c r="AB772" s="81"/>
      <c r="AC772" s="82"/>
      <c r="AD772" s="83"/>
      <c r="AE772" s="84"/>
      <c r="AF772" s="83"/>
      <c r="AG772" s="85"/>
      <c r="AH772" s="81"/>
      <c r="AI772" s="86"/>
      <c r="AJ772" s="86"/>
      <c r="AK772" s="86"/>
      <c r="AL772" s="86"/>
      <c r="AM772" s="86"/>
      <c r="AN772" s="86"/>
      <c r="AO772" s="86"/>
      <c r="AP772" s="86"/>
      <c r="AQ772" s="86"/>
      <c r="AR772" s="86"/>
      <c r="AS772" s="86"/>
      <c r="AT772" s="86"/>
      <c r="AU772" s="86"/>
      <c r="AV772" s="86"/>
      <c r="AW772" s="86"/>
      <c r="AX772" s="86"/>
      <c r="AY772" s="86"/>
      <c r="AZ772" s="86"/>
      <c r="BA772" s="86"/>
      <c r="BB772" s="86"/>
      <c r="BC772" s="86"/>
      <c r="BD772" s="86"/>
    </row>
    <row r="773" spans="1:56" s="90" customFormat="1" ht="12.75" customHeight="1">
      <c r="A773" s="71" t="s">
        <v>289</v>
      </c>
      <c r="B773" s="56" t="s">
        <v>752</v>
      </c>
      <c r="C773" s="56" t="s">
        <v>753</v>
      </c>
      <c r="D773" s="56" t="s">
        <v>754</v>
      </c>
      <c r="E773" s="56" t="s">
        <v>766</v>
      </c>
      <c r="F773" s="56" t="s">
        <v>272</v>
      </c>
      <c r="G773" s="72" t="s">
        <v>859</v>
      </c>
      <c r="H773" s="73" t="s">
        <v>421</v>
      </c>
      <c r="I773" s="73" t="s">
        <v>166</v>
      </c>
      <c r="J773" s="74">
        <v>20</v>
      </c>
      <c r="K773" s="31">
        <v>0</v>
      </c>
      <c r="L773" s="32">
        <v>20</v>
      </c>
      <c r="M773" s="33">
        <v>0</v>
      </c>
      <c r="N773" s="34" t="str">
        <f t="shared" si="145"/>
        <v>nio</v>
      </c>
      <c r="O773" s="35"/>
      <c r="P773" s="36"/>
      <c r="Q773" s="93"/>
      <c r="R773" s="38"/>
      <c r="S773" s="56"/>
      <c r="T773" s="93"/>
      <c r="U773" s="40"/>
      <c r="V773" s="76"/>
      <c r="W773" s="77"/>
      <c r="X773" s="78"/>
      <c r="Y773" s="79"/>
      <c r="Z773" s="41"/>
      <c r="AA773" s="80"/>
      <c r="AB773" s="81"/>
      <c r="AC773" s="82"/>
      <c r="AD773" s="83"/>
      <c r="AE773" s="84"/>
      <c r="AF773" s="83"/>
      <c r="AG773" s="85"/>
      <c r="AH773" s="81"/>
      <c r="AI773" s="86"/>
      <c r="AJ773" s="86"/>
      <c r="AK773" s="86"/>
      <c r="AL773" s="86"/>
      <c r="AM773" s="86"/>
      <c r="AN773" s="86"/>
      <c r="AO773" s="86"/>
      <c r="AP773" s="86"/>
      <c r="AQ773" s="86"/>
      <c r="AR773" s="86"/>
      <c r="AS773" s="86"/>
      <c r="AT773" s="86"/>
      <c r="AU773" s="86"/>
      <c r="AV773" s="86"/>
      <c r="AW773" s="86"/>
      <c r="AX773" s="86"/>
      <c r="AY773" s="86"/>
      <c r="AZ773" s="86"/>
      <c r="BA773" s="86"/>
      <c r="BB773" s="86"/>
      <c r="BC773" s="86"/>
      <c r="BD773" s="86"/>
    </row>
    <row r="774" spans="1:56" s="90" customFormat="1" ht="12.75" customHeight="1">
      <c r="A774" s="71" t="s">
        <v>289</v>
      </c>
      <c r="B774" s="56" t="s">
        <v>752</v>
      </c>
      <c r="C774" s="56" t="s">
        <v>753</v>
      </c>
      <c r="D774" s="56" t="s">
        <v>754</v>
      </c>
      <c r="E774" s="56" t="s">
        <v>766</v>
      </c>
      <c r="F774" s="56" t="s">
        <v>360</v>
      </c>
      <c r="G774" s="72" t="s">
        <v>860</v>
      </c>
      <c r="H774" s="73" t="s">
        <v>421</v>
      </c>
      <c r="I774" s="73" t="s">
        <v>166</v>
      </c>
      <c r="J774" s="74">
        <v>20</v>
      </c>
      <c r="K774" s="31">
        <v>0</v>
      </c>
      <c r="L774" s="32">
        <v>20</v>
      </c>
      <c r="M774" s="33">
        <v>0</v>
      </c>
      <c r="N774" s="34" t="str">
        <f t="shared" si="145"/>
        <v>nio</v>
      </c>
      <c r="O774" s="35"/>
      <c r="P774" s="36"/>
      <c r="Q774" s="93"/>
      <c r="R774" s="38"/>
      <c r="S774" s="56"/>
      <c r="T774" s="93"/>
      <c r="U774" s="40"/>
      <c r="V774" s="76"/>
      <c r="W774" s="77"/>
      <c r="X774" s="78"/>
      <c r="Y774" s="79"/>
      <c r="Z774" s="41"/>
      <c r="AA774" s="80"/>
      <c r="AB774" s="81"/>
      <c r="AC774" s="82"/>
      <c r="AD774" s="83"/>
      <c r="AE774" s="84"/>
      <c r="AF774" s="83"/>
      <c r="AG774" s="85"/>
      <c r="AH774" s="81"/>
      <c r="AI774" s="86"/>
      <c r="AJ774" s="86"/>
      <c r="AK774" s="86"/>
      <c r="AL774" s="86"/>
      <c r="AM774" s="86"/>
      <c r="AN774" s="86"/>
      <c r="AO774" s="86"/>
      <c r="AP774" s="86"/>
      <c r="AQ774" s="86"/>
      <c r="AR774" s="86"/>
      <c r="AS774" s="86"/>
      <c r="AT774" s="86"/>
      <c r="AU774" s="86"/>
      <c r="AV774" s="86"/>
      <c r="AW774" s="86"/>
      <c r="AX774" s="86"/>
      <c r="AY774" s="86"/>
      <c r="AZ774" s="86"/>
      <c r="BA774" s="86"/>
      <c r="BB774" s="86"/>
      <c r="BC774" s="86"/>
      <c r="BD774" s="86"/>
    </row>
    <row r="775" spans="1:56" s="90" customFormat="1" ht="12.75" customHeight="1">
      <c r="A775" s="71" t="s">
        <v>289</v>
      </c>
      <c r="B775" s="56" t="s">
        <v>752</v>
      </c>
      <c r="C775" s="56" t="s">
        <v>753</v>
      </c>
      <c r="D775" s="56" t="s">
        <v>754</v>
      </c>
      <c r="E775" s="56" t="s">
        <v>770</v>
      </c>
      <c r="F775" s="56" t="s">
        <v>360</v>
      </c>
      <c r="G775" s="73" t="s">
        <v>861</v>
      </c>
      <c r="H775" s="73" t="s">
        <v>595</v>
      </c>
      <c r="I775" s="73" t="s">
        <v>166</v>
      </c>
      <c r="J775" s="74">
        <v>10</v>
      </c>
      <c r="K775" s="31">
        <v>0</v>
      </c>
      <c r="L775" s="32">
        <v>10</v>
      </c>
      <c r="M775" s="33">
        <v>0</v>
      </c>
      <c r="N775" s="34" t="str">
        <f t="shared" si="145"/>
        <v>nio</v>
      </c>
      <c r="O775" s="35"/>
      <c r="P775" s="36"/>
      <c r="Q775" s="93"/>
      <c r="R775" s="38"/>
      <c r="S775" s="56"/>
      <c r="T775" s="93"/>
      <c r="U775" s="40"/>
      <c r="V775" s="76"/>
      <c r="W775" s="77"/>
      <c r="X775" s="78"/>
      <c r="Y775" s="79"/>
      <c r="Z775" s="41"/>
      <c r="AA775" s="80"/>
      <c r="AB775" s="81"/>
      <c r="AC775" s="82"/>
      <c r="AD775" s="83"/>
      <c r="AE775" s="84"/>
      <c r="AF775" s="83"/>
      <c r="AG775" s="85"/>
      <c r="AH775" s="81"/>
      <c r="AI775" s="86"/>
      <c r="AJ775" s="86"/>
      <c r="AK775" s="86"/>
      <c r="AL775" s="86"/>
      <c r="AM775" s="86"/>
      <c r="AN775" s="86"/>
      <c r="AO775" s="86"/>
      <c r="AP775" s="86"/>
      <c r="AQ775" s="86"/>
      <c r="AR775" s="86"/>
      <c r="AS775" s="86"/>
      <c r="AT775" s="86"/>
      <c r="AU775" s="86"/>
      <c r="AV775" s="86"/>
      <c r="AW775" s="86"/>
      <c r="AX775" s="86"/>
      <c r="AY775" s="86"/>
      <c r="AZ775" s="86"/>
      <c r="BA775" s="86"/>
      <c r="BB775" s="86"/>
      <c r="BC775" s="86"/>
      <c r="BD775" s="86"/>
    </row>
    <row r="776" spans="1:56" s="90" customFormat="1" ht="12.75" customHeight="1">
      <c r="A776" s="71" t="s">
        <v>289</v>
      </c>
      <c r="B776" s="56" t="s">
        <v>752</v>
      </c>
      <c r="C776" s="56" t="s">
        <v>753</v>
      </c>
      <c r="D776" s="56" t="s">
        <v>754</v>
      </c>
      <c r="E776" s="56" t="s">
        <v>770</v>
      </c>
      <c r="F776" s="56" t="s">
        <v>360</v>
      </c>
      <c r="G776" s="73" t="s">
        <v>862</v>
      </c>
      <c r="H776" s="73" t="s">
        <v>644</v>
      </c>
      <c r="I776" s="73" t="s">
        <v>166</v>
      </c>
      <c r="J776" s="74">
        <v>10</v>
      </c>
      <c r="K776" s="31">
        <v>0</v>
      </c>
      <c r="L776" s="32">
        <v>10</v>
      </c>
      <c r="M776" s="33">
        <v>0</v>
      </c>
      <c r="N776" s="34" t="str">
        <f t="shared" si="145"/>
        <v>nio</v>
      </c>
      <c r="O776" s="35"/>
      <c r="P776" s="36"/>
      <c r="Q776" s="93"/>
      <c r="R776" s="38"/>
      <c r="S776" s="56"/>
      <c r="T776" s="93"/>
      <c r="U776" s="40"/>
      <c r="V776" s="76"/>
      <c r="W776" s="77"/>
      <c r="X776" s="78"/>
      <c r="Y776" s="79"/>
      <c r="Z776" s="41"/>
      <c r="AA776" s="80"/>
      <c r="AB776" s="81"/>
      <c r="AC776" s="82"/>
      <c r="AD776" s="83"/>
      <c r="AE776" s="84"/>
      <c r="AF776" s="83"/>
      <c r="AG776" s="85"/>
      <c r="AH776" s="81"/>
      <c r="AI776" s="86"/>
      <c r="AJ776" s="86"/>
      <c r="AK776" s="86"/>
      <c r="AL776" s="86"/>
      <c r="AM776" s="86"/>
      <c r="AN776" s="86"/>
      <c r="AO776" s="86"/>
      <c r="AP776" s="86"/>
      <c r="AQ776" s="86"/>
      <c r="AR776" s="86"/>
      <c r="AS776" s="86"/>
      <c r="AT776" s="86"/>
      <c r="AU776" s="86"/>
      <c r="AV776" s="86"/>
      <c r="AW776" s="86"/>
      <c r="AX776" s="86"/>
      <c r="AY776" s="86"/>
      <c r="AZ776" s="86"/>
      <c r="BA776" s="86"/>
      <c r="BB776" s="86"/>
      <c r="BC776" s="86"/>
      <c r="BD776" s="86"/>
    </row>
    <row r="777" spans="1:56" s="90" customFormat="1" ht="12.75" customHeight="1">
      <c r="A777" s="71" t="s">
        <v>289</v>
      </c>
      <c r="B777" s="56" t="s">
        <v>752</v>
      </c>
      <c r="C777" s="56" t="s">
        <v>753</v>
      </c>
      <c r="D777" s="56" t="s">
        <v>754</v>
      </c>
      <c r="E777" s="56" t="s">
        <v>775</v>
      </c>
      <c r="F777" s="56" t="s">
        <v>272</v>
      </c>
      <c r="G777" s="73" t="s">
        <v>863</v>
      </c>
      <c r="H777" s="73" t="s">
        <v>864</v>
      </c>
      <c r="I777" s="73" t="s">
        <v>166</v>
      </c>
      <c r="J777" s="74">
        <v>20</v>
      </c>
      <c r="K777" s="31">
        <v>0</v>
      </c>
      <c r="L777" s="32">
        <v>20</v>
      </c>
      <c r="M777" s="33">
        <v>0</v>
      </c>
      <c r="N777" s="34" t="str">
        <f t="shared" si="145"/>
        <v>nio</v>
      </c>
      <c r="O777" s="35"/>
      <c r="P777" s="36"/>
      <c r="Q777" s="93"/>
      <c r="R777" s="38"/>
      <c r="S777" s="56"/>
      <c r="T777" s="93"/>
      <c r="U777" s="40"/>
      <c r="V777" s="76"/>
      <c r="W777" s="77"/>
      <c r="X777" s="78"/>
      <c r="Y777" s="79"/>
      <c r="Z777" s="41"/>
      <c r="AA777" s="80"/>
      <c r="AB777" s="81"/>
      <c r="AC777" s="82"/>
      <c r="AD777" s="83"/>
      <c r="AE777" s="84"/>
      <c r="AF777" s="83"/>
      <c r="AG777" s="85"/>
      <c r="AH777" s="81"/>
      <c r="AI777" s="86"/>
      <c r="AJ777" s="86"/>
      <c r="AK777" s="86"/>
      <c r="AL777" s="86"/>
      <c r="AM777" s="86"/>
      <c r="AN777" s="86"/>
      <c r="AO777" s="86"/>
      <c r="AP777" s="86"/>
      <c r="AQ777" s="86"/>
      <c r="AR777" s="86"/>
      <c r="AS777" s="86"/>
      <c r="AT777" s="86"/>
      <c r="AU777" s="86"/>
      <c r="AV777" s="86"/>
      <c r="AW777" s="86"/>
      <c r="AX777" s="86"/>
      <c r="AY777" s="86"/>
      <c r="AZ777" s="86"/>
      <c r="BA777" s="86"/>
      <c r="BB777" s="86"/>
      <c r="BC777" s="86"/>
      <c r="BD777" s="86"/>
    </row>
    <row r="778" spans="1:56" s="90" customFormat="1" ht="12.75" customHeight="1">
      <c r="A778" s="71" t="s">
        <v>289</v>
      </c>
      <c r="B778" s="56" t="s">
        <v>752</v>
      </c>
      <c r="C778" s="56" t="s">
        <v>753</v>
      </c>
      <c r="D778" s="56" t="s">
        <v>754</v>
      </c>
      <c r="E778" s="56" t="s">
        <v>759</v>
      </c>
      <c r="F778" s="56" t="s">
        <v>272</v>
      </c>
      <c r="G778" s="91">
        <v>25</v>
      </c>
      <c r="H778" s="73" t="s">
        <v>865</v>
      </c>
      <c r="I778" s="73" t="s">
        <v>381</v>
      </c>
      <c r="J778" s="74">
        <v>14.5</v>
      </c>
      <c r="K778" s="31">
        <v>0</v>
      </c>
      <c r="L778" s="32">
        <v>14.5</v>
      </c>
      <c r="M778" s="33">
        <v>0</v>
      </c>
      <c r="N778" s="34" t="str">
        <f t="shared" si="145"/>
        <v>nio</v>
      </c>
      <c r="O778" s="35"/>
      <c r="P778" s="36"/>
      <c r="Q778" s="93"/>
      <c r="R778" s="38"/>
      <c r="S778" s="56"/>
      <c r="T778" s="93"/>
      <c r="U778" s="40"/>
      <c r="V778" s="76"/>
      <c r="W778" s="77"/>
      <c r="X778" s="78"/>
      <c r="Y778" s="79"/>
      <c r="Z778" s="41"/>
      <c r="AA778" s="80"/>
      <c r="AB778" s="81"/>
      <c r="AC778" s="82"/>
      <c r="AD778" s="83"/>
      <c r="AE778" s="84"/>
      <c r="AF778" s="83"/>
      <c r="AG778" s="85"/>
      <c r="AH778" s="81"/>
      <c r="AI778" s="86"/>
      <c r="AJ778" s="86"/>
      <c r="AK778" s="86"/>
      <c r="AL778" s="86"/>
      <c r="AM778" s="86"/>
      <c r="AN778" s="86"/>
      <c r="AO778" s="86"/>
      <c r="AP778" s="86"/>
      <c r="AQ778" s="86"/>
      <c r="AR778" s="86"/>
      <c r="AS778" s="86"/>
      <c r="AT778" s="86"/>
      <c r="AU778" s="86"/>
      <c r="AV778" s="86"/>
      <c r="AW778" s="86"/>
      <c r="AX778" s="86"/>
      <c r="AY778" s="86"/>
      <c r="AZ778" s="86"/>
      <c r="BA778" s="86"/>
      <c r="BB778" s="86"/>
      <c r="BC778" s="86"/>
      <c r="BD778" s="86"/>
    </row>
    <row r="779" spans="1:56" s="90" customFormat="1" ht="12.75" customHeight="1">
      <c r="A779" s="71" t="s">
        <v>289</v>
      </c>
      <c r="B779" s="56" t="s">
        <v>752</v>
      </c>
      <c r="C779" s="56" t="s">
        <v>753</v>
      </c>
      <c r="D779" s="56" t="s">
        <v>754</v>
      </c>
      <c r="E779" s="56" t="s">
        <v>759</v>
      </c>
      <c r="F779" s="56" t="s">
        <v>272</v>
      </c>
      <c r="G779" s="91">
        <v>26</v>
      </c>
      <c r="H779" s="73" t="s">
        <v>866</v>
      </c>
      <c r="I779" s="73" t="s">
        <v>381</v>
      </c>
      <c r="J779" s="74">
        <v>6.76</v>
      </c>
      <c r="K779" s="31">
        <v>0</v>
      </c>
      <c r="L779" s="32">
        <v>6.76</v>
      </c>
      <c r="M779" s="33">
        <v>0</v>
      </c>
      <c r="N779" s="34" t="str">
        <f t="shared" si="145"/>
        <v>nio</v>
      </c>
      <c r="O779" s="35"/>
      <c r="P779" s="36"/>
      <c r="Q779" s="93"/>
      <c r="R779" s="38"/>
      <c r="S779" s="56"/>
      <c r="T779" s="93"/>
      <c r="U779" s="40"/>
      <c r="V779" s="76"/>
      <c r="W779" s="77"/>
      <c r="X779" s="78"/>
      <c r="Y779" s="79"/>
      <c r="Z779" s="41"/>
      <c r="AA779" s="80"/>
      <c r="AB779" s="81"/>
      <c r="AC779" s="82"/>
      <c r="AD779" s="83"/>
      <c r="AE779" s="84"/>
      <c r="AF779" s="83"/>
      <c r="AG779" s="85"/>
      <c r="AH779" s="81"/>
      <c r="AI779" s="86"/>
      <c r="AJ779" s="86"/>
      <c r="AK779" s="86"/>
      <c r="AL779" s="86"/>
      <c r="AM779" s="86"/>
      <c r="AN779" s="86"/>
      <c r="AO779" s="86"/>
      <c r="AP779" s="86"/>
      <c r="AQ779" s="86"/>
      <c r="AR779" s="86"/>
      <c r="AS779" s="86"/>
      <c r="AT779" s="86"/>
      <c r="AU779" s="86"/>
      <c r="AV779" s="86"/>
      <c r="AW779" s="86"/>
      <c r="AX779" s="86"/>
      <c r="AY779" s="86"/>
      <c r="AZ779" s="86"/>
      <c r="BA779" s="86"/>
      <c r="BB779" s="86"/>
      <c r="BC779" s="86"/>
      <c r="BD779" s="86"/>
    </row>
    <row r="780" spans="1:56" s="90" customFormat="1" ht="12.75" customHeight="1">
      <c r="A780" s="71" t="s">
        <v>218</v>
      </c>
      <c r="B780" s="56" t="s">
        <v>752</v>
      </c>
      <c r="C780" s="56" t="s">
        <v>753</v>
      </c>
      <c r="D780" s="56" t="s">
        <v>754</v>
      </c>
      <c r="E780" s="56" t="s">
        <v>766</v>
      </c>
      <c r="F780" s="56" t="s">
        <v>360</v>
      </c>
      <c r="G780" s="72" t="s">
        <v>867</v>
      </c>
      <c r="H780" s="73" t="s">
        <v>617</v>
      </c>
      <c r="I780" s="73" t="s">
        <v>166</v>
      </c>
      <c r="J780" s="74">
        <v>25</v>
      </c>
      <c r="K780" s="31">
        <v>25</v>
      </c>
      <c r="L780" s="32">
        <v>0</v>
      </c>
      <c r="M780" s="33">
        <v>200</v>
      </c>
      <c r="N780" s="34" t="str">
        <f t="shared" si="145"/>
        <v>pan200l</v>
      </c>
      <c r="O780" s="35" t="e">
        <f t="shared" si="146"/>
        <v>#DIV/0!</v>
      </c>
      <c r="P780" s="36">
        <f>VLOOKUP(A780,Kengetallen!$A$2:$B$57,2,FALSE)</f>
        <v>0</v>
      </c>
      <c r="Q780" s="75"/>
      <c r="R780" s="38">
        <f t="shared" ref="R780:R814" si="150">+P780*Q780</f>
        <v>0</v>
      </c>
      <c r="S780" s="39">
        <f t="shared" ref="S780:S814" si="151">+R780*K780</f>
        <v>0</v>
      </c>
      <c r="T780" s="75"/>
      <c r="U780" s="40">
        <f t="shared" si="149"/>
        <v>5000</v>
      </c>
      <c r="V780" s="76"/>
      <c r="W780" s="77"/>
      <c r="X780" s="78"/>
      <c r="Y780" s="79"/>
      <c r="Z780" s="41"/>
      <c r="AA780" s="80"/>
      <c r="AB780" s="81"/>
      <c r="AC780" s="82"/>
      <c r="AD780" s="83"/>
      <c r="AE780" s="84"/>
      <c r="AF780" s="83"/>
      <c r="AG780" s="85"/>
      <c r="AH780" s="81"/>
      <c r="AI780" s="86"/>
      <c r="AJ780" s="86"/>
      <c r="AK780" s="86"/>
      <c r="AL780" s="86"/>
      <c r="AM780" s="86"/>
      <c r="AN780" s="86"/>
      <c r="AO780" s="86"/>
      <c r="AP780" s="86"/>
      <c r="AQ780" s="86"/>
      <c r="AR780" s="86"/>
      <c r="AS780" s="86"/>
      <c r="AT780" s="86"/>
      <c r="AU780" s="86"/>
      <c r="AV780" s="86"/>
      <c r="AW780" s="86"/>
      <c r="AX780" s="86"/>
      <c r="AY780" s="86"/>
      <c r="AZ780" s="86"/>
      <c r="BA780" s="86"/>
      <c r="BB780" s="86"/>
      <c r="BC780" s="86"/>
      <c r="BD780" s="86"/>
    </row>
    <row r="781" spans="1:56" s="90" customFormat="1" ht="12.75" customHeight="1">
      <c r="A781" s="71" t="s">
        <v>289</v>
      </c>
      <c r="B781" s="56" t="s">
        <v>752</v>
      </c>
      <c r="C781" s="56" t="s">
        <v>753</v>
      </c>
      <c r="D781" s="56" t="s">
        <v>754</v>
      </c>
      <c r="E781" s="56" t="s">
        <v>766</v>
      </c>
      <c r="F781" s="56" t="s">
        <v>272</v>
      </c>
      <c r="G781" s="72" t="s">
        <v>868</v>
      </c>
      <c r="H781" s="73" t="s">
        <v>869</v>
      </c>
      <c r="I781" s="73" t="s">
        <v>870</v>
      </c>
      <c r="J781" s="74">
        <v>106.5</v>
      </c>
      <c r="K781" s="31">
        <v>0</v>
      </c>
      <c r="L781" s="32">
        <v>106.5</v>
      </c>
      <c r="M781" s="33">
        <v>0</v>
      </c>
      <c r="N781" s="34" t="str">
        <f t="shared" si="145"/>
        <v>nio</v>
      </c>
      <c r="O781" s="35"/>
      <c r="P781" s="36"/>
      <c r="Q781" s="36"/>
      <c r="R781" s="38"/>
      <c r="S781" s="39"/>
      <c r="T781" s="36"/>
      <c r="U781" s="40"/>
      <c r="V781" s="76"/>
      <c r="W781" s="77"/>
      <c r="X781" s="78"/>
      <c r="Y781" s="79"/>
      <c r="Z781" s="41"/>
      <c r="AA781" s="80"/>
      <c r="AB781" s="81"/>
      <c r="AC781" s="82"/>
      <c r="AD781" s="83"/>
      <c r="AE781" s="84"/>
      <c r="AF781" s="83"/>
      <c r="AG781" s="85"/>
      <c r="AH781" s="81"/>
      <c r="AI781" s="86"/>
      <c r="AJ781" s="86"/>
      <c r="AK781" s="86"/>
      <c r="AL781" s="86"/>
      <c r="AM781" s="86"/>
      <c r="AN781" s="86"/>
      <c r="AO781" s="86"/>
      <c r="AP781" s="86"/>
      <c r="AQ781" s="86"/>
      <c r="AR781" s="86"/>
      <c r="AS781" s="86"/>
      <c r="AT781" s="86"/>
      <c r="AU781" s="86"/>
      <c r="AV781" s="86"/>
      <c r="AW781" s="86"/>
      <c r="AX781" s="86"/>
      <c r="AY781" s="86"/>
      <c r="AZ781" s="86"/>
      <c r="BA781" s="86"/>
      <c r="BB781" s="86"/>
      <c r="BC781" s="86"/>
      <c r="BD781" s="86"/>
    </row>
    <row r="782" spans="1:56" s="90" customFormat="1" ht="12.75" customHeight="1">
      <c r="A782" s="71" t="s">
        <v>289</v>
      </c>
      <c r="B782" s="56" t="s">
        <v>752</v>
      </c>
      <c r="C782" s="56" t="s">
        <v>753</v>
      </c>
      <c r="D782" s="56" t="s">
        <v>754</v>
      </c>
      <c r="E782" s="56" t="s">
        <v>766</v>
      </c>
      <c r="F782" s="56" t="s">
        <v>272</v>
      </c>
      <c r="G782" s="72" t="s">
        <v>871</v>
      </c>
      <c r="H782" s="73" t="s">
        <v>869</v>
      </c>
      <c r="I782" s="73" t="s">
        <v>870</v>
      </c>
      <c r="J782" s="74">
        <v>70</v>
      </c>
      <c r="K782" s="31">
        <v>0</v>
      </c>
      <c r="L782" s="32">
        <v>70</v>
      </c>
      <c r="M782" s="33">
        <v>0</v>
      </c>
      <c r="N782" s="34" t="str">
        <f t="shared" si="145"/>
        <v>nio</v>
      </c>
      <c r="O782" s="35"/>
      <c r="P782" s="36"/>
      <c r="Q782" s="36"/>
      <c r="R782" s="38"/>
      <c r="S782" s="39"/>
      <c r="T782" s="36"/>
      <c r="U782" s="40"/>
      <c r="V782" s="76"/>
      <c r="W782" s="77"/>
      <c r="X782" s="78"/>
      <c r="Y782" s="79"/>
      <c r="Z782" s="41"/>
      <c r="AA782" s="80"/>
      <c r="AB782" s="81"/>
      <c r="AC782" s="82"/>
      <c r="AD782" s="83"/>
      <c r="AE782" s="84"/>
      <c r="AF782" s="83"/>
      <c r="AG782" s="85"/>
      <c r="AH782" s="81"/>
      <c r="AI782" s="86"/>
      <c r="AJ782" s="86"/>
      <c r="AK782" s="86"/>
      <c r="AL782" s="86"/>
      <c r="AM782" s="86"/>
      <c r="AN782" s="86"/>
      <c r="AO782" s="86"/>
      <c r="AP782" s="86"/>
      <c r="AQ782" s="86"/>
      <c r="AR782" s="86"/>
      <c r="AS782" s="86"/>
      <c r="AT782" s="86"/>
      <c r="AU782" s="86"/>
      <c r="AV782" s="86"/>
      <c r="AW782" s="86"/>
      <c r="AX782" s="86"/>
      <c r="AY782" s="86"/>
      <c r="AZ782" s="86"/>
      <c r="BA782" s="86"/>
      <c r="BB782" s="86"/>
      <c r="BC782" s="86"/>
      <c r="BD782" s="86"/>
    </row>
    <row r="783" spans="1:56" s="90" customFormat="1" ht="12.75" customHeight="1">
      <c r="A783" s="71" t="s">
        <v>220</v>
      </c>
      <c r="B783" s="56" t="s">
        <v>752</v>
      </c>
      <c r="C783" s="56" t="s">
        <v>753</v>
      </c>
      <c r="D783" s="56" t="s">
        <v>754</v>
      </c>
      <c r="E783" s="56" t="s">
        <v>775</v>
      </c>
      <c r="F783" s="56" t="s">
        <v>360</v>
      </c>
      <c r="G783" s="73" t="s">
        <v>872</v>
      </c>
      <c r="H783" s="73" t="s">
        <v>873</v>
      </c>
      <c r="I783" s="73" t="s">
        <v>166</v>
      </c>
      <c r="J783" s="74">
        <v>16</v>
      </c>
      <c r="K783" s="31">
        <v>16</v>
      </c>
      <c r="L783" s="32">
        <v>0</v>
      </c>
      <c r="M783" s="33">
        <v>200</v>
      </c>
      <c r="N783" s="34" t="str">
        <f t="shared" si="145"/>
        <v>pra200l</v>
      </c>
      <c r="O783" s="35" t="e">
        <f t="shared" si="146"/>
        <v>#DIV/0!</v>
      </c>
      <c r="P783" s="36">
        <f>VLOOKUP(A783,Kengetallen!$A$2:$B$57,2,FALSE)</f>
        <v>0</v>
      </c>
      <c r="Q783" s="75"/>
      <c r="R783" s="38">
        <f t="shared" si="150"/>
        <v>0</v>
      </c>
      <c r="S783" s="39">
        <f t="shared" si="151"/>
        <v>0</v>
      </c>
      <c r="T783" s="75"/>
      <c r="U783" s="40">
        <f t="shared" si="149"/>
        <v>3200</v>
      </c>
      <c r="V783" s="76"/>
      <c r="W783" s="77"/>
      <c r="X783" s="78"/>
      <c r="Y783" s="79"/>
      <c r="Z783" s="41"/>
      <c r="AA783" s="80"/>
      <c r="AB783" s="81"/>
      <c r="AC783" s="82"/>
      <c r="AD783" s="83"/>
      <c r="AE783" s="84"/>
      <c r="AF783" s="83"/>
      <c r="AG783" s="85"/>
      <c r="AH783" s="81"/>
      <c r="AI783" s="86"/>
      <c r="AJ783" s="86"/>
      <c r="AK783" s="86"/>
      <c r="AL783" s="86"/>
      <c r="AM783" s="86"/>
      <c r="AN783" s="86"/>
      <c r="AO783" s="86"/>
      <c r="AP783" s="86"/>
      <c r="AQ783" s="86"/>
      <c r="AR783" s="86"/>
      <c r="AS783" s="86"/>
      <c r="AT783" s="86"/>
      <c r="AU783" s="86"/>
      <c r="AV783" s="86"/>
      <c r="AW783" s="86"/>
      <c r="AX783" s="86"/>
      <c r="AY783" s="86"/>
      <c r="AZ783" s="86"/>
      <c r="BA783" s="86"/>
      <c r="BB783" s="86"/>
      <c r="BC783" s="86"/>
      <c r="BD783" s="86"/>
    </row>
    <row r="784" spans="1:56" s="90" customFormat="1" ht="12.75" customHeight="1">
      <c r="A784" s="71" t="s">
        <v>220</v>
      </c>
      <c r="B784" s="56" t="s">
        <v>752</v>
      </c>
      <c r="C784" s="56" t="s">
        <v>753</v>
      </c>
      <c r="D784" s="56" t="s">
        <v>754</v>
      </c>
      <c r="E784" s="56" t="s">
        <v>775</v>
      </c>
      <c r="F784" s="56" t="s">
        <v>272</v>
      </c>
      <c r="G784" s="73" t="s">
        <v>874</v>
      </c>
      <c r="H784" s="73" t="s">
        <v>875</v>
      </c>
      <c r="I784" s="73" t="s">
        <v>166</v>
      </c>
      <c r="J784" s="74">
        <v>10</v>
      </c>
      <c r="K784" s="31">
        <v>10</v>
      </c>
      <c r="L784" s="32">
        <v>0</v>
      </c>
      <c r="M784" s="33">
        <v>200</v>
      </c>
      <c r="N784" s="34" t="str">
        <f t="shared" si="145"/>
        <v>pra200l</v>
      </c>
      <c r="O784" s="35" t="e">
        <f t="shared" si="146"/>
        <v>#DIV/0!</v>
      </c>
      <c r="P784" s="36">
        <f>VLOOKUP(A784,Kengetallen!$A$2:$B$57,2,FALSE)</f>
        <v>0</v>
      </c>
      <c r="Q784" s="75"/>
      <c r="R784" s="38">
        <f t="shared" si="150"/>
        <v>0</v>
      </c>
      <c r="S784" s="39">
        <f t="shared" si="151"/>
        <v>0</v>
      </c>
      <c r="T784" s="75"/>
      <c r="U784" s="40">
        <f t="shared" si="149"/>
        <v>2000</v>
      </c>
      <c r="V784" s="76"/>
      <c r="W784" s="77"/>
      <c r="X784" s="78"/>
      <c r="Y784" s="79"/>
      <c r="Z784" s="41"/>
      <c r="AA784" s="80"/>
      <c r="AB784" s="81"/>
      <c r="AC784" s="82"/>
      <c r="AD784" s="83"/>
      <c r="AE784" s="84"/>
      <c r="AF784" s="83"/>
      <c r="AG784" s="85"/>
      <c r="AH784" s="81"/>
      <c r="AI784" s="86"/>
      <c r="AJ784" s="86"/>
      <c r="AK784" s="86"/>
      <c r="AL784" s="86"/>
      <c r="AM784" s="86"/>
      <c r="AN784" s="86"/>
      <c r="AO784" s="86"/>
      <c r="AP784" s="86"/>
      <c r="AQ784" s="86"/>
      <c r="AR784" s="86"/>
      <c r="AS784" s="86"/>
      <c r="AT784" s="86"/>
      <c r="AU784" s="86"/>
      <c r="AV784" s="86"/>
      <c r="AW784" s="86"/>
      <c r="AX784" s="86"/>
      <c r="AY784" s="86"/>
      <c r="AZ784" s="86"/>
      <c r="BA784" s="86"/>
      <c r="BB784" s="86"/>
      <c r="BC784" s="86"/>
      <c r="BD784" s="86"/>
    </row>
    <row r="785" spans="1:56" s="90" customFormat="1" ht="12.75" customHeight="1">
      <c r="A785" s="71" t="s">
        <v>222</v>
      </c>
      <c r="B785" s="56" t="s">
        <v>752</v>
      </c>
      <c r="C785" s="56" t="s">
        <v>753</v>
      </c>
      <c r="D785" s="56" t="s">
        <v>754</v>
      </c>
      <c r="E785" s="56" t="s">
        <v>755</v>
      </c>
      <c r="F785" s="56" t="s">
        <v>272</v>
      </c>
      <c r="G785" s="72">
        <v>23</v>
      </c>
      <c r="H785" s="73" t="s">
        <v>490</v>
      </c>
      <c r="I785" s="73" t="s">
        <v>241</v>
      </c>
      <c r="J785" s="74">
        <v>80</v>
      </c>
      <c r="K785" s="31">
        <v>80</v>
      </c>
      <c r="L785" s="32">
        <v>0</v>
      </c>
      <c r="M785" s="33">
        <v>200</v>
      </c>
      <c r="N785" s="34" t="str">
        <f t="shared" si="145"/>
        <v>rec200t</v>
      </c>
      <c r="O785" s="35" t="e">
        <f t="shared" si="146"/>
        <v>#DIV/0!</v>
      </c>
      <c r="P785" s="36">
        <f>VLOOKUP(A785,Kengetallen!$A$2:$B$57,2,FALSE)</f>
        <v>0</v>
      </c>
      <c r="Q785" s="75"/>
      <c r="R785" s="38">
        <f t="shared" si="150"/>
        <v>0</v>
      </c>
      <c r="S785" s="39">
        <f t="shared" si="151"/>
        <v>0</v>
      </c>
      <c r="T785" s="75"/>
      <c r="U785" s="40">
        <f t="shared" si="149"/>
        <v>16000</v>
      </c>
      <c r="V785" s="76"/>
      <c r="W785" s="77"/>
      <c r="X785" s="78"/>
      <c r="Y785" s="79"/>
      <c r="Z785" s="41"/>
      <c r="AA785" s="80"/>
      <c r="AB785" s="81"/>
      <c r="AC785" s="82"/>
      <c r="AD785" s="83"/>
      <c r="AE785" s="84"/>
      <c r="AF785" s="83"/>
      <c r="AG785" s="85"/>
      <c r="AH785" s="81"/>
      <c r="AI785" s="86"/>
      <c r="AJ785" s="86"/>
      <c r="AK785" s="86"/>
      <c r="AL785" s="86"/>
      <c r="AM785" s="86"/>
      <c r="AN785" s="86"/>
      <c r="AO785" s="86"/>
      <c r="AP785" s="86"/>
      <c r="AQ785" s="86"/>
      <c r="AR785" s="86"/>
      <c r="AS785" s="86"/>
      <c r="AT785" s="86"/>
      <c r="AU785" s="86"/>
      <c r="AV785" s="86"/>
      <c r="AW785" s="86"/>
      <c r="AX785" s="86"/>
      <c r="AY785" s="86"/>
      <c r="AZ785" s="86"/>
      <c r="BA785" s="86"/>
      <c r="BB785" s="86"/>
      <c r="BC785" s="86"/>
      <c r="BD785" s="86"/>
    </row>
    <row r="786" spans="1:56" s="90" customFormat="1" ht="12.75" customHeight="1">
      <c r="A786" s="71" t="s">
        <v>223</v>
      </c>
      <c r="B786" s="56" t="s">
        <v>752</v>
      </c>
      <c r="C786" s="56" t="s">
        <v>753</v>
      </c>
      <c r="D786" s="56" t="s">
        <v>754</v>
      </c>
      <c r="E786" s="56" t="s">
        <v>766</v>
      </c>
      <c r="F786" s="56" t="s">
        <v>272</v>
      </c>
      <c r="G786" s="72" t="s">
        <v>876</v>
      </c>
      <c r="H786" s="73" t="s">
        <v>594</v>
      </c>
      <c r="I786" s="73" t="s">
        <v>166</v>
      </c>
      <c r="J786" s="74">
        <v>18</v>
      </c>
      <c r="K786" s="31">
        <v>18</v>
      </c>
      <c r="L786" s="32">
        <v>0</v>
      </c>
      <c r="M786" s="33">
        <v>200</v>
      </c>
      <c r="N786" s="34" t="str">
        <f t="shared" si="145"/>
        <v>rep200l</v>
      </c>
      <c r="O786" s="35" t="e">
        <f t="shared" si="146"/>
        <v>#DIV/0!</v>
      </c>
      <c r="P786" s="36">
        <f>VLOOKUP(A786,Kengetallen!$A$2:$B$57,2,FALSE)</f>
        <v>0</v>
      </c>
      <c r="Q786" s="75"/>
      <c r="R786" s="38">
        <f t="shared" si="150"/>
        <v>0</v>
      </c>
      <c r="S786" s="39">
        <f t="shared" si="151"/>
        <v>0</v>
      </c>
      <c r="T786" s="75"/>
      <c r="U786" s="40">
        <f t="shared" si="149"/>
        <v>3600</v>
      </c>
      <c r="V786" s="76"/>
      <c r="W786" s="77"/>
      <c r="X786" s="78"/>
      <c r="Y786" s="79"/>
      <c r="Z786" s="41"/>
      <c r="AA786" s="80"/>
      <c r="AB786" s="81"/>
      <c r="AC786" s="82"/>
      <c r="AD786" s="83"/>
      <c r="AE786" s="84"/>
      <c r="AF786" s="83"/>
      <c r="AG786" s="85"/>
      <c r="AH786" s="81"/>
      <c r="AI786" s="86"/>
      <c r="AJ786" s="86"/>
      <c r="AK786" s="86"/>
      <c r="AL786" s="86"/>
      <c r="AM786" s="86"/>
      <c r="AN786" s="86"/>
      <c r="AO786" s="86"/>
      <c r="AP786" s="86"/>
      <c r="AQ786" s="86"/>
      <c r="AR786" s="86"/>
      <c r="AS786" s="86"/>
      <c r="AT786" s="86"/>
      <c r="AU786" s="86"/>
      <c r="AV786" s="86"/>
      <c r="AW786" s="86"/>
      <c r="AX786" s="86"/>
      <c r="AY786" s="86"/>
      <c r="AZ786" s="86"/>
      <c r="BA786" s="86"/>
      <c r="BB786" s="86"/>
      <c r="BC786" s="86"/>
      <c r="BD786" s="86"/>
    </row>
    <row r="787" spans="1:56" s="90" customFormat="1" ht="12.75" customHeight="1">
      <c r="A787" s="71" t="s">
        <v>227</v>
      </c>
      <c r="B787" s="56" t="s">
        <v>752</v>
      </c>
      <c r="C787" s="56" t="s">
        <v>753</v>
      </c>
      <c r="D787" s="56" t="s">
        <v>754</v>
      </c>
      <c r="E787" s="56" t="s">
        <v>759</v>
      </c>
      <c r="F787" s="56" t="s">
        <v>272</v>
      </c>
      <c r="G787" s="91">
        <v>5</v>
      </c>
      <c r="H787" s="73" t="s">
        <v>877</v>
      </c>
      <c r="I787" s="73" t="s">
        <v>381</v>
      </c>
      <c r="J787" s="74">
        <v>1.2</v>
      </c>
      <c r="K787" s="31">
        <v>1.2</v>
      </c>
      <c r="L787" s="32">
        <v>0</v>
      </c>
      <c r="M787" s="33">
        <v>160</v>
      </c>
      <c r="N787" s="34" t="str">
        <f t="shared" si="145"/>
        <v>sas160s</v>
      </c>
      <c r="O787" s="35" t="e">
        <f t="shared" si="146"/>
        <v>#DIV/0!</v>
      </c>
      <c r="P787" s="36">
        <f>VLOOKUP(A787,Kengetallen!$A$2:$B$57,2,FALSE)</f>
        <v>0</v>
      </c>
      <c r="Q787" s="75"/>
      <c r="R787" s="38">
        <f t="shared" si="150"/>
        <v>0</v>
      </c>
      <c r="S787" s="39">
        <f t="shared" si="151"/>
        <v>0</v>
      </c>
      <c r="T787" s="75"/>
      <c r="U787" s="40">
        <f t="shared" si="149"/>
        <v>192</v>
      </c>
      <c r="V787" s="76"/>
      <c r="W787" s="77"/>
      <c r="X787" s="78"/>
      <c r="Y787" s="79"/>
      <c r="Z787" s="41"/>
      <c r="AA787" s="80"/>
      <c r="AB787" s="81"/>
      <c r="AC787" s="82"/>
      <c r="AD787" s="83"/>
      <c r="AE787" s="84"/>
      <c r="AF787" s="83"/>
      <c r="AG787" s="85"/>
      <c r="AH787" s="81"/>
      <c r="AI787" s="86"/>
      <c r="AJ787" s="86"/>
      <c r="AK787" s="86"/>
      <c r="AL787" s="86"/>
      <c r="AM787" s="86"/>
      <c r="AN787" s="86"/>
      <c r="AO787" s="86"/>
      <c r="AP787" s="86"/>
      <c r="AQ787" s="86"/>
      <c r="AR787" s="86"/>
      <c r="AS787" s="86"/>
      <c r="AT787" s="86"/>
      <c r="AU787" s="86"/>
      <c r="AV787" s="86"/>
      <c r="AW787" s="86"/>
      <c r="AX787" s="86"/>
      <c r="AY787" s="86"/>
      <c r="AZ787" s="86"/>
      <c r="BA787" s="86"/>
      <c r="BB787" s="86"/>
      <c r="BC787" s="86"/>
      <c r="BD787" s="86"/>
    </row>
    <row r="788" spans="1:56" s="90" customFormat="1" ht="12.75" customHeight="1">
      <c r="A788" s="71" t="s">
        <v>227</v>
      </c>
      <c r="B788" s="56" t="s">
        <v>752</v>
      </c>
      <c r="C788" s="56" t="s">
        <v>753</v>
      </c>
      <c r="D788" s="56" t="s">
        <v>754</v>
      </c>
      <c r="E788" s="56" t="s">
        <v>759</v>
      </c>
      <c r="F788" s="56" t="s">
        <v>272</v>
      </c>
      <c r="G788" s="91">
        <v>6</v>
      </c>
      <c r="H788" s="73" t="s">
        <v>877</v>
      </c>
      <c r="I788" s="73" t="s">
        <v>381</v>
      </c>
      <c r="J788" s="74">
        <v>1.2</v>
      </c>
      <c r="K788" s="31">
        <v>1.2</v>
      </c>
      <c r="L788" s="32">
        <v>0</v>
      </c>
      <c r="M788" s="33">
        <v>160</v>
      </c>
      <c r="N788" s="34" t="str">
        <f t="shared" si="145"/>
        <v>sas160s</v>
      </c>
      <c r="O788" s="35" t="e">
        <f t="shared" si="146"/>
        <v>#DIV/0!</v>
      </c>
      <c r="P788" s="36">
        <f>VLOOKUP(A788,Kengetallen!$A$2:$B$57,2,FALSE)</f>
        <v>0</v>
      </c>
      <c r="Q788" s="75"/>
      <c r="R788" s="38">
        <f t="shared" si="150"/>
        <v>0</v>
      </c>
      <c r="S788" s="39">
        <f t="shared" si="151"/>
        <v>0</v>
      </c>
      <c r="T788" s="75"/>
      <c r="U788" s="40">
        <f t="shared" si="149"/>
        <v>192</v>
      </c>
      <c r="V788" s="76"/>
      <c r="W788" s="77"/>
      <c r="X788" s="78"/>
      <c r="Y788" s="79"/>
      <c r="Z788" s="41"/>
      <c r="AA788" s="80"/>
      <c r="AB788" s="81"/>
      <c r="AC788" s="82"/>
      <c r="AD788" s="83"/>
      <c r="AE788" s="84"/>
      <c r="AF788" s="83"/>
      <c r="AG788" s="85"/>
      <c r="AH788" s="81"/>
      <c r="AI788" s="86"/>
      <c r="AJ788" s="86"/>
      <c r="AK788" s="86"/>
      <c r="AL788" s="86"/>
      <c r="AM788" s="86"/>
      <c r="AN788" s="86"/>
      <c r="AO788" s="86"/>
      <c r="AP788" s="86"/>
      <c r="AQ788" s="86"/>
      <c r="AR788" s="86"/>
      <c r="AS788" s="86"/>
      <c r="AT788" s="86"/>
      <c r="AU788" s="86"/>
      <c r="AV788" s="86"/>
      <c r="AW788" s="86"/>
      <c r="AX788" s="86"/>
      <c r="AY788" s="86"/>
      <c r="AZ788" s="86"/>
      <c r="BA788" s="86"/>
      <c r="BB788" s="86"/>
      <c r="BC788" s="86"/>
      <c r="BD788" s="86"/>
    </row>
    <row r="789" spans="1:56" s="90" customFormat="1" ht="12.75" customHeight="1">
      <c r="A789" s="71" t="s">
        <v>227</v>
      </c>
      <c r="B789" s="56" t="s">
        <v>752</v>
      </c>
      <c r="C789" s="56" t="s">
        <v>753</v>
      </c>
      <c r="D789" s="56" t="s">
        <v>754</v>
      </c>
      <c r="E789" s="56" t="s">
        <v>759</v>
      </c>
      <c r="F789" s="56" t="s">
        <v>272</v>
      </c>
      <c r="G789" s="91">
        <v>11</v>
      </c>
      <c r="H789" s="73" t="s">
        <v>877</v>
      </c>
      <c r="I789" s="73" t="s">
        <v>381</v>
      </c>
      <c r="J789" s="74">
        <v>1.2</v>
      </c>
      <c r="K789" s="31">
        <v>1.2</v>
      </c>
      <c r="L789" s="32">
        <v>0</v>
      </c>
      <c r="M789" s="33">
        <v>160</v>
      </c>
      <c r="N789" s="34" t="str">
        <f t="shared" si="145"/>
        <v>sas160s</v>
      </c>
      <c r="O789" s="35" t="e">
        <f t="shared" si="146"/>
        <v>#DIV/0!</v>
      </c>
      <c r="P789" s="36">
        <f>VLOOKUP(A789,Kengetallen!$A$2:$B$57,2,FALSE)</f>
        <v>0</v>
      </c>
      <c r="Q789" s="75"/>
      <c r="R789" s="38">
        <f t="shared" si="150"/>
        <v>0</v>
      </c>
      <c r="S789" s="39">
        <f t="shared" si="151"/>
        <v>0</v>
      </c>
      <c r="T789" s="75"/>
      <c r="U789" s="40">
        <f t="shared" si="149"/>
        <v>192</v>
      </c>
      <c r="V789" s="76"/>
      <c r="W789" s="77"/>
      <c r="X789" s="78"/>
      <c r="Y789" s="79"/>
      <c r="Z789" s="41"/>
      <c r="AA789" s="80"/>
      <c r="AB789" s="81"/>
      <c r="AC789" s="82"/>
      <c r="AD789" s="83"/>
      <c r="AE789" s="84"/>
      <c r="AF789" s="83"/>
      <c r="AG789" s="85"/>
      <c r="AH789" s="81"/>
      <c r="AI789" s="86"/>
      <c r="AJ789" s="86"/>
      <c r="AK789" s="86"/>
      <c r="AL789" s="86"/>
      <c r="AM789" s="86"/>
      <c r="AN789" s="86"/>
      <c r="AO789" s="86"/>
      <c r="AP789" s="86"/>
      <c r="AQ789" s="86"/>
      <c r="AR789" s="86"/>
      <c r="AS789" s="86"/>
      <c r="AT789" s="86"/>
      <c r="AU789" s="86"/>
      <c r="AV789" s="86"/>
      <c r="AW789" s="86"/>
      <c r="AX789" s="86"/>
      <c r="AY789" s="86"/>
      <c r="AZ789" s="86"/>
      <c r="BA789" s="86"/>
      <c r="BB789" s="86"/>
      <c r="BC789" s="86"/>
      <c r="BD789" s="86"/>
    </row>
    <row r="790" spans="1:56" s="90" customFormat="1" ht="12.75" customHeight="1">
      <c r="A790" s="71" t="s">
        <v>227</v>
      </c>
      <c r="B790" s="56" t="s">
        <v>752</v>
      </c>
      <c r="C790" s="56" t="s">
        <v>753</v>
      </c>
      <c r="D790" s="56" t="s">
        <v>754</v>
      </c>
      <c r="E790" s="56" t="s">
        <v>759</v>
      </c>
      <c r="F790" s="56" t="s">
        <v>272</v>
      </c>
      <c r="G790" s="91">
        <v>12</v>
      </c>
      <c r="H790" s="73" t="s">
        <v>877</v>
      </c>
      <c r="I790" s="73" t="s">
        <v>381</v>
      </c>
      <c r="J790" s="74">
        <v>1.2</v>
      </c>
      <c r="K790" s="31">
        <v>1.2</v>
      </c>
      <c r="L790" s="32">
        <v>0</v>
      </c>
      <c r="M790" s="33">
        <v>160</v>
      </c>
      <c r="N790" s="34" t="str">
        <f t="shared" si="145"/>
        <v>sas160s</v>
      </c>
      <c r="O790" s="35" t="e">
        <f t="shared" si="146"/>
        <v>#DIV/0!</v>
      </c>
      <c r="P790" s="36">
        <f>VLOOKUP(A790,Kengetallen!$A$2:$B$57,2,FALSE)</f>
        <v>0</v>
      </c>
      <c r="Q790" s="75"/>
      <c r="R790" s="38">
        <f t="shared" si="150"/>
        <v>0</v>
      </c>
      <c r="S790" s="39">
        <f t="shared" si="151"/>
        <v>0</v>
      </c>
      <c r="T790" s="75"/>
      <c r="U790" s="40">
        <f t="shared" si="149"/>
        <v>192</v>
      </c>
      <c r="V790" s="76"/>
      <c r="W790" s="77"/>
      <c r="X790" s="78"/>
      <c r="Y790" s="79"/>
      <c r="Z790" s="41"/>
      <c r="AA790" s="80"/>
      <c r="AB790" s="81"/>
      <c r="AC790" s="82"/>
      <c r="AD790" s="83"/>
      <c r="AE790" s="84"/>
      <c r="AF790" s="83"/>
      <c r="AG790" s="85"/>
      <c r="AH790" s="81"/>
      <c r="AI790" s="86"/>
      <c r="AJ790" s="86"/>
      <c r="AK790" s="86"/>
      <c r="AL790" s="86"/>
      <c r="AM790" s="86"/>
      <c r="AN790" s="86"/>
      <c r="AO790" s="86"/>
      <c r="AP790" s="86"/>
      <c r="AQ790" s="86"/>
      <c r="AR790" s="86"/>
      <c r="AS790" s="86"/>
      <c r="AT790" s="86"/>
      <c r="AU790" s="86"/>
      <c r="AV790" s="86"/>
      <c r="AW790" s="86"/>
      <c r="AX790" s="86"/>
      <c r="AY790" s="86"/>
      <c r="AZ790" s="86"/>
      <c r="BA790" s="86"/>
      <c r="BB790" s="86"/>
      <c r="BC790" s="86"/>
      <c r="BD790" s="86"/>
    </row>
    <row r="791" spans="1:56" s="90" customFormat="1" ht="12.75" customHeight="1">
      <c r="A791" s="71" t="s">
        <v>227</v>
      </c>
      <c r="B791" s="56" t="s">
        <v>752</v>
      </c>
      <c r="C791" s="56" t="s">
        <v>753</v>
      </c>
      <c r="D791" s="56" t="s">
        <v>754</v>
      </c>
      <c r="E791" s="56" t="s">
        <v>759</v>
      </c>
      <c r="F791" s="56" t="s">
        <v>272</v>
      </c>
      <c r="G791" s="91">
        <v>17</v>
      </c>
      <c r="H791" s="73" t="s">
        <v>877</v>
      </c>
      <c r="I791" s="73" t="s">
        <v>381</v>
      </c>
      <c r="J791" s="74">
        <v>1.2</v>
      </c>
      <c r="K791" s="31">
        <v>1.2</v>
      </c>
      <c r="L791" s="32">
        <v>0</v>
      </c>
      <c r="M791" s="33">
        <v>160</v>
      </c>
      <c r="N791" s="34" t="str">
        <f t="shared" si="145"/>
        <v>sas160s</v>
      </c>
      <c r="O791" s="35" t="e">
        <f t="shared" si="146"/>
        <v>#DIV/0!</v>
      </c>
      <c r="P791" s="36">
        <f>VLOOKUP(A791,Kengetallen!$A$2:$B$57,2,FALSE)</f>
        <v>0</v>
      </c>
      <c r="Q791" s="75"/>
      <c r="R791" s="38">
        <f t="shared" si="150"/>
        <v>0</v>
      </c>
      <c r="S791" s="39">
        <f t="shared" si="151"/>
        <v>0</v>
      </c>
      <c r="T791" s="75"/>
      <c r="U791" s="40">
        <f t="shared" si="149"/>
        <v>192</v>
      </c>
      <c r="V791" s="76"/>
      <c r="W791" s="77"/>
      <c r="X791" s="78"/>
      <c r="Y791" s="79"/>
      <c r="Z791" s="41"/>
      <c r="AA791" s="80"/>
      <c r="AB791" s="81"/>
      <c r="AC791" s="82"/>
      <c r="AD791" s="83"/>
      <c r="AE791" s="84"/>
      <c r="AF791" s="83"/>
      <c r="AG791" s="85"/>
      <c r="AH791" s="81"/>
      <c r="AI791" s="86"/>
      <c r="AJ791" s="86"/>
      <c r="AK791" s="86"/>
      <c r="AL791" s="86"/>
      <c r="AM791" s="86"/>
      <c r="AN791" s="86"/>
      <c r="AO791" s="86"/>
      <c r="AP791" s="86"/>
      <c r="AQ791" s="86"/>
      <c r="AR791" s="86"/>
      <c r="AS791" s="86"/>
      <c r="AT791" s="86"/>
      <c r="AU791" s="86"/>
      <c r="AV791" s="86"/>
      <c r="AW791" s="86"/>
      <c r="AX791" s="86"/>
      <c r="AY791" s="86"/>
      <c r="AZ791" s="86"/>
      <c r="BA791" s="86"/>
      <c r="BB791" s="86"/>
      <c r="BC791" s="86"/>
      <c r="BD791" s="86"/>
    </row>
    <row r="792" spans="1:56" s="90" customFormat="1" ht="12.75" customHeight="1">
      <c r="A792" s="71" t="s">
        <v>227</v>
      </c>
      <c r="B792" s="56" t="s">
        <v>752</v>
      </c>
      <c r="C792" s="56" t="s">
        <v>753</v>
      </c>
      <c r="D792" s="56" t="s">
        <v>754</v>
      </c>
      <c r="E792" s="56" t="s">
        <v>759</v>
      </c>
      <c r="F792" s="56" t="s">
        <v>272</v>
      </c>
      <c r="G792" s="91">
        <v>18</v>
      </c>
      <c r="H792" s="73" t="s">
        <v>877</v>
      </c>
      <c r="I792" s="73" t="s">
        <v>381</v>
      </c>
      <c r="J792" s="74">
        <v>1.2</v>
      </c>
      <c r="K792" s="31">
        <v>1.2</v>
      </c>
      <c r="L792" s="32">
        <v>0</v>
      </c>
      <c r="M792" s="33">
        <v>160</v>
      </c>
      <c r="N792" s="34" t="str">
        <f t="shared" si="145"/>
        <v>sas160s</v>
      </c>
      <c r="O792" s="35" t="e">
        <f t="shared" si="146"/>
        <v>#DIV/0!</v>
      </c>
      <c r="P792" s="36">
        <f>VLOOKUP(A792,Kengetallen!$A$2:$B$57,2,FALSE)</f>
        <v>0</v>
      </c>
      <c r="Q792" s="75"/>
      <c r="R792" s="38">
        <f t="shared" si="150"/>
        <v>0</v>
      </c>
      <c r="S792" s="39">
        <f t="shared" si="151"/>
        <v>0</v>
      </c>
      <c r="T792" s="75"/>
      <c r="U792" s="40">
        <f t="shared" si="149"/>
        <v>192</v>
      </c>
      <c r="V792" s="76"/>
      <c r="W792" s="77"/>
      <c r="X792" s="78"/>
      <c r="Y792" s="79"/>
      <c r="Z792" s="41"/>
      <c r="AA792" s="80"/>
      <c r="AB792" s="81"/>
      <c r="AC792" s="82"/>
      <c r="AD792" s="83"/>
      <c r="AE792" s="84"/>
      <c r="AF792" s="83"/>
      <c r="AG792" s="85"/>
      <c r="AH792" s="81"/>
      <c r="AI792" s="86"/>
      <c r="AJ792" s="86"/>
      <c r="AK792" s="86"/>
      <c r="AL792" s="86"/>
      <c r="AM792" s="86"/>
      <c r="AN792" s="86"/>
      <c r="AO792" s="86"/>
      <c r="AP792" s="86"/>
      <c r="AQ792" s="86"/>
      <c r="AR792" s="86"/>
      <c r="AS792" s="86"/>
      <c r="AT792" s="86"/>
      <c r="AU792" s="86"/>
      <c r="AV792" s="86"/>
      <c r="AW792" s="86"/>
      <c r="AX792" s="86"/>
      <c r="AY792" s="86"/>
      <c r="AZ792" s="86"/>
      <c r="BA792" s="86"/>
      <c r="BB792" s="86"/>
      <c r="BC792" s="86"/>
      <c r="BD792" s="86"/>
    </row>
    <row r="793" spans="1:56" s="90" customFormat="1" ht="12.75" customHeight="1">
      <c r="A793" s="71" t="s">
        <v>228</v>
      </c>
      <c r="B793" s="56" t="s">
        <v>752</v>
      </c>
      <c r="C793" s="56" t="s">
        <v>753</v>
      </c>
      <c r="D793" s="56" t="s">
        <v>754</v>
      </c>
      <c r="E793" s="56" t="s">
        <v>755</v>
      </c>
      <c r="F793" s="56" t="s">
        <v>272</v>
      </c>
      <c r="G793" s="72" t="s">
        <v>878</v>
      </c>
      <c r="H793" s="73" t="s">
        <v>424</v>
      </c>
      <c r="I793" s="73" t="s">
        <v>795</v>
      </c>
      <c r="J793" s="74">
        <v>1</v>
      </c>
      <c r="K793" s="31">
        <v>1</v>
      </c>
      <c r="L793" s="32">
        <v>0</v>
      </c>
      <c r="M793" s="33">
        <v>200</v>
      </c>
      <c r="N793" s="34" t="str">
        <f t="shared" si="145"/>
        <v>sas200s</v>
      </c>
      <c r="O793" s="35" t="e">
        <f t="shared" si="146"/>
        <v>#DIV/0!</v>
      </c>
      <c r="P793" s="36">
        <f>VLOOKUP(A793,Kengetallen!$A$2:$B$57,2,FALSE)</f>
        <v>0</v>
      </c>
      <c r="Q793" s="75"/>
      <c r="R793" s="38">
        <f t="shared" si="150"/>
        <v>0</v>
      </c>
      <c r="S793" s="39">
        <f t="shared" si="151"/>
        <v>0</v>
      </c>
      <c r="T793" s="75"/>
      <c r="U793" s="40">
        <f t="shared" si="149"/>
        <v>200</v>
      </c>
      <c r="V793" s="76"/>
      <c r="W793" s="77"/>
      <c r="X793" s="78"/>
      <c r="Y793" s="79"/>
      <c r="Z793" s="41"/>
      <c r="AA793" s="80"/>
      <c r="AB793" s="81"/>
      <c r="AC793" s="82"/>
      <c r="AD793" s="83"/>
      <c r="AE793" s="84"/>
      <c r="AF793" s="83"/>
      <c r="AG793" s="85"/>
      <c r="AH793" s="81"/>
      <c r="AI793" s="86"/>
      <c r="AJ793" s="86"/>
      <c r="AK793" s="86"/>
      <c r="AL793" s="86"/>
      <c r="AM793" s="86"/>
      <c r="AN793" s="86"/>
      <c r="AO793" s="86"/>
      <c r="AP793" s="86"/>
      <c r="AQ793" s="86"/>
      <c r="AR793" s="86"/>
      <c r="AS793" s="86"/>
      <c r="AT793" s="86"/>
      <c r="AU793" s="86"/>
      <c r="AV793" s="86"/>
      <c r="AW793" s="86"/>
      <c r="AX793" s="86"/>
      <c r="AY793" s="86"/>
      <c r="AZ793" s="86"/>
      <c r="BA793" s="86"/>
      <c r="BB793" s="86"/>
      <c r="BC793" s="86"/>
      <c r="BD793" s="86"/>
    </row>
    <row r="794" spans="1:56" s="90" customFormat="1" ht="12.75" customHeight="1">
      <c r="A794" s="71" t="s">
        <v>228</v>
      </c>
      <c r="B794" s="56" t="s">
        <v>752</v>
      </c>
      <c r="C794" s="56" t="s">
        <v>753</v>
      </c>
      <c r="D794" s="56" t="s">
        <v>754</v>
      </c>
      <c r="E794" s="56" t="s">
        <v>755</v>
      </c>
      <c r="F794" s="56" t="s">
        <v>272</v>
      </c>
      <c r="G794" s="72" t="s">
        <v>879</v>
      </c>
      <c r="H794" s="73" t="s">
        <v>880</v>
      </c>
      <c r="I794" s="73" t="s">
        <v>795</v>
      </c>
      <c r="J794" s="74">
        <v>6.25</v>
      </c>
      <c r="K794" s="31">
        <v>6.25</v>
      </c>
      <c r="L794" s="32">
        <v>0</v>
      </c>
      <c r="M794" s="33">
        <v>200</v>
      </c>
      <c r="N794" s="34" t="str">
        <f t="shared" si="145"/>
        <v>sas200s</v>
      </c>
      <c r="O794" s="35" t="e">
        <f t="shared" si="146"/>
        <v>#DIV/0!</v>
      </c>
      <c r="P794" s="36">
        <f>VLOOKUP(A794,Kengetallen!$A$2:$B$57,2,FALSE)</f>
        <v>0</v>
      </c>
      <c r="Q794" s="75"/>
      <c r="R794" s="38">
        <f t="shared" si="150"/>
        <v>0</v>
      </c>
      <c r="S794" s="39">
        <f t="shared" si="151"/>
        <v>0</v>
      </c>
      <c r="T794" s="75"/>
      <c r="U794" s="40">
        <f t="shared" si="149"/>
        <v>1250</v>
      </c>
      <c r="V794" s="76"/>
      <c r="W794" s="77"/>
      <c r="X794" s="78"/>
      <c r="Y794" s="79"/>
      <c r="Z794" s="41"/>
      <c r="AA794" s="80"/>
      <c r="AB794" s="81"/>
      <c r="AC794" s="82"/>
      <c r="AD794" s="83"/>
      <c r="AE794" s="84"/>
      <c r="AF794" s="83"/>
      <c r="AG794" s="85"/>
      <c r="AH794" s="81"/>
      <c r="AI794" s="86"/>
      <c r="AJ794" s="86"/>
      <c r="AK794" s="86"/>
      <c r="AL794" s="86"/>
      <c r="AM794" s="86"/>
      <c r="AN794" s="86"/>
      <c r="AO794" s="86"/>
      <c r="AP794" s="86"/>
      <c r="AQ794" s="86"/>
      <c r="AR794" s="86"/>
      <c r="AS794" s="86"/>
      <c r="AT794" s="86"/>
      <c r="AU794" s="86"/>
      <c r="AV794" s="86"/>
      <c r="AW794" s="86"/>
      <c r="AX794" s="86"/>
      <c r="AY794" s="86"/>
      <c r="AZ794" s="86"/>
      <c r="BA794" s="86"/>
      <c r="BB794" s="86"/>
      <c r="BC794" s="86"/>
      <c r="BD794" s="86"/>
    </row>
    <row r="795" spans="1:56" s="90" customFormat="1" ht="12.75" customHeight="1">
      <c r="A795" s="71" t="s">
        <v>228</v>
      </c>
      <c r="B795" s="56" t="s">
        <v>752</v>
      </c>
      <c r="C795" s="56" t="s">
        <v>753</v>
      </c>
      <c r="D795" s="56" t="s">
        <v>754</v>
      </c>
      <c r="E795" s="56" t="s">
        <v>766</v>
      </c>
      <c r="F795" s="56" t="s">
        <v>272</v>
      </c>
      <c r="G795" s="72" t="s">
        <v>881</v>
      </c>
      <c r="H795" s="73" t="s">
        <v>882</v>
      </c>
      <c r="I795" s="73" t="s">
        <v>795</v>
      </c>
      <c r="J795" s="74">
        <v>32</v>
      </c>
      <c r="K795" s="31">
        <v>32</v>
      </c>
      <c r="L795" s="32">
        <v>0</v>
      </c>
      <c r="M795" s="33">
        <v>200</v>
      </c>
      <c r="N795" s="34" t="str">
        <f t="shared" si="145"/>
        <v>sas200s</v>
      </c>
      <c r="O795" s="35" t="e">
        <f t="shared" si="146"/>
        <v>#DIV/0!</v>
      </c>
      <c r="P795" s="36">
        <f>VLOOKUP(A795,Kengetallen!$A$2:$B$57,2,FALSE)</f>
        <v>0</v>
      </c>
      <c r="Q795" s="75"/>
      <c r="R795" s="38">
        <f t="shared" si="150"/>
        <v>0</v>
      </c>
      <c r="S795" s="39">
        <f t="shared" si="151"/>
        <v>0</v>
      </c>
      <c r="T795" s="75"/>
      <c r="U795" s="40">
        <f t="shared" si="149"/>
        <v>6400</v>
      </c>
      <c r="V795" s="76"/>
      <c r="W795" s="77"/>
      <c r="X795" s="78"/>
      <c r="Y795" s="79"/>
      <c r="Z795" s="41"/>
      <c r="AA795" s="80"/>
      <c r="AB795" s="81"/>
      <c r="AC795" s="82"/>
      <c r="AD795" s="83"/>
      <c r="AE795" s="84"/>
      <c r="AF795" s="83"/>
      <c r="AG795" s="85"/>
      <c r="AH795" s="81"/>
      <c r="AI795" s="86"/>
      <c r="AJ795" s="86"/>
      <c r="AK795" s="86"/>
      <c r="AL795" s="86"/>
      <c r="AM795" s="86"/>
      <c r="AN795" s="86"/>
      <c r="AO795" s="86"/>
      <c r="AP795" s="86"/>
      <c r="AQ795" s="86"/>
      <c r="AR795" s="86"/>
      <c r="AS795" s="86"/>
      <c r="AT795" s="86"/>
      <c r="AU795" s="86"/>
      <c r="AV795" s="86"/>
      <c r="AW795" s="86"/>
      <c r="AX795" s="86"/>
      <c r="AY795" s="86"/>
      <c r="AZ795" s="86"/>
      <c r="BA795" s="86"/>
      <c r="BB795" s="86"/>
      <c r="BC795" s="86"/>
      <c r="BD795" s="86"/>
    </row>
    <row r="796" spans="1:56" s="90" customFormat="1" ht="12.75" customHeight="1">
      <c r="A796" s="71" t="s">
        <v>228</v>
      </c>
      <c r="B796" s="56" t="s">
        <v>752</v>
      </c>
      <c r="C796" s="56" t="s">
        <v>753</v>
      </c>
      <c r="D796" s="56" t="s">
        <v>754</v>
      </c>
      <c r="E796" s="56" t="s">
        <v>766</v>
      </c>
      <c r="F796" s="56" t="s">
        <v>272</v>
      </c>
      <c r="G796" s="72" t="s">
        <v>883</v>
      </c>
      <c r="H796" s="73" t="s">
        <v>882</v>
      </c>
      <c r="I796" s="73" t="s">
        <v>795</v>
      </c>
      <c r="J796" s="74">
        <v>20</v>
      </c>
      <c r="K796" s="31">
        <v>20</v>
      </c>
      <c r="L796" s="32">
        <v>0</v>
      </c>
      <c r="M796" s="33">
        <v>200</v>
      </c>
      <c r="N796" s="34" t="str">
        <f t="shared" si="145"/>
        <v>sas200s</v>
      </c>
      <c r="O796" s="35" t="e">
        <f t="shared" si="146"/>
        <v>#DIV/0!</v>
      </c>
      <c r="P796" s="36">
        <f>VLOOKUP(A796,Kengetallen!$A$2:$B$57,2,FALSE)</f>
        <v>0</v>
      </c>
      <c r="Q796" s="75"/>
      <c r="R796" s="38">
        <f t="shared" si="150"/>
        <v>0</v>
      </c>
      <c r="S796" s="39">
        <f t="shared" si="151"/>
        <v>0</v>
      </c>
      <c r="T796" s="75"/>
      <c r="U796" s="40">
        <f t="shared" si="149"/>
        <v>4000</v>
      </c>
      <c r="V796" s="76"/>
      <c r="W796" s="77"/>
      <c r="X796" s="78"/>
      <c r="Y796" s="79"/>
      <c r="Z796" s="41"/>
      <c r="AA796" s="80"/>
      <c r="AB796" s="81"/>
      <c r="AC796" s="82"/>
      <c r="AD796" s="83"/>
      <c r="AE796" s="84"/>
      <c r="AF796" s="83"/>
      <c r="AG796" s="85"/>
      <c r="AH796" s="81"/>
      <c r="AI796" s="86"/>
      <c r="AJ796" s="86"/>
      <c r="AK796" s="86"/>
      <c r="AL796" s="86"/>
      <c r="AM796" s="86"/>
      <c r="AN796" s="86"/>
      <c r="AO796" s="86"/>
      <c r="AP796" s="86"/>
      <c r="AQ796" s="86"/>
      <c r="AR796" s="86"/>
      <c r="AS796" s="86"/>
      <c r="AT796" s="86"/>
      <c r="AU796" s="86"/>
      <c r="AV796" s="86"/>
      <c r="AW796" s="86"/>
      <c r="AX796" s="86"/>
      <c r="AY796" s="86"/>
      <c r="AZ796" s="86"/>
      <c r="BA796" s="86"/>
      <c r="BB796" s="86"/>
      <c r="BC796" s="86"/>
      <c r="BD796" s="86"/>
    </row>
    <row r="797" spans="1:56" s="90" customFormat="1" ht="12.75" customHeight="1">
      <c r="A797" s="71" t="s">
        <v>228</v>
      </c>
      <c r="B797" s="56" t="s">
        <v>752</v>
      </c>
      <c r="C797" s="56" t="s">
        <v>753</v>
      </c>
      <c r="D797" s="56" t="s">
        <v>754</v>
      </c>
      <c r="E797" s="56" t="s">
        <v>766</v>
      </c>
      <c r="F797" s="56" t="s">
        <v>360</v>
      </c>
      <c r="G797" s="72" t="s">
        <v>884</v>
      </c>
      <c r="H797" s="73" t="s">
        <v>882</v>
      </c>
      <c r="I797" s="73" t="s">
        <v>795</v>
      </c>
      <c r="J797" s="74">
        <v>13</v>
      </c>
      <c r="K797" s="31">
        <v>13</v>
      </c>
      <c r="L797" s="32">
        <v>0</v>
      </c>
      <c r="M797" s="33">
        <v>200</v>
      </c>
      <c r="N797" s="34" t="str">
        <f t="shared" si="145"/>
        <v>sas200s</v>
      </c>
      <c r="O797" s="35" t="e">
        <f t="shared" si="146"/>
        <v>#DIV/0!</v>
      </c>
      <c r="P797" s="36">
        <f>VLOOKUP(A797,Kengetallen!$A$2:$B$57,2,FALSE)</f>
        <v>0</v>
      </c>
      <c r="Q797" s="75"/>
      <c r="R797" s="38">
        <f t="shared" si="150"/>
        <v>0</v>
      </c>
      <c r="S797" s="39">
        <f t="shared" si="151"/>
        <v>0</v>
      </c>
      <c r="T797" s="75"/>
      <c r="U797" s="40">
        <f t="shared" si="149"/>
        <v>2600</v>
      </c>
      <c r="V797" s="76"/>
      <c r="W797" s="77"/>
      <c r="X797" s="78"/>
      <c r="Y797" s="79"/>
      <c r="Z797" s="41"/>
      <c r="AA797" s="80"/>
      <c r="AB797" s="81"/>
      <c r="AC797" s="82"/>
      <c r="AD797" s="83"/>
      <c r="AE797" s="84"/>
      <c r="AF797" s="83"/>
      <c r="AG797" s="85"/>
      <c r="AH797" s="81"/>
      <c r="AI797" s="86"/>
      <c r="AJ797" s="86"/>
      <c r="AK797" s="86"/>
      <c r="AL797" s="86"/>
      <c r="AM797" s="86"/>
      <c r="AN797" s="86"/>
      <c r="AO797" s="86"/>
      <c r="AP797" s="86"/>
      <c r="AQ797" s="86"/>
      <c r="AR797" s="86"/>
      <c r="AS797" s="86"/>
      <c r="AT797" s="86"/>
      <c r="AU797" s="86"/>
      <c r="AV797" s="86"/>
      <c r="AW797" s="86"/>
      <c r="AX797" s="86"/>
      <c r="AY797" s="86"/>
      <c r="AZ797" s="86"/>
      <c r="BA797" s="86"/>
      <c r="BB797" s="86"/>
      <c r="BC797" s="86"/>
      <c r="BD797" s="86"/>
    </row>
    <row r="798" spans="1:56" s="90" customFormat="1" ht="12.75" customHeight="1">
      <c r="A798" s="71" t="s">
        <v>228</v>
      </c>
      <c r="B798" s="56" t="s">
        <v>752</v>
      </c>
      <c r="C798" s="56" t="s">
        <v>753</v>
      </c>
      <c r="D798" s="56" t="s">
        <v>754</v>
      </c>
      <c r="E798" s="56" t="s">
        <v>766</v>
      </c>
      <c r="F798" s="56" t="s">
        <v>360</v>
      </c>
      <c r="G798" s="72" t="s">
        <v>885</v>
      </c>
      <c r="H798" s="73" t="s">
        <v>882</v>
      </c>
      <c r="I798" s="73" t="s">
        <v>795</v>
      </c>
      <c r="J798" s="74">
        <v>15</v>
      </c>
      <c r="K798" s="31">
        <v>15</v>
      </c>
      <c r="L798" s="32">
        <v>0</v>
      </c>
      <c r="M798" s="33">
        <v>200</v>
      </c>
      <c r="N798" s="34" t="str">
        <f t="shared" si="145"/>
        <v>sas200s</v>
      </c>
      <c r="O798" s="35" t="e">
        <f t="shared" si="146"/>
        <v>#DIV/0!</v>
      </c>
      <c r="P798" s="36">
        <f>VLOOKUP(A798,Kengetallen!$A$2:$B$57,2,FALSE)</f>
        <v>0</v>
      </c>
      <c r="Q798" s="75"/>
      <c r="R798" s="38">
        <f t="shared" si="150"/>
        <v>0</v>
      </c>
      <c r="S798" s="39">
        <f t="shared" si="151"/>
        <v>0</v>
      </c>
      <c r="T798" s="75"/>
      <c r="U798" s="40">
        <f t="shared" si="149"/>
        <v>3000</v>
      </c>
      <c r="V798" s="76"/>
      <c r="W798" s="77"/>
      <c r="X798" s="78"/>
      <c r="Y798" s="79"/>
      <c r="Z798" s="41"/>
      <c r="AA798" s="80"/>
      <c r="AB798" s="81"/>
      <c r="AC798" s="82"/>
      <c r="AD798" s="83"/>
      <c r="AE798" s="84"/>
      <c r="AF798" s="83"/>
      <c r="AG798" s="85"/>
      <c r="AH798" s="81"/>
      <c r="AI798" s="86"/>
      <c r="AJ798" s="86"/>
      <c r="AK798" s="86"/>
      <c r="AL798" s="86"/>
      <c r="AM798" s="86"/>
      <c r="AN798" s="86"/>
      <c r="AO798" s="86"/>
      <c r="AP798" s="86"/>
      <c r="AQ798" s="86"/>
      <c r="AR798" s="86"/>
      <c r="AS798" s="86"/>
      <c r="AT798" s="86"/>
      <c r="AU798" s="86"/>
      <c r="AV798" s="86"/>
      <c r="AW798" s="86"/>
      <c r="AX798" s="86"/>
      <c r="AY798" s="86"/>
      <c r="AZ798" s="86"/>
      <c r="BA798" s="86"/>
      <c r="BB798" s="86"/>
      <c r="BC798" s="86"/>
      <c r="BD798" s="86"/>
    </row>
    <row r="799" spans="1:56" s="90" customFormat="1" ht="12.75" customHeight="1">
      <c r="A799" s="71" t="s">
        <v>228</v>
      </c>
      <c r="B799" s="56" t="s">
        <v>752</v>
      </c>
      <c r="C799" s="56" t="s">
        <v>753</v>
      </c>
      <c r="D799" s="56" t="s">
        <v>754</v>
      </c>
      <c r="E799" s="56" t="s">
        <v>770</v>
      </c>
      <c r="F799" s="56" t="s">
        <v>272</v>
      </c>
      <c r="G799" s="72" t="s">
        <v>886</v>
      </c>
      <c r="H799" s="73" t="s">
        <v>882</v>
      </c>
      <c r="I799" s="73" t="s">
        <v>887</v>
      </c>
      <c r="J799" s="74">
        <v>20</v>
      </c>
      <c r="K799" s="31">
        <v>20</v>
      </c>
      <c r="L799" s="32">
        <v>0</v>
      </c>
      <c r="M799" s="33">
        <v>200</v>
      </c>
      <c r="N799" s="34" t="str">
        <f t="shared" si="145"/>
        <v>sas200s</v>
      </c>
      <c r="O799" s="35" t="e">
        <f t="shared" si="146"/>
        <v>#DIV/0!</v>
      </c>
      <c r="P799" s="36">
        <f>VLOOKUP(A799,Kengetallen!$A$2:$B$57,2,FALSE)</f>
        <v>0</v>
      </c>
      <c r="Q799" s="75"/>
      <c r="R799" s="38">
        <f t="shared" si="150"/>
        <v>0</v>
      </c>
      <c r="S799" s="39">
        <f t="shared" si="151"/>
        <v>0</v>
      </c>
      <c r="T799" s="75"/>
      <c r="U799" s="40">
        <f t="shared" si="149"/>
        <v>4000</v>
      </c>
      <c r="V799" s="76"/>
      <c r="W799" s="77"/>
      <c r="X799" s="78"/>
      <c r="Y799" s="79"/>
      <c r="Z799" s="41"/>
      <c r="AA799" s="80"/>
      <c r="AB799" s="81"/>
      <c r="AC799" s="82"/>
      <c r="AD799" s="83"/>
      <c r="AE799" s="84"/>
      <c r="AF799" s="83"/>
      <c r="AG799" s="85"/>
      <c r="AH799" s="81"/>
      <c r="AI799" s="86"/>
      <c r="AJ799" s="86"/>
      <c r="AK799" s="86"/>
      <c r="AL799" s="86"/>
      <c r="AM799" s="86"/>
      <c r="AN799" s="86"/>
      <c r="AO799" s="86"/>
      <c r="AP799" s="86"/>
      <c r="AQ799" s="86"/>
      <c r="AR799" s="86"/>
      <c r="AS799" s="86"/>
      <c r="AT799" s="86"/>
      <c r="AU799" s="86"/>
      <c r="AV799" s="86"/>
      <c r="AW799" s="86"/>
      <c r="AX799" s="86"/>
      <c r="AY799" s="86"/>
      <c r="AZ799" s="86"/>
      <c r="BA799" s="86"/>
      <c r="BB799" s="86"/>
      <c r="BC799" s="86"/>
      <c r="BD799" s="86"/>
    </row>
    <row r="800" spans="1:56" s="90" customFormat="1" ht="12.75" customHeight="1">
      <c r="A800" s="71" t="s">
        <v>228</v>
      </c>
      <c r="B800" s="56" t="s">
        <v>752</v>
      </c>
      <c r="C800" s="56" t="s">
        <v>753</v>
      </c>
      <c r="D800" s="56" t="s">
        <v>754</v>
      </c>
      <c r="E800" s="56" t="s">
        <v>770</v>
      </c>
      <c r="F800" s="56" t="s">
        <v>272</v>
      </c>
      <c r="G800" s="72" t="s">
        <v>888</v>
      </c>
      <c r="H800" s="73" t="s">
        <v>882</v>
      </c>
      <c r="I800" s="73" t="s">
        <v>795</v>
      </c>
      <c r="J800" s="74">
        <v>20</v>
      </c>
      <c r="K800" s="31">
        <v>20</v>
      </c>
      <c r="L800" s="32">
        <v>0</v>
      </c>
      <c r="M800" s="33">
        <v>200</v>
      </c>
      <c r="N800" s="34" t="str">
        <f t="shared" si="145"/>
        <v>sas200s</v>
      </c>
      <c r="O800" s="35" t="e">
        <f t="shared" si="146"/>
        <v>#DIV/0!</v>
      </c>
      <c r="P800" s="36">
        <f>VLOOKUP(A800,Kengetallen!$A$2:$B$57,2,FALSE)</f>
        <v>0</v>
      </c>
      <c r="Q800" s="75"/>
      <c r="R800" s="38">
        <f t="shared" si="150"/>
        <v>0</v>
      </c>
      <c r="S800" s="39">
        <f t="shared" si="151"/>
        <v>0</v>
      </c>
      <c r="T800" s="75"/>
      <c r="U800" s="40">
        <f t="shared" si="149"/>
        <v>4000</v>
      </c>
      <c r="V800" s="76"/>
      <c r="W800" s="77"/>
      <c r="X800" s="78"/>
      <c r="Y800" s="79"/>
      <c r="Z800" s="41"/>
      <c r="AA800" s="80"/>
      <c r="AB800" s="81"/>
      <c r="AC800" s="82"/>
      <c r="AD800" s="83"/>
      <c r="AE800" s="84"/>
      <c r="AF800" s="83"/>
      <c r="AG800" s="85"/>
      <c r="AH800" s="81"/>
      <c r="AI800" s="86"/>
      <c r="AJ800" s="86"/>
      <c r="AK800" s="86"/>
      <c r="AL800" s="86"/>
      <c r="AM800" s="86"/>
      <c r="AN800" s="86"/>
      <c r="AO800" s="86"/>
      <c r="AP800" s="86"/>
      <c r="AQ800" s="86"/>
      <c r="AR800" s="86"/>
      <c r="AS800" s="86"/>
      <c r="AT800" s="86"/>
      <c r="AU800" s="86"/>
      <c r="AV800" s="86"/>
      <c r="AW800" s="86"/>
      <c r="AX800" s="86"/>
      <c r="AY800" s="86"/>
      <c r="AZ800" s="86"/>
      <c r="BA800" s="86"/>
      <c r="BB800" s="86"/>
      <c r="BC800" s="86"/>
      <c r="BD800" s="86"/>
    </row>
    <row r="801" spans="1:56" s="90" customFormat="1" ht="12.75" customHeight="1">
      <c r="A801" s="71" t="s">
        <v>228</v>
      </c>
      <c r="B801" s="56" t="s">
        <v>752</v>
      </c>
      <c r="C801" s="56" t="s">
        <v>753</v>
      </c>
      <c r="D801" s="56" t="s">
        <v>754</v>
      </c>
      <c r="E801" s="56" t="s">
        <v>770</v>
      </c>
      <c r="F801" s="56" t="s">
        <v>360</v>
      </c>
      <c r="G801" s="73" t="s">
        <v>889</v>
      </c>
      <c r="H801" s="73" t="s">
        <v>882</v>
      </c>
      <c r="I801" s="73" t="s">
        <v>795</v>
      </c>
      <c r="J801" s="74">
        <v>20</v>
      </c>
      <c r="K801" s="31">
        <v>20</v>
      </c>
      <c r="L801" s="32">
        <v>0</v>
      </c>
      <c r="M801" s="33">
        <v>200</v>
      </c>
      <c r="N801" s="34" t="str">
        <f t="shared" si="145"/>
        <v>sas200s</v>
      </c>
      <c r="O801" s="35" t="e">
        <f t="shared" si="146"/>
        <v>#DIV/0!</v>
      </c>
      <c r="P801" s="36">
        <f>VLOOKUP(A801,Kengetallen!$A$2:$B$57,2,FALSE)</f>
        <v>0</v>
      </c>
      <c r="Q801" s="75"/>
      <c r="R801" s="38">
        <f t="shared" si="150"/>
        <v>0</v>
      </c>
      <c r="S801" s="39">
        <f t="shared" si="151"/>
        <v>0</v>
      </c>
      <c r="T801" s="75"/>
      <c r="U801" s="40">
        <f t="shared" si="149"/>
        <v>4000</v>
      </c>
      <c r="V801" s="76"/>
      <c r="W801" s="77"/>
      <c r="X801" s="78"/>
      <c r="Y801" s="79"/>
      <c r="Z801" s="41"/>
      <c r="AA801" s="80"/>
      <c r="AB801" s="81"/>
      <c r="AC801" s="82"/>
      <c r="AD801" s="83"/>
      <c r="AE801" s="84"/>
      <c r="AF801" s="83"/>
      <c r="AG801" s="85"/>
      <c r="AH801" s="81"/>
      <c r="AI801" s="86"/>
      <c r="AJ801" s="86"/>
      <c r="AK801" s="86"/>
      <c r="AL801" s="86"/>
      <c r="AM801" s="86"/>
      <c r="AN801" s="86"/>
      <c r="AO801" s="86"/>
      <c r="AP801" s="86"/>
      <c r="AQ801" s="86"/>
      <c r="AR801" s="86"/>
      <c r="AS801" s="86"/>
      <c r="AT801" s="86"/>
      <c r="AU801" s="86"/>
      <c r="AV801" s="86"/>
      <c r="AW801" s="86"/>
      <c r="AX801" s="86"/>
      <c r="AY801" s="86"/>
      <c r="AZ801" s="86"/>
      <c r="BA801" s="86"/>
      <c r="BB801" s="86"/>
      <c r="BC801" s="86"/>
      <c r="BD801" s="86"/>
    </row>
    <row r="802" spans="1:56" s="90" customFormat="1" ht="12.75" customHeight="1">
      <c r="A802" s="71" t="s">
        <v>228</v>
      </c>
      <c r="B802" s="56" t="s">
        <v>752</v>
      </c>
      <c r="C802" s="56" t="s">
        <v>753</v>
      </c>
      <c r="D802" s="56" t="s">
        <v>754</v>
      </c>
      <c r="E802" s="56" t="s">
        <v>770</v>
      </c>
      <c r="F802" s="56" t="s">
        <v>360</v>
      </c>
      <c r="G802" s="73" t="s">
        <v>890</v>
      </c>
      <c r="H802" s="73" t="s">
        <v>882</v>
      </c>
      <c r="I802" s="73" t="s">
        <v>795</v>
      </c>
      <c r="J802" s="74">
        <v>20</v>
      </c>
      <c r="K802" s="31">
        <v>20</v>
      </c>
      <c r="L802" s="32">
        <v>0</v>
      </c>
      <c r="M802" s="33">
        <v>200</v>
      </c>
      <c r="N802" s="34" t="str">
        <f t="shared" si="145"/>
        <v>sas200s</v>
      </c>
      <c r="O802" s="35" t="e">
        <f t="shared" si="146"/>
        <v>#DIV/0!</v>
      </c>
      <c r="P802" s="36">
        <f>VLOOKUP(A802,Kengetallen!$A$2:$B$57,2,FALSE)</f>
        <v>0</v>
      </c>
      <c r="Q802" s="75"/>
      <c r="R802" s="38">
        <f t="shared" si="150"/>
        <v>0</v>
      </c>
      <c r="S802" s="39">
        <f t="shared" si="151"/>
        <v>0</v>
      </c>
      <c r="T802" s="75"/>
      <c r="U802" s="40">
        <f t="shared" si="149"/>
        <v>4000</v>
      </c>
      <c r="V802" s="76"/>
      <c r="W802" s="77"/>
      <c r="X802" s="78"/>
      <c r="Y802" s="79"/>
      <c r="Z802" s="41"/>
      <c r="AA802" s="80"/>
      <c r="AB802" s="81"/>
      <c r="AC802" s="82"/>
      <c r="AD802" s="83"/>
      <c r="AE802" s="84"/>
      <c r="AF802" s="83"/>
      <c r="AG802" s="85"/>
      <c r="AH802" s="81"/>
      <c r="AI802" s="86"/>
      <c r="AJ802" s="86"/>
      <c r="AK802" s="86"/>
      <c r="AL802" s="86"/>
      <c r="AM802" s="86"/>
      <c r="AN802" s="86"/>
      <c r="AO802" s="86"/>
      <c r="AP802" s="86"/>
      <c r="AQ802" s="86"/>
      <c r="AR802" s="86"/>
      <c r="AS802" s="86"/>
      <c r="AT802" s="86"/>
      <c r="AU802" s="86"/>
      <c r="AV802" s="86"/>
      <c r="AW802" s="86"/>
      <c r="AX802" s="86"/>
      <c r="AY802" s="86"/>
      <c r="AZ802" s="86"/>
      <c r="BA802" s="86"/>
      <c r="BB802" s="86"/>
      <c r="BC802" s="86"/>
      <c r="BD802" s="86"/>
    </row>
    <row r="803" spans="1:56" s="90" customFormat="1" ht="12.75" customHeight="1">
      <c r="A803" s="71" t="s">
        <v>228</v>
      </c>
      <c r="B803" s="56" t="s">
        <v>752</v>
      </c>
      <c r="C803" s="56" t="s">
        <v>753</v>
      </c>
      <c r="D803" s="56" t="s">
        <v>754</v>
      </c>
      <c r="E803" s="56" t="s">
        <v>770</v>
      </c>
      <c r="F803" s="56" t="s">
        <v>360</v>
      </c>
      <c r="G803" s="73" t="s">
        <v>891</v>
      </c>
      <c r="H803" s="73" t="s">
        <v>892</v>
      </c>
      <c r="I803" s="73" t="s">
        <v>795</v>
      </c>
      <c r="J803" s="74">
        <v>20</v>
      </c>
      <c r="K803" s="31">
        <v>20</v>
      </c>
      <c r="L803" s="32">
        <v>0</v>
      </c>
      <c r="M803" s="33">
        <v>200</v>
      </c>
      <c r="N803" s="34" t="str">
        <f t="shared" si="145"/>
        <v>sas200s</v>
      </c>
      <c r="O803" s="35" t="e">
        <f t="shared" si="146"/>
        <v>#DIV/0!</v>
      </c>
      <c r="P803" s="36">
        <f>VLOOKUP(A803,Kengetallen!$A$2:$B$57,2,FALSE)</f>
        <v>0</v>
      </c>
      <c r="Q803" s="75"/>
      <c r="R803" s="38">
        <f t="shared" si="150"/>
        <v>0</v>
      </c>
      <c r="S803" s="39">
        <f t="shared" si="151"/>
        <v>0</v>
      </c>
      <c r="T803" s="75"/>
      <c r="U803" s="40">
        <f t="shared" si="149"/>
        <v>4000</v>
      </c>
      <c r="V803" s="76"/>
      <c r="W803" s="77"/>
      <c r="X803" s="78"/>
      <c r="Y803" s="79"/>
      <c r="Z803" s="41"/>
      <c r="AA803" s="80"/>
      <c r="AB803" s="81"/>
      <c r="AC803" s="82"/>
      <c r="AD803" s="83"/>
      <c r="AE803" s="84"/>
      <c r="AF803" s="83"/>
      <c r="AG803" s="85"/>
      <c r="AH803" s="81"/>
      <c r="AI803" s="86"/>
      <c r="AJ803" s="86"/>
      <c r="AK803" s="86"/>
      <c r="AL803" s="86"/>
      <c r="AM803" s="86"/>
      <c r="AN803" s="86"/>
      <c r="AO803" s="86"/>
      <c r="AP803" s="86"/>
      <c r="AQ803" s="86"/>
      <c r="AR803" s="86"/>
      <c r="AS803" s="86"/>
      <c r="AT803" s="86"/>
      <c r="AU803" s="86"/>
      <c r="AV803" s="86"/>
      <c r="AW803" s="86"/>
      <c r="AX803" s="86"/>
      <c r="AY803" s="86"/>
      <c r="AZ803" s="86"/>
      <c r="BA803" s="86"/>
      <c r="BB803" s="86"/>
      <c r="BC803" s="86"/>
      <c r="BD803" s="86"/>
    </row>
    <row r="804" spans="1:56" s="90" customFormat="1" ht="12.75" customHeight="1">
      <c r="A804" s="71" t="s">
        <v>228</v>
      </c>
      <c r="B804" s="56" t="s">
        <v>752</v>
      </c>
      <c r="C804" s="56" t="s">
        <v>753</v>
      </c>
      <c r="D804" s="56" t="s">
        <v>754</v>
      </c>
      <c r="E804" s="56" t="s">
        <v>775</v>
      </c>
      <c r="F804" s="56" t="s">
        <v>360</v>
      </c>
      <c r="G804" s="73" t="s">
        <v>893</v>
      </c>
      <c r="H804" s="73" t="s">
        <v>882</v>
      </c>
      <c r="I804" s="73" t="s">
        <v>887</v>
      </c>
      <c r="J804" s="74">
        <v>20</v>
      </c>
      <c r="K804" s="31">
        <v>20</v>
      </c>
      <c r="L804" s="32">
        <v>0</v>
      </c>
      <c r="M804" s="33">
        <v>200</v>
      </c>
      <c r="N804" s="34" t="str">
        <f t="shared" si="145"/>
        <v>sas200s</v>
      </c>
      <c r="O804" s="35" t="e">
        <f t="shared" si="146"/>
        <v>#DIV/0!</v>
      </c>
      <c r="P804" s="36">
        <f>VLOOKUP(A804,Kengetallen!$A$2:$B$57,2,FALSE)</f>
        <v>0</v>
      </c>
      <c r="Q804" s="75"/>
      <c r="R804" s="38">
        <f t="shared" si="150"/>
        <v>0</v>
      </c>
      <c r="S804" s="39">
        <f t="shared" si="151"/>
        <v>0</v>
      </c>
      <c r="T804" s="75"/>
      <c r="U804" s="40">
        <f t="shared" si="149"/>
        <v>4000</v>
      </c>
      <c r="V804" s="76"/>
      <c r="W804" s="77"/>
      <c r="X804" s="78"/>
      <c r="Y804" s="79"/>
      <c r="Z804" s="41"/>
      <c r="AA804" s="80"/>
      <c r="AB804" s="81"/>
      <c r="AC804" s="82"/>
      <c r="AD804" s="83"/>
      <c r="AE804" s="84"/>
      <c r="AF804" s="83"/>
      <c r="AG804" s="85"/>
      <c r="AH804" s="81"/>
      <c r="AI804" s="86"/>
      <c r="AJ804" s="86"/>
      <c r="AK804" s="86"/>
      <c r="AL804" s="86"/>
      <c r="AM804" s="86"/>
      <c r="AN804" s="86"/>
      <c r="AO804" s="86"/>
      <c r="AP804" s="86"/>
      <c r="AQ804" s="86"/>
      <c r="AR804" s="86"/>
      <c r="AS804" s="86"/>
      <c r="AT804" s="86"/>
      <c r="AU804" s="86"/>
      <c r="AV804" s="86"/>
      <c r="AW804" s="86"/>
      <c r="AX804" s="86"/>
      <c r="AY804" s="86"/>
      <c r="AZ804" s="86"/>
      <c r="BA804" s="86"/>
      <c r="BB804" s="86"/>
      <c r="BC804" s="86"/>
      <c r="BD804" s="86"/>
    </row>
    <row r="805" spans="1:56" s="90" customFormat="1" ht="12.75" customHeight="1">
      <c r="A805" s="71" t="s">
        <v>228</v>
      </c>
      <c r="B805" s="56" t="s">
        <v>752</v>
      </c>
      <c r="C805" s="56" t="s">
        <v>753</v>
      </c>
      <c r="D805" s="56" t="s">
        <v>754</v>
      </c>
      <c r="E805" s="56" t="s">
        <v>775</v>
      </c>
      <c r="F805" s="56" t="s">
        <v>360</v>
      </c>
      <c r="G805" s="73" t="s">
        <v>894</v>
      </c>
      <c r="H805" s="73" t="s">
        <v>882</v>
      </c>
      <c r="I805" s="73" t="s">
        <v>795</v>
      </c>
      <c r="J805" s="74">
        <v>20</v>
      </c>
      <c r="K805" s="31">
        <v>20</v>
      </c>
      <c r="L805" s="32">
        <v>0</v>
      </c>
      <c r="M805" s="33">
        <v>200</v>
      </c>
      <c r="N805" s="34" t="str">
        <f t="shared" si="145"/>
        <v>sas200s</v>
      </c>
      <c r="O805" s="35" t="e">
        <f t="shared" si="146"/>
        <v>#DIV/0!</v>
      </c>
      <c r="P805" s="36">
        <f>VLOOKUP(A805,Kengetallen!$A$2:$B$57,2,FALSE)</f>
        <v>0</v>
      </c>
      <c r="Q805" s="75"/>
      <c r="R805" s="38">
        <f t="shared" si="150"/>
        <v>0</v>
      </c>
      <c r="S805" s="39">
        <f t="shared" si="151"/>
        <v>0</v>
      </c>
      <c r="T805" s="75"/>
      <c r="U805" s="40">
        <f t="shared" si="149"/>
        <v>4000</v>
      </c>
      <c r="V805" s="76"/>
      <c r="W805" s="77"/>
      <c r="X805" s="78"/>
      <c r="Y805" s="79"/>
      <c r="Z805" s="41"/>
      <c r="AA805" s="80"/>
      <c r="AB805" s="81"/>
      <c r="AC805" s="82"/>
      <c r="AD805" s="83"/>
      <c r="AE805" s="84"/>
      <c r="AF805" s="83"/>
      <c r="AG805" s="85"/>
      <c r="AH805" s="81"/>
      <c r="AI805" s="86"/>
      <c r="AJ805" s="86"/>
      <c r="AK805" s="86"/>
      <c r="AL805" s="86"/>
      <c r="AM805" s="86"/>
      <c r="AN805" s="86"/>
      <c r="AO805" s="86"/>
      <c r="AP805" s="86"/>
      <c r="AQ805" s="86"/>
      <c r="AR805" s="86"/>
      <c r="AS805" s="86"/>
      <c r="AT805" s="86"/>
      <c r="AU805" s="86"/>
      <c r="AV805" s="86"/>
      <c r="AW805" s="86"/>
      <c r="AX805" s="86"/>
      <c r="AY805" s="86"/>
      <c r="AZ805" s="86"/>
      <c r="BA805" s="86"/>
      <c r="BB805" s="86"/>
      <c r="BC805" s="86"/>
      <c r="BD805" s="86"/>
    </row>
    <row r="806" spans="1:56" s="90" customFormat="1" ht="12.75" customHeight="1">
      <c r="A806" s="71" t="s">
        <v>228</v>
      </c>
      <c r="B806" s="56" t="s">
        <v>752</v>
      </c>
      <c r="C806" s="56" t="s">
        <v>753</v>
      </c>
      <c r="D806" s="56" t="s">
        <v>754</v>
      </c>
      <c r="E806" s="56" t="s">
        <v>775</v>
      </c>
      <c r="F806" s="56" t="s">
        <v>272</v>
      </c>
      <c r="G806" s="73" t="s">
        <v>895</v>
      </c>
      <c r="H806" s="73" t="s">
        <v>882</v>
      </c>
      <c r="I806" s="73" t="s">
        <v>795</v>
      </c>
      <c r="J806" s="74">
        <v>20</v>
      </c>
      <c r="K806" s="31">
        <v>20</v>
      </c>
      <c r="L806" s="32">
        <v>0</v>
      </c>
      <c r="M806" s="33">
        <v>200</v>
      </c>
      <c r="N806" s="34" t="str">
        <f t="shared" si="145"/>
        <v>sas200s</v>
      </c>
      <c r="O806" s="35" t="e">
        <f t="shared" si="146"/>
        <v>#DIV/0!</v>
      </c>
      <c r="P806" s="36">
        <f>VLOOKUP(A806,Kengetallen!$A$2:$B$57,2,FALSE)</f>
        <v>0</v>
      </c>
      <c r="Q806" s="75"/>
      <c r="R806" s="38">
        <f t="shared" si="150"/>
        <v>0</v>
      </c>
      <c r="S806" s="39">
        <f t="shared" si="151"/>
        <v>0</v>
      </c>
      <c r="T806" s="75"/>
      <c r="U806" s="40">
        <f t="shared" si="149"/>
        <v>4000</v>
      </c>
      <c r="V806" s="76"/>
      <c r="W806" s="77"/>
      <c r="X806" s="78"/>
      <c r="Y806" s="79"/>
      <c r="Z806" s="41"/>
      <c r="AA806" s="80"/>
      <c r="AB806" s="81"/>
      <c r="AC806" s="82"/>
      <c r="AD806" s="83"/>
      <c r="AE806" s="84"/>
      <c r="AF806" s="83"/>
      <c r="AG806" s="85"/>
      <c r="AH806" s="81"/>
      <c r="AI806" s="86"/>
      <c r="AJ806" s="86"/>
      <c r="AK806" s="86"/>
      <c r="AL806" s="86"/>
      <c r="AM806" s="86"/>
      <c r="AN806" s="86"/>
      <c r="AO806" s="86"/>
      <c r="AP806" s="86"/>
      <c r="AQ806" s="86"/>
      <c r="AR806" s="86"/>
      <c r="AS806" s="86"/>
      <c r="AT806" s="86"/>
      <c r="AU806" s="86"/>
      <c r="AV806" s="86"/>
      <c r="AW806" s="86"/>
      <c r="AX806" s="86"/>
      <c r="AY806" s="86"/>
      <c r="AZ806" s="86"/>
      <c r="BA806" s="86"/>
      <c r="BB806" s="86"/>
      <c r="BC806" s="86"/>
      <c r="BD806" s="86"/>
    </row>
    <row r="807" spans="1:56" s="90" customFormat="1" ht="12.75" customHeight="1">
      <c r="A807" s="71" t="s">
        <v>228</v>
      </c>
      <c r="B807" s="56" t="s">
        <v>752</v>
      </c>
      <c r="C807" s="56" t="s">
        <v>753</v>
      </c>
      <c r="D807" s="56" t="s">
        <v>754</v>
      </c>
      <c r="E807" s="56" t="s">
        <v>775</v>
      </c>
      <c r="F807" s="56" t="s">
        <v>272</v>
      </c>
      <c r="G807" s="73" t="s">
        <v>896</v>
      </c>
      <c r="H807" s="73" t="s">
        <v>882</v>
      </c>
      <c r="I807" s="73" t="s">
        <v>795</v>
      </c>
      <c r="J807" s="74">
        <v>20</v>
      </c>
      <c r="K807" s="31">
        <v>20</v>
      </c>
      <c r="L807" s="32">
        <v>0</v>
      </c>
      <c r="M807" s="33">
        <v>200</v>
      </c>
      <c r="N807" s="34" t="str">
        <f t="shared" si="145"/>
        <v>sas200s</v>
      </c>
      <c r="O807" s="35" t="e">
        <f t="shared" si="146"/>
        <v>#DIV/0!</v>
      </c>
      <c r="P807" s="36">
        <f>VLOOKUP(A807,Kengetallen!$A$2:$B$57,2,FALSE)</f>
        <v>0</v>
      </c>
      <c r="Q807" s="75"/>
      <c r="R807" s="38">
        <f t="shared" si="150"/>
        <v>0</v>
      </c>
      <c r="S807" s="39">
        <f t="shared" si="151"/>
        <v>0</v>
      </c>
      <c r="T807" s="75"/>
      <c r="U807" s="40">
        <f t="shared" si="149"/>
        <v>4000</v>
      </c>
      <c r="V807" s="76"/>
      <c r="W807" s="77"/>
      <c r="X807" s="78"/>
      <c r="Y807" s="79"/>
      <c r="Z807" s="41"/>
      <c r="AA807" s="80"/>
      <c r="AB807" s="81"/>
      <c r="AC807" s="82"/>
      <c r="AD807" s="83"/>
      <c r="AE807" s="84"/>
      <c r="AF807" s="83"/>
      <c r="AG807" s="85"/>
      <c r="AH807" s="81"/>
      <c r="AI807" s="86"/>
      <c r="AJ807" s="86"/>
      <c r="AK807" s="86"/>
      <c r="AL807" s="86"/>
      <c r="AM807" s="86"/>
      <c r="AN807" s="86"/>
      <c r="AO807" s="86"/>
      <c r="AP807" s="86"/>
      <c r="AQ807" s="86"/>
      <c r="AR807" s="86"/>
      <c r="AS807" s="86"/>
      <c r="AT807" s="86"/>
      <c r="AU807" s="86"/>
      <c r="AV807" s="86"/>
      <c r="AW807" s="86"/>
      <c r="AX807" s="86"/>
      <c r="AY807" s="86"/>
      <c r="AZ807" s="86"/>
      <c r="BA807" s="86"/>
      <c r="BB807" s="86"/>
      <c r="BC807" s="86"/>
      <c r="BD807" s="86"/>
    </row>
    <row r="808" spans="1:56" s="90" customFormat="1" ht="12.75" customHeight="1">
      <c r="A808" s="92" t="s">
        <v>229</v>
      </c>
      <c r="B808" s="56" t="s">
        <v>752</v>
      </c>
      <c r="C808" s="56" t="s">
        <v>753</v>
      </c>
      <c r="D808" s="56" t="s">
        <v>754</v>
      </c>
      <c r="E808" s="56" t="s">
        <v>759</v>
      </c>
      <c r="F808" s="56" t="s">
        <v>272</v>
      </c>
      <c r="G808" s="73" t="s">
        <v>897</v>
      </c>
      <c r="H808" s="73" t="s">
        <v>898</v>
      </c>
      <c r="I808" s="73" t="s">
        <v>244</v>
      </c>
      <c r="J808" s="74">
        <v>257.10000000000002</v>
      </c>
      <c r="K808" s="31">
        <v>257.10000000000002</v>
      </c>
      <c r="L808" s="32">
        <v>0</v>
      </c>
      <c r="M808" s="33">
        <v>160</v>
      </c>
      <c r="N808" s="34" t="str">
        <f t="shared" si="145"/>
        <v>spo160d</v>
      </c>
      <c r="O808" s="35" t="e">
        <f t="shared" si="146"/>
        <v>#DIV/0!</v>
      </c>
      <c r="P808" s="36">
        <f>VLOOKUP(A808,Kengetallen!$A$2:$B$57,2,FALSE)</f>
        <v>0</v>
      </c>
      <c r="Q808" s="75"/>
      <c r="R808" s="38">
        <f t="shared" si="150"/>
        <v>0</v>
      </c>
      <c r="S808" s="39">
        <f t="shared" si="151"/>
        <v>0</v>
      </c>
      <c r="T808" s="75"/>
      <c r="U808" s="40">
        <f t="shared" si="149"/>
        <v>41136</v>
      </c>
      <c r="V808" s="76"/>
      <c r="W808" s="77"/>
      <c r="X808" s="78"/>
      <c r="Y808" s="79"/>
      <c r="Z808" s="41"/>
      <c r="AA808" s="80"/>
      <c r="AB808" s="81"/>
      <c r="AC808" s="82"/>
      <c r="AD808" s="83"/>
      <c r="AE808" s="84"/>
      <c r="AF808" s="83"/>
      <c r="AG808" s="85"/>
      <c r="AH808" s="81"/>
      <c r="AI808" s="86"/>
      <c r="AJ808" s="86"/>
      <c r="AK808" s="86"/>
      <c r="AL808" s="86"/>
      <c r="AM808" s="86"/>
      <c r="AN808" s="86"/>
      <c r="AO808" s="86"/>
      <c r="AP808" s="86"/>
      <c r="AQ808" s="86"/>
      <c r="AR808" s="86"/>
      <c r="AS808" s="86"/>
      <c r="AT808" s="86"/>
      <c r="AU808" s="86"/>
      <c r="AV808" s="86"/>
      <c r="AW808" s="86"/>
      <c r="AX808" s="86"/>
      <c r="AY808" s="86"/>
      <c r="AZ808" s="86"/>
      <c r="BA808" s="86"/>
      <c r="BB808" s="86"/>
      <c r="BC808" s="86"/>
      <c r="BD808" s="86"/>
    </row>
    <row r="809" spans="1:56" s="90" customFormat="1" ht="12.75" customHeight="1">
      <c r="A809" s="92" t="s">
        <v>229</v>
      </c>
      <c r="B809" s="56" t="s">
        <v>752</v>
      </c>
      <c r="C809" s="56" t="s">
        <v>753</v>
      </c>
      <c r="D809" s="56" t="s">
        <v>754</v>
      </c>
      <c r="E809" s="56" t="s">
        <v>759</v>
      </c>
      <c r="F809" s="56" t="s">
        <v>272</v>
      </c>
      <c r="G809" s="73" t="s">
        <v>899</v>
      </c>
      <c r="H809" s="73" t="s">
        <v>900</v>
      </c>
      <c r="I809" s="73" t="s">
        <v>244</v>
      </c>
      <c r="J809" s="74">
        <v>255</v>
      </c>
      <c r="K809" s="31">
        <v>255</v>
      </c>
      <c r="L809" s="32">
        <v>0</v>
      </c>
      <c r="M809" s="33">
        <v>160</v>
      </c>
      <c r="N809" s="34" t="str">
        <f t="shared" si="145"/>
        <v>spo160d</v>
      </c>
      <c r="O809" s="35" t="e">
        <f t="shared" si="146"/>
        <v>#DIV/0!</v>
      </c>
      <c r="P809" s="36">
        <f>VLOOKUP(A809,Kengetallen!$A$2:$B$57,2,FALSE)</f>
        <v>0</v>
      </c>
      <c r="Q809" s="75"/>
      <c r="R809" s="38">
        <f t="shared" si="150"/>
        <v>0</v>
      </c>
      <c r="S809" s="39">
        <f t="shared" si="151"/>
        <v>0</v>
      </c>
      <c r="T809" s="75"/>
      <c r="U809" s="40">
        <f t="shared" si="149"/>
        <v>40800</v>
      </c>
      <c r="V809" s="76"/>
      <c r="W809" s="77"/>
      <c r="X809" s="78"/>
      <c r="Y809" s="79"/>
      <c r="Z809" s="41"/>
      <c r="AA809" s="80"/>
      <c r="AB809" s="81"/>
      <c r="AC809" s="82"/>
      <c r="AD809" s="83"/>
      <c r="AE809" s="84"/>
      <c r="AF809" s="83"/>
      <c r="AG809" s="85"/>
      <c r="AH809" s="81"/>
      <c r="AI809" s="86"/>
      <c r="AJ809" s="86"/>
      <c r="AK809" s="86"/>
      <c r="AL809" s="86"/>
      <c r="AM809" s="86"/>
      <c r="AN809" s="86"/>
      <c r="AO809" s="86"/>
      <c r="AP809" s="86"/>
      <c r="AQ809" s="86"/>
      <c r="AR809" s="86"/>
      <c r="AS809" s="86"/>
      <c r="AT809" s="86"/>
      <c r="AU809" s="86"/>
      <c r="AV809" s="86"/>
      <c r="AW809" s="86"/>
      <c r="AX809" s="86"/>
      <c r="AY809" s="86"/>
      <c r="AZ809" s="86"/>
      <c r="BA809" s="86"/>
      <c r="BB809" s="86"/>
      <c r="BC809" s="86"/>
      <c r="BD809" s="86"/>
    </row>
    <row r="810" spans="1:56" s="90" customFormat="1" ht="12.75" customHeight="1">
      <c r="A810" s="92" t="s">
        <v>229</v>
      </c>
      <c r="B810" s="56" t="s">
        <v>752</v>
      </c>
      <c r="C810" s="56" t="s">
        <v>753</v>
      </c>
      <c r="D810" s="56" t="s">
        <v>754</v>
      </c>
      <c r="E810" s="56" t="s">
        <v>759</v>
      </c>
      <c r="F810" s="56" t="s">
        <v>272</v>
      </c>
      <c r="G810" s="73" t="s">
        <v>901</v>
      </c>
      <c r="H810" s="73" t="s">
        <v>902</v>
      </c>
      <c r="I810" s="73" t="s">
        <v>244</v>
      </c>
      <c r="J810" s="74">
        <v>257.10000000000002</v>
      </c>
      <c r="K810" s="31">
        <v>257.10000000000002</v>
      </c>
      <c r="L810" s="32">
        <v>0</v>
      </c>
      <c r="M810" s="33">
        <v>160</v>
      </c>
      <c r="N810" s="34" t="str">
        <f t="shared" si="145"/>
        <v>spo160d</v>
      </c>
      <c r="O810" s="35" t="e">
        <f t="shared" si="146"/>
        <v>#DIV/0!</v>
      </c>
      <c r="P810" s="36">
        <f>VLOOKUP(A810,Kengetallen!$A$2:$B$57,2,FALSE)</f>
        <v>0</v>
      </c>
      <c r="Q810" s="75"/>
      <c r="R810" s="38">
        <f t="shared" si="150"/>
        <v>0</v>
      </c>
      <c r="S810" s="39">
        <f t="shared" si="151"/>
        <v>0</v>
      </c>
      <c r="T810" s="75"/>
      <c r="U810" s="40">
        <f t="shared" si="149"/>
        <v>41136</v>
      </c>
      <c r="V810" s="76"/>
      <c r="W810" s="77"/>
      <c r="X810" s="78"/>
      <c r="Y810" s="79"/>
      <c r="Z810" s="41"/>
      <c r="AA810" s="80"/>
      <c r="AB810" s="81"/>
      <c r="AC810" s="82"/>
      <c r="AD810" s="83"/>
      <c r="AE810" s="84"/>
      <c r="AF810" s="83"/>
      <c r="AG810" s="85"/>
      <c r="AH810" s="81"/>
      <c r="AI810" s="86"/>
      <c r="AJ810" s="86"/>
      <c r="AK810" s="86"/>
      <c r="AL810" s="86"/>
      <c r="AM810" s="86"/>
      <c r="AN810" s="86"/>
      <c r="AO810" s="86"/>
      <c r="AP810" s="86"/>
      <c r="AQ810" s="86"/>
      <c r="AR810" s="86"/>
      <c r="AS810" s="86"/>
      <c r="AT810" s="86"/>
      <c r="AU810" s="86"/>
      <c r="AV810" s="86"/>
      <c r="AW810" s="86"/>
      <c r="AX810" s="86"/>
      <c r="AY810" s="86"/>
      <c r="AZ810" s="86"/>
      <c r="BA810" s="86"/>
      <c r="BB810" s="86"/>
      <c r="BC810" s="86"/>
      <c r="BD810" s="86"/>
    </row>
    <row r="811" spans="1:56" s="90" customFormat="1" ht="12.75" customHeight="1">
      <c r="A811" s="92" t="s">
        <v>289</v>
      </c>
      <c r="B811" s="56" t="s">
        <v>752</v>
      </c>
      <c r="C811" s="56" t="s">
        <v>753</v>
      </c>
      <c r="D811" s="56" t="s">
        <v>754</v>
      </c>
      <c r="E811" s="56" t="s">
        <v>759</v>
      </c>
      <c r="F811" s="56" t="s">
        <v>272</v>
      </c>
      <c r="G811" s="73" t="s">
        <v>903</v>
      </c>
      <c r="H811" s="73" t="s">
        <v>701</v>
      </c>
      <c r="I811" s="73" t="s">
        <v>244</v>
      </c>
      <c r="J811" s="74">
        <v>32.799999999999997</v>
      </c>
      <c r="K811" s="31">
        <v>0</v>
      </c>
      <c r="L811" s="32">
        <v>32.799999999999997</v>
      </c>
      <c r="M811" s="33">
        <v>0</v>
      </c>
      <c r="N811" s="34" t="str">
        <f t="shared" si="145"/>
        <v>nio</v>
      </c>
      <c r="O811" s="35"/>
      <c r="P811" s="36"/>
      <c r="Q811" s="36"/>
      <c r="R811" s="38"/>
      <c r="S811" s="39"/>
      <c r="T811" s="36"/>
      <c r="U811" s="40"/>
      <c r="V811" s="76"/>
      <c r="W811" s="77"/>
      <c r="X811" s="78"/>
      <c r="Y811" s="79"/>
      <c r="Z811" s="41"/>
      <c r="AA811" s="80"/>
      <c r="AB811" s="81"/>
      <c r="AC811" s="82"/>
      <c r="AD811" s="83"/>
      <c r="AE811" s="84"/>
      <c r="AF811" s="83"/>
      <c r="AG811" s="85"/>
      <c r="AH811" s="81"/>
      <c r="AI811" s="86"/>
      <c r="AJ811" s="86"/>
      <c r="AK811" s="86"/>
      <c r="AL811" s="86"/>
      <c r="AM811" s="86"/>
      <c r="AN811" s="86"/>
      <c r="AO811" s="86"/>
      <c r="AP811" s="86"/>
      <c r="AQ811" s="86"/>
      <c r="AR811" s="86"/>
      <c r="AS811" s="86"/>
      <c r="AT811" s="86"/>
      <c r="AU811" s="86"/>
      <c r="AV811" s="86"/>
      <c r="AW811" s="86"/>
      <c r="AX811" s="86"/>
      <c r="AY811" s="86"/>
      <c r="AZ811" s="86"/>
      <c r="BA811" s="86"/>
      <c r="BB811" s="86"/>
      <c r="BC811" s="86"/>
      <c r="BD811" s="86"/>
    </row>
    <row r="812" spans="1:56" s="90" customFormat="1" ht="12.75" customHeight="1">
      <c r="A812" s="92" t="s">
        <v>289</v>
      </c>
      <c r="B812" s="56" t="s">
        <v>752</v>
      </c>
      <c r="C812" s="56" t="s">
        <v>753</v>
      </c>
      <c r="D812" s="56" t="s">
        <v>754</v>
      </c>
      <c r="E812" s="56" t="s">
        <v>759</v>
      </c>
      <c r="F812" s="56" t="s">
        <v>272</v>
      </c>
      <c r="G812" s="73" t="s">
        <v>903</v>
      </c>
      <c r="H812" s="73" t="s">
        <v>701</v>
      </c>
      <c r="I812" s="73" t="s">
        <v>244</v>
      </c>
      <c r="J812" s="74">
        <v>32.799999999999997</v>
      </c>
      <c r="K812" s="31">
        <v>0</v>
      </c>
      <c r="L812" s="32">
        <v>32.799999999999997</v>
      </c>
      <c r="M812" s="33">
        <v>0</v>
      </c>
      <c r="N812" s="34" t="str">
        <f t="shared" si="145"/>
        <v>nio</v>
      </c>
      <c r="O812" s="35"/>
      <c r="P812" s="36"/>
      <c r="Q812" s="36"/>
      <c r="R812" s="38"/>
      <c r="S812" s="39"/>
      <c r="T812" s="36"/>
      <c r="U812" s="40"/>
      <c r="V812" s="76"/>
      <c r="W812" s="77"/>
      <c r="X812" s="78"/>
      <c r="Y812" s="79"/>
      <c r="Z812" s="41"/>
      <c r="AA812" s="80"/>
      <c r="AB812" s="81"/>
      <c r="AC812" s="82"/>
      <c r="AD812" s="83"/>
      <c r="AE812" s="84"/>
      <c r="AF812" s="83"/>
      <c r="AG812" s="85"/>
      <c r="AH812" s="81"/>
      <c r="AI812" s="86"/>
      <c r="AJ812" s="86"/>
      <c r="AK812" s="86"/>
      <c r="AL812" s="86"/>
      <c r="AM812" s="86"/>
      <c r="AN812" s="86"/>
      <c r="AO812" s="86"/>
      <c r="AP812" s="86"/>
      <c r="AQ812" s="86"/>
      <c r="AR812" s="86"/>
      <c r="AS812" s="86"/>
      <c r="AT812" s="86"/>
      <c r="AU812" s="86"/>
      <c r="AV812" s="86"/>
      <c r="AW812" s="86"/>
      <c r="AX812" s="86"/>
      <c r="AY812" s="86"/>
      <c r="AZ812" s="86"/>
      <c r="BA812" s="86"/>
      <c r="BB812" s="86"/>
      <c r="BC812" s="86"/>
      <c r="BD812" s="86"/>
    </row>
    <row r="813" spans="1:56" s="90" customFormat="1" ht="12.75" customHeight="1">
      <c r="A813" s="92" t="s">
        <v>289</v>
      </c>
      <c r="B813" s="56" t="s">
        <v>752</v>
      </c>
      <c r="C813" s="56" t="s">
        <v>753</v>
      </c>
      <c r="D813" s="56" t="s">
        <v>754</v>
      </c>
      <c r="E813" s="56" t="s">
        <v>759</v>
      </c>
      <c r="F813" s="56" t="s">
        <v>272</v>
      </c>
      <c r="G813" s="73" t="s">
        <v>903</v>
      </c>
      <c r="H813" s="73" t="s">
        <v>701</v>
      </c>
      <c r="I813" s="73" t="s">
        <v>244</v>
      </c>
      <c r="J813" s="74">
        <v>32.799999999999997</v>
      </c>
      <c r="K813" s="31">
        <v>0</v>
      </c>
      <c r="L813" s="32">
        <v>32.799999999999997</v>
      </c>
      <c r="M813" s="33">
        <v>0</v>
      </c>
      <c r="N813" s="34" t="str">
        <f t="shared" si="145"/>
        <v>nio</v>
      </c>
      <c r="O813" s="35"/>
      <c r="P813" s="36"/>
      <c r="Q813" s="36"/>
      <c r="R813" s="38"/>
      <c r="S813" s="39"/>
      <c r="T813" s="36"/>
      <c r="U813" s="40"/>
      <c r="V813" s="76"/>
      <c r="W813" s="77"/>
      <c r="X813" s="78"/>
      <c r="Y813" s="79"/>
      <c r="Z813" s="41"/>
      <c r="AA813" s="80"/>
      <c r="AB813" s="81"/>
      <c r="AC813" s="82"/>
      <c r="AD813" s="83"/>
      <c r="AE813" s="84"/>
      <c r="AF813" s="83"/>
      <c r="AG813" s="85"/>
      <c r="AH813" s="81"/>
      <c r="AI813" s="86"/>
      <c r="AJ813" s="86"/>
      <c r="AK813" s="86"/>
      <c r="AL813" s="86"/>
      <c r="AM813" s="86"/>
      <c r="AN813" s="86"/>
      <c r="AO813" s="86"/>
      <c r="AP813" s="86"/>
      <c r="AQ813" s="86"/>
      <c r="AR813" s="86"/>
      <c r="AS813" s="86"/>
      <c r="AT813" s="86"/>
      <c r="AU813" s="86"/>
      <c r="AV813" s="86"/>
      <c r="AW813" s="86"/>
      <c r="AX813" s="86"/>
      <c r="AY813" s="86"/>
      <c r="AZ813" s="86"/>
      <c r="BA813" s="86"/>
      <c r="BB813" s="86"/>
      <c r="BC813" s="86"/>
      <c r="BD813" s="86"/>
    </row>
    <row r="814" spans="1:56" s="90" customFormat="1" ht="12.75" customHeight="1">
      <c r="A814" s="92" t="s">
        <v>289</v>
      </c>
      <c r="B814" s="56" t="s">
        <v>752</v>
      </c>
      <c r="C814" s="56" t="s">
        <v>753</v>
      </c>
      <c r="D814" s="56" t="s">
        <v>754</v>
      </c>
      <c r="E814" s="56" t="s">
        <v>759</v>
      </c>
      <c r="F814" s="56" t="s">
        <v>272</v>
      </c>
      <c r="G814" s="91">
        <v>20</v>
      </c>
      <c r="H814" s="73" t="s">
        <v>904</v>
      </c>
      <c r="I814" s="73" t="s">
        <v>244</v>
      </c>
      <c r="J814" s="74">
        <v>11.9</v>
      </c>
      <c r="K814" s="31">
        <v>0</v>
      </c>
      <c r="L814" s="32">
        <v>11.9</v>
      </c>
      <c r="M814" s="33">
        <v>0</v>
      </c>
      <c r="N814" s="34" t="str">
        <f t="shared" si="145"/>
        <v>nio</v>
      </c>
      <c r="O814" s="35"/>
      <c r="P814" s="36"/>
      <c r="Q814" s="36"/>
      <c r="R814" s="38"/>
      <c r="S814" s="39"/>
      <c r="T814" s="36"/>
      <c r="U814" s="40"/>
      <c r="V814" s="76"/>
      <c r="W814" s="77"/>
      <c r="X814" s="78"/>
      <c r="Y814" s="79"/>
      <c r="Z814" s="41"/>
      <c r="AA814" s="80"/>
      <c r="AB814" s="81"/>
      <c r="AC814" s="82"/>
      <c r="AD814" s="83"/>
      <c r="AE814" s="84"/>
      <c r="AF814" s="83"/>
      <c r="AG814" s="85"/>
      <c r="AH814" s="81"/>
      <c r="AI814" s="86"/>
      <c r="AJ814" s="86"/>
      <c r="AK814" s="86"/>
      <c r="AL814" s="86"/>
      <c r="AM814" s="86"/>
      <c r="AN814" s="86"/>
      <c r="AO814" s="86"/>
      <c r="AP814" s="86"/>
      <c r="AQ814" s="86"/>
      <c r="AR814" s="86"/>
      <c r="AS814" s="86"/>
      <c r="AT814" s="86"/>
      <c r="AU814" s="86"/>
      <c r="AV814" s="86"/>
      <c r="AW814" s="86"/>
      <c r="AX814" s="86"/>
      <c r="AY814" s="86"/>
      <c r="AZ814" s="86"/>
      <c r="BA814" s="86"/>
      <c r="BB814" s="86"/>
      <c r="BC814" s="86"/>
      <c r="BD814" s="86"/>
    </row>
    <row r="815" spans="1:56" s="90" customFormat="1" ht="12.75" customHeight="1">
      <c r="A815" s="94" t="s">
        <v>905</v>
      </c>
      <c r="B815" s="95" t="s">
        <v>752</v>
      </c>
      <c r="C815" s="95"/>
      <c r="D815" s="95"/>
      <c r="E815" s="95"/>
      <c r="F815" s="51"/>
      <c r="G815" s="52"/>
      <c r="H815" s="96"/>
      <c r="I815" s="96"/>
      <c r="J815" s="97">
        <f>SUM(J631:J814)</f>
        <v>10745.05</v>
      </c>
      <c r="K815" s="97">
        <f>SUM(K631:K814)</f>
        <v>10142.100000000002</v>
      </c>
      <c r="L815" s="98">
        <f>SUM(L631:L814)</f>
        <v>602.94999999999982</v>
      </c>
      <c r="M815" s="56"/>
      <c r="N815" s="57"/>
      <c r="O815" s="92"/>
      <c r="P815" s="99"/>
      <c r="Q815" s="93"/>
      <c r="R815" s="38"/>
      <c r="S815" s="56"/>
      <c r="T815" s="93"/>
      <c r="U815" s="100"/>
      <c r="V815" s="76"/>
      <c r="W815" s="77"/>
      <c r="X815" s="78"/>
      <c r="Y815" s="79"/>
      <c r="Z815" s="41"/>
      <c r="AA815" s="80"/>
      <c r="AB815" s="81"/>
      <c r="AC815" s="82"/>
      <c r="AD815" s="83"/>
      <c r="AE815" s="84"/>
      <c r="AF815" s="83"/>
      <c r="AG815" s="85"/>
      <c r="AH815" s="81"/>
      <c r="AI815" s="41"/>
      <c r="AJ815" s="86"/>
      <c r="AK815" s="86"/>
      <c r="AL815" s="86"/>
      <c r="AM815" s="86"/>
      <c r="AN815" s="86"/>
      <c r="AO815" s="86"/>
      <c r="AP815" s="86"/>
      <c r="AQ815" s="86"/>
      <c r="AR815" s="86"/>
      <c r="AS815" s="86"/>
      <c r="AT815" s="86"/>
      <c r="AU815" s="86"/>
      <c r="AV815" s="86"/>
      <c r="AW815" s="86"/>
      <c r="AX815" s="86"/>
      <c r="AY815" s="86"/>
      <c r="AZ815" s="86"/>
      <c r="BA815" s="86"/>
      <c r="BB815" s="86"/>
      <c r="BC815" s="86"/>
      <c r="BD815" s="86"/>
    </row>
    <row r="816" spans="1:56" s="24" customFormat="1" ht="24">
      <c r="A816" s="59" t="s">
        <v>250</v>
      </c>
      <c r="B816" s="59" t="s">
        <v>251</v>
      </c>
      <c r="C816" s="59" t="s">
        <v>252</v>
      </c>
      <c r="D816" s="59" t="s">
        <v>253</v>
      </c>
      <c r="E816" s="59" t="s">
        <v>254</v>
      </c>
      <c r="F816" s="59" t="s">
        <v>255</v>
      </c>
      <c r="G816" s="59" t="s">
        <v>256</v>
      </c>
      <c r="H816" s="59" t="s">
        <v>257</v>
      </c>
      <c r="I816" s="59" t="s">
        <v>258</v>
      </c>
      <c r="J816" s="60" t="s">
        <v>259</v>
      </c>
      <c r="K816" s="60" t="s">
        <v>260</v>
      </c>
      <c r="L816" s="61" t="s">
        <v>261</v>
      </c>
      <c r="M816" s="59" t="s">
        <v>262</v>
      </c>
      <c r="N816" s="62"/>
      <c r="O816" s="62"/>
      <c r="P816" s="63"/>
      <c r="Q816" s="20"/>
      <c r="R816" s="64"/>
      <c r="S816" s="62"/>
      <c r="T816" s="20"/>
      <c r="U816" s="65"/>
      <c r="V816" s="23"/>
      <c r="W816" s="23"/>
      <c r="X816" s="23"/>
      <c r="Y816" s="23"/>
      <c r="Z816" s="23"/>
      <c r="AA816" s="23"/>
      <c r="AB816" s="23"/>
      <c r="AC816" s="23"/>
      <c r="AD816" s="23"/>
      <c r="AE816" s="23"/>
      <c r="AF816" s="23"/>
      <c r="AG816" s="23"/>
      <c r="AH816" s="23"/>
      <c r="AI816" s="23"/>
      <c r="AJ816" s="23"/>
      <c r="AK816" s="23"/>
      <c r="AL816" s="23"/>
      <c r="AM816" s="23"/>
      <c r="AN816" s="23"/>
      <c r="AO816" s="23"/>
      <c r="AP816" s="23"/>
      <c r="AQ816" s="23"/>
      <c r="AR816" s="23"/>
      <c r="AS816" s="23"/>
      <c r="AT816" s="23"/>
      <c r="AU816" s="23"/>
      <c r="AV816" s="23"/>
      <c r="AW816" s="23"/>
      <c r="AX816" s="23"/>
      <c r="AY816" s="23"/>
      <c r="AZ816" s="23"/>
      <c r="BA816" s="23"/>
      <c r="BB816" s="23"/>
      <c r="BC816" s="23"/>
      <c r="BD816" s="23"/>
    </row>
    <row r="817" spans="1:56" s="110" customFormat="1">
      <c r="A817" s="101" t="s">
        <v>205</v>
      </c>
      <c r="B817" s="102" t="s">
        <v>906</v>
      </c>
      <c r="C817" s="102" t="s">
        <v>907</v>
      </c>
      <c r="D817" s="102" t="s">
        <v>754</v>
      </c>
      <c r="E817" s="102" t="s">
        <v>5</v>
      </c>
      <c r="F817" s="103" t="s">
        <v>272</v>
      </c>
      <c r="G817" s="104" t="s">
        <v>908</v>
      </c>
      <c r="H817" s="102" t="s">
        <v>650</v>
      </c>
      <c r="I817" s="104" t="s">
        <v>241</v>
      </c>
      <c r="J817" s="105">
        <v>37</v>
      </c>
      <c r="K817" s="106">
        <f>J817</f>
        <v>37</v>
      </c>
      <c r="L817" s="106">
        <v>0</v>
      </c>
      <c r="M817" s="107">
        <v>200</v>
      </c>
      <c r="N817" s="34" t="str">
        <f t="shared" ref="N817:N880" si="152">A817</f>
        <v>kan200t</v>
      </c>
      <c r="O817" s="35" t="e">
        <f t="shared" ref="O817:O880" si="153">+M817/P817</f>
        <v>#DIV/0!</v>
      </c>
      <c r="P817" s="36">
        <f>VLOOKUP(A817,Kengetallen!$A$2:$B$57,2,FALSE)</f>
        <v>0</v>
      </c>
      <c r="Q817" s="108"/>
      <c r="R817" s="38">
        <f t="shared" ref="R817:R880" si="154">+P817*Q817</f>
        <v>0</v>
      </c>
      <c r="S817" s="39">
        <f t="shared" ref="S817:S880" si="155">+R817*K817</f>
        <v>0</v>
      </c>
      <c r="T817" s="108"/>
      <c r="U817" s="40">
        <f t="shared" ref="U817:U880" si="156">+M817*K817</f>
        <v>7400</v>
      </c>
      <c r="V817" s="109"/>
      <c r="W817" s="109"/>
      <c r="X817" s="109"/>
      <c r="Y817" s="109"/>
      <c r="Z817" s="109"/>
      <c r="AA817" s="109"/>
      <c r="AB817" s="109"/>
      <c r="AC817" s="109"/>
      <c r="AD817" s="109"/>
      <c r="AE817" s="109"/>
      <c r="AF817" s="109"/>
      <c r="AG817" s="109"/>
      <c r="AH817" s="109"/>
      <c r="AI817" s="109"/>
      <c r="AJ817" s="109"/>
      <c r="AK817" s="109"/>
      <c r="AL817" s="109"/>
      <c r="AM817" s="109"/>
      <c r="AN817" s="109"/>
      <c r="AO817" s="109"/>
      <c r="AP817" s="109"/>
      <c r="AQ817" s="109"/>
      <c r="AR817" s="109"/>
      <c r="AS817" s="109"/>
      <c r="AT817" s="109"/>
      <c r="AU817" s="109"/>
      <c r="AV817" s="109"/>
      <c r="AW817" s="109"/>
      <c r="AX817" s="109"/>
      <c r="AY817" s="109"/>
      <c r="AZ817" s="109"/>
      <c r="BA817" s="109"/>
      <c r="BB817" s="109"/>
      <c r="BC817" s="109"/>
      <c r="BD817" s="109"/>
    </row>
    <row r="818" spans="1:56" s="110" customFormat="1">
      <c r="A818" s="101" t="s">
        <v>205</v>
      </c>
      <c r="B818" s="102" t="s">
        <v>906</v>
      </c>
      <c r="C818" s="102" t="s">
        <v>907</v>
      </c>
      <c r="D818" s="102" t="s">
        <v>754</v>
      </c>
      <c r="E818" s="102" t="s">
        <v>5</v>
      </c>
      <c r="F818" s="103" t="s">
        <v>272</v>
      </c>
      <c r="G818" s="104" t="s">
        <v>909</v>
      </c>
      <c r="H818" s="102" t="s">
        <v>662</v>
      </c>
      <c r="I818" s="104" t="s">
        <v>241</v>
      </c>
      <c r="J818" s="105">
        <v>51</v>
      </c>
      <c r="K818" s="106">
        <f t="shared" ref="K818:K881" si="157">J818</f>
        <v>51</v>
      </c>
      <c r="L818" s="106">
        <v>0</v>
      </c>
      <c r="M818" s="107">
        <v>200</v>
      </c>
      <c r="N818" s="34" t="str">
        <f t="shared" si="152"/>
        <v>kan200t</v>
      </c>
      <c r="O818" s="35" t="e">
        <f t="shared" si="153"/>
        <v>#DIV/0!</v>
      </c>
      <c r="P818" s="36">
        <f>VLOOKUP(A818,Kengetallen!$A$2:$B$57,2,FALSE)</f>
        <v>0</v>
      </c>
      <c r="Q818" s="108"/>
      <c r="R818" s="38">
        <f t="shared" si="154"/>
        <v>0</v>
      </c>
      <c r="S818" s="39">
        <f t="shared" si="155"/>
        <v>0</v>
      </c>
      <c r="T818" s="108"/>
      <c r="U818" s="40">
        <f t="shared" si="156"/>
        <v>10200</v>
      </c>
      <c r="V818" s="109"/>
      <c r="W818" s="109"/>
      <c r="X818" s="109"/>
      <c r="Y818" s="109"/>
      <c r="Z818" s="109"/>
      <c r="AA818" s="109"/>
      <c r="AB818" s="109"/>
      <c r="AC818" s="109"/>
      <c r="AD818" s="109"/>
      <c r="AE818" s="109"/>
      <c r="AF818" s="109"/>
      <c r="AG818" s="109"/>
      <c r="AH818" s="109"/>
      <c r="AI818" s="109"/>
      <c r="AJ818" s="109"/>
      <c r="AK818" s="109"/>
      <c r="AL818" s="109"/>
      <c r="AM818" s="109"/>
      <c r="AN818" s="109"/>
      <c r="AO818" s="109"/>
      <c r="AP818" s="109"/>
      <c r="AQ818" s="109"/>
      <c r="AR818" s="109"/>
      <c r="AS818" s="109"/>
      <c r="AT818" s="109"/>
      <c r="AU818" s="109"/>
      <c r="AV818" s="109"/>
      <c r="AW818" s="109"/>
      <c r="AX818" s="109"/>
      <c r="AY818" s="109"/>
      <c r="AZ818" s="109"/>
      <c r="BA818" s="109"/>
      <c r="BB818" s="109"/>
      <c r="BC818" s="109"/>
      <c r="BD818" s="109"/>
    </row>
    <row r="819" spans="1:56" s="110" customFormat="1">
      <c r="A819" s="101" t="s">
        <v>205</v>
      </c>
      <c r="B819" s="102" t="s">
        <v>906</v>
      </c>
      <c r="C819" s="102" t="s">
        <v>907</v>
      </c>
      <c r="D819" s="102" t="s">
        <v>754</v>
      </c>
      <c r="E819" s="102" t="s">
        <v>5</v>
      </c>
      <c r="F819" s="103" t="s">
        <v>272</v>
      </c>
      <c r="G819" s="104" t="s">
        <v>910</v>
      </c>
      <c r="H819" s="102" t="s">
        <v>911</v>
      </c>
      <c r="I819" s="104" t="s">
        <v>241</v>
      </c>
      <c r="J819" s="105">
        <v>64</v>
      </c>
      <c r="K819" s="106">
        <f t="shared" si="157"/>
        <v>64</v>
      </c>
      <c r="L819" s="106">
        <v>0</v>
      </c>
      <c r="M819" s="107">
        <v>200</v>
      </c>
      <c r="N819" s="34" t="str">
        <f t="shared" si="152"/>
        <v>kan200t</v>
      </c>
      <c r="O819" s="35" t="e">
        <f t="shared" si="153"/>
        <v>#DIV/0!</v>
      </c>
      <c r="P819" s="36">
        <f>VLOOKUP(A819,Kengetallen!$A$2:$B$57,2,FALSE)</f>
        <v>0</v>
      </c>
      <c r="Q819" s="108"/>
      <c r="R819" s="38">
        <f t="shared" si="154"/>
        <v>0</v>
      </c>
      <c r="S819" s="39">
        <f t="shared" si="155"/>
        <v>0</v>
      </c>
      <c r="T819" s="108"/>
      <c r="U819" s="40">
        <f t="shared" si="156"/>
        <v>12800</v>
      </c>
      <c r="V819" s="109"/>
      <c r="W819" s="109"/>
      <c r="X819" s="109"/>
      <c r="Y819" s="109"/>
      <c r="Z819" s="109"/>
      <c r="AA819" s="109"/>
      <c r="AB819" s="109"/>
      <c r="AC819" s="109"/>
      <c r="AD819" s="109"/>
      <c r="AE819" s="109"/>
      <c r="AF819" s="109"/>
      <c r="AG819" s="109"/>
      <c r="AH819" s="109"/>
      <c r="AI819" s="109"/>
      <c r="AJ819" s="109"/>
      <c r="AK819" s="109"/>
      <c r="AL819" s="109"/>
      <c r="AM819" s="109"/>
      <c r="AN819" s="109"/>
      <c r="AO819" s="109"/>
      <c r="AP819" s="109"/>
      <c r="AQ819" s="109"/>
      <c r="AR819" s="109"/>
      <c r="AS819" s="109"/>
      <c r="AT819" s="109"/>
      <c r="AU819" s="109"/>
      <c r="AV819" s="109"/>
      <c r="AW819" s="109"/>
      <c r="AX819" s="109"/>
      <c r="AY819" s="109"/>
      <c r="AZ819" s="109"/>
      <c r="BA819" s="109"/>
      <c r="BB819" s="109"/>
      <c r="BC819" s="109"/>
      <c r="BD819" s="109"/>
    </row>
    <row r="820" spans="1:56" s="110" customFormat="1">
      <c r="A820" s="43" t="s">
        <v>185</v>
      </c>
      <c r="B820" s="102" t="s">
        <v>906</v>
      </c>
      <c r="C820" s="102" t="s">
        <v>907</v>
      </c>
      <c r="D820" s="102" t="s">
        <v>754</v>
      </c>
      <c r="E820" s="102" t="s">
        <v>5</v>
      </c>
      <c r="F820" s="103" t="s">
        <v>272</v>
      </c>
      <c r="G820" s="104" t="s">
        <v>912</v>
      </c>
      <c r="H820" s="102" t="s">
        <v>913</v>
      </c>
      <c r="I820" s="104" t="s">
        <v>241</v>
      </c>
      <c r="J820" s="105">
        <v>171</v>
      </c>
      <c r="K820" s="106">
        <f t="shared" si="157"/>
        <v>171</v>
      </c>
      <c r="L820" s="106">
        <v>0</v>
      </c>
      <c r="M820" s="107">
        <v>200</v>
      </c>
      <c r="N820" s="34" t="str">
        <f t="shared" si="152"/>
        <v>bib200t</v>
      </c>
      <c r="O820" s="35" t="e">
        <f t="shared" si="153"/>
        <v>#DIV/0!</v>
      </c>
      <c r="P820" s="36">
        <f>VLOOKUP(A820,Kengetallen!$A$2:$B$57,2,FALSE)</f>
        <v>0</v>
      </c>
      <c r="Q820" s="108"/>
      <c r="R820" s="38">
        <f t="shared" si="154"/>
        <v>0</v>
      </c>
      <c r="S820" s="39">
        <f t="shared" si="155"/>
        <v>0</v>
      </c>
      <c r="T820" s="108"/>
      <c r="U820" s="40">
        <f t="shared" si="156"/>
        <v>34200</v>
      </c>
      <c r="V820" s="109"/>
      <c r="W820" s="109"/>
      <c r="X820" s="109"/>
      <c r="Y820" s="109"/>
      <c r="Z820" s="109"/>
      <c r="AA820" s="109"/>
      <c r="AB820" s="109"/>
      <c r="AC820" s="109"/>
      <c r="AD820" s="109"/>
      <c r="AE820" s="109"/>
      <c r="AF820" s="109"/>
      <c r="AG820" s="109"/>
      <c r="AH820" s="109"/>
      <c r="AI820" s="109"/>
      <c r="AJ820" s="109"/>
      <c r="AK820" s="109"/>
      <c r="AL820" s="109"/>
      <c r="AM820" s="109"/>
      <c r="AN820" s="109"/>
      <c r="AO820" s="109"/>
      <c r="AP820" s="109"/>
      <c r="AQ820" s="109"/>
      <c r="AR820" s="109"/>
      <c r="AS820" s="109"/>
      <c r="AT820" s="109"/>
      <c r="AU820" s="109"/>
      <c r="AV820" s="109"/>
      <c r="AW820" s="109"/>
      <c r="AX820" s="109"/>
      <c r="AY820" s="109"/>
      <c r="AZ820" s="109"/>
      <c r="BA820" s="109"/>
      <c r="BB820" s="109"/>
      <c r="BC820" s="109"/>
      <c r="BD820" s="109"/>
    </row>
    <row r="821" spans="1:56" s="110" customFormat="1">
      <c r="A821" s="101" t="s">
        <v>205</v>
      </c>
      <c r="B821" s="102" t="s">
        <v>906</v>
      </c>
      <c r="C821" s="102" t="s">
        <v>907</v>
      </c>
      <c r="D821" s="102" t="s">
        <v>754</v>
      </c>
      <c r="E821" s="102" t="s">
        <v>5</v>
      </c>
      <c r="F821" s="103" t="s">
        <v>272</v>
      </c>
      <c r="G821" s="104" t="s">
        <v>914</v>
      </c>
      <c r="H821" s="102" t="s">
        <v>650</v>
      </c>
      <c r="I821" s="104" t="s">
        <v>241</v>
      </c>
      <c r="J821" s="105">
        <v>24</v>
      </c>
      <c r="K821" s="106">
        <f t="shared" si="157"/>
        <v>24</v>
      </c>
      <c r="L821" s="106">
        <v>0</v>
      </c>
      <c r="M821" s="107">
        <v>200</v>
      </c>
      <c r="N821" s="34" t="str">
        <f t="shared" si="152"/>
        <v>kan200t</v>
      </c>
      <c r="O821" s="35" t="e">
        <f t="shared" si="153"/>
        <v>#DIV/0!</v>
      </c>
      <c r="P821" s="36">
        <f>VLOOKUP(A821,Kengetallen!$A$2:$B$57,2,FALSE)</f>
        <v>0</v>
      </c>
      <c r="Q821" s="108"/>
      <c r="R821" s="38">
        <f t="shared" si="154"/>
        <v>0</v>
      </c>
      <c r="S821" s="39">
        <f t="shared" si="155"/>
        <v>0</v>
      </c>
      <c r="T821" s="108"/>
      <c r="U821" s="40">
        <f t="shared" si="156"/>
        <v>4800</v>
      </c>
      <c r="V821" s="109"/>
      <c r="W821" s="109"/>
      <c r="X821" s="109"/>
      <c r="Y821" s="109"/>
      <c r="Z821" s="109"/>
      <c r="AA821" s="109"/>
      <c r="AB821" s="109"/>
      <c r="AC821" s="109"/>
      <c r="AD821" s="109"/>
      <c r="AE821" s="109"/>
      <c r="AF821" s="109"/>
      <c r="AG821" s="109"/>
      <c r="AH821" s="109"/>
      <c r="AI821" s="109"/>
      <c r="AJ821" s="109"/>
      <c r="AK821" s="109"/>
      <c r="AL821" s="109"/>
      <c r="AM821" s="109"/>
      <c r="AN821" s="109"/>
      <c r="AO821" s="109"/>
      <c r="AP821" s="109"/>
      <c r="AQ821" s="109"/>
      <c r="AR821" s="109"/>
      <c r="AS821" s="109"/>
      <c r="AT821" s="109"/>
      <c r="AU821" s="109"/>
      <c r="AV821" s="109"/>
      <c r="AW821" s="109"/>
      <c r="AX821" s="109"/>
      <c r="AY821" s="109"/>
      <c r="AZ821" s="109"/>
      <c r="BA821" s="109"/>
      <c r="BB821" s="109"/>
      <c r="BC821" s="109"/>
      <c r="BD821" s="109"/>
    </row>
    <row r="822" spans="1:56" s="110" customFormat="1">
      <c r="A822" s="45" t="s">
        <v>213</v>
      </c>
      <c r="B822" s="102" t="s">
        <v>906</v>
      </c>
      <c r="C822" s="102" t="s">
        <v>907</v>
      </c>
      <c r="D822" s="102" t="s">
        <v>754</v>
      </c>
      <c r="E822" s="102" t="s">
        <v>5</v>
      </c>
      <c r="F822" s="103" t="s">
        <v>272</v>
      </c>
      <c r="G822" s="104" t="s">
        <v>915</v>
      </c>
      <c r="H822" s="102" t="s">
        <v>451</v>
      </c>
      <c r="I822" s="104" t="s">
        <v>166</v>
      </c>
      <c r="J822" s="105">
        <v>104</v>
      </c>
      <c r="K822" s="106">
        <f t="shared" si="157"/>
        <v>104</v>
      </c>
      <c r="L822" s="106">
        <v>0</v>
      </c>
      <c r="M822" s="107">
        <v>200</v>
      </c>
      <c r="N822" s="34" t="str">
        <f t="shared" si="152"/>
        <v>les200l</v>
      </c>
      <c r="O822" s="35" t="e">
        <f t="shared" si="153"/>
        <v>#DIV/0!</v>
      </c>
      <c r="P822" s="36">
        <f>VLOOKUP(A822,Kengetallen!$A$2:$B$57,2,FALSE)</f>
        <v>0</v>
      </c>
      <c r="Q822" s="108"/>
      <c r="R822" s="38">
        <f t="shared" si="154"/>
        <v>0</v>
      </c>
      <c r="S822" s="39">
        <f t="shared" si="155"/>
        <v>0</v>
      </c>
      <c r="T822" s="108"/>
      <c r="U822" s="40">
        <f t="shared" si="156"/>
        <v>20800</v>
      </c>
      <c r="V822" s="109"/>
      <c r="W822" s="109"/>
      <c r="X822" s="109"/>
      <c r="Y822" s="109"/>
      <c r="Z822" s="109"/>
      <c r="AA822" s="109"/>
      <c r="AB822" s="109"/>
      <c r="AC822" s="109"/>
      <c r="AD822" s="109"/>
      <c r="AE822" s="109"/>
      <c r="AF822" s="109"/>
      <c r="AG822" s="109"/>
      <c r="AH822" s="109"/>
      <c r="AI822" s="109"/>
      <c r="AJ822" s="109"/>
      <c r="AK822" s="109"/>
      <c r="AL822" s="109"/>
      <c r="AM822" s="109"/>
      <c r="AN822" s="109"/>
      <c r="AO822" s="109"/>
      <c r="AP822" s="109"/>
      <c r="AQ822" s="109"/>
      <c r="AR822" s="109"/>
      <c r="AS822" s="109"/>
      <c r="AT822" s="109"/>
      <c r="AU822" s="109"/>
      <c r="AV822" s="109"/>
      <c r="AW822" s="109"/>
      <c r="AX822" s="109"/>
      <c r="AY822" s="109"/>
      <c r="AZ822" s="109"/>
      <c r="BA822" s="109"/>
      <c r="BB822" s="109"/>
      <c r="BC822" s="109"/>
      <c r="BD822" s="109"/>
    </row>
    <row r="823" spans="1:56" s="110" customFormat="1">
      <c r="A823" s="45" t="s">
        <v>213</v>
      </c>
      <c r="B823" s="102" t="s">
        <v>906</v>
      </c>
      <c r="C823" s="102" t="s">
        <v>907</v>
      </c>
      <c r="D823" s="102" t="s">
        <v>754</v>
      </c>
      <c r="E823" s="102" t="s">
        <v>5</v>
      </c>
      <c r="F823" s="103" t="s">
        <v>272</v>
      </c>
      <c r="G823" s="104" t="s">
        <v>916</v>
      </c>
      <c r="H823" s="102" t="s">
        <v>451</v>
      </c>
      <c r="I823" s="104" t="s">
        <v>166</v>
      </c>
      <c r="J823" s="105">
        <v>87</v>
      </c>
      <c r="K823" s="106">
        <f t="shared" si="157"/>
        <v>87</v>
      </c>
      <c r="L823" s="106">
        <v>0</v>
      </c>
      <c r="M823" s="107">
        <v>200</v>
      </c>
      <c r="N823" s="34" t="str">
        <f t="shared" si="152"/>
        <v>les200l</v>
      </c>
      <c r="O823" s="35" t="e">
        <f t="shared" si="153"/>
        <v>#DIV/0!</v>
      </c>
      <c r="P823" s="36">
        <f>VLOOKUP(A823,Kengetallen!$A$2:$B$57,2,FALSE)</f>
        <v>0</v>
      </c>
      <c r="Q823" s="108"/>
      <c r="R823" s="38">
        <f t="shared" si="154"/>
        <v>0</v>
      </c>
      <c r="S823" s="39">
        <f t="shared" si="155"/>
        <v>0</v>
      </c>
      <c r="T823" s="108"/>
      <c r="U823" s="40">
        <f t="shared" si="156"/>
        <v>17400</v>
      </c>
      <c r="V823" s="109"/>
      <c r="W823" s="109"/>
      <c r="X823" s="109"/>
      <c r="Y823" s="109"/>
      <c r="Z823" s="109"/>
      <c r="AA823" s="109"/>
      <c r="AB823" s="109"/>
      <c r="AC823" s="109"/>
      <c r="AD823" s="109"/>
      <c r="AE823" s="109"/>
      <c r="AF823" s="109"/>
      <c r="AG823" s="109"/>
      <c r="AH823" s="109"/>
      <c r="AI823" s="109"/>
      <c r="AJ823" s="109"/>
      <c r="AK823" s="109"/>
      <c r="AL823" s="109"/>
      <c r="AM823" s="109"/>
      <c r="AN823" s="109"/>
      <c r="AO823" s="109"/>
      <c r="AP823" s="109"/>
      <c r="AQ823" s="109"/>
      <c r="AR823" s="109"/>
      <c r="AS823" s="109"/>
      <c r="AT823" s="109"/>
      <c r="AU823" s="109"/>
      <c r="AV823" s="109"/>
      <c r="AW823" s="109"/>
      <c r="AX823" s="109"/>
      <c r="AY823" s="109"/>
      <c r="AZ823" s="109"/>
      <c r="BA823" s="109"/>
      <c r="BB823" s="109"/>
      <c r="BC823" s="109"/>
      <c r="BD823" s="109"/>
    </row>
    <row r="824" spans="1:56" s="110" customFormat="1">
      <c r="A824" s="101" t="s">
        <v>205</v>
      </c>
      <c r="B824" s="102" t="s">
        <v>906</v>
      </c>
      <c r="C824" s="102" t="s">
        <v>907</v>
      </c>
      <c r="D824" s="102" t="s">
        <v>754</v>
      </c>
      <c r="E824" s="102" t="s">
        <v>5</v>
      </c>
      <c r="F824" s="103" t="s">
        <v>272</v>
      </c>
      <c r="G824" s="104" t="s">
        <v>917</v>
      </c>
      <c r="H824" s="102" t="s">
        <v>650</v>
      </c>
      <c r="I824" s="104" t="s">
        <v>918</v>
      </c>
      <c r="J824" s="105">
        <v>14</v>
      </c>
      <c r="K824" s="106">
        <f t="shared" si="157"/>
        <v>14</v>
      </c>
      <c r="L824" s="106">
        <v>0</v>
      </c>
      <c r="M824" s="107">
        <v>200</v>
      </c>
      <c r="N824" s="34" t="str">
        <f t="shared" si="152"/>
        <v>kan200t</v>
      </c>
      <c r="O824" s="35" t="e">
        <f t="shared" si="153"/>
        <v>#DIV/0!</v>
      </c>
      <c r="P824" s="36">
        <f>VLOOKUP(A824,Kengetallen!$A$2:$B$57,2,FALSE)</f>
        <v>0</v>
      </c>
      <c r="Q824" s="108"/>
      <c r="R824" s="38">
        <f t="shared" si="154"/>
        <v>0</v>
      </c>
      <c r="S824" s="39">
        <f t="shared" si="155"/>
        <v>0</v>
      </c>
      <c r="T824" s="108"/>
      <c r="U824" s="40">
        <f t="shared" si="156"/>
        <v>2800</v>
      </c>
      <c r="V824" s="109"/>
      <c r="W824" s="109"/>
      <c r="X824" s="109"/>
      <c r="Y824" s="109"/>
      <c r="Z824" s="109"/>
      <c r="AA824" s="109"/>
      <c r="AB824" s="109"/>
      <c r="AC824" s="109"/>
      <c r="AD824" s="109"/>
      <c r="AE824" s="109"/>
      <c r="AF824" s="109"/>
      <c r="AG824" s="109"/>
      <c r="AH824" s="109"/>
      <c r="AI824" s="109"/>
      <c r="AJ824" s="109"/>
      <c r="AK824" s="109"/>
      <c r="AL824" s="109"/>
      <c r="AM824" s="109"/>
      <c r="AN824" s="109"/>
      <c r="AO824" s="109"/>
      <c r="AP824" s="109"/>
      <c r="AQ824" s="109"/>
      <c r="AR824" s="109"/>
      <c r="AS824" s="109"/>
      <c r="AT824" s="109"/>
      <c r="AU824" s="109"/>
      <c r="AV824" s="109"/>
      <c r="AW824" s="109"/>
      <c r="AX824" s="109"/>
      <c r="AY824" s="109"/>
      <c r="AZ824" s="109"/>
      <c r="BA824" s="109"/>
      <c r="BB824" s="109"/>
      <c r="BC824" s="109"/>
      <c r="BD824" s="109"/>
    </row>
    <row r="825" spans="1:56" s="110" customFormat="1">
      <c r="A825" s="45" t="s">
        <v>213</v>
      </c>
      <c r="B825" s="102" t="s">
        <v>906</v>
      </c>
      <c r="C825" s="102" t="s">
        <v>907</v>
      </c>
      <c r="D825" s="102" t="s">
        <v>754</v>
      </c>
      <c r="E825" s="102" t="s">
        <v>5</v>
      </c>
      <c r="F825" s="103" t="s">
        <v>272</v>
      </c>
      <c r="G825" s="104" t="s">
        <v>919</v>
      </c>
      <c r="H825" s="102" t="s">
        <v>451</v>
      </c>
      <c r="I825" s="104" t="s">
        <v>920</v>
      </c>
      <c r="J825" s="105">
        <v>104</v>
      </c>
      <c r="K825" s="106">
        <f t="shared" si="157"/>
        <v>104</v>
      </c>
      <c r="L825" s="106">
        <v>0</v>
      </c>
      <c r="M825" s="107">
        <v>200</v>
      </c>
      <c r="N825" s="34" t="str">
        <f t="shared" si="152"/>
        <v>les200l</v>
      </c>
      <c r="O825" s="35" t="e">
        <f t="shared" si="153"/>
        <v>#DIV/0!</v>
      </c>
      <c r="P825" s="36">
        <f>VLOOKUP(A825,Kengetallen!$A$2:$B$57,2,FALSE)</f>
        <v>0</v>
      </c>
      <c r="Q825" s="108"/>
      <c r="R825" s="38">
        <f t="shared" si="154"/>
        <v>0</v>
      </c>
      <c r="S825" s="39">
        <f t="shared" si="155"/>
        <v>0</v>
      </c>
      <c r="T825" s="108"/>
      <c r="U825" s="40">
        <f t="shared" si="156"/>
        <v>20800</v>
      </c>
      <c r="V825" s="109"/>
      <c r="W825" s="109"/>
      <c r="X825" s="109"/>
      <c r="Y825" s="109"/>
      <c r="Z825" s="109"/>
      <c r="AA825" s="109"/>
      <c r="AB825" s="109"/>
      <c r="AC825" s="109"/>
      <c r="AD825" s="109"/>
      <c r="AE825" s="109"/>
      <c r="AF825" s="109"/>
      <c r="AG825" s="109"/>
      <c r="AH825" s="109"/>
      <c r="AI825" s="109"/>
      <c r="AJ825" s="109"/>
      <c r="AK825" s="109"/>
      <c r="AL825" s="109"/>
      <c r="AM825" s="109"/>
      <c r="AN825" s="109"/>
      <c r="AO825" s="109"/>
      <c r="AP825" s="109"/>
      <c r="AQ825" s="109"/>
      <c r="AR825" s="109"/>
      <c r="AS825" s="109"/>
      <c r="AT825" s="109"/>
      <c r="AU825" s="109"/>
      <c r="AV825" s="109"/>
      <c r="AW825" s="109"/>
      <c r="AX825" s="109"/>
      <c r="AY825" s="109"/>
      <c r="AZ825" s="109"/>
      <c r="BA825" s="109"/>
      <c r="BB825" s="109"/>
      <c r="BC825" s="109"/>
      <c r="BD825" s="109"/>
    </row>
    <row r="826" spans="1:56" s="110" customFormat="1">
      <c r="A826" s="45" t="s">
        <v>213</v>
      </c>
      <c r="B826" s="102" t="s">
        <v>906</v>
      </c>
      <c r="C826" s="102" t="s">
        <v>907</v>
      </c>
      <c r="D826" s="102" t="s">
        <v>754</v>
      </c>
      <c r="E826" s="102" t="s">
        <v>5</v>
      </c>
      <c r="F826" s="103" t="s">
        <v>272</v>
      </c>
      <c r="G826" s="104" t="s">
        <v>921</v>
      </c>
      <c r="H826" s="102" t="s">
        <v>451</v>
      </c>
      <c r="I826" s="104" t="s">
        <v>166</v>
      </c>
      <c r="J826" s="105">
        <v>51</v>
      </c>
      <c r="K826" s="106">
        <f t="shared" si="157"/>
        <v>51</v>
      </c>
      <c r="L826" s="106">
        <v>0</v>
      </c>
      <c r="M826" s="107">
        <v>200</v>
      </c>
      <c r="N826" s="34" t="str">
        <f t="shared" si="152"/>
        <v>les200l</v>
      </c>
      <c r="O826" s="35" t="e">
        <f t="shared" si="153"/>
        <v>#DIV/0!</v>
      </c>
      <c r="P826" s="36">
        <f>VLOOKUP(A826,Kengetallen!$A$2:$B$57,2,FALSE)</f>
        <v>0</v>
      </c>
      <c r="Q826" s="108"/>
      <c r="R826" s="38">
        <f t="shared" si="154"/>
        <v>0</v>
      </c>
      <c r="S826" s="39">
        <f t="shared" si="155"/>
        <v>0</v>
      </c>
      <c r="T826" s="108"/>
      <c r="U826" s="40">
        <f t="shared" si="156"/>
        <v>10200</v>
      </c>
      <c r="V826" s="109"/>
      <c r="W826" s="109"/>
      <c r="X826" s="109"/>
      <c r="Y826" s="109"/>
      <c r="Z826" s="109"/>
      <c r="AA826" s="109"/>
      <c r="AB826" s="109"/>
      <c r="AC826" s="109"/>
      <c r="AD826" s="109"/>
      <c r="AE826" s="109"/>
      <c r="AF826" s="109"/>
      <c r="AG826" s="109"/>
      <c r="AH826" s="109"/>
      <c r="AI826" s="109"/>
      <c r="AJ826" s="109"/>
      <c r="AK826" s="109"/>
      <c r="AL826" s="109"/>
      <c r="AM826" s="109"/>
      <c r="AN826" s="109"/>
      <c r="AO826" s="109"/>
      <c r="AP826" s="109"/>
      <c r="AQ826" s="109"/>
      <c r="AR826" s="109"/>
      <c r="AS826" s="109"/>
      <c r="AT826" s="109"/>
      <c r="AU826" s="109"/>
      <c r="AV826" s="109"/>
      <c r="AW826" s="109"/>
      <c r="AX826" s="109"/>
      <c r="AY826" s="109"/>
      <c r="AZ826" s="109"/>
      <c r="BA826" s="109"/>
      <c r="BB826" s="109"/>
      <c r="BC826" s="109"/>
      <c r="BD826" s="109"/>
    </row>
    <row r="827" spans="1:56" s="110" customFormat="1">
      <c r="A827" s="101" t="s">
        <v>203</v>
      </c>
      <c r="B827" s="102" t="s">
        <v>906</v>
      </c>
      <c r="C827" s="102" t="s">
        <v>907</v>
      </c>
      <c r="D827" s="102" t="s">
        <v>754</v>
      </c>
      <c r="E827" s="102" t="s">
        <v>5</v>
      </c>
      <c r="F827" s="103" t="s">
        <v>272</v>
      </c>
      <c r="G827" s="104" t="s">
        <v>922</v>
      </c>
      <c r="H827" s="102" t="s">
        <v>923</v>
      </c>
      <c r="I827" s="104" t="s">
        <v>166</v>
      </c>
      <c r="J827" s="105">
        <v>48</v>
      </c>
      <c r="K827" s="106">
        <f t="shared" si="157"/>
        <v>48</v>
      </c>
      <c r="L827" s="106">
        <v>0</v>
      </c>
      <c r="M827" s="107">
        <v>200</v>
      </c>
      <c r="N827" s="34" t="str">
        <f t="shared" si="152"/>
        <v>kan200l</v>
      </c>
      <c r="O827" s="35" t="e">
        <f t="shared" si="153"/>
        <v>#DIV/0!</v>
      </c>
      <c r="P827" s="36">
        <f>VLOOKUP(A827,Kengetallen!$A$2:$B$57,2,FALSE)</f>
        <v>0</v>
      </c>
      <c r="Q827" s="108"/>
      <c r="R827" s="38">
        <f t="shared" si="154"/>
        <v>0</v>
      </c>
      <c r="S827" s="39">
        <f t="shared" si="155"/>
        <v>0</v>
      </c>
      <c r="T827" s="108"/>
      <c r="U827" s="40">
        <f t="shared" si="156"/>
        <v>9600</v>
      </c>
      <c r="V827" s="109"/>
      <c r="W827" s="109"/>
      <c r="X827" s="109"/>
      <c r="Y827" s="109"/>
      <c r="Z827" s="109"/>
      <c r="AA827" s="109"/>
      <c r="AB827" s="109"/>
      <c r="AC827" s="109"/>
      <c r="AD827" s="109"/>
      <c r="AE827" s="109"/>
      <c r="AF827" s="109"/>
      <c r="AG827" s="109"/>
      <c r="AH827" s="109"/>
      <c r="AI827" s="109"/>
      <c r="AJ827" s="109"/>
      <c r="AK827" s="109"/>
      <c r="AL827" s="109"/>
      <c r="AM827" s="109"/>
      <c r="AN827" s="109"/>
      <c r="AO827" s="109"/>
      <c r="AP827" s="109"/>
      <c r="AQ827" s="109"/>
      <c r="AR827" s="109"/>
      <c r="AS827" s="109"/>
      <c r="AT827" s="109"/>
      <c r="AU827" s="109"/>
      <c r="AV827" s="109"/>
      <c r="AW827" s="109"/>
      <c r="AX827" s="109"/>
      <c r="AY827" s="109"/>
      <c r="AZ827" s="109"/>
      <c r="BA827" s="109"/>
      <c r="BB827" s="109"/>
      <c r="BC827" s="109"/>
      <c r="BD827" s="109"/>
    </row>
    <row r="828" spans="1:56" s="110" customFormat="1">
      <c r="A828" s="92" t="s">
        <v>229</v>
      </c>
      <c r="B828" s="102" t="s">
        <v>906</v>
      </c>
      <c r="C828" s="102" t="s">
        <v>907</v>
      </c>
      <c r="D828" s="102" t="s">
        <v>754</v>
      </c>
      <c r="E828" s="102" t="s">
        <v>5</v>
      </c>
      <c r="F828" s="103" t="s">
        <v>272</v>
      </c>
      <c r="G828" s="104" t="s">
        <v>924</v>
      </c>
      <c r="H828" s="102" t="s">
        <v>429</v>
      </c>
      <c r="I828" s="104" t="s">
        <v>925</v>
      </c>
      <c r="J828" s="105">
        <v>253</v>
      </c>
      <c r="K828" s="106">
        <f t="shared" si="157"/>
        <v>253</v>
      </c>
      <c r="L828" s="106">
        <v>0</v>
      </c>
      <c r="M828" s="107">
        <v>160</v>
      </c>
      <c r="N828" s="34" t="str">
        <f t="shared" si="152"/>
        <v>spo160d</v>
      </c>
      <c r="O828" s="35" t="e">
        <f t="shared" si="153"/>
        <v>#DIV/0!</v>
      </c>
      <c r="P828" s="36">
        <f>VLOOKUP(A828,Kengetallen!$A$2:$B$57,2,FALSE)</f>
        <v>0</v>
      </c>
      <c r="Q828" s="108"/>
      <c r="R828" s="38">
        <f t="shared" si="154"/>
        <v>0</v>
      </c>
      <c r="S828" s="39">
        <f t="shared" si="155"/>
        <v>0</v>
      </c>
      <c r="T828" s="108"/>
      <c r="U828" s="40">
        <f t="shared" si="156"/>
        <v>40480</v>
      </c>
      <c r="V828" s="109"/>
      <c r="W828" s="109"/>
      <c r="X828" s="109"/>
      <c r="Y828" s="109"/>
      <c r="Z828" s="109"/>
      <c r="AA828" s="109"/>
      <c r="AB828" s="109"/>
      <c r="AC828" s="109"/>
      <c r="AD828" s="109"/>
      <c r="AE828" s="109"/>
      <c r="AF828" s="109"/>
      <c r="AG828" s="109"/>
      <c r="AH828" s="109"/>
      <c r="AI828" s="109"/>
      <c r="AJ828" s="109"/>
      <c r="AK828" s="109"/>
      <c r="AL828" s="109"/>
      <c r="AM828" s="109"/>
      <c r="AN828" s="109"/>
      <c r="AO828" s="109"/>
      <c r="AP828" s="109"/>
      <c r="AQ828" s="109"/>
      <c r="AR828" s="109"/>
      <c r="AS828" s="109"/>
      <c r="AT828" s="109"/>
      <c r="AU828" s="109"/>
      <c r="AV828" s="109"/>
      <c r="AW828" s="109"/>
      <c r="AX828" s="109"/>
      <c r="AY828" s="109"/>
      <c r="AZ828" s="109"/>
      <c r="BA828" s="109"/>
      <c r="BB828" s="109"/>
      <c r="BC828" s="109"/>
      <c r="BD828" s="109"/>
    </row>
    <row r="829" spans="1:56" s="110" customFormat="1">
      <c r="A829" s="92" t="s">
        <v>229</v>
      </c>
      <c r="B829" s="102" t="s">
        <v>906</v>
      </c>
      <c r="C829" s="102" t="s">
        <v>907</v>
      </c>
      <c r="D829" s="102" t="s">
        <v>754</v>
      </c>
      <c r="E829" s="102" t="s">
        <v>5</v>
      </c>
      <c r="F829" s="103" t="s">
        <v>272</v>
      </c>
      <c r="G829" s="104" t="s">
        <v>926</v>
      </c>
      <c r="H829" s="102" t="s">
        <v>429</v>
      </c>
      <c r="I829" s="104" t="s">
        <v>925</v>
      </c>
      <c r="J829" s="105">
        <v>253</v>
      </c>
      <c r="K829" s="106">
        <f t="shared" si="157"/>
        <v>253</v>
      </c>
      <c r="L829" s="106">
        <v>0</v>
      </c>
      <c r="M829" s="107">
        <v>160</v>
      </c>
      <c r="N829" s="34" t="str">
        <f t="shared" si="152"/>
        <v>spo160d</v>
      </c>
      <c r="O829" s="35" t="e">
        <f t="shared" si="153"/>
        <v>#DIV/0!</v>
      </c>
      <c r="P829" s="36">
        <f>VLOOKUP(A829,Kengetallen!$A$2:$B$57,2,FALSE)</f>
        <v>0</v>
      </c>
      <c r="Q829" s="108"/>
      <c r="R829" s="38">
        <f t="shared" si="154"/>
        <v>0</v>
      </c>
      <c r="S829" s="39">
        <f t="shared" si="155"/>
        <v>0</v>
      </c>
      <c r="T829" s="108"/>
      <c r="U829" s="40">
        <f t="shared" si="156"/>
        <v>40480</v>
      </c>
      <c r="V829" s="109"/>
      <c r="W829" s="109"/>
      <c r="X829" s="109"/>
      <c r="Y829" s="109"/>
      <c r="Z829" s="109"/>
      <c r="AA829" s="109"/>
      <c r="AB829" s="109"/>
      <c r="AC829" s="109"/>
      <c r="AD829" s="109"/>
      <c r="AE829" s="109"/>
      <c r="AF829" s="109"/>
      <c r="AG829" s="109"/>
      <c r="AH829" s="109"/>
      <c r="AI829" s="109"/>
      <c r="AJ829" s="109"/>
      <c r="AK829" s="109"/>
      <c r="AL829" s="109"/>
      <c r="AM829" s="109"/>
      <c r="AN829" s="109"/>
      <c r="AO829" s="109"/>
      <c r="AP829" s="109"/>
      <c r="AQ829" s="109"/>
      <c r="AR829" s="109"/>
      <c r="AS829" s="109"/>
      <c r="AT829" s="109"/>
      <c r="AU829" s="109"/>
      <c r="AV829" s="109"/>
      <c r="AW829" s="109"/>
      <c r="AX829" s="109"/>
      <c r="AY829" s="109"/>
      <c r="AZ829" s="109"/>
      <c r="BA829" s="109"/>
      <c r="BB829" s="109"/>
      <c r="BC829" s="109"/>
      <c r="BD829" s="109"/>
    </row>
    <row r="830" spans="1:56" s="110" customFormat="1">
      <c r="A830" s="92" t="s">
        <v>289</v>
      </c>
      <c r="B830" s="102" t="s">
        <v>906</v>
      </c>
      <c r="C830" s="102" t="s">
        <v>907</v>
      </c>
      <c r="D830" s="102" t="s">
        <v>754</v>
      </c>
      <c r="E830" s="102" t="s">
        <v>5</v>
      </c>
      <c r="F830" s="103" t="s">
        <v>272</v>
      </c>
      <c r="G830" s="104"/>
      <c r="H830" s="104" t="s">
        <v>927</v>
      </c>
      <c r="I830" s="104" t="s">
        <v>925</v>
      </c>
      <c r="J830" s="105">
        <v>26</v>
      </c>
      <c r="K830" s="106">
        <v>0</v>
      </c>
      <c r="L830" s="106">
        <v>26</v>
      </c>
      <c r="M830" s="107">
        <v>0</v>
      </c>
      <c r="N830" s="34" t="str">
        <f t="shared" si="152"/>
        <v>nio</v>
      </c>
      <c r="O830" s="35"/>
      <c r="P830" s="36"/>
      <c r="Q830" s="36"/>
      <c r="R830" s="38"/>
      <c r="S830" s="39"/>
      <c r="T830" s="36"/>
      <c r="U830" s="40"/>
      <c r="V830" s="109"/>
      <c r="W830" s="109"/>
      <c r="X830" s="109"/>
      <c r="Y830" s="109"/>
      <c r="Z830" s="109"/>
      <c r="AA830" s="109"/>
      <c r="AB830" s="109"/>
      <c r="AC830" s="109"/>
      <c r="AD830" s="109"/>
      <c r="AE830" s="109"/>
      <c r="AF830" s="109"/>
      <c r="AG830" s="109"/>
      <c r="AH830" s="109"/>
      <c r="AI830" s="109"/>
      <c r="AJ830" s="109"/>
      <c r="AK830" s="109"/>
      <c r="AL830" s="109"/>
      <c r="AM830" s="109"/>
      <c r="AN830" s="109"/>
      <c r="AO830" s="109"/>
      <c r="AP830" s="109"/>
      <c r="AQ830" s="109"/>
      <c r="AR830" s="109"/>
      <c r="AS830" s="109"/>
      <c r="AT830" s="109"/>
      <c r="AU830" s="109"/>
      <c r="AV830" s="109"/>
      <c r="AW830" s="109"/>
      <c r="AX830" s="109"/>
      <c r="AY830" s="109"/>
      <c r="AZ830" s="109"/>
      <c r="BA830" s="109"/>
      <c r="BB830" s="109"/>
      <c r="BC830" s="109"/>
      <c r="BD830" s="109"/>
    </row>
    <row r="831" spans="1:56" s="110" customFormat="1">
      <c r="A831" s="101" t="s">
        <v>209</v>
      </c>
      <c r="B831" s="102" t="s">
        <v>906</v>
      </c>
      <c r="C831" s="102" t="s">
        <v>907</v>
      </c>
      <c r="D831" s="102" t="s">
        <v>754</v>
      </c>
      <c r="E831" s="102" t="s">
        <v>5</v>
      </c>
      <c r="F831" s="103" t="s">
        <v>272</v>
      </c>
      <c r="G831" s="104"/>
      <c r="H831" s="104" t="s">
        <v>928</v>
      </c>
      <c r="I831" s="104" t="s">
        <v>929</v>
      </c>
      <c r="J831" s="105">
        <v>160</v>
      </c>
      <c r="K831" s="106">
        <f t="shared" si="157"/>
        <v>160</v>
      </c>
      <c r="L831" s="106">
        <v>0</v>
      </c>
      <c r="M831" s="107">
        <v>200</v>
      </c>
      <c r="N831" s="34" t="str">
        <f t="shared" si="152"/>
        <v>kle200s</v>
      </c>
      <c r="O831" s="35" t="e">
        <f t="shared" si="153"/>
        <v>#DIV/0!</v>
      </c>
      <c r="P831" s="36">
        <f>VLOOKUP(A831,Kengetallen!$A$2:$B$57,2,FALSE)</f>
        <v>0</v>
      </c>
      <c r="Q831" s="108"/>
      <c r="R831" s="38">
        <f t="shared" si="154"/>
        <v>0</v>
      </c>
      <c r="S831" s="39">
        <f t="shared" si="155"/>
        <v>0</v>
      </c>
      <c r="T831" s="108"/>
      <c r="U831" s="40">
        <f t="shared" si="156"/>
        <v>32000</v>
      </c>
      <c r="V831" s="109"/>
      <c r="W831" s="109"/>
      <c r="X831" s="109"/>
      <c r="Y831" s="109"/>
      <c r="Z831" s="109"/>
      <c r="AA831" s="109"/>
      <c r="AB831" s="109"/>
      <c r="AC831" s="109"/>
      <c r="AD831" s="109"/>
      <c r="AE831" s="109"/>
      <c r="AF831" s="109"/>
      <c r="AG831" s="109"/>
      <c r="AH831" s="109"/>
      <c r="AI831" s="109"/>
      <c r="AJ831" s="109"/>
      <c r="AK831" s="109"/>
      <c r="AL831" s="109"/>
      <c r="AM831" s="109"/>
      <c r="AN831" s="109"/>
      <c r="AO831" s="109"/>
      <c r="AP831" s="109"/>
      <c r="AQ831" s="109"/>
      <c r="AR831" s="109"/>
      <c r="AS831" s="109"/>
      <c r="AT831" s="109"/>
      <c r="AU831" s="109"/>
      <c r="AV831" s="109"/>
      <c r="AW831" s="109"/>
      <c r="AX831" s="109"/>
      <c r="AY831" s="109"/>
      <c r="AZ831" s="109"/>
      <c r="BA831" s="109"/>
      <c r="BB831" s="109"/>
      <c r="BC831" s="109"/>
      <c r="BD831" s="109"/>
    </row>
    <row r="832" spans="1:56" s="110" customFormat="1">
      <c r="A832" s="101" t="s">
        <v>203</v>
      </c>
      <c r="B832" s="102" t="s">
        <v>906</v>
      </c>
      <c r="C832" s="102" t="s">
        <v>907</v>
      </c>
      <c r="D832" s="102" t="s">
        <v>754</v>
      </c>
      <c r="E832" s="102" t="s">
        <v>5</v>
      </c>
      <c r="F832" s="103" t="s">
        <v>272</v>
      </c>
      <c r="G832" s="104"/>
      <c r="H832" s="104" t="s">
        <v>930</v>
      </c>
      <c r="I832" s="104" t="s">
        <v>166</v>
      </c>
      <c r="J832" s="105">
        <v>40</v>
      </c>
      <c r="K832" s="106">
        <f t="shared" si="157"/>
        <v>40</v>
      </c>
      <c r="L832" s="106">
        <v>0</v>
      </c>
      <c r="M832" s="107">
        <v>200</v>
      </c>
      <c r="N832" s="34" t="str">
        <f t="shared" si="152"/>
        <v>kan200l</v>
      </c>
      <c r="O832" s="35" t="e">
        <f t="shared" si="153"/>
        <v>#DIV/0!</v>
      </c>
      <c r="P832" s="36">
        <f>VLOOKUP(A832,Kengetallen!$A$2:$B$57,2,FALSE)</f>
        <v>0</v>
      </c>
      <c r="Q832" s="108"/>
      <c r="R832" s="38">
        <f t="shared" si="154"/>
        <v>0</v>
      </c>
      <c r="S832" s="39">
        <f t="shared" si="155"/>
        <v>0</v>
      </c>
      <c r="T832" s="108"/>
      <c r="U832" s="40">
        <f t="shared" si="156"/>
        <v>8000</v>
      </c>
      <c r="V832" s="109"/>
      <c r="W832" s="109"/>
      <c r="X832" s="109"/>
      <c r="Y832" s="109"/>
      <c r="Z832" s="109"/>
      <c r="AA832" s="109"/>
      <c r="AB832" s="109"/>
      <c r="AC832" s="109"/>
      <c r="AD832" s="109"/>
      <c r="AE832" s="109"/>
      <c r="AF832" s="109"/>
      <c r="AG832" s="109"/>
      <c r="AH832" s="109"/>
      <c r="AI832" s="109"/>
      <c r="AJ832" s="109"/>
      <c r="AK832" s="109"/>
      <c r="AL832" s="109"/>
      <c r="AM832" s="109"/>
      <c r="AN832" s="109"/>
      <c r="AO832" s="109"/>
      <c r="AP832" s="109"/>
      <c r="AQ832" s="109"/>
      <c r="AR832" s="109"/>
      <c r="AS832" s="109"/>
      <c r="AT832" s="109"/>
      <c r="AU832" s="109"/>
      <c r="AV832" s="109"/>
      <c r="AW832" s="109"/>
      <c r="AX832" s="109"/>
      <c r="AY832" s="109"/>
      <c r="AZ832" s="109"/>
      <c r="BA832" s="109"/>
      <c r="BB832" s="109"/>
      <c r="BC832" s="109"/>
      <c r="BD832" s="109"/>
    </row>
    <row r="833" spans="1:56" s="110" customFormat="1">
      <c r="A833" s="25" t="s">
        <v>194</v>
      </c>
      <c r="B833" s="102" t="s">
        <v>906</v>
      </c>
      <c r="C833" s="102" t="s">
        <v>907</v>
      </c>
      <c r="D833" s="102" t="s">
        <v>754</v>
      </c>
      <c r="E833" s="102" t="s">
        <v>5</v>
      </c>
      <c r="F833" s="103" t="s">
        <v>272</v>
      </c>
      <c r="G833" s="104"/>
      <c r="H833" s="104" t="s">
        <v>931</v>
      </c>
      <c r="I833" s="104" t="s">
        <v>764</v>
      </c>
      <c r="J833" s="105">
        <v>10</v>
      </c>
      <c r="K833" s="106">
        <f t="shared" si="157"/>
        <v>10</v>
      </c>
      <c r="L833" s="106">
        <v>0</v>
      </c>
      <c r="M833" s="107">
        <v>200</v>
      </c>
      <c r="N833" s="34" t="str">
        <f t="shared" si="152"/>
        <v>ent200t</v>
      </c>
      <c r="O833" s="35" t="e">
        <f t="shared" si="153"/>
        <v>#DIV/0!</v>
      </c>
      <c r="P833" s="36">
        <f>VLOOKUP(A833,Kengetallen!$A$2:$B$57,2,FALSE)</f>
        <v>0</v>
      </c>
      <c r="Q833" s="108"/>
      <c r="R833" s="38">
        <f t="shared" si="154"/>
        <v>0</v>
      </c>
      <c r="S833" s="39">
        <f t="shared" si="155"/>
        <v>0</v>
      </c>
      <c r="T833" s="108"/>
      <c r="U833" s="40">
        <f t="shared" si="156"/>
        <v>2000</v>
      </c>
      <c r="V833" s="109"/>
      <c r="W833" s="109"/>
      <c r="X833" s="109"/>
      <c r="Y833" s="109"/>
      <c r="Z833" s="109"/>
      <c r="AA833" s="109"/>
      <c r="AB833" s="109"/>
      <c r="AC833" s="109"/>
      <c r="AD833" s="109"/>
      <c r="AE833" s="109"/>
      <c r="AF833" s="109"/>
      <c r="AG833" s="109"/>
      <c r="AH833" s="109"/>
      <c r="AI833" s="109"/>
      <c r="AJ833" s="109"/>
      <c r="AK833" s="109"/>
      <c r="AL833" s="109"/>
      <c r="AM833" s="109"/>
      <c r="AN833" s="109"/>
      <c r="AO833" s="109"/>
      <c r="AP833" s="109"/>
      <c r="AQ833" s="109"/>
      <c r="AR833" s="109"/>
      <c r="AS833" s="109"/>
      <c r="AT833" s="109"/>
      <c r="AU833" s="109"/>
      <c r="AV833" s="109"/>
      <c r="AW833" s="109"/>
      <c r="AX833" s="109"/>
      <c r="AY833" s="109"/>
      <c r="AZ833" s="109"/>
      <c r="BA833" s="109"/>
      <c r="BB833" s="109"/>
      <c r="BC833" s="109"/>
      <c r="BD833" s="109"/>
    </row>
    <row r="834" spans="1:56" s="110" customFormat="1">
      <c r="A834" s="111" t="s">
        <v>182</v>
      </c>
      <c r="B834" s="102" t="s">
        <v>906</v>
      </c>
      <c r="C834" s="102" t="s">
        <v>907</v>
      </c>
      <c r="D834" s="102" t="s">
        <v>754</v>
      </c>
      <c r="E834" s="102" t="s">
        <v>5</v>
      </c>
      <c r="F834" s="103" t="s">
        <v>272</v>
      </c>
      <c r="G834" s="104" t="s">
        <v>932</v>
      </c>
      <c r="H834" s="102" t="s">
        <v>933</v>
      </c>
      <c r="I834" s="104" t="s">
        <v>166</v>
      </c>
      <c r="J834" s="105">
        <v>167</v>
      </c>
      <c r="K834" s="106">
        <f t="shared" si="157"/>
        <v>167</v>
      </c>
      <c r="L834" s="106">
        <v>0</v>
      </c>
      <c r="M834" s="107">
        <v>200</v>
      </c>
      <c r="N834" s="34" t="str">
        <f t="shared" si="152"/>
        <v>aul200l</v>
      </c>
      <c r="O834" s="35" t="e">
        <f t="shared" si="153"/>
        <v>#DIV/0!</v>
      </c>
      <c r="P834" s="36">
        <f>VLOOKUP(A834,Kengetallen!$A$2:$B$57,2,FALSE)</f>
        <v>0</v>
      </c>
      <c r="Q834" s="108"/>
      <c r="R834" s="38">
        <f t="shared" si="154"/>
        <v>0</v>
      </c>
      <c r="S834" s="39">
        <f t="shared" si="155"/>
        <v>0</v>
      </c>
      <c r="T834" s="108"/>
      <c r="U834" s="40">
        <f t="shared" si="156"/>
        <v>33400</v>
      </c>
      <c r="V834" s="109"/>
      <c r="W834" s="109"/>
      <c r="X834" s="109"/>
      <c r="Y834" s="109"/>
      <c r="Z834" s="109"/>
      <c r="AA834" s="109"/>
      <c r="AB834" s="109"/>
      <c r="AC834" s="109"/>
      <c r="AD834" s="109"/>
      <c r="AE834" s="109"/>
      <c r="AF834" s="109"/>
      <c r="AG834" s="109"/>
      <c r="AH834" s="109"/>
      <c r="AI834" s="109"/>
      <c r="AJ834" s="109"/>
      <c r="AK834" s="109"/>
      <c r="AL834" s="109"/>
      <c r="AM834" s="109"/>
      <c r="AN834" s="109"/>
      <c r="AO834" s="109"/>
      <c r="AP834" s="109"/>
      <c r="AQ834" s="109"/>
      <c r="AR834" s="109"/>
      <c r="AS834" s="109"/>
      <c r="AT834" s="109"/>
      <c r="AU834" s="109"/>
      <c r="AV834" s="109"/>
      <c r="AW834" s="109"/>
      <c r="AX834" s="109"/>
      <c r="AY834" s="109"/>
      <c r="AZ834" s="109"/>
      <c r="BA834" s="109"/>
      <c r="BB834" s="109"/>
      <c r="BC834" s="109"/>
      <c r="BD834" s="109"/>
    </row>
    <row r="835" spans="1:56" s="110" customFormat="1">
      <c r="A835" s="111" t="s">
        <v>183</v>
      </c>
      <c r="B835" s="102" t="s">
        <v>906</v>
      </c>
      <c r="C835" s="102" t="s">
        <v>907</v>
      </c>
      <c r="D835" s="102" t="s">
        <v>754</v>
      </c>
      <c r="E835" s="102" t="s">
        <v>5</v>
      </c>
      <c r="F835" s="103" t="s">
        <v>272</v>
      </c>
      <c r="G835" s="104" t="s">
        <v>932</v>
      </c>
      <c r="H835" s="102" t="s">
        <v>933</v>
      </c>
      <c r="I835" s="104" t="s">
        <v>929</v>
      </c>
      <c r="J835" s="105">
        <v>96</v>
      </c>
      <c r="K835" s="106">
        <f t="shared" si="157"/>
        <v>96</v>
      </c>
      <c r="L835" s="106">
        <v>0</v>
      </c>
      <c r="M835" s="107">
        <v>200</v>
      </c>
      <c r="N835" s="34" t="str">
        <f t="shared" si="152"/>
        <v>aul200s</v>
      </c>
      <c r="O835" s="35" t="e">
        <f t="shared" si="153"/>
        <v>#DIV/0!</v>
      </c>
      <c r="P835" s="36">
        <f>VLOOKUP(A835,Kengetallen!$A$2:$B$57,2,FALSE)</f>
        <v>0</v>
      </c>
      <c r="Q835" s="108"/>
      <c r="R835" s="38">
        <f t="shared" si="154"/>
        <v>0</v>
      </c>
      <c r="S835" s="39">
        <f t="shared" si="155"/>
        <v>0</v>
      </c>
      <c r="T835" s="108"/>
      <c r="U835" s="40">
        <f t="shared" si="156"/>
        <v>19200</v>
      </c>
      <c r="V835" s="109"/>
      <c r="W835" s="109"/>
      <c r="X835" s="109"/>
      <c r="Y835" s="109"/>
      <c r="Z835" s="109"/>
      <c r="AA835" s="109"/>
      <c r="AB835" s="109"/>
      <c r="AC835" s="109"/>
      <c r="AD835" s="109"/>
      <c r="AE835" s="109"/>
      <c r="AF835" s="109"/>
      <c r="AG835" s="109"/>
      <c r="AH835" s="109"/>
      <c r="AI835" s="109"/>
      <c r="AJ835" s="109"/>
      <c r="AK835" s="109"/>
      <c r="AL835" s="109"/>
      <c r="AM835" s="109"/>
      <c r="AN835" s="109"/>
      <c r="AO835" s="109"/>
      <c r="AP835" s="109"/>
      <c r="AQ835" s="109"/>
      <c r="AR835" s="109"/>
      <c r="AS835" s="109"/>
      <c r="AT835" s="109"/>
      <c r="AU835" s="109"/>
      <c r="AV835" s="109"/>
      <c r="AW835" s="109"/>
      <c r="AX835" s="109"/>
      <c r="AY835" s="109"/>
      <c r="AZ835" s="109"/>
      <c r="BA835" s="109"/>
      <c r="BB835" s="109"/>
      <c r="BC835" s="109"/>
      <c r="BD835" s="109"/>
    </row>
    <row r="836" spans="1:56" s="110" customFormat="1">
      <c r="A836" s="112" t="s">
        <v>183</v>
      </c>
      <c r="B836" s="102" t="s">
        <v>906</v>
      </c>
      <c r="C836" s="102" t="s">
        <v>907</v>
      </c>
      <c r="D836" s="102" t="s">
        <v>754</v>
      </c>
      <c r="E836" s="102" t="s">
        <v>5</v>
      </c>
      <c r="F836" s="103" t="s">
        <v>272</v>
      </c>
      <c r="G836" s="104" t="s">
        <v>932</v>
      </c>
      <c r="H836" s="102" t="s">
        <v>933</v>
      </c>
      <c r="I836" s="104" t="s">
        <v>934</v>
      </c>
      <c r="J836" s="105">
        <v>27</v>
      </c>
      <c r="K836" s="106">
        <f t="shared" si="157"/>
        <v>27</v>
      </c>
      <c r="L836" s="106">
        <v>0</v>
      </c>
      <c r="M836" s="107">
        <v>200</v>
      </c>
      <c r="N836" s="34" t="str">
        <f t="shared" si="152"/>
        <v>aul200s</v>
      </c>
      <c r="O836" s="35" t="e">
        <f t="shared" si="153"/>
        <v>#DIV/0!</v>
      </c>
      <c r="P836" s="36">
        <f>VLOOKUP(A836,Kengetallen!$A$2:$B$57,2,FALSE)</f>
        <v>0</v>
      </c>
      <c r="Q836" s="108"/>
      <c r="R836" s="38">
        <f t="shared" si="154"/>
        <v>0</v>
      </c>
      <c r="S836" s="39">
        <f t="shared" si="155"/>
        <v>0</v>
      </c>
      <c r="T836" s="108"/>
      <c r="U836" s="40">
        <f t="shared" si="156"/>
        <v>5400</v>
      </c>
      <c r="V836" s="109"/>
      <c r="W836" s="109"/>
      <c r="X836" s="109"/>
      <c r="Y836" s="109"/>
      <c r="Z836" s="109"/>
      <c r="AA836" s="109"/>
      <c r="AB836" s="109"/>
      <c r="AC836" s="109"/>
      <c r="AD836" s="109"/>
      <c r="AE836" s="109"/>
      <c r="AF836" s="109"/>
      <c r="AG836" s="109"/>
      <c r="AH836" s="109"/>
      <c r="AI836" s="109"/>
      <c r="AJ836" s="109"/>
      <c r="AK836" s="109"/>
      <c r="AL836" s="109"/>
      <c r="AM836" s="109"/>
      <c r="AN836" s="109"/>
      <c r="AO836" s="109"/>
      <c r="AP836" s="109"/>
      <c r="AQ836" s="109"/>
      <c r="AR836" s="109"/>
      <c r="AS836" s="109"/>
      <c r="AT836" s="109"/>
      <c r="AU836" s="109"/>
      <c r="AV836" s="109"/>
      <c r="AW836" s="109"/>
      <c r="AX836" s="109"/>
      <c r="AY836" s="109"/>
      <c r="AZ836" s="109"/>
      <c r="BA836" s="109"/>
      <c r="BB836" s="109"/>
      <c r="BC836" s="109"/>
      <c r="BD836" s="109"/>
    </row>
    <row r="837" spans="1:56" s="110" customFormat="1">
      <c r="A837" s="101" t="s">
        <v>205</v>
      </c>
      <c r="B837" s="102" t="s">
        <v>906</v>
      </c>
      <c r="C837" s="102" t="s">
        <v>907</v>
      </c>
      <c r="D837" s="102" t="s">
        <v>754</v>
      </c>
      <c r="E837" s="102" t="s">
        <v>5</v>
      </c>
      <c r="F837" s="103" t="s">
        <v>272</v>
      </c>
      <c r="G837" s="104" t="s">
        <v>935</v>
      </c>
      <c r="H837" s="102" t="s">
        <v>490</v>
      </c>
      <c r="I837" s="104" t="s">
        <v>241</v>
      </c>
      <c r="J837" s="105">
        <v>60</v>
      </c>
      <c r="K837" s="106">
        <f t="shared" si="157"/>
        <v>60</v>
      </c>
      <c r="L837" s="106">
        <v>0</v>
      </c>
      <c r="M837" s="107">
        <v>200</v>
      </c>
      <c r="N837" s="34" t="str">
        <f t="shared" si="152"/>
        <v>kan200t</v>
      </c>
      <c r="O837" s="35" t="e">
        <f t="shared" si="153"/>
        <v>#DIV/0!</v>
      </c>
      <c r="P837" s="36">
        <f>VLOOKUP(A837,Kengetallen!$A$2:$B$57,2,FALSE)</f>
        <v>0</v>
      </c>
      <c r="Q837" s="108"/>
      <c r="R837" s="38">
        <f t="shared" si="154"/>
        <v>0</v>
      </c>
      <c r="S837" s="39">
        <f t="shared" si="155"/>
        <v>0</v>
      </c>
      <c r="T837" s="108"/>
      <c r="U837" s="40">
        <f t="shared" si="156"/>
        <v>12000</v>
      </c>
      <c r="V837" s="109"/>
      <c r="W837" s="109"/>
      <c r="X837" s="109"/>
      <c r="Y837" s="109"/>
      <c r="Z837" s="109"/>
      <c r="AA837" s="109"/>
      <c r="AB837" s="109"/>
      <c r="AC837" s="109"/>
      <c r="AD837" s="109"/>
      <c r="AE837" s="109"/>
      <c r="AF837" s="109"/>
      <c r="AG837" s="109"/>
      <c r="AH837" s="109"/>
      <c r="AI837" s="109"/>
      <c r="AJ837" s="109"/>
      <c r="AK837" s="109"/>
      <c r="AL837" s="109"/>
      <c r="AM837" s="109"/>
      <c r="AN837" s="109"/>
      <c r="AO837" s="109"/>
      <c r="AP837" s="109"/>
      <c r="AQ837" s="109"/>
      <c r="AR837" s="109"/>
      <c r="AS837" s="109"/>
      <c r="AT837" s="109"/>
      <c r="AU837" s="109"/>
      <c r="AV837" s="109"/>
      <c r="AW837" s="109"/>
      <c r="AX837" s="109"/>
      <c r="AY837" s="109"/>
      <c r="AZ837" s="109"/>
      <c r="BA837" s="109"/>
      <c r="BB837" s="109"/>
      <c r="BC837" s="109"/>
      <c r="BD837" s="109"/>
    </row>
    <row r="838" spans="1:56" s="110" customFormat="1">
      <c r="A838" s="101" t="s">
        <v>205</v>
      </c>
      <c r="B838" s="102" t="s">
        <v>906</v>
      </c>
      <c r="C838" s="102" t="s">
        <v>907</v>
      </c>
      <c r="D838" s="102" t="s">
        <v>754</v>
      </c>
      <c r="E838" s="102" t="s">
        <v>5</v>
      </c>
      <c r="F838" s="103" t="s">
        <v>272</v>
      </c>
      <c r="G838" s="104" t="s">
        <v>936</v>
      </c>
      <c r="H838" s="102" t="s">
        <v>937</v>
      </c>
      <c r="I838" s="104" t="s">
        <v>241</v>
      </c>
      <c r="J838" s="105">
        <v>218</v>
      </c>
      <c r="K838" s="106">
        <f t="shared" si="157"/>
        <v>218</v>
      </c>
      <c r="L838" s="106">
        <v>0</v>
      </c>
      <c r="M838" s="107">
        <v>200</v>
      </c>
      <c r="N838" s="34" t="str">
        <f t="shared" si="152"/>
        <v>kan200t</v>
      </c>
      <c r="O838" s="35" t="e">
        <f t="shared" si="153"/>
        <v>#DIV/0!</v>
      </c>
      <c r="P838" s="36">
        <f>VLOOKUP(A838,Kengetallen!$A$2:$B$57,2,FALSE)</f>
        <v>0</v>
      </c>
      <c r="Q838" s="108"/>
      <c r="R838" s="38">
        <f t="shared" si="154"/>
        <v>0</v>
      </c>
      <c r="S838" s="39">
        <f t="shared" si="155"/>
        <v>0</v>
      </c>
      <c r="T838" s="108"/>
      <c r="U838" s="40">
        <f t="shared" si="156"/>
        <v>43600</v>
      </c>
      <c r="V838" s="109"/>
      <c r="W838" s="109"/>
      <c r="X838" s="109"/>
      <c r="Y838" s="109"/>
      <c r="Z838" s="109"/>
      <c r="AA838" s="109"/>
      <c r="AB838" s="109"/>
      <c r="AC838" s="109"/>
      <c r="AD838" s="109"/>
      <c r="AE838" s="109"/>
      <c r="AF838" s="109"/>
      <c r="AG838" s="109"/>
      <c r="AH838" s="109"/>
      <c r="AI838" s="109"/>
      <c r="AJ838" s="109"/>
      <c r="AK838" s="109"/>
      <c r="AL838" s="109"/>
      <c r="AM838" s="109"/>
      <c r="AN838" s="109"/>
      <c r="AO838" s="109"/>
      <c r="AP838" s="109"/>
      <c r="AQ838" s="109"/>
      <c r="AR838" s="109"/>
      <c r="AS838" s="109"/>
      <c r="AT838" s="109"/>
      <c r="AU838" s="109"/>
      <c r="AV838" s="109"/>
      <c r="AW838" s="109"/>
      <c r="AX838" s="109"/>
      <c r="AY838" s="109"/>
      <c r="AZ838" s="109"/>
      <c r="BA838" s="109"/>
      <c r="BB838" s="109"/>
      <c r="BC838" s="109"/>
      <c r="BD838" s="109"/>
    </row>
    <row r="839" spans="1:56" s="110" customFormat="1">
      <c r="A839" s="101" t="s">
        <v>228</v>
      </c>
      <c r="B839" s="102" t="s">
        <v>906</v>
      </c>
      <c r="C839" s="102" t="s">
        <v>907</v>
      </c>
      <c r="D839" s="102" t="s">
        <v>754</v>
      </c>
      <c r="E839" s="102" t="s">
        <v>5</v>
      </c>
      <c r="F839" s="103" t="s">
        <v>272</v>
      </c>
      <c r="G839" s="104" t="s">
        <v>938</v>
      </c>
      <c r="H839" s="102" t="s">
        <v>877</v>
      </c>
      <c r="I839" s="104" t="s">
        <v>165</v>
      </c>
      <c r="J839" s="113">
        <v>25</v>
      </c>
      <c r="K839" s="106">
        <f t="shared" si="157"/>
        <v>25</v>
      </c>
      <c r="L839" s="106">
        <v>0</v>
      </c>
      <c r="M839" s="107">
        <v>200</v>
      </c>
      <c r="N839" s="34" t="str">
        <f t="shared" si="152"/>
        <v>sas200s</v>
      </c>
      <c r="O839" s="35" t="e">
        <f t="shared" si="153"/>
        <v>#DIV/0!</v>
      </c>
      <c r="P839" s="36">
        <f>VLOOKUP(A839,Kengetallen!$A$2:$B$57,2,FALSE)</f>
        <v>0</v>
      </c>
      <c r="Q839" s="108"/>
      <c r="R839" s="38">
        <f t="shared" si="154"/>
        <v>0</v>
      </c>
      <c r="S839" s="39">
        <f t="shared" si="155"/>
        <v>0</v>
      </c>
      <c r="T839" s="108"/>
      <c r="U839" s="40">
        <f t="shared" si="156"/>
        <v>5000</v>
      </c>
      <c r="V839" s="109"/>
      <c r="W839" s="109"/>
      <c r="X839" s="109"/>
      <c r="Y839" s="109"/>
      <c r="Z839" s="109"/>
      <c r="AA839" s="109"/>
      <c r="AB839" s="109"/>
      <c r="AC839" s="109"/>
      <c r="AD839" s="109"/>
      <c r="AE839" s="109"/>
      <c r="AF839" s="109"/>
      <c r="AG839" s="109"/>
      <c r="AH839" s="109"/>
      <c r="AI839" s="109"/>
      <c r="AJ839" s="109"/>
      <c r="AK839" s="109"/>
      <c r="AL839" s="109"/>
      <c r="AM839" s="109"/>
      <c r="AN839" s="109"/>
      <c r="AO839" s="109"/>
      <c r="AP839" s="109"/>
      <c r="AQ839" s="109"/>
      <c r="AR839" s="109"/>
      <c r="AS839" s="109"/>
      <c r="AT839" s="109"/>
      <c r="AU839" s="109"/>
      <c r="AV839" s="109"/>
      <c r="AW839" s="109"/>
      <c r="AX839" s="109"/>
      <c r="AY839" s="109"/>
      <c r="AZ839" s="109"/>
      <c r="BA839" s="109"/>
      <c r="BB839" s="109"/>
      <c r="BC839" s="109"/>
      <c r="BD839" s="109"/>
    </row>
    <row r="840" spans="1:56" s="110" customFormat="1">
      <c r="A840" s="101" t="s">
        <v>228</v>
      </c>
      <c r="B840" s="102" t="s">
        <v>906</v>
      </c>
      <c r="C840" s="102" t="s">
        <v>907</v>
      </c>
      <c r="D840" s="102" t="s">
        <v>754</v>
      </c>
      <c r="E840" s="102" t="s">
        <v>5</v>
      </c>
      <c r="F840" s="103" t="s">
        <v>272</v>
      </c>
      <c r="G840" s="104" t="s">
        <v>939</v>
      </c>
      <c r="H840" s="102" t="s">
        <v>877</v>
      </c>
      <c r="I840" s="104" t="s">
        <v>165</v>
      </c>
      <c r="J840" s="113">
        <v>25</v>
      </c>
      <c r="K840" s="106">
        <f t="shared" si="157"/>
        <v>25</v>
      </c>
      <c r="L840" s="106">
        <v>0</v>
      </c>
      <c r="M840" s="107">
        <v>200</v>
      </c>
      <c r="N840" s="34" t="str">
        <f t="shared" si="152"/>
        <v>sas200s</v>
      </c>
      <c r="O840" s="35" t="e">
        <f t="shared" si="153"/>
        <v>#DIV/0!</v>
      </c>
      <c r="P840" s="36">
        <f>VLOOKUP(A840,Kengetallen!$A$2:$B$57,2,FALSE)</f>
        <v>0</v>
      </c>
      <c r="Q840" s="108"/>
      <c r="R840" s="38">
        <f t="shared" si="154"/>
        <v>0</v>
      </c>
      <c r="S840" s="39">
        <f t="shared" si="155"/>
        <v>0</v>
      </c>
      <c r="T840" s="108"/>
      <c r="U840" s="40">
        <f t="shared" si="156"/>
        <v>5000</v>
      </c>
      <c r="V840" s="109"/>
      <c r="W840" s="109"/>
      <c r="X840" s="109"/>
      <c r="Y840" s="109"/>
      <c r="Z840" s="109"/>
      <c r="AA840" s="109"/>
      <c r="AB840" s="109"/>
      <c r="AC840" s="109"/>
      <c r="AD840" s="109"/>
      <c r="AE840" s="109"/>
      <c r="AF840" s="109"/>
      <c r="AG840" s="109"/>
      <c r="AH840" s="109"/>
      <c r="AI840" s="109"/>
      <c r="AJ840" s="109"/>
      <c r="AK840" s="109"/>
      <c r="AL840" s="109"/>
      <c r="AM840" s="109"/>
      <c r="AN840" s="109"/>
      <c r="AO840" s="109"/>
      <c r="AP840" s="109"/>
      <c r="AQ840" s="109"/>
      <c r="AR840" s="109"/>
      <c r="AS840" s="109"/>
      <c r="AT840" s="109"/>
      <c r="AU840" s="109"/>
      <c r="AV840" s="109"/>
      <c r="AW840" s="109"/>
      <c r="AX840" s="109"/>
      <c r="AY840" s="109"/>
      <c r="AZ840" s="109"/>
      <c r="BA840" s="109"/>
      <c r="BB840" s="109"/>
      <c r="BC840" s="109"/>
      <c r="BD840" s="109"/>
    </row>
    <row r="841" spans="1:56" s="110" customFormat="1">
      <c r="A841" s="101" t="s">
        <v>233</v>
      </c>
      <c r="B841" s="102" t="s">
        <v>906</v>
      </c>
      <c r="C841" s="102" t="s">
        <v>907</v>
      </c>
      <c r="D841" s="102" t="s">
        <v>754</v>
      </c>
      <c r="E841" s="102" t="s">
        <v>5</v>
      </c>
      <c r="F841" s="103" t="s">
        <v>272</v>
      </c>
      <c r="G841" s="104"/>
      <c r="H841" s="104" t="s">
        <v>940</v>
      </c>
      <c r="I841" s="104" t="s">
        <v>941</v>
      </c>
      <c r="J841" s="113">
        <v>78</v>
      </c>
      <c r="K841" s="106">
        <f t="shared" si="157"/>
        <v>78</v>
      </c>
      <c r="L841" s="106">
        <v>0</v>
      </c>
      <c r="M841" s="107">
        <v>200</v>
      </c>
      <c r="N841" s="34" t="str">
        <f t="shared" si="152"/>
        <v>tra200r</v>
      </c>
      <c r="O841" s="35" t="e">
        <f t="shared" si="153"/>
        <v>#DIV/0!</v>
      </c>
      <c r="P841" s="36">
        <f>VLOOKUP(A841,Kengetallen!$A$2:$B$57,2,FALSE)</f>
        <v>0</v>
      </c>
      <c r="Q841" s="108"/>
      <c r="R841" s="38">
        <f t="shared" si="154"/>
        <v>0</v>
      </c>
      <c r="S841" s="39">
        <f t="shared" si="155"/>
        <v>0</v>
      </c>
      <c r="T841" s="108"/>
      <c r="U841" s="40">
        <f t="shared" si="156"/>
        <v>15600</v>
      </c>
      <c r="V841" s="109"/>
      <c r="W841" s="109"/>
      <c r="X841" s="109"/>
      <c r="Y841" s="109"/>
      <c r="Z841" s="109"/>
      <c r="AA841" s="109"/>
      <c r="AB841" s="109"/>
      <c r="AC841" s="109"/>
      <c r="AD841" s="109"/>
      <c r="AE841" s="109"/>
      <c r="AF841" s="109"/>
      <c r="AG841" s="109"/>
      <c r="AH841" s="109"/>
      <c r="AI841" s="109"/>
      <c r="AJ841" s="109"/>
      <c r="AK841" s="109"/>
      <c r="AL841" s="109"/>
      <c r="AM841" s="109"/>
      <c r="AN841" s="109"/>
      <c r="AO841" s="109"/>
      <c r="AP841" s="109"/>
      <c r="AQ841" s="109"/>
      <c r="AR841" s="109"/>
      <c r="AS841" s="109"/>
      <c r="AT841" s="109"/>
      <c r="AU841" s="109"/>
      <c r="AV841" s="109"/>
      <c r="AW841" s="109"/>
      <c r="AX841" s="109"/>
      <c r="AY841" s="109"/>
      <c r="AZ841" s="109"/>
      <c r="BA841" s="109"/>
      <c r="BB841" s="109"/>
      <c r="BC841" s="109"/>
      <c r="BD841" s="109"/>
    </row>
    <row r="842" spans="1:56" s="110" customFormat="1">
      <c r="A842" s="101" t="s">
        <v>198</v>
      </c>
      <c r="B842" s="102" t="s">
        <v>906</v>
      </c>
      <c r="C842" s="102" t="s">
        <v>907</v>
      </c>
      <c r="D842" s="102" t="s">
        <v>754</v>
      </c>
      <c r="E842" s="102" t="s">
        <v>5</v>
      </c>
      <c r="F842" s="103" t="s">
        <v>272</v>
      </c>
      <c r="G842" s="104"/>
      <c r="H842" s="104" t="s">
        <v>573</v>
      </c>
      <c r="I842" s="104" t="s">
        <v>166</v>
      </c>
      <c r="J842" s="113">
        <v>27</v>
      </c>
      <c r="K842" s="106">
        <f t="shared" si="157"/>
        <v>27</v>
      </c>
      <c r="L842" s="106">
        <v>0</v>
      </c>
      <c r="M842" s="107">
        <v>200</v>
      </c>
      <c r="N842" s="34" t="str">
        <f t="shared" si="152"/>
        <v>gar200l</v>
      </c>
      <c r="O842" s="35" t="e">
        <f t="shared" si="153"/>
        <v>#DIV/0!</v>
      </c>
      <c r="P842" s="36">
        <f>VLOOKUP(A842,Kengetallen!$A$2:$B$57,2,FALSE)</f>
        <v>0</v>
      </c>
      <c r="Q842" s="108"/>
      <c r="R842" s="38">
        <f t="shared" si="154"/>
        <v>0</v>
      </c>
      <c r="S842" s="39">
        <f t="shared" si="155"/>
        <v>0</v>
      </c>
      <c r="T842" s="108"/>
      <c r="U842" s="40">
        <f t="shared" si="156"/>
        <v>5400</v>
      </c>
      <c r="V842" s="109"/>
      <c r="W842" s="109"/>
      <c r="X842" s="109"/>
      <c r="Y842" s="109"/>
      <c r="Z842" s="109"/>
      <c r="AA842" s="109"/>
      <c r="AB842" s="109"/>
      <c r="AC842" s="109"/>
      <c r="AD842" s="109"/>
      <c r="AE842" s="109"/>
      <c r="AF842" s="109"/>
      <c r="AG842" s="109"/>
      <c r="AH842" s="109"/>
      <c r="AI842" s="109"/>
      <c r="AJ842" s="109"/>
      <c r="AK842" s="109"/>
      <c r="AL842" s="109"/>
      <c r="AM842" s="109"/>
      <c r="AN842" s="109"/>
      <c r="AO842" s="109"/>
      <c r="AP842" s="109"/>
      <c r="AQ842" s="109"/>
      <c r="AR842" s="109"/>
      <c r="AS842" s="109"/>
      <c r="AT842" s="109"/>
      <c r="AU842" s="109"/>
      <c r="AV842" s="109"/>
      <c r="AW842" s="109"/>
      <c r="AX842" s="109"/>
      <c r="AY842" s="109"/>
      <c r="AZ842" s="109"/>
      <c r="BA842" s="109"/>
      <c r="BB842" s="109"/>
      <c r="BC842" s="109"/>
      <c r="BD842" s="109"/>
    </row>
    <row r="843" spans="1:56" s="110" customFormat="1">
      <c r="A843" s="43" t="s">
        <v>197</v>
      </c>
      <c r="B843" s="102" t="s">
        <v>906</v>
      </c>
      <c r="C843" s="102" t="s">
        <v>907</v>
      </c>
      <c r="D843" s="102" t="s">
        <v>754</v>
      </c>
      <c r="E843" s="102" t="s">
        <v>5</v>
      </c>
      <c r="F843" s="103" t="s">
        <v>272</v>
      </c>
      <c r="G843" s="104"/>
      <c r="H843" s="104" t="s">
        <v>942</v>
      </c>
      <c r="I843" s="104" t="s">
        <v>929</v>
      </c>
      <c r="J843" s="113">
        <v>46</v>
      </c>
      <c r="K843" s="106">
        <f t="shared" si="157"/>
        <v>46</v>
      </c>
      <c r="L843" s="106">
        <v>0</v>
      </c>
      <c r="M843" s="107">
        <v>200</v>
      </c>
      <c r="N843" s="34" t="str">
        <f t="shared" si="152"/>
        <v>gan200s</v>
      </c>
      <c r="O843" s="35" t="e">
        <f t="shared" si="153"/>
        <v>#DIV/0!</v>
      </c>
      <c r="P843" s="36">
        <f>VLOOKUP(A843,Kengetallen!$A$2:$B$57,2,FALSE)</f>
        <v>0</v>
      </c>
      <c r="Q843" s="108"/>
      <c r="R843" s="38">
        <f t="shared" si="154"/>
        <v>0</v>
      </c>
      <c r="S843" s="39">
        <f t="shared" si="155"/>
        <v>0</v>
      </c>
      <c r="T843" s="108"/>
      <c r="U843" s="40">
        <f t="shared" si="156"/>
        <v>9200</v>
      </c>
      <c r="V843" s="109"/>
      <c r="W843" s="109"/>
      <c r="X843" s="109"/>
      <c r="Y843" s="109"/>
      <c r="Z843" s="109"/>
      <c r="AA843" s="109"/>
      <c r="AB843" s="109"/>
      <c r="AC843" s="109"/>
      <c r="AD843" s="109"/>
      <c r="AE843" s="109"/>
      <c r="AF843" s="109"/>
      <c r="AG843" s="109"/>
      <c r="AH843" s="109"/>
      <c r="AI843" s="109"/>
      <c r="AJ843" s="109"/>
      <c r="AK843" s="109"/>
      <c r="AL843" s="109"/>
      <c r="AM843" s="109"/>
      <c r="AN843" s="109"/>
      <c r="AO843" s="109"/>
      <c r="AP843" s="109"/>
      <c r="AQ843" s="109"/>
      <c r="AR843" s="109"/>
      <c r="AS843" s="109"/>
      <c r="AT843" s="109"/>
      <c r="AU843" s="109"/>
      <c r="AV843" s="109"/>
      <c r="AW843" s="109"/>
      <c r="AX843" s="109"/>
      <c r="AY843" s="109"/>
      <c r="AZ843" s="109"/>
      <c r="BA843" s="109"/>
      <c r="BB843" s="109"/>
      <c r="BC843" s="109"/>
      <c r="BD843" s="109"/>
    </row>
    <row r="844" spans="1:56" s="110" customFormat="1">
      <c r="A844" s="71" t="s">
        <v>228</v>
      </c>
      <c r="B844" s="102" t="s">
        <v>906</v>
      </c>
      <c r="C844" s="102" t="s">
        <v>907</v>
      </c>
      <c r="D844" s="102" t="s">
        <v>754</v>
      </c>
      <c r="E844" s="102" t="s">
        <v>5</v>
      </c>
      <c r="F844" s="103" t="s">
        <v>272</v>
      </c>
      <c r="G844" s="104"/>
      <c r="H844" s="104" t="s">
        <v>943</v>
      </c>
      <c r="I844" s="104" t="s">
        <v>929</v>
      </c>
      <c r="J844" s="113">
        <v>34</v>
      </c>
      <c r="K844" s="106">
        <f t="shared" si="157"/>
        <v>34</v>
      </c>
      <c r="L844" s="106">
        <v>0</v>
      </c>
      <c r="M844" s="107">
        <v>200</v>
      </c>
      <c r="N844" s="34" t="str">
        <f t="shared" si="152"/>
        <v>sas200s</v>
      </c>
      <c r="O844" s="35" t="e">
        <f t="shared" si="153"/>
        <v>#DIV/0!</v>
      </c>
      <c r="P844" s="36">
        <f>VLOOKUP(A844,Kengetallen!$A$2:$B$57,2,FALSE)</f>
        <v>0</v>
      </c>
      <c r="Q844" s="108"/>
      <c r="R844" s="38">
        <f t="shared" si="154"/>
        <v>0</v>
      </c>
      <c r="S844" s="39">
        <f t="shared" si="155"/>
        <v>0</v>
      </c>
      <c r="T844" s="108"/>
      <c r="U844" s="40">
        <f t="shared" si="156"/>
        <v>6800</v>
      </c>
      <c r="V844" s="109"/>
      <c r="W844" s="109"/>
      <c r="X844" s="109"/>
      <c r="Y844" s="109"/>
      <c r="Z844" s="109"/>
      <c r="AA844" s="109"/>
      <c r="AB844" s="109"/>
      <c r="AC844" s="109"/>
      <c r="AD844" s="109"/>
      <c r="AE844" s="109"/>
      <c r="AF844" s="109"/>
      <c r="AG844" s="109"/>
      <c r="AH844" s="109"/>
      <c r="AI844" s="109"/>
      <c r="AJ844" s="109"/>
      <c r="AK844" s="109"/>
      <c r="AL844" s="109"/>
      <c r="AM844" s="109"/>
      <c r="AN844" s="109"/>
      <c r="AO844" s="109"/>
      <c r="AP844" s="109"/>
      <c r="AQ844" s="109"/>
      <c r="AR844" s="109"/>
      <c r="AS844" s="109"/>
      <c r="AT844" s="109"/>
      <c r="AU844" s="109"/>
      <c r="AV844" s="109"/>
      <c r="AW844" s="109"/>
      <c r="AX844" s="109"/>
      <c r="AY844" s="109"/>
      <c r="AZ844" s="109"/>
      <c r="BA844" s="109"/>
      <c r="BB844" s="109"/>
      <c r="BC844" s="109"/>
      <c r="BD844" s="109"/>
    </row>
    <row r="845" spans="1:56" s="110" customFormat="1">
      <c r="A845" s="25" t="s">
        <v>194</v>
      </c>
      <c r="B845" s="102" t="s">
        <v>906</v>
      </c>
      <c r="C845" s="102" t="s">
        <v>907</v>
      </c>
      <c r="D845" s="102" t="s">
        <v>754</v>
      </c>
      <c r="E845" s="102" t="s">
        <v>5</v>
      </c>
      <c r="F845" s="103" t="s">
        <v>272</v>
      </c>
      <c r="G845" s="104"/>
      <c r="H845" s="104" t="s">
        <v>944</v>
      </c>
      <c r="I845" s="104" t="s">
        <v>764</v>
      </c>
      <c r="J845" s="113">
        <v>10</v>
      </c>
      <c r="K845" s="106">
        <f t="shared" si="157"/>
        <v>10</v>
      </c>
      <c r="L845" s="106">
        <v>0</v>
      </c>
      <c r="M845" s="107">
        <v>200</v>
      </c>
      <c r="N845" s="34" t="str">
        <f t="shared" si="152"/>
        <v>ent200t</v>
      </c>
      <c r="O845" s="35" t="e">
        <f t="shared" si="153"/>
        <v>#DIV/0!</v>
      </c>
      <c r="P845" s="36">
        <f>VLOOKUP(A845,Kengetallen!$A$2:$B$57,2,FALSE)</f>
        <v>0</v>
      </c>
      <c r="Q845" s="108"/>
      <c r="R845" s="38">
        <f t="shared" si="154"/>
        <v>0</v>
      </c>
      <c r="S845" s="39">
        <f t="shared" si="155"/>
        <v>0</v>
      </c>
      <c r="T845" s="108"/>
      <c r="U845" s="40">
        <f t="shared" si="156"/>
        <v>2000</v>
      </c>
      <c r="V845" s="109"/>
      <c r="W845" s="109"/>
      <c r="X845" s="109"/>
      <c r="Y845" s="109"/>
      <c r="Z845" s="109"/>
      <c r="AA845" s="109"/>
      <c r="AB845" s="109"/>
      <c r="AC845" s="109"/>
      <c r="AD845" s="109"/>
      <c r="AE845" s="109"/>
      <c r="AF845" s="109"/>
      <c r="AG845" s="109"/>
      <c r="AH845" s="109"/>
      <c r="AI845" s="109"/>
      <c r="AJ845" s="109"/>
      <c r="AK845" s="109"/>
      <c r="AL845" s="109"/>
      <c r="AM845" s="109"/>
      <c r="AN845" s="109"/>
      <c r="AO845" s="109"/>
      <c r="AP845" s="109"/>
      <c r="AQ845" s="109"/>
      <c r="AR845" s="109"/>
      <c r="AS845" s="109"/>
      <c r="AT845" s="109"/>
      <c r="AU845" s="109"/>
      <c r="AV845" s="109"/>
      <c r="AW845" s="109"/>
      <c r="AX845" s="109"/>
      <c r="AY845" s="109"/>
      <c r="AZ845" s="109"/>
      <c r="BA845" s="109"/>
      <c r="BB845" s="109"/>
      <c r="BC845" s="109"/>
      <c r="BD845" s="109"/>
    </row>
    <row r="846" spans="1:56" s="110" customFormat="1">
      <c r="A846" s="71" t="s">
        <v>228</v>
      </c>
      <c r="B846" s="102" t="s">
        <v>906</v>
      </c>
      <c r="C846" s="102" t="s">
        <v>907</v>
      </c>
      <c r="D846" s="102" t="s">
        <v>754</v>
      </c>
      <c r="E846" s="102" t="s">
        <v>5</v>
      </c>
      <c r="F846" s="103" t="s">
        <v>272</v>
      </c>
      <c r="G846" s="104"/>
      <c r="H846" s="104" t="s">
        <v>945</v>
      </c>
      <c r="I846" s="104" t="s">
        <v>929</v>
      </c>
      <c r="J846" s="113">
        <v>23</v>
      </c>
      <c r="K846" s="106">
        <f t="shared" si="157"/>
        <v>23</v>
      </c>
      <c r="L846" s="106">
        <v>0</v>
      </c>
      <c r="M846" s="107">
        <v>200</v>
      </c>
      <c r="N846" s="34" t="str">
        <f t="shared" si="152"/>
        <v>sas200s</v>
      </c>
      <c r="O846" s="35" t="e">
        <f t="shared" si="153"/>
        <v>#DIV/0!</v>
      </c>
      <c r="P846" s="36">
        <f>VLOOKUP(A846,Kengetallen!$A$2:$B$57,2,FALSE)</f>
        <v>0</v>
      </c>
      <c r="Q846" s="108"/>
      <c r="R846" s="38">
        <f t="shared" si="154"/>
        <v>0</v>
      </c>
      <c r="S846" s="39">
        <f t="shared" si="155"/>
        <v>0</v>
      </c>
      <c r="T846" s="108"/>
      <c r="U846" s="40">
        <f t="shared" si="156"/>
        <v>4600</v>
      </c>
      <c r="V846" s="109"/>
      <c r="W846" s="109"/>
      <c r="X846" s="109"/>
      <c r="Y846" s="109"/>
      <c r="Z846" s="109"/>
      <c r="AA846" s="109"/>
      <c r="AB846" s="109"/>
      <c r="AC846" s="109"/>
      <c r="AD846" s="109"/>
      <c r="AE846" s="109"/>
      <c r="AF846" s="109"/>
      <c r="AG846" s="109"/>
      <c r="AH846" s="109"/>
      <c r="AI846" s="109"/>
      <c r="AJ846" s="109"/>
      <c r="AK846" s="109"/>
      <c r="AL846" s="109"/>
      <c r="AM846" s="109"/>
      <c r="AN846" s="109"/>
      <c r="AO846" s="109"/>
      <c r="AP846" s="109"/>
      <c r="AQ846" s="109"/>
      <c r="AR846" s="109"/>
      <c r="AS846" s="109"/>
      <c r="AT846" s="109"/>
      <c r="AU846" s="109"/>
      <c r="AV846" s="109"/>
      <c r="AW846" s="109"/>
      <c r="AX846" s="109"/>
      <c r="AY846" s="109"/>
      <c r="AZ846" s="109"/>
      <c r="BA846" s="109"/>
      <c r="BB846" s="109"/>
      <c r="BC846" s="109"/>
      <c r="BD846" s="109"/>
    </row>
    <row r="847" spans="1:56" s="110" customFormat="1">
      <c r="A847" s="67" t="s">
        <v>197</v>
      </c>
      <c r="B847" s="102" t="s">
        <v>906</v>
      </c>
      <c r="C847" s="102" t="s">
        <v>907</v>
      </c>
      <c r="D847" s="102" t="s">
        <v>754</v>
      </c>
      <c r="E847" s="102" t="s">
        <v>5</v>
      </c>
      <c r="F847" s="103" t="s">
        <v>272</v>
      </c>
      <c r="G847" s="104"/>
      <c r="H847" s="104" t="s">
        <v>946</v>
      </c>
      <c r="I847" s="104" t="s">
        <v>929</v>
      </c>
      <c r="J847" s="113">
        <v>600</v>
      </c>
      <c r="K847" s="106">
        <f t="shared" si="157"/>
        <v>600</v>
      </c>
      <c r="L847" s="106">
        <v>0</v>
      </c>
      <c r="M847" s="107">
        <v>200</v>
      </c>
      <c r="N847" s="34" t="str">
        <f t="shared" si="152"/>
        <v>gan200s</v>
      </c>
      <c r="O847" s="35" t="e">
        <f t="shared" si="153"/>
        <v>#DIV/0!</v>
      </c>
      <c r="P847" s="36">
        <f>VLOOKUP(A847,Kengetallen!$A$2:$B$57,2,FALSE)</f>
        <v>0</v>
      </c>
      <c r="Q847" s="108"/>
      <c r="R847" s="38">
        <f t="shared" si="154"/>
        <v>0</v>
      </c>
      <c r="S847" s="39">
        <f t="shared" si="155"/>
        <v>0</v>
      </c>
      <c r="T847" s="108"/>
      <c r="U847" s="40">
        <f t="shared" si="156"/>
        <v>120000</v>
      </c>
      <c r="V847" s="109"/>
      <c r="W847" s="109"/>
      <c r="X847" s="109"/>
      <c r="Y847" s="109"/>
      <c r="Z847" s="109"/>
      <c r="AA847" s="109"/>
      <c r="AB847" s="109"/>
      <c r="AC847" s="109"/>
      <c r="AD847" s="109"/>
      <c r="AE847" s="109"/>
      <c r="AF847" s="109"/>
      <c r="AG847" s="109"/>
      <c r="AH847" s="109"/>
      <c r="AI847" s="109"/>
      <c r="AJ847" s="109"/>
      <c r="AK847" s="109"/>
      <c r="AL847" s="109"/>
      <c r="AM847" s="109"/>
      <c r="AN847" s="109"/>
      <c r="AO847" s="109"/>
      <c r="AP847" s="109"/>
      <c r="AQ847" s="109"/>
      <c r="AR847" s="109"/>
      <c r="AS847" s="109"/>
      <c r="AT847" s="109"/>
      <c r="AU847" s="109"/>
      <c r="AV847" s="109"/>
      <c r="AW847" s="109"/>
      <c r="AX847" s="109"/>
      <c r="AY847" s="109"/>
      <c r="AZ847" s="109"/>
      <c r="BA847" s="109"/>
      <c r="BB847" s="109"/>
      <c r="BC847" s="109"/>
      <c r="BD847" s="109"/>
    </row>
    <row r="848" spans="1:56" s="110" customFormat="1">
      <c r="A848" s="71" t="s">
        <v>228</v>
      </c>
      <c r="B848" s="102" t="s">
        <v>906</v>
      </c>
      <c r="C848" s="102" t="s">
        <v>907</v>
      </c>
      <c r="D848" s="102" t="s">
        <v>754</v>
      </c>
      <c r="E848" s="102" t="s">
        <v>5</v>
      </c>
      <c r="F848" s="103" t="s">
        <v>272</v>
      </c>
      <c r="G848" s="104"/>
      <c r="H848" s="104" t="s">
        <v>947</v>
      </c>
      <c r="I848" s="104" t="s">
        <v>929</v>
      </c>
      <c r="J848" s="113">
        <v>50</v>
      </c>
      <c r="K848" s="106">
        <f t="shared" si="157"/>
        <v>50</v>
      </c>
      <c r="L848" s="106">
        <v>0</v>
      </c>
      <c r="M848" s="107">
        <v>200</v>
      </c>
      <c r="N848" s="34" t="str">
        <f t="shared" si="152"/>
        <v>sas200s</v>
      </c>
      <c r="O848" s="35" t="e">
        <f t="shared" si="153"/>
        <v>#DIV/0!</v>
      </c>
      <c r="P848" s="36">
        <f>VLOOKUP(A848,Kengetallen!$A$2:$B$57,2,FALSE)</f>
        <v>0</v>
      </c>
      <c r="Q848" s="108"/>
      <c r="R848" s="38">
        <f t="shared" si="154"/>
        <v>0</v>
      </c>
      <c r="S848" s="39">
        <f t="shared" si="155"/>
        <v>0</v>
      </c>
      <c r="T848" s="108"/>
      <c r="U848" s="40">
        <f t="shared" si="156"/>
        <v>10000</v>
      </c>
      <c r="V848" s="109"/>
      <c r="W848" s="109"/>
      <c r="X848" s="109"/>
      <c r="Y848" s="109"/>
      <c r="Z848" s="109"/>
      <c r="AA848" s="109"/>
      <c r="AB848" s="109"/>
      <c r="AC848" s="109"/>
      <c r="AD848" s="109"/>
      <c r="AE848" s="109"/>
      <c r="AF848" s="109"/>
      <c r="AG848" s="109"/>
      <c r="AH848" s="109"/>
      <c r="AI848" s="109"/>
      <c r="AJ848" s="109"/>
      <c r="AK848" s="109"/>
      <c r="AL848" s="109"/>
      <c r="AM848" s="109"/>
      <c r="AN848" s="109"/>
      <c r="AO848" s="109"/>
      <c r="AP848" s="109"/>
      <c r="AQ848" s="109"/>
      <c r="AR848" s="109"/>
      <c r="AS848" s="109"/>
      <c r="AT848" s="109"/>
      <c r="AU848" s="109"/>
      <c r="AV848" s="109"/>
      <c r="AW848" s="109"/>
      <c r="AX848" s="109"/>
      <c r="AY848" s="109"/>
      <c r="AZ848" s="109"/>
      <c r="BA848" s="109"/>
      <c r="BB848" s="109"/>
      <c r="BC848" s="109"/>
      <c r="BD848" s="109"/>
    </row>
    <row r="849" spans="1:56" s="110" customFormat="1">
      <c r="A849" s="25" t="s">
        <v>194</v>
      </c>
      <c r="B849" s="102" t="s">
        <v>906</v>
      </c>
      <c r="C849" s="102" t="s">
        <v>907</v>
      </c>
      <c r="D849" s="102" t="s">
        <v>754</v>
      </c>
      <c r="E849" s="102" t="s">
        <v>5</v>
      </c>
      <c r="F849" s="103" t="s">
        <v>272</v>
      </c>
      <c r="G849" s="104"/>
      <c r="H849" s="104" t="s">
        <v>948</v>
      </c>
      <c r="I849" s="104" t="s">
        <v>764</v>
      </c>
      <c r="J849" s="113">
        <v>35</v>
      </c>
      <c r="K849" s="106">
        <f t="shared" si="157"/>
        <v>35</v>
      </c>
      <c r="L849" s="106">
        <v>0</v>
      </c>
      <c r="M849" s="107">
        <v>200</v>
      </c>
      <c r="N849" s="34" t="str">
        <f t="shared" si="152"/>
        <v>ent200t</v>
      </c>
      <c r="O849" s="35" t="e">
        <f t="shared" si="153"/>
        <v>#DIV/0!</v>
      </c>
      <c r="P849" s="36">
        <f>VLOOKUP(A849,Kengetallen!$A$2:$B$57,2,FALSE)</f>
        <v>0</v>
      </c>
      <c r="Q849" s="108"/>
      <c r="R849" s="38">
        <f t="shared" si="154"/>
        <v>0</v>
      </c>
      <c r="S849" s="39">
        <f t="shared" si="155"/>
        <v>0</v>
      </c>
      <c r="T849" s="108"/>
      <c r="U849" s="40">
        <f t="shared" si="156"/>
        <v>7000</v>
      </c>
      <c r="V849" s="109"/>
      <c r="W849" s="109"/>
      <c r="X849" s="109"/>
      <c r="Y849" s="109"/>
      <c r="Z849" s="109"/>
      <c r="AA849" s="109"/>
      <c r="AB849" s="109"/>
      <c r="AC849" s="109"/>
      <c r="AD849" s="109"/>
      <c r="AE849" s="109"/>
      <c r="AF849" s="109"/>
      <c r="AG849" s="109"/>
      <c r="AH849" s="109"/>
      <c r="AI849" s="109"/>
      <c r="AJ849" s="109"/>
      <c r="AK849" s="109"/>
      <c r="AL849" s="109"/>
      <c r="AM849" s="109"/>
      <c r="AN849" s="109"/>
      <c r="AO849" s="109"/>
      <c r="AP849" s="109"/>
      <c r="AQ849" s="109"/>
      <c r="AR849" s="109"/>
      <c r="AS849" s="109"/>
      <c r="AT849" s="109"/>
      <c r="AU849" s="109"/>
      <c r="AV849" s="109"/>
      <c r="AW849" s="109"/>
      <c r="AX849" s="109"/>
      <c r="AY849" s="109"/>
      <c r="AZ849" s="109"/>
      <c r="BA849" s="109"/>
      <c r="BB849" s="109"/>
      <c r="BC849" s="109"/>
      <c r="BD849" s="109"/>
    </row>
    <row r="850" spans="1:56" s="110" customFormat="1">
      <c r="A850" s="43" t="s">
        <v>197</v>
      </c>
      <c r="B850" s="102" t="s">
        <v>906</v>
      </c>
      <c r="C850" s="102" t="s">
        <v>907</v>
      </c>
      <c r="D850" s="102" t="s">
        <v>754</v>
      </c>
      <c r="E850" s="102" t="s">
        <v>5</v>
      </c>
      <c r="F850" s="103" t="s">
        <v>272</v>
      </c>
      <c r="G850" s="104"/>
      <c r="H850" s="104" t="s">
        <v>949</v>
      </c>
      <c r="I850" s="104" t="s">
        <v>950</v>
      </c>
      <c r="J850" s="113">
        <v>302</v>
      </c>
      <c r="K850" s="106">
        <f t="shared" si="157"/>
        <v>302</v>
      </c>
      <c r="L850" s="106">
        <v>0</v>
      </c>
      <c r="M850" s="107">
        <v>200</v>
      </c>
      <c r="N850" s="34" t="str">
        <f t="shared" si="152"/>
        <v>gan200s</v>
      </c>
      <c r="O850" s="35" t="e">
        <f t="shared" si="153"/>
        <v>#DIV/0!</v>
      </c>
      <c r="P850" s="36">
        <f>VLOOKUP(A850,Kengetallen!$A$2:$B$57,2,FALSE)</f>
        <v>0</v>
      </c>
      <c r="Q850" s="108"/>
      <c r="R850" s="38">
        <f t="shared" si="154"/>
        <v>0</v>
      </c>
      <c r="S850" s="39">
        <f t="shared" si="155"/>
        <v>0</v>
      </c>
      <c r="T850" s="108"/>
      <c r="U850" s="40">
        <f t="shared" si="156"/>
        <v>60400</v>
      </c>
      <c r="V850" s="109"/>
      <c r="W850" s="109"/>
      <c r="X850" s="109"/>
      <c r="Y850" s="109"/>
      <c r="Z850" s="109"/>
      <c r="AA850" s="109"/>
      <c r="AB850" s="109"/>
      <c r="AC850" s="109"/>
      <c r="AD850" s="109"/>
      <c r="AE850" s="109"/>
      <c r="AF850" s="109"/>
      <c r="AG850" s="109"/>
      <c r="AH850" s="109"/>
      <c r="AI850" s="109"/>
      <c r="AJ850" s="109"/>
      <c r="AK850" s="109"/>
      <c r="AL850" s="109"/>
      <c r="AM850" s="109"/>
      <c r="AN850" s="109"/>
      <c r="AO850" s="109"/>
      <c r="AP850" s="109"/>
      <c r="AQ850" s="109"/>
      <c r="AR850" s="109"/>
      <c r="AS850" s="109"/>
      <c r="AT850" s="109"/>
      <c r="AU850" s="109"/>
      <c r="AV850" s="109"/>
      <c r="AW850" s="109"/>
      <c r="AX850" s="109"/>
      <c r="AY850" s="109"/>
      <c r="AZ850" s="109"/>
      <c r="BA850" s="109"/>
      <c r="BB850" s="109"/>
      <c r="BC850" s="109"/>
      <c r="BD850" s="109"/>
    </row>
    <row r="851" spans="1:56" s="110" customFormat="1">
      <c r="A851" s="25" t="s">
        <v>194</v>
      </c>
      <c r="B851" s="102" t="s">
        <v>906</v>
      </c>
      <c r="C851" s="102" t="s">
        <v>907</v>
      </c>
      <c r="D851" s="102" t="s">
        <v>754</v>
      </c>
      <c r="E851" s="102" t="s">
        <v>5</v>
      </c>
      <c r="F851" s="103" t="s">
        <v>272</v>
      </c>
      <c r="G851" s="104"/>
      <c r="H851" s="104" t="s">
        <v>951</v>
      </c>
      <c r="I851" s="102" t="s">
        <v>764</v>
      </c>
      <c r="J851" s="114">
        <v>19</v>
      </c>
      <c r="K851" s="106">
        <f t="shared" si="157"/>
        <v>19</v>
      </c>
      <c r="L851" s="106">
        <v>0</v>
      </c>
      <c r="M851" s="107">
        <v>200</v>
      </c>
      <c r="N851" s="34" t="str">
        <f t="shared" si="152"/>
        <v>ent200t</v>
      </c>
      <c r="O851" s="35" t="e">
        <f t="shared" si="153"/>
        <v>#DIV/0!</v>
      </c>
      <c r="P851" s="36">
        <f>VLOOKUP(A851,Kengetallen!$A$2:$B$57,2,FALSE)</f>
        <v>0</v>
      </c>
      <c r="Q851" s="108"/>
      <c r="R851" s="38">
        <f t="shared" si="154"/>
        <v>0</v>
      </c>
      <c r="S851" s="39">
        <f t="shared" si="155"/>
        <v>0</v>
      </c>
      <c r="T851" s="108"/>
      <c r="U851" s="40">
        <f t="shared" si="156"/>
        <v>3800</v>
      </c>
      <c r="V851" s="109"/>
      <c r="W851" s="109"/>
      <c r="X851" s="109"/>
      <c r="Y851" s="109"/>
      <c r="Z851" s="109"/>
      <c r="AA851" s="109"/>
      <c r="AB851" s="109"/>
      <c r="AC851" s="109"/>
      <c r="AD851" s="109"/>
      <c r="AE851" s="109"/>
      <c r="AF851" s="109"/>
      <c r="AG851" s="109"/>
      <c r="AH851" s="109"/>
      <c r="AI851" s="109"/>
      <c r="AJ851" s="109"/>
      <c r="AK851" s="109"/>
      <c r="AL851" s="109"/>
      <c r="AM851" s="109"/>
      <c r="AN851" s="109"/>
      <c r="AO851" s="109"/>
      <c r="AP851" s="109"/>
      <c r="AQ851" s="109"/>
      <c r="AR851" s="109"/>
      <c r="AS851" s="109"/>
      <c r="AT851" s="109"/>
      <c r="AU851" s="109"/>
      <c r="AV851" s="109"/>
      <c r="AW851" s="109"/>
      <c r="AX851" s="109"/>
      <c r="AY851" s="109"/>
      <c r="AZ851" s="109"/>
      <c r="BA851" s="109"/>
      <c r="BB851" s="109"/>
      <c r="BC851" s="109"/>
      <c r="BD851" s="109"/>
    </row>
    <row r="852" spans="1:56" s="110" customFormat="1">
      <c r="A852" s="111" t="s">
        <v>182</v>
      </c>
      <c r="B852" s="102" t="s">
        <v>906</v>
      </c>
      <c r="C852" s="102" t="s">
        <v>907</v>
      </c>
      <c r="D852" s="102" t="s">
        <v>754</v>
      </c>
      <c r="E852" s="102" t="s">
        <v>5</v>
      </c>
      <c r="F852" s="103" t="s">
        <v>272</v>
      </c>
      <c r="G852" s="104"/>
      <c r="H852" s="104" t="s">
        <v>952</v>
      </c>
      <c r="I852" s="104" t="s">
        <v>166</v>
      </c>
      <c r="J852" s="114">
        <v>321</v>
      </c>
      <c r="K852" s="106">
        <f t="shared" si="157"/>
        <v>321</v>
      </c>
      <c r="L852" s="106">
        <v>0</v>
      </c>
      <c r="M852" s="107">
        <v>200</v>
      </c>
      <c r="N852" s="34" t="str">
        <f t="shared" si="152"/>
        <v>aul200l</v>
      </c>
      <c r="O852" s="35" t="e">
        <f t="shared" si="153"/>
        <v>#DIV/0!</v>
      </c>
      <c r="P852" s="36">
        <f>VLOOKUP(A852,Kengetallen!$A$2:$B$57,2,FALSE)</f>
        <v>0</v>
      </c>
      <c r="Q852" s="108"/>
      <c r="R852" s="38">
        <f t="shared" si="154"/>
        <v>0</v>
      </c>
      <c r="S852" s="39">
        <f t="shared" si="155"/>
        <v>0</v>
      </c>
      <c r="T852" s="108"/>
      <c r="U852" s="40">
        <f t="shared" si="156"/>
        <v>64200</v>
      </c>
      <c r="V852" s="109"/>
      <c r="W852" s="109"/>
      <c r="X852" s="109"/>
      <c r="Y852" s="109"/>
      <c r="Z852" s="109"/>
      <c r="AA852" s="109"/>
      <c r="AB852" s="109"/>
      <c r="AC852" s="109"/>
      <c r="AD852" s="109"/>
      <c r="AE852" s="109"/>
      <c r="AF852" s="109"/>
      <c r="AG852" s="109"/>
      <c r="AH852" s="109"/>
      <c r="AI852" s="109"/>
      <c r="AJ852" s="109"/>
      <c r="AK852" s="109"/>
      <c r="AL852" s="109"/>
      <c r="AM852" s="109"/>
      <c r="AN852" s="109"/>
      <c r="AO852" s="109"/>
      <c r="AP852" s="109"/>
      <c r="AQ852" s="109"/>
      <c r="AR852" s="109"/>
      <c r="AS852" s="109"/>
      <c r="AT852" s="109"/>
      <c r="AU852" s="109"/>
      <c r="AV852" s="109"/>
      <c r="AW852" s="109"/>
      <c r="AX852" s="109"/>
      <c r="AY852" s="109"/>
      <c r="AZ852" s="109"/>
      <c r="BA852" s="109"/>
      <c r="BB852" s="109"/>
      <c r="BC852" s="109"/>
      <c r="BD852" s="109"/>
    </row>
    <row r="853" spans="1:56" s="110" customFormat="1">
      <c r="A853" s="71" t="s">
        <v>228</v>
      </c>
      <c r="B853" s="102" t="s">
        <v>906</v>
      </c>
      <c r="C853" s="102" t="s">
        <v>907</v>
      </c>
      <c r="D853" s="102" t="s">
        <v>754</v>
      </c>
      <c r="E853" s="102" t="s">
        <v>5</v>
      </c>
      <c r="F853" s="103" t="s">
        <v>272</v>
      </c>
      <c r="G853" s="104"/>
      <c r="H853" s="104" t="s">
        <v>953</v>
      </c>
      <c r="I853" s="104" t="s">
        <v>929</v>
      </c>
      <c r="J853" s="113">
        <v>9</v>
      </c>
      <c r="K853" s="106">
        <f t="shared" si="157"/>
        <v>9</v>
      </c>
      <c r="L853" s="106">
        <v>0</v>
      </c>
      <c r="M853" s="107">
        <v>200</v>
      </c>
      <c r="N853" s="34" t="str">
        <f t="shared" si="152"/>
        <v>sas200s</v>
      </c>
      <c r="O853" s="35" t="e">
        <f t="shared" si="153"/>
        <v>#DIV/0!</v>
      </c>
      <c r="P853" s="36">
        <f>VLOOKUP(A853,Kengetallen!$A$2:$B$57,2,FALSE)</f>
        <v>0</v>
      </c>
      <c r="Q853" s="108"/>
      <c r="R853" s="38">
        <f t="shared" si="154"/>
        <v>0</v>
      </c>
      <c r="S853" s="39">
        <f t="shared" si="155"/>
        <v>0</v>
      </c>
      <c r="T853" s="108"/>
      <c r="U853" s="40">
        <f t="shared" si="156"/>
        <v>1800</v>
      </c>
      <c r="V853" s="109"/>
      <c r="W853" s="109"/>
      <c r="X853" s="109"/>
      <c r="Y853" s="109"/>
      <c r="Z853" s="109"/>
      <c r="AA853" s="109"/>
      <c r="AB853" s="109"/>
      <c r="AC853" s="109"/>
      <c r="AD853" s="109"/>
      <c r="AE853" s="109"/>
      <c r="AF853" s="109"/>
      <c r="AG853" s="109"/>
      <c r="AH853" s="109"/>
      <c r="AI853" s="109"/>
      <c r="AJ853" s="109"/>
      <c r="AK853" s="109"/>
      <c r="AL853" s="109"/>
      <c r="AM853" s="109"/>
      <c r="AN853" s="109"/>
      <c r="AO853" s="109"/>
      <c r="AP853" s="109"/>
      <c r="AQ853" s="109"/>
      <c r="AR853" s="109"/>
      <c r="AS853" s="109"/>
      <c r="AT853" s="109"/>
      <c r="AU853" s="109"/>
      <c r="AV853" s="109"/>
      <c r="AW853" s="109"/>
      <c r="AX853" s="109"/>
      <c r="AY853" s="109"/>
      <c r="AZ853" s="109"/>
      <c r="BA853" s="109"/>
      <c r="BB853" s="109"/>
      <c r="BC853" s="109"/>
      <c r="BD853" s="109"/>
    </row>
    <row r="854" spans="1:56" s="110" customFormat="1">
      <c r="A854" s="71" t="s">
        <v>228</v>
      </c>
      <c r="B854" s="102" t="s">
        <v>906</v>
      </c>
      <c r="C854" s="102" t="s">
        <v>907</v>
      </c>
      <c r="D854" s="102" t="s">
        <v>754</v>
      </c>
      <c r="E854" s="102" t="s">
        <v>5</v>
      </c>
      <c r="F854" s="103" t="s">
        <v>272</v>
      </c>
      <c r="G854" s="104"/>
      <c r="H854" s="104" t="s">
        <v>954</v>
      </c>
      <c r="I854" s="104" t="s">
        <v>929</v>
      </c>
      <c r="J854" s="113">
        <v>6</v>
      </c>
      <c r="K854" s="106">
        <f t="shared" si="157"/>
        <v>6</v>
      </c>
      <c r="L854" s="106">
        <v>0</v>
      </c>
      <c r="M854" s="107">
        <v>200</v>
      </c>
      <c r="N854" s="34" t="str">
        <f t="shared" si="152"/>
        <v>sas200s</v>
      </c>
      <c r="O854" s="35" t="e">
        <f t="shared" si="153"/>
        <v>#DIV/0!</v>
      </c>
      <c r="P854" s="36">
        <f>VLOOKUP(A854,Kengetallen!$A$2:$B$57,2,FALSE)</f>
        <v>0</v>
      </c>
      <c r="Q854" s="108"/>
      <c r="R854" s="38">
        <f t="shared" si="154"/>
        <v>0</v>
      </c>
      <c r="S854" s="39">
        <f t="shared" si="155"/>
        <v>0</v>
      </c>
      <c r="T854" s="108"/>
      <c r="U854" s="40">
        <f t="shared" si="156"/>
        <v>1200</v>
      </c>
      <c r="V854" s="109"/>
      <c r="W854" s="109"/>
      <c r="X854" s="109"/>
      <c r="Y854" s="109"/>
      <c r="Z854" s="109"/>
      <c r="AA854" s="109"/>
      <c r="AB854" s="109"/>
      <c r="AC854" s="109"/>
      <c r="AD854" s="109"/>
      <c r="AE854" s="109"/>
      <c r="AF854" s="109"/>
      <c r="AG854" s="109"/>
      <c r="AH854" s="109"/>
      <c r="AI854" s="109"/>
      <c r="AJ854" s="109"/>
      <c r="AK854" s="109"/>
      <c r="AL854" s="109"/>
      <c r="AM854" s="109"/>
      <c r="AN854" s="109"/>
      <c r="AO854" s="109"/>
      <c r="AP854" s="109"/>
      <c r="AQ854" s="109"/>
      <c r="AR854" s="109"/>
      <c r="AS854" s="109"/>
      <c r="AT854" s="109"/>
      <c r="AU854" s="109"/>
      <c r="AV854" s="109"/>
      <c r="AW854" s="109"/>
      <c r="AX854" s="109"/>
      <c r="AY854" s="109"/>
      <c r="AZ854" s="109"/>
      <c r="BA854" s="109"/>
      <c r="BB854" s="109"/>
      <c r="BC854" s="109"/>
      <c r="BD854" s="109"/>
    </row>
    <row r="855" spans="1:56" s="110" customFormat="1">
      <c r="A855" s="101" t="s">
        <v>232</v>
      </c>
      <c r="B855" s="102" t="s">
        <v>906</v>
      </c>
      <c r="C855" s="102" t="s">
        <v>907</v>
      </c>
      <c r="D855" s="102" t="s">
        <v>754</v>
      </c>
      <c r="E855" s="102" t="s">
        <v>5</v>
      </c>
      <c r="F855" s="103" t="s">
        <v>272</v>
      </c>
      <c r="G855" s="104"/>
      <c r="H855" s="104" t="s">
        <v>955</v>
      </c>
      <c r="I855" s="104" t="s">
        <v>166</v>
      </c>
      <c r="J855" s="105">
        <v>25</v>
      </c>
      <c r="K855" s="106">
        <f t="shared" si="157"/>
        <v>25</v>
      </c>
      <c r="L855" s="106">
        <v>0</v>
      </c>
      <c r="M855" s="107">
        <v>200</v>
      </c>
      <c r="N855" s="34" t="str">
        <f t="shared" si="152"/>
        <v>tra200l</v>
      </c>
      <c r="O855" s="35" t="e">
        <f t="shared" si="153"/>
        <v>#DIV/0!</v>
      </c>
      <c r="P855" s="36">
        <f>VLOOKUP(A855,Kengetallen!$A$2:$B$57,2,FALSE)</f>
        <v>0</v>
      </c>
      <c r="Q855" s="108"/>
      <c r="R855" s="38">
        <f t="shared" si="154"/>
        <v>0</v>
      </c>
      <c r="S855" s="39">
        <f t="shared" si="155"/>
        <v>0</v>
      </c>
      <c r="T855" s="108"/>
      <c r="U855" s="40">
        <f t="shared" si="156"/>
        <v>5000</v>
      </c>
      <c r="V855" s="109"/>
      <c r="W855" s="109"/>
      <c r="X855" s="109"/>
      <c r="Y855" s="109"/>
      <c r="Z855" s="109"/>
      <c r="AA855" s="109"/>
      <c r="AB855" s="109"/>
      <c r="AC855" s="109"/>
      <c r="AD855" s="109"/>
      <c r="AE855" s="109"/>
      <c r="AF855" s="109"/>
      <c r="AG855" s="109"/>
      <c r="AH855" s="109"/>
      <c r="AI855" s="109"/>
      <c r="AJ855" s="109"/>
      <c r="AK855" s="109"/>
      <c r="AL855" s="109"/>
      <c r="AM855" s="109"/>
      <c r="AN855" s="109"/>
      <c r="AO855" s="109"/>
      <c r="AP855" s="109"/>
      <c r="AQ855" s="109"/>
      <c r="AR855" s="109"/>
      <c r="AS855" s="109"/>
      <c r="AT855" s="109"/>
      <c r="AU855" s="109"/>
      <c r="AV855" s="109"/>
      <c r="AW855" s="109"/>
      <c r="AX855" s="109"/>
      <c r="AY855" s="109"/>
      <c r="AZ855" s="109"/>
      <c r="BA855" s="109"/>
      <c r="BB855" s="109"/>
      <c r="BC855" s="109"/>
      <c r="BD855" s="109"/>
    </row>
    <row r="856" spans="1:56" s="110" customFormat="1">
      <c r="A856" s="101" t="s">
        <v>203</v>
      </c>
      <c r="B856" s="102" t="s">
        <v>906</v>
      </c>
      <c r="C856" s="102" t="s">
        <v>907</v>
      </c>
      <c r="D856" s="102" t="s">
        <v>754</v>
      </c>
      <c r="E856" s="102" t="s">
        <v>13</v>
      </c>
      <c r="F856" s="103" t="s">
        <v>272</v>
      </c>
      <c r="G856" s="104" t="s">
        <v>956</v>
      </c>
      <c r="H856" s="102" t="s">
        <v>490</v>
      </c>
      <c r="I856" s="104" t="s">
        <v>166</v>
      </c>
      <c r="J856" s="105">
        <v>30</v>
      </c>
      <c r="K856" s="106">
        <f t="shared" si="157"/>
        <v>30</v>
      </c>
      <c r="L856" s="106">
        <v>0</v>
      </c>
      <c r="M856" s="107">
        <v>200</v>
      </c>
      <c r="N856" s="34" t="str">
        <f t="shared" si="152"/>
        <v>kan200l</v>
      </c>
      <c r="O856" s="35" t="e">
        <f t="shared" si="153"/>
        <v>#DIV/0!</v>
      </c>
      <c r="P856" s="36">
        <f>VLOOKUP(A856,Kengetallen!$A$2:$B$57,2,FALSE)</f>
        <v>0</v>
      </c>
      <c r="Q856" s="108"/>
      <c r="R856" s="38">
        <f t="shared" si="154"/>
        <v>0</v>
      </c>
      <c r="S856" s="39">
        <f t="shared" si="155"/>
        <v>0</v>
      </c>
      <c r="T856" s="108"/>
      <c r="U856" s="40">
        <f t="shared" si="156"/>
        <v>6000</v>
      </c>
      <c r="V856" s="109"/>
      <c r="W856" s="109"/>
      <c r="X856" s="109"/>
      <c r="Y856" s="109"/>
      <c r="Z856" s="109"/>
      <c r="AA856" s="109"/>
      <c r="AB856" s="109"/>
      <c r="AC856" s="109"/>
      <c r="AD856" s="109"/>
      <c r="AE856" s="109"/>
      <c r="AF856" s="109"/>
      <c r="AG856" s="109"/>
      <c r="AH856" s="109"/>
      <c r="AI856" s="109"/>
      <c r="AJ856" s="109"/>
      <c r="AK856" s="109"/>
      <c r="AL856" s="109"/>
      <c r="AM856" s="109"/>
      <c r="AN856" s="109"/>
      <c r="AO856" s="109"/>
      <c r="AP856" s="109"/>
      <c r="AQ856" s="109"/>
      <c r="AR856" s="109"/>
      <c r="AS856" s="109"/>
      <c r="AT856" s="109"/>
      <c r="AU856" s="109"/>
      <c r="AV856" s="109"/>
      <c r="AW856" s="109"/>
      <c r="AX856" s="109"/>
      <c r="AY856" s="109"/>
      <c r="AZ856" s="109"/>
      <c r="BA856" s="109"/>
      <c r="BB856" s="109"/>
      <c r="BC856" s="109"/>
      <c r="BD856" s="109"/>
    </row>
    <row r="857" spans="1:56" s="110" customFormat="1">
      <c r="A857" s="45" t="s">
        <v>213</v>
      </c>
      <c r="B857" s="102" t="s">
        <v>906</v>
      </c>
      <c r="C857" s="102" t="s">
        <v>907</v>
      </c>
      <c r="D857" s="102" t="s">
        <v>754</v>
      </c>
      <c r="E857" s="102" t="s">
        <v>13</v>
      </c>
      <c r="F857" s="103" t="s">
        <v>272</v>
      </c>
      <c r="G857" s="104" t="s">
        <v>957</v>
      </c>
      <c r="H857" s="102" t="s">
        <v>451</v>
      </c>
      <c r="I857" s="104" t="s">
        <v>166</v>
      </c>
      <c r="J857" s="105">
        <v>58</v>
      </c>
      <c r="K857" s="106">
        <f t="shared" si="157"/>
        <v>58</v>
      </c>
      <c r="L857" s="106">
        <v>0</v>
      </c>
      <c r="M857" s="107">
        <v>200</v>
      </c>
      <c r="N857" s="34" t="str">
        <f t="shared" si="152"/>
        <v>les200l</v>
      </c>
      <c r="O857" s="35" t="e">
        <f t="shared" si="153"/>
        <v>#DIV/0!</v>
      </c>
      <c r="P857" s="36">
        <f>VLOOKUP(A857,Kengetallen!$A$2:$B$57,2,FALSE)</f>
        <v>0</v>
      </c>
      <c r="Q857" s="108"/>
      <c r="R857" s="38">
        <f t="shared" si="154"/>
        <v>0</v>
      </c>
      <c r="S857" s="39">
        <f t="shared" si="155"/>
        <v>0</v>
      </c>
      <c r="T857" s="108"/>
      <c r="U857" s="40">
        <f t="shared" si="156"/>
        <v>11600</v>
      </c>
      <c r="V857" s="109"/>
      <c r="W857" s="109"/>
      <c r="X857" s="109"/>
      <c r="Y857" s="109"/>
      <c r="Z857" s="109"/>
      <c r="AA857" s="109"/>
      <c r="AB857" s="109"/>
      <c r="AC857" s="109"/>
      <c r="AD857" s="109"/>
      <c r="AE857" s="109"/>
      <c r="AF857" s="109"/>
      <c r="AG857" s="109"/>
      <c r="AH857" s="109"/>
      <c r="AI857" s="109"/>
      <c r="AJ857" s="109"/>
      <c r="AK857" s="109"/>
      <c r="AL857" s="109"/>
      <c r="AM857" s="109"/>
      <c r="AN857" s="109"/>
      <c r="AO857" s="109"/>
      <c r="AP857" s="109"/>
      <c r="AQ857" s="109"/>
      <c r="AR857" s="109"/>
      <c r="AS857" s="109"/>
      <c r="AT857" s="109"/>
      <c r="AU857" s="109"/>
      <c r="AV857" s="109"/>
      <c r="AW857" s="109"/>
      <c r="AX857" s="109"/>
      <c r="AY857" s="109"/>
      <c r="AZ857" s="109"/>
      <c r="BA857" s="109"/>
      <c r="BB857" s="109"/>
      <c r="BC857" s="109"/>
      <c r="BD857" s="109"/>
    </row>
    <row r="858" spans="1:56" s="110" customFormat="1">
      <c r="A858" s="25" t="s">
        <v>213</v>
      </c>
      <c r="B858" s="102" t="s">
        <v>906</v>
      </c>
      <c r="C858" s="102" t="s">
        <v>907</v>
      </c>
      <c r="D858" s="102" t="s">
        <v>754</v>
      </c>
      <c r="E858" s="102" t="s">
        <v>13</v>
      </c>
      <c r="F858" s="103" t="s">
        <v>272</v>
      </c>
      <c r="G858" s="104" t="s">
        <v>958</v>
      </c>
      <c r="H858" s="102" t="s">
        <v>509</v>
      </c>
      <c r="I858" s="104" t="s">
        <v>166</v>
      </c>
      <c r="J858" s="105">
        <v>90</v>
      </c>
      <c r="K858" s="106">
        <f t="shared" si="157"/>
        <v>90</v>
      </c>
      <c r="L858" s="106">
        <v>0</v>
      </c>
      <c r="M858" s="107">
        <v>200</v>
      </c>
      <c r="N858" s="34" t="str">
        <f t="shared" si="152"/>
        <v>les200l</v>
      </c>
      <c r="O858" s="35" t="e">
        <f t="shared" si="153"/>
        <v>#DIV/0!</v>
      </c>
      <c r="P858" s="36">
        <f>VLOOKUP(A858,Kengetallen!$A$2:$B$57,2,FALSE)</f>
        <v>0</v>
      </c>
      <c r="Q858" s="108"/>
      <c r="R858" s="38">
        <f t="shared" si="154"/>
        <v>0</v>
      </c>
      <c r="S858" s="39">
        <f t="shared" si="155"/>
        <v>0</v>
      </c>
      <c r="T858" s="108"/>
      <c r="U858" s="40">
        <f t="shared" si="156"/>
        <v>18000</v>
      </c>
      <c r="V858" s="109"/>
      <c r="W858" s="109"/>
      <c r="X858" s="109"/>
      <c r="Y858" s="109"/>
      <c r="Z858" s="109"/>
      <c r="AA858" s="109"/>
      <c r="AB858" s="109"/>
      <c r="AC858" s="109"/>
      <c r="AD858" s="109"/>
      <c r="AE858" s="109"/>
      <c r="AF858" s="109"/>
      <c r="AG858" s="109"/>
      <c r="AH858" s="109"/>
      <c r="AI858" s="109"/>
      <c r="AJ858" s="109"/>
      <c r="AK858" s="109"/>
      <c r="AL858" s="109"/>
      <c r="AM858" s="109"/>
      <c r="AN858" s="109"/>
      <c r="AO858" s="109"/>
      <c r="AP858" s="109"/>
      <c r="AQ858" s="109"/>
      <c r="AR858" s="109"/>
      <c r="AS858" s="109"/>
      <c r="AT858" s="109"/>
      <c r="AU858" s="109"/>
      <c r="AV858" s="109"/>
      <c r="AW858" s="109"/>
      <c r="AX858" s="109"/>
      <c r="AY858" s="109"/>
      <c r="AZ858" s="109"/>
      <c r="BA858" s="109"/>
      <c r="BB858" s="109"/>
      <c r="BC858" s="109"/>
      <c r="BD858" s="109"/>
    </row>
    <row r="859" spans="1:56" s="110" customFormat="1">
      <c r="A859" s="25" t="s">
        <v>213</v>
      </c>
      <c r="B859" s="102" t="s">
        <v>906</v>
      </c>
      <c r="C859" s="102" t="s">
        <v>907</v>
      </c>
      <c r="D859" s="102" t="s">
        <v>754</v>
      </c>
      <c r="E859" s="102" t="s">
        <v>13</v>
      </c>
      <c r="F859" s="103" t="s">
        <v>272</v>
      </c>
      <c r="G859" s="104" t="s">
        <v>959</v>
      </c>
      <c r="H859" s="102" t="s">
        <v>509</v>
      </c>
      <c r="I859" s="104" t="s">
        <v>166</v>
      </c>
      <c r="J859" s="105">
        <v>114</v>
      </c>
      <c r="K859" s="106">
        <f t="shared" si="157"/>
        <v>114</v>
      </c>
      <c r="L859" s="106">
        <v>0</v>
      </c>
      <c r="M859" s="107">
        <v>200</v>
      </c>
      <c r="N859" s="34" t="str">
        <f t="shared" si="152"/>
        <v>les200l</v>
      </c>
      <c r="O859" s="35" t="e">
        <f t="shared" si="153"/>
        <v>#DIV/0!</v>
      </c>
      <c r="P859" s="36">
        <f>VLOOKUP(A859,Kengetallen!$A$2:$B$57,2,FALSE)</f>
        <v>0</v>
      </c>
      <c r="Q859" s="108"/>
      <c r="R859" s="38">
        <f t="shared" si="154"/>
        <v>0</v>
      </c>
      <c r="S859" s="39">
        <f t="shared" si="155"/>
        <v>0</v>
      </c>
      <c r="T859" s="108"/>
      <c r="U859" s="40">
        <f t="shared" si="156"/>
        <v>22800</v>
      </c>
      <c r="V859" s="109"/>
      <c r="W859" s="109"/>
      <c r="X859" s="109"/>
      <c r="Y859" s="109"/>
      <c r="Z859" s="109"/>
      <c r="AA859" s="109"/>
      <c r="AB859" s="109"/>
      <c r="AC859" s="109"/>
      <c r="AD859" s="109"/>
      <c r="AE859" s="109"/>
      <c r="AF859" s="109"/>
      <c r="AG859" s="109"/>
      <c r="AH859" s="109"/>
      <c r="AI859" s="109"/>
      <c r="AJ859" s="109"/>
      <c r="AK859" s="109"/>
      <c r="AL859" s="109"/>
      <c r="AM859" s="109"/>
      <c r="AN859" s="109"/>
      <c r="AO859" s="109"/>
      <c r="AP859" s="109"/>
      <c r="AQ859" s="109"/>
      <c r="AR859" s="109"/>
      <c r="AS859" s="109"/>
      <c r="AT859" s="109"/>
      <c r="AU859" s="109"/>
      <c r="AV859" s="109"/>
      <c r="AW859" s="109"/>
      <c r="AX859" s="109"/>
      <c r="AY859" s="109"/>
      <c r="AZ859" s="109"/>
      <c r="BA859" s="109"/>
      <c r="BB859" s="109"/>
      <c r="BC859" s="109"/>
      <c r="BD859" s="109"/>
    </row>
    <row r="860" spans="1:56" s="110" customFormat="1">
      <c r="A860" s="45" t="s">
        <v>213</v>
      </c>
      <c r="B860" s="102" t="s">
        <v>906</v>
      </c>
      <c r="C860" s="102" t="s">
        <v>907</v>
      </c>
      <c r="D860" s="102" t="s">
        <v>754</v>
      </c>
      <c r="E860" s="102" t="s">
        <v>13</v>
      </c>
      <c r="F860" s="103" t="s">
        <v>272</v>
      </c>
      <c r="G860" s="104" t="s">
        <v>960</v>
      </c>
      <c r="H860" s="102" t="s">
        <v>451</v>
      </c>
      <c r="I860" s="104" t="s">
        <v>166</v>
      </c>
      <c r="J860" s="105">
        <v>51</v>
      </c>
      <c r="K860" s="106">
        <f t="shared" si="157"/>
        <v>51</v>
      </c>
      <c r="L860" s="106">
        <v>0</v>
      </c>
      <c r="M860" s="107">
        <v>200</v>
      </c>
      <c r="N860" s="34" t="str">
        <f t="shared" si="152"/>
        <v>les200l</v>
      </c>
      <c r="O860" s="35" t="e">
        <f t="shared" si="153"/>
        <v>#DIV/0!</v>
      </c>
      <c r="P860" s="36">
        <f>VLOOKUP(A860,Kengetallen!$A$2:$B$57,2,FALSE)</f>
        <v>0</v>
      </c>
      <c r="Q860" s="108"/>
      <c r="R860" s="38">
        <f t="shared" si="154"/>
        <v>0</v>
      </c>
      <c r="S860" s="39">
        <f t="shared" si="155"/>
        <v>0</v>
      </c>
      <c r="T860" s="108"/>
      <c r="U860" s="40">
        <f t="shared" si="156"/>
        <v>10200</v>
      </c>
      <c r="V860" s="109"/>
      <c r="W860" s="109"/>
      <c r="X860" s="109"/>
      <c r="Y860" s="109"/>
      <c r="Z860" s="109"/>
      <c r="AA860" s="109"/>
      <c r="AB860" s="109"/>
      <c r="AC860" s="109"/>
      <c r="AD860" s="109"/>
      <c r="AE860" s="109"/>
      <c r="AF860" s="109"/>
      <c r="AG860" s="109"/>
      <c r="AH860" s="109"/>
      <c r="AI860" s="109"/>
      <c r="AJ860" s="109"/>
      <c r="AK860" s="109"/>
      <c r="AL860" s="109"/>
      <c r="AM860" s="109"/>
      <c r="AN860" s="109"/>
      <c r="AO860" s="109"/>
      <c r="AP860" s="109"/>
      <c r="AQ860" s="109"/>
      <c r="AR860" s="109"/>
      <c r="AS860" s="109"/>
      <c r="AT860" s="109"/>
      <c r="AU860" s="109"/>
      <c r="AV860" s="109"/>
      <c r="AW860" s="109"/>
      <c r="AX860" s="109"/>
      <c r="AY860" s="109"/>
      <c r="AZ860" s="109"/>
      <c r="BA860" s="109"/>
      <c r="BB860" s="109"/>
      <c r="BC860" s="109"/>
      <c r="BD860" s="109"/>
    </row>
    <row r="861" spans="1:56" s="110" customFormat="1">
      <c r="A861" s="101" t="s">
        <v>203</v>
      </c>
      <c r="B861" s="102" t="s">
        <v>906</v>
      </c>
      <c r="C861" s="102" t="s">
        <v>907</v>
      </c>
      <c r="D861" s="102" t="s">
        <v>754</v>
      </c>
      <c r="E861" s="102" t="s">
        <v>13</v>
      </c>
      <c r="F861" s="103" t="s">
        <v>272</v>
      </c>
      <c r="G861" s="104"/>
      <c r="H861" s="104" t="s">
        <v>961</v>
      </c>
      <c r="I861" s="104" t="s">
        <v>166</v>
      </c>
      <c r="J861" s="105">
        <v>22</v>
      </c>
      <c r="K861" s="106">
        <f t="shared" si="157"/>
        <v>22</v>
      </c>
      <c r="L861" s="106">
        <v>0</v>
      </c>
      <c r="M861" s="107">
        <v>200</v>
      </c>
      <c r="N861" s="34" t="str">
        <f t="shared" si="152"/>
        <v>kan200l</v>
      </c>
      <c r="O861" s="35" t="e">
        <f t="shared" si="153"/>
        <v>#DIV/0!</v>
      </c>
      <c r="P861" s="36">
        <f>VLOOKUP(A861,Kengetallen!$A$2:$B$57,2,FALSE)</f>
        <v>0</v>
      </c>
      <c r="Q861" s="108"/>
      <c r="R861" s="38">
        <f t="shared" si="154"/>
        <v>0</v>
      </c>
      <c r="S861" s="39">
        <f t="shared" si="155"/>
        <v>0</v>
      </c>
      <c r="T861" s="108"/>
      <c r="U861" s="40">
        <f t="shared" si="156"/>
        <v>4400</v>
      </c>
      <c r="V861" s="109"/>
      <c r="W861" s="109"/>
      <c r="X861" s="109"/>
      <c r="Y861" s="109"/>
      <c r="Z861" s="109"/>
      <c r="AA861" s="109"/>
      <c r="AB861" s="109"/>
      <c r="AC861" s="109"/>
      <c r="AD861" s="109"/>
      <c r="AE861" s="109"/>
      <c r="AF861" s="109"/>
      <c r="AG861" s="109"/>
      <c r="AH861" s="109"/>
      <c r="AI861" s="109"/>
      <c r="AJ861" s="109"/>
      <c r="AK861" s="109"/>
      <c r="AL861" s="109"/>
      <c r="AM861" s="109"/>
      <c r="AN861" s="109"/>
      <c r="AO861" s="109"/>
      <c r="AP861" s="109"/>
      <c r="AQ861" s="109"/>
      <c r="AR861" s="109"/>
      <c r="AS861" s="109"/>
      <c r="AT861" s="109"/>
      <c r="AU861" s="109"/>
      <c r="AV861" s="109"/>
      <c r="AW861" s="109"/>
      <c r="AX861" s="109"/>
      <c r="AY861" s="109"/>
      <c r="AZ861" s="109"/>
      <c r="BA861" s="109"/>
      <c r="BB861" s="109"/>
      <c r="BC861" s="109"/>
      <c r="BD861" s="109"/>
    </row>
    <row r="862" spans="1:56" s="110" customFormat="1">
      <c r="A862" s="101" t="s">
        <v>199</v>
      </c>
      <c r="B862" s="102" t="s">
        <v>906</v>
      </c>
      <c r="C862" s="102" t="s">
        <v>907</v>
      </c>
      <c r="D862" s="102" t="s">
        <v>754</v>
      </c>
      <c r="E862" s="102" t="s">
        <v>13</v>
      </c>
      <c r="F862" s="103" t="s">
        <v>272</v>
      </c>
      <c r="G862" s="104"/>
      <c r="H862" s="104" t="s">
        <v>962</v>
      </c>
      <c r="I862" s="104" t="s">
        <v>241</v>
      </c>
      <c r="J862" s="113">
        <v>18</v>
      </c>
      <c r="K862" s="106">
        <f t="shared" si="157"/>
        <v>18</v>
      </c>
      <c r="L862" s="106">
        <v>0</v>
      </c>
      <c r="M862" s="102">
        <v>40</v>
      </c>
      <c r="N862" s="34" t="str">
        <f t="shared" si="152"/>
        <v>kan040t</v>
      </c>
      <c r="O862" s="35" t="e">
        <f t="shared" si="153"/>
        <v>#DIV/0!</v>
      </c>
      <c r="P862" s="36">
        <f>VLOOKUP(A862,Kengetallen!$A$2:$B$57,2,FALSE)</f>
        <v>0</v>
      </c>
      <c r="Q862" s="108"/>
      <c r="R862" s="38">
        <f t="shared" si="154"/>
        <v>0</v>
      </c>
      <c r="S862" s="39">
        <f t="shared" si="155"/>
        <v>0</v>
      </c>
      <c r="T862" s="108"/>
      <c r="U862" s="40">
        <f t="shared" si="156"/>
        <v>720</v>
      </c>
      <c r="V862" s="109"/>
      <c r="W862" s="109"/>
      <c r="X862" s="109"/>
      <c r="Y862" s="109"/>
      <c r="Z862" s="109"/>
      <c r="AA862" s="109"/>
      <c r="AB862" s="109"/>
      <c r="AC862" s="109"/>
      <c r="AD862" s="109"/>
      <c r="AE862" s="109"/>
      <c r="AF862" s="109"/>
      <c r="AG862" s="109"/>
      <c r="AH862" s="109"/>
      <c r="AI862" s="109"/>
      <c r="AJ862" s="109"/>
      <c r="AK862" s="109"/>
      <c r="AL862" s="109"/>
      <c r="AM862" s="109"/>
      <c r="AN862" s="109"/>
      <c r="AO862" s="109"/>
      <c r="AP862" s="109"/>
      <c r="AQ862" s="109"/>
      <c r="AR862" s="109"/>
      <c r="AS862" s="109"/>
      <c r="AT862" s="109"/>
      <c r="AU862" s="109"/>
      <c r="AV862" s="109"/>
      <c r="AW862" s="109"/>
      <c r="AX862" s="109"/>
      <c r="AY862" s="109"/>
      <c r="AZ862" s="109"/>
      <c r="BA862" s="109"/>
      <c r="BB862" s="109"/>
      <c r="BC862" s="109"/>
      <c r="BD862" s="109"/>
    </row>
    <row r="863" spans="1:56" s="110" customFormat="1">
      <c r="A863" s="101" t="s">
        <v>199</v>
      </c>
      <c r="B863" s="102" t="s">
        <v>906</v>
      </c>
      <c r="C863" s="102" t="s">
        <v>907</v>
      </c>
      <c r="D863" s="102" t="s">
        <v>754</v>
      </c>
      <c r="E863" s="102" t="s">
        <v>13</v>
      </c>
      <c r="F863" s="103" t="s">
        <v>272</v>
      </c>
      <c r="G863" s="104"/>
      <c r="H863" s="104" t="s">
        <v>962</v>
      </c>
      <c r="I863" s="104" t="s">
        <v>241</v>
      </c>
      <c r="J863" s="113">
        <v>18</v>
      </c>
      <c r="K863" s="106">
        <f t="shared" si="157"/>
        <v>18</v>
      </c>
      <c r="L863" s="106">
        <v>0</v>
      </c>
      <c r="M863" s="102">
        <v>40</v>
      </c>
      <c r="N863" s="34" t="str">
        <f t="shared" si="152"/>
        <v>kan040t</v>
      </c>
      <c r="O863" s="35" t="e">
        <f t="shared" si="153"/>
        <v>#DIV/0!</v>
      </c>
      <c r="P863" s="36">
        <f>VLOOKUP(A863,Kengetallen!$A$2:$B$57,2,FALSE)</f>
        <v>0</v>
      </c>
      <c r="Q863" s="108"/>
      <c r="R863" s="38">
        <f t="shared" si="154"/>
        <v>0</v>
      </c>
      <c r="S863" s="39">
        <f t="shared" si="155"/>
        <v>0</v>
      </c>
      <c r="T863" s="108"/>
      <c r="U863" s="40">
        <f t="shared" si="156"/>
        <v>720</v>
      </c>
      <c r="V863" s="109"/>
      <c r="W863" s="109"/>
      <c r="X863" s="109"/>
      <c r="Y863" s="109"/>
      <c r="Z863" s="109"/>
      <c r="AA863" s="109"/>
      <c r="AB863" s="109"/>
      <c r="AC863" s="109"/>
      <c r="AD863" s="109"/>
      <c r="AE863" s="109"/>
      <c r="AF863" s="109"/>
      <c r="AG863" s="109"/>
      <c r="AH863" s="109"/>
      <c r="AI863" s="109"/>
      <c r="AJ863" s="109"/>
      <c r="AK863" s="109"/>
      <c r="AL863" s="109"/>
      <c r="AM863" s="109"/>
      <c r="AN863" s="109"/>
      <c r="AO863" s="109"/>
      <c r="AP863" s="109"/>
      <c r="AQ863" s="109"/>
      <c r="AR863" s="109"/>
      <c r="AS863" s="109"/>
      <c r="AT863" s="109"/>
      <c r="AU863" s="109"/>
      <c r="AV863" s="109"/>
      <c r="AW863" s="109"/>
      <c r="AX863" s="109"/>
      <c r="AY863" s="109"/>
      <c r="AZ863" s="109"/>
      <c r="BA863" s="109"/>
      <c r="BB863" s="109"/>
      <c r="BC863" s="109"/>
      <c r="BD863" s="109"/>
    </row>
    <row r="864" spans="1:56" s="110" customFormat="1">
      <c r="A864" s="101" t="s">
        <v>199</v>
      </c>
      <c r="B864" s="102" t="s">
        <v>906</v>
      </c>
      <c r="C864" s="102" t="s">
        <v>907</v>
      </c>
      <c r="D864" s="102" t="s">
        <v>754</v>
      </c>
      <c r="E864" s="102" t="s">
        <v>13</v>
      </c>
      <c r="F864" s="103" t="s">
        <v>272</v>
      </c>
      <c r="G864" s="104"/>
      <c r="H864" s="104" t="s">
        <v>962</v>
      </c>
      <c r="I864" s="104" t="s">
        <v>241</v>
      </c>
      <c r="J864" s="113">
        <v>18</v>
      </c>
      <c r="K864" s="106">
        <f t="shared" si="157"/>
        <v>18</v>
      </c>
      <c r="L864" s="106">
        <v>0</v>
      </c>
      <c r="M864" s="102">
        <v>40</v>
      </c>
      <c r="N864" s="34" t="str">
        <f t="shared" si="152"/>
        <v>kan040t</v>
      </c>
      <c r="O864" s="35" t="e">
        <f t="shared" si="153"/>
        <v>#DIV/0!</v>
      </c>
      <c r="P864" s="36">
        <f>VLOOKUP(A864,Kengetallen!$A$2:$B$57,2,FALSE)</f>
        <v>0</v>
      </c>
      <c r="Q864" s="108"/>
      <c r="R864" s="38">
        <f t="shared" si="154"/>
        <v>0</v>
      </c>
      <c r="S864" s="39">
        <f t="shared" si="155"/>
        <v>0</v>
      </c>
      <c r="T864" s="108"/>
      <c r="U864" s="40">
        <f t="shared" si="156"/>
        <v>720</v>
      </c>
      <c r="V864" s="109"/>
      <c r="W864" s="109"/>
      <c r="X864" s="109"/>
      <c r="Y864" s="109"/>
      <c r="Z864" s="109"/>
      <c r="AA864" s="109"/>
      <c r="AB864" s="109"/>
      <c r="AC864" s="109"/>
      <c r="AD864" s="109"/>
      <c r="AE864" s="109"/>
      <c r="AF864" s="109"/>
      <c r="AG864" s="109"/>
      <c r="AH864" s="109"/>
      <c r="AI864" s="109"/>
      <c r="AJ864" s="109"/>
      <c r="AK864" s="109"/>
      <c r="AL864" s="109"/>
      <c r="AM864" s="109"/>
      <c r="AN864" s="109"/>
      <c r="AO864" s="109"/>
      <c r="AP864" s="109"/>
      <c r="AQ864" s="109"/>
      <c r="AR864" s="109"/>
      <c r="AS864" s="109"/>
      <c r="AT864" s="109"/>
      <c r="AU864" s="109"/>
      <c r="AV864" s="109"/>
      <c r="AW864" s="109"/>
      <c r="AX864" s="109"/>
      <c r="AY864" s="109"/>
      <c r="AZ864" s="109"/>
      <c r="BA864" s="109"/>
      <c r="BB864" s="109"/>
      <c r="BC864" s="109"/>
      <c r="BD864" s="109"/>
    </row>
    <row r="865" spans="1:56" s="110" customFormat="1">
      <c r="A865" s="101" t="s">
        <v>199</v>
      </c>
      <c r="B865" s="102" t="s">
        <v>906</v>
      </c>
      <c r="C865" s="102" t="s">
        <v>907</v>
      </c>
      <c r="D865" s="102" t="s">
        <v>754</v>
      </c>
      <c r="E865" s="102" t="s">
        <v>13</v>
      </c>
      <c r="F865" s="103" t="s">
        <v>272</v>
      </c>
      <c r="G865" s="104"/>
      <c r="H865" s="104" t="s">
        <v>962</v>
      </c>
      <c r="I865" s="104" t="s">
        <v>241</v>
      </c>
      <c r="J865" s="113">
        <v>18</v>
      </c>
      <c r="K865" s="106">
        <f t="shared" si="157"/>
        <v>18</v>
      </c>
      <c r="L865" s="106">
        <v>0</v>
      </c>
      <c r="M865" s="102">
        <v>40</v>
      </c>
      <c r="N865" s="34" t="str">
        <f t="shared" si="152"/>
        <v>kan040t</v>
      </c>
      <c r="O865" s="35" t="e">
        <f t="shared" si="153"/>
        <v>#DIV/0!</v>
      </c>
      <c r="P865" s="36">
        <f>VLOOKUP(A865,Kengetallen!$A$2:$B$57,2,FALSE)</f>
        <v>0</v>
      </c>
      <c r="Q865" s="108"/>
      <c r="R865" s="38">
        <f t="shared" si="154"/>
        <v>0</v>
      </c>
      <c r="S865" s="39">
        <f t="shared" si="155"/>
        <v>0</v>
      </c>
      <c r="T865" s="108"/>
      <c r="U865" s="40">
        <f t="shared" si="156"/>
        <v>720</v>
      </c>
      <c r="V865" s="109"/>
      <c r="W865" s="109"/>
      <c r="X865" s="109"/>
      <c r="Y865" s="109"/>
      <c r="Z865" s="109"/>
      <c r="AA865" s="109"/>
      <c r="AB865" s="109"/>
      <c r="AC865" s="109"/>
      <c r="AD865" s="109"/>
      <c r="AE865" s="109"/>
      <c r="AF865" s="109"/>
      <c r="AG865" s="109"/>
      <c r="AH865" s="109"/>
      <c r="AI865" s="109"/>
      <c r="AJ865" s="109"/>
      <c r="AK865" s="109"/>
      <c r="AL865" s="109"/>
      <c r="AM865" s="109"/>
      <c r="AN865" s="109"/>
      <c r="AO865" s="109"/>
      <c r="AP865" s="109"/>
      <c r="AQ865" s="109"/>
      <c r="AR865" s="109"/>
      <c r="AS865" s="109"/>
      <c r="AT865" s="109"/>
      <c r="AU865" s="109"/>
      <c r="AV865" s="109"/>
      <c r="AW865" s="109"/>
      <c r="AX865" s="109"/>
      <c r="AY865" s="109"/>
      <c r="AZ865" s="109"/>
      <c r="BA865" s="109"/>
      <c r="BB865" s="109"/>
      <c r="BC865" s="109"/>
      <c r="BD865" s="109"/>
    </row>
    <row r="866" spans="1:56" s="110" customFormat="1">
      <c r="A866" s="43" t="s">
        <v>196</v>
      </c>
      <c r="B866" s="102" t="s">
        <v>906</v>
      </c>
      <c r="C866" s="102" t="s">
        <v>907</v>
      </c>
      <c r="D866" s="102" t="s">
        <v>754</v>
      </c>
      <c r="E866" s="102" t="s">
        <v>13</v>
      </c>
      <c r="F866" s="103" t="s">
        <v>272</v>
      </c>
      <c r="G866" s="104"/>
      <c r="H866" s="104" t="s">
        <v>963</v>
      </c>
      <c r="I866" s="104" t="s">
        <v>166</v>
      </c>
      <c r="J866" s="105">
        <v>42</v>
      </c>
      <c r="K866" s="106">
        <f t="shared" si="157"/>
        <v>42</v>
      </c>
      <c r="L866" s="106">
        <v>0</v>
      </c>
      <c r="M866" s="107">
        <v>200</v>
      </c>
      <c r="N866" s="34" t="str">
        <f t="shared" si="152"/>
        <v>gan200l</v>
      </c>
      <c r="O866" s="35" t="e">
        <f t="shared" si="153"/>
        <v>#DIV/0!</v>
      </c>
      <c r="P866" s="36">
        <f>VLOOKUP(A866,Kengetallen!$A$2:$B$57,2,FALSE)</f>
        <v>0</v>
      </c>
      <c r="Q866" s="108"/>
      <c r="R866" s="38">
        <f t="shared" si="154"/>
        <v>0</v>
      </c>
      <c r="S866" s="39">
        <f t="shared" si="155"/>
        <v>0</v>
      </c>
      <c r="T866" s="108"/>
      <c r="U866" s="40">
        <f t="shared" si="156"/>
        <v>8400</v>
      </c>
      <c r="V866" s="109"/>
      <c r="W866" s="109"/>
      <c r="X866" s="109"/>
      <c r="Y866" s="109"/>
      <c r="Z866" s="109"/>
      <c r="AA866" s="109"/>
      <c r="AB866" s="109"/>
      <c r="AC866" s="109"/>
      <c r="AD866" s="109"/>
      <c r="AE866" s="109"/>
      <c r="AF866" s="109"/>
      <c r="AG866" s="109"/>
      <c r="AH866" s="109"/>
      <c r="AI866" s="109"/>
      <c r="AJ866" s="109"/>
      <c r="AK866" s="109"/>
      <c r="AL866" s="109"/>
      <c r="AM866" s="109"/>
      <c r="AN866" s="109"/>
      <c r="AO866" s="109"/>
      <c r="AP866" s="109"/>
      <c r="AQ866" s="109"/>
      <c r="AR866" s="109"/>
      <c r="AS866" s="109"/>
      <c r="AT866" s="109"/>
      <c r="AU866" s="109"/>
      <c r="AV866" s="109"/>
      <c r="AW866" s="109"/>
      <c r="AX866" s="109"/>
      <c r="AY866" s="109"/>
      <c r="AZ866" s="109"/>
      <c r="BA866" s="109"/>
      <c r="BB866" s="109"/>
      <c r="BC866" s="109"/>
      <c r="BD866" s="109"/>
    </row>
    <row r="867" spans="1:56" s="110" customFormat="1">
      <c r="A867" s="45" t="s">
        <v>213</v>
      </c>
      <c r="B867" s="102" t="s">
        <v>906</v>
      </c>
      <c r="C867" s="102" t="s">
        <v>907</v>
      </c>
      <c r="D867" s="102" t="s">
        <v>754</v>
      </c>
      <c r="E867" s="102" t="s">
        <v>5</v>
      </c>
      <c r="F867" s="102" t="s">
        <v>360</v>
      </c>
      <c r="G867" s="104" t="s">
        <v>964</v>
      </c>
      <c r="H867" s="102" t="s">
        <v>451</v>
      </c>
      <c r="I867" s="104" t="s">
        <v>166</v>
      </c>
      <c r="J867" s="105">
        <v>52</v>
      </c>
      <c r="K867" s="106">
        <f t="shared" si="157"/>
        <v>52</v>
      </c>
      <c r="L867" s="106">
        <v>0</v>
      </c>
      <c r="M867" s="107">
        <v>200</v>
      </c>
      <c r="N867" s="34" t="str">
        <f t="shared" si="152"/>
        <v>les200l</v>
      </c>
      <c r="O867" s="35" t="e">
        <f t="shared" si="153"/>
        <v>#DIV/0!</v>
      </c>
      <c r="P867" s="36">
        <f>VLOOKUP(A867,Kengetallen!$A$2:$B$57,2,FALSE)</f>
        <v>0</v>
      </c>
      <c r="Q867" s="108"/>
      <c r="R867" s="38">
        <f t="shared" si="154"/>
        <v>0</v>
      </c>
      <c r="S867" s="39">
        <f t="shared" si="155"/>
        <v>0</v>
      </c>
      <c r="T867" s="108"/>
      <c r="U867" s="40">
        <f t="shared" si="156"/>
        <v>10400</v>
      </c>
      <c r="V867" s="109"/>
      <c r="W867" s="109"/>
      <c r="X867" s="109"/>
      <c r="Y867" s="109"/>
      <c r="Z867" s="109"/>
      <c r="AA867" s="109"/>
      <c r="AB867" s="109"/>
      <c r="AC867" s="109"/>
      <c r="AD867" s="109"/>
      <c r="AE867" s="109"/>
      <c r="AF867" s="109"/>
      <c r="AG867" s="109"/>
      <c r="AH867" s="109"/>
      <c r="AI867" s="109"/>
      <c r="AJ867" s="109"/>
      <c r="AK867" s="109"/>
      <c r="AL867" s="109"/>
      <c r="AM867" s="109"/>
      <c r="AN867" s="109"/>
      <c r="AO867" s="109"/>
      <c r="AP867" s="109"/>
      <c r="AQ867" s="109"/>
      <c r="AR867" s="109"/>
      <c r="AS867" s="109"/>
      <c r="AT867" s="109"/>
      <c r="AU867" s="109"/>
      <c r="AV867" s="109"/>
      <c r="AW867" s="109"/>
      <c r="AX867" s="109"/>
      <c r="AY867" s="109"/>
      <c r="AZ867" s="109"/>
      <c r="BA867" s="109"/>
      <c r="BB867" s="109"/>
      <c r="BC867" s="109"/>
      <c r="BD867" s="109"/>
    </row>
    <row r="868" spans="1:56" s="110" customFormat="1">
      <c r="A868" s="45" t="s">
        <v>213</v>
      </c>
      <c r="B868" s="102" t="s">
        <v>906</v>
      </c>
      <c r="C868" s="102" t="s">
        <v>907</v>
      </c>
      <c r="D868" s="102" t="s">
        <v>754</v>
      </c>
      <c r="E868" s="102" t="s">
        <v>5</v>
      </c>
      <c r="F868" s="102" t="s">
        <v>360</v>
      </c>
      <c r="G868" s="104" t="s">
        <v>965</v>
      </c>
      <c r="H868" s="102" t="s">
        <v>451</v>
      </c>
      <c r="I868" s="104" t="s">
        <v>166</v>
      </c>
      <c r="J868" s="105">
        <v>52</v>
      </c>
      <c r="K868" s="106">
        <f t="shared" si="157"/>
        <v>52</v>
      </c>
      <c r="L868" s="106">
        <v>0</v>
      </c>
      <c r="M868" s="107">
        <v>200</v>
      </c>
      <c r="N868" s="34" t="str">
        <f t="shared" si="152"/>
        <v>les200l</v>
      </c>
      <c r="O868" s="35" t="e">
        <f t="shared" si="153"/>
        <v>#DIV/0!</v>
      </c>
      <c r="P868" s="36">
        <f>VLOOKUP(A868,Kengetallen!$A$2:$B$57,2,FALSE)</f>
        <v>0</v>
      </c>
      <c r="Q868" s="108"/>
      <c r="R868" s="38">
        <f t="shared" si="154"/>
        <v>0</v>
      </c>
      <c r="S868" s="39">
        <f t="shared" si="155"/>
        <v>0</v>
      </c>
      <c r="T868" s="108"/>
      <c r="U868" s="40">
        <f t="shared" si="156"/>
        <v>10400</v>
      </c>
      <c r="V868" s="109"/>
      <c r="W868" s="109"/>
      <c r="X868" s="109"/>
      <c r="Y868" s="109"/>
      <c r="Z868" s="109"/>
      <c r="AA868" s="109"/>
      <c r="AB868" s="109"/>
      <c r="AC868" s="109"/>
      <c r="AD868" s="109"/>
      <c r="AE868" s="109"/>
      <c r="AF868" s="109"/>
      <c r="AG868" s="109"/>
      <c r="AH868" s="109"/>
      <c r="AI868" s="109"/>
      <c r="AJ868" s="109"/>
      <c r="AK868" s="109"/>
      <c r="AL868" s="109"/>
      <c r="AM868" s="109"/>
      <c r="AN868" s="109"/>
      <c r="AO868" s="109"/>
      <c r="AP868" s="109"/>
      <c r="AQ868" s="109"/>
      <c r="AR868" s="109"/>
      <c r="AS868" s="109"/>
      <c r="AT868" s="109"/>
      <c r="AU868" s="109"/>
      <c r="AV868" s="109"/>
      <c r="AW868" s="109"/>
      <c r="AX868" s="109"/>
      <c r="AY868" s="109"/>
      <c r="AZ868" s="109"/>
      <c r="BA868" s="109"/>
      <c r="BB868" s="109"/>
      <c r="BC868" s="109"/>
      <c r="BD868" s="109"/>
    </row>
    <row r="869" spans="1:56" s="110" customFormat="1">
      <c r="A869" s="45" t="s">
        <v>213</v>
      </c>
      <c r="B869" s="102" t="s">
        <v>906</v>
      </c>
      <c r="C869" s="102" t="s">
        <v>907</v>
      </c>
      <c r="D869" s="102" t="s">
        <v>754</v>
      </c>
      <c r="E869" s="102" t="s">
        <v>5</v>
      </c>
      <c r="F869" s="102" t="s">
        <v>360</v>
      </c>
      <c r="G869" s="104" t="s">
        <v>966</v>
      </c>
      <c r="H869" s="102" t="s">
        <v>451</v>
      </c>
      <c r="I869" s="104" t="s">
        <v>166</v>
      </c>
      <c r="J869" s="105">
        <v>52</v>
      </c>
      <c r="K869" s="106">
        <f t="shared" si="157"/>
        <v>52</v>
      </c>
      <c r="L869" s="106">
        <v>0</v>
      </c>
      <c r="M869" s="107">
        <v>200</v>
      </c>
      <c r="N869" s="34" t="str">
        <f t="shared" si="152"/>
        <v>les200l</v>
      </c>
      <c r="O869" s="35" t="e">
        <f t="shared" si="153"/>
        <v>#DIV/0!</v>
      </c>
      <c r="P869" s="36">
        <f>VLOOKUP(A869,Kengetallen!$A$2:$B$57,2,FALSE)</f>
        <v>0</v>
      </c>
      <c r="Q869" s="108"/>
      <c r="R869" s="38">
        <f t="shared" si="154"/>
        <v>0</v>
      </c>
      <c r="S869" s="39">
        <f t="shared" si="155"/>
        <v>0</v>
      </c>
      <c r="T869" s="108"/>
      <c r="U869" s="40">
        <f t="shared" si="156"/>
        <v>10400</v>
      </c>
      <c r="V869" s="109"/>
      <c r="W869" s="109"/>
      <c r="X869" s="109"/>
      <c r="Y869" s="109"/>
      <c r="Z869" s="109"/>
      <c r="AA869" s="109"/>
      <c r="AB869" s="109"/>
      <c r="AC869" s="109"/>
      <c r="AD869" s="109"/>
      <c r="AE869" s="109"/>
      <c r="AF869" s="109"/>
      <c r="AG869" s="109"/>
      <c r="AH869" s="109"/>
      <c r="AI869" s="109"/>
      <c r="AJ869" s="109"/>
      <c r="AK869" s="109"/>
      <c r="AL869" s="109"/>
      <c r="AM869" s="109"/>
      <c r="AN869" s="109"/>
      <c r="AO869" s="109"/>
      <c r="AP869" s="109"/>
      <c r="AQ869" s="109"/>
      <c r="AR869" s="109"/>
      <c r="AS869" s="109"/>
      <c r="AT869" s="109"/>
      <c r="AU869" s="109"/>
      <c r="AV869" s="109"/>
      <c r="AW869" s="109"/>
      <c r="AX869" s="109"/>
      <c r="AY869" s="109"/>
      <c r="AZ869" s="109"/>
      <c r="BA869" s="109"/>
      <c r="BB869" s="109"/>
      <c r="BC869" s="109"/>
      <c r="BD869" s="109"/>
    </row>
    <row r="870" spans="1:56" s="110" customFormat="1">
      <c r="A870" s="45" t="s">
        <v>213</v>
      </c>
      <c r="B870" s="102" t="s">
        <v>906</v>
      </c>
      <c r="C870" s="102" t="s">
        <v>907</v>
      </c>
      <c r="D870" s="102" t="s">
        <v>754</v>
      </c>
      <c r="E870" s="102" t="s">
        <v>5</v>
      </c>
      <c r="F870" s="102" t="s">
        <v>360</v>
      </c>
      <c r="G870" s="104" t="s">
        <v>967</v>
      </c>
      <c r="H870" s="102" t="s">
        <v>451</v>
      </c>
      <c r="I870" s="104" t="s">
        <v>166</v>
      </c>
      <c r="J870" s="105">
        <v>52</v>
      </c>
      <c r="K870" s="106">
        <f t="shared" si="157"/>
        <v>52</v>
      </c>
      <c r="L870" s="106">
        <v>0</v>
      </c>
      <c r="M870" s="107">
        <v>200</v>
      </c>
      <c r="N870" s="34" t="str">
        <f t="shared" si="152"/>
        <v>les200l</v>
      </c>
      <c r="O870" s="35" t="e">
        <f t="shared" si="153"/>
        <v>#DIV/0!</v>
      </c>
      <c r="P870" s="36">
        <f>VLOOKUP(A870,Kengetallen!$A$2:$B$57,2,FALSE)</f>
        <v>0</v>
      </c>
      <c r="Q870" s="108"/>
      <c r="R870" s="38">
        <f t="shared" si="154"/>
        <v>0</v>
      </c>
      <c r="S870" s="39">
        <f t="shared" si="155"/>
        <v>0</v>
      </c>
      <c r="T870" s="108"/>
      <c r="U870" s="40">
        <f t="shared" si="156"/>
        <v>10400</v>
      </c>
      <c r="V870" s="109"/>
      <c r="W870" s="109"/>
      <c r="X870" s="109"/>
      <c r="Y870" s="109"/>
      <c r="Z870" s="109"/>
      <c r="AA870" s="109"/>
      <c r="AB870" s="109"/>
      <c r="AC870" s="109"/>
      <c r="AD870" s="109"/>
      <c r="AE870" s="109"/>
      <c r="AF870" s="109"/>
      <c r="AG870" s="109"/>
      <c r="AH870" s="109"/>
      <c r="AI870" s="109"/>
      <c r="AJ870" s="109"/>
      <c r="AK870" s="109"/>
      <c r="AL870" s="109"/>
      <c r="AM870" s="109"/>
      <c r="AN870" s="109"/>
      <c r="AO870" s="109"/>
      <c r="AP870" s="109"/>
      <c r="AQ870" s="109"/>
      <c r="AR870" s="109"/>
      <c r="AS870" s="109"/>
      <c r="AT870" s="109"/>
      <c r="AU870" s="109"/>
      <c r="AV870" s="109"/>
      <c r="AW870" s="109"/>
      <c r="AX870" s="109"/>
      <c r="AY870" s="109"/>
      <c r="AZ870" s="109"/>
      <c r="BA870" s="109"/>
      <c r="BB870" s="109"/>
      <c r="BC870" s="109"/>
      <c r="BD870" s="109"/>
    </row>
    <row r="871" spans="1:56" s="110" customFormat="1">
      <c r="A871" s="45" t="s">
        <v>213</v>
      </c>
      <c r="B871" s="102" t="s">
        <v>906</v>
      </c>
      <c r="C871" s="102" t="s">
        <v>907</v>
      </c>
      <c r="D871" s="102" t="s">
        <v>754</v>
      </c>
      <c r="E871" s="102" t="s">
        <v>5</v>
      </c>
      <c r="F871" s="102" t="s">
        <v>360</v>
      </c>
      <c r="G871" s="104" t="s">
        <v>968</v>
      </c>
      <c r="H871" s="102" t="s">
        <v>451</v>
      </c>
      <c r="I871" s="104" t="s">
        <v>166</v>
      </c>
      <c r="J871" s="105">
        <v>52</v>
      </c>
      <c r="K871" s="106">
        <f t="shared" si="157"/>
        <v>52</v>
      </c>
      <c r="L871" s="106">
        <v>0</v>
      </c>
      <c r="M871" s="107">
        <v>200</v>
      </c>
      <c r="N871" s="34" t="str">
        <f t="shared" si="152"/>
        <v>les200l</v>
      </c>
      <c r="O871" s="35" t="e">
        <f t="shared" si="153"/>
        <v>#DIV/0!</v>
      </c>
      <c r="P871" s="36">
        <f>VLOOKUP(A871,Kengetallen!$A$2:$B$57,2,FALSE)</f>
        <v>0</v>
      </c>
      <c r="Q871" s="108"/>
      <c r="R871" s="38">
        <f t="shared" si="154"/>
        <v>0</v>
      </c>
      <c r="S871" s="39">
        <f t="shared" si="155"/>
        <v>0</v>
      </c>
      <c r="T871" s="108"/>
      <c r="U871" s="40">
        <f t="shared" si="156"/>
        <v>10400</v>
      </c>
      <c r="V871" s="109"/>
      <c r="W871" s="109"/>
      <c r="X871" s="109"/>
      <c r="Y871" s="109"/>
      <c r="Z871" s="109"/>
      <c r="AA871" s="109"/>
      <c r="AB871" s="109"/>
      <c r="AC871" s="109"/>
      <c r="AD871" s="109"/>
      <c r="AE871" s="109"/>
      <c r="AF871" s="109"/>
      <c r="AG871" s="109"/>
      <c r="AH871" s="109"/>
      <c r="AI871" s="109"/>
      <c r="AJ871" s="109"/>
      <c r="AK871" s="109"/>
      <c r="AL871" s="109"/>
      <c r="AM871" s="109"/>
      <c r="AN871" s="109"/>
      <c r="AO871" s="109"/>
      <c r="AP871" s="109"/>
      <c r="AQ871" s="109"/>
      <c r="AR871" s="109"/>
      <c r="AS871" s="109"/>
      <c r="AT871" s="109"/>
      <c r="AU871" s="109"/>
      <c r="AV871" s="109"/>
      <c r="AW871" s="109"/>
      <c r="AX871" s="109"/>
      <c r="AY871" s="109"/>
      <c r="AZ871" s="109"/>
      <c r="BA871" s="109"/>
      <c r="BB871" s="109"/>
      <c r="BC871" s="109"/>
      <c r="BD871" s="109"/>
    </row>
    <row r="872" spans="1:56" s="110" customFormat="1">
      <c r="A872" s="45" t="s">
        <v>213</v>
      </c>
      <c r="B872" s="102" t="s">
        <v>906</v>
      </c>
      <c r="C872" s="102" t="s">
        <v>907</v>
      </c>
      <c r="D872" s="102" t="s">
        <v>754</v>
      </c>
      <c r="E872" s="102" t="s">
        <v>5</v>
      </c>
      <c r="F872" s="102" t="s">
        <v>360</v>
      </c>
      <c r="G872" s="104" t="s">
        <v>969</v>
      </c>
      <c r="H872" s="102" t="s">
        <v>451</v>
      </c>
      <c r="I872" s="104" t="s">
        <v>166</v>
      </c>
      <c r="J872" s="105">
        <v>52</v>
      </c>
      <c r="K872" s="106">
        <f t="shared" si="157"/>
        <v>52</v>
      </c>
      <c r="L872" s="106">
        <v>0</v>
      </c>
      <c r="M872" s="107">
        <v>200</v>
      </c>
      <c r="N872" s="34" t="str">
        <f t="shared" si="152"/>
        <v>les200l</v>
      </c>
      <c r="O872" s="35" t="e">
        <f t="shared" si="153"/>
        <v>#DIV/0!</v>
      </c>
      <c r="P872" s="36">
        <f>VLOOKUP(A872,Kengetallen!$A$2:$B$57,2,FALSE)</f>
        <v>0</v>
      </c>
      <c r="Q872" s="108"/>
      <c r="R872" s="38">
        <f t="shared" si="154"/>
        <v>0</v>
      </c>
      <c r="S872" s="39">
        <f t="shared" si="155"/>
        <v>0</v>
      </c>
      <c r="T872" s="108"/>
      <c r="U872" s="40">
        <f t="shared" si="156"/>
        <v>10400</v>
      </c>
      <c r="V872" s="109"/>
      <c r="W872" s="109"/>
      <c r="X872" s="109"/>
      <c r="Y872" s="109"/>
      <c r="Z872" s="109"/>
      <c r="AA872" s="109"/>
      <c r="AB872" s="109"/>
      <c r="AC872" s="109"/>
      <c r="AD872" s="109"/>
      <c r="AE872" s="109"/>
      <c r="AF872" s="109"/>
      <c r="AG872" s="109"/>
      <c r="AH872" s="109"/>
      <c r="AI872" s="109"/>
      <c r="AJ872" s="109"/>
      <c r="AK872" s="109"/>
      <c r="AL872" s="109"/>
      <c r="AM872" s="109"/>
      <c r="AN872" s="109"/>
      <c r="AO872" s="109"/>
      <c r="AP872" s="109"/>
      <c r="AQ872" s="109"/>
      <c r="AR872" s="109"/>
      <c r="AS872" s="109"/>
      <c r="AT872" s="109"/>
      <c r="AU872" s="109"/>
      <c r="AV872" s="109"/>
      <c r="AW872" s="109"/>
      <c r="AX872" s="109"/>
      <c r="AY872" s="109"/>
      <c r="AZ872" s="109"/>
      <c r="BA872" s="109"/>
      <c r="BB872" s="109"/>
      <c r="BC872" s="109"/>
      <c r="BD872" s="109"/>
    </row>
    <row r="873" spans="1:56" s="110" customFormat="1">
      <c r="A873" s="45" t="s">
        <v>213</v>
      </c>
      <c r="B873" s="102" t="s">
        <v>906</v>
      </c>
      <c r="C873" s="102" t="s">
        <v>907</v>
      </c>
      <c r="D873" s="102" t="s">
        <v>754</v>
      </c>
      <c r="E873" s="102" t="s">
        <v>5</v>
      </c>
      <c r="F873" s="102" t="s">
        <v>360</v>
      </c>
      <c r="G873" s="104" t="s">
        <v>970</v>
      </c>
      <c r="H873" s="102" t="s">
        <v>451</v>
      </c>
      <c r="I873" s="104" t="s">
        <v>166</v>
      </c>
      <c r="J873" s="105">
        <v>52</v>
      </c>
      <c r="K873" s="106">
        <f t="shared" si="157"/>
        <v>52</v>
      </c>
      <c r="L873" s="106">
        <v>0</v>
      </c>
      <c r="M873" s="107">
        <v>200</v>
      </c>
      <c r="N873" s="34" t="str">
        <f t="shared" si="152"/>
        <v>les200l</v>
      </c>
      <c r="O873" s="35" t="e">
        <f t="shared" si="153"/>
        <v>#DIV/0!</v>
      </c>
      <c r="P873" s="36">
        <f>VLOOKUP(A873,Kengetallen!$A$2:$B$57,2,FALSE)</f>
        <v>0</v>
      </c>
      <c r="Q873" s="108"/>
      <c r="R873" s="38">
        <f t="shared" si="154"/>
        <v>0</v>
      </c>
      <c r="S873" s="39">
        <f t="shared" si="155"/>
        <v>0</v>
      </c>
      <c r="T873" s="108"/>
      <c r="U873" s="40">
        <f t="shared" si="156"/>
        <v>10400</v>
      </c>
      <c r="V873" s="109"/>
      <c r="W873" s="109"/>
      <c r="X873" s="109"/>
      <c r="Y873" s="109"/>
      <c r="Z873" s="109"/>
      <c r="AA873" s="109"/>
      <c r="AB873" s="109"/>
      <c r="AC873" s="109"/>
      <c r="AD873" s="109"/>
      <c r="AE873" s="109"/>
      <c r="AF873" s="109"/>
      <c r="AG873" s="109"/>
      <c r="AH873" s="109"/>
      <c r="AI873" s="109"/>
      <c r="AJ873" s="109"/>
      <c r="AK873" s="109"/>
      <c r="AL873" s="109"/>
      <c r="AM873" s="109"/>
      <c r="AN873" s="109"/>
      <c r="AO873" s="109"/>
      <c r="AP873" s="109"/>
      <c r="AQ873" s="109"/>
      <c r="AR873" s="109"/>
      <c r="AS873" s="109"/>
      <c r="AT873" s="109"/>
      <c r="AU873" s="109"/>
      <c r="AV873" s="109"/>
      <c r="AW873" s="109"/>
      <c r="AX873" s="109"/>
      <c r="AY873" s="109"/>
      <c r="AZ873" s="109"/>
      <c r="BA873" s="109"/>
      <c r="BB873" s="109"/>
      <c r="BC873" s="109"/>
      <c r="BD873" s="109"/>
    </row>
    <row r="874" spans="1:56" s="110" customFormat="1">
      <c r="A874" s="45" t="s">
        <v>213</v>
      </c>
      <c r="B874" s="102" t="s">
        <v>906</v>
      </c>
      <c r="C874" s="102" t="s">
        <v>907</v>
      </c>
      <c r="D874" s="102" t="s">
        <v>754</v>
      </c>
      <c r="E874" s="102" t="s">
        <v>5</v>
      </c>
      <c r="F874" s="102" t="s">
        <v>360</v>
      </c>
      <c r="G874" s="104" t="s">
        <v>971</v>
      </c>
      <c r="H874" s="102" t="s">
        <v>451</v>
      </c>
      <c r="I874" s="104" t="s">
        <v>166</v>
      </c>
      <c r="J874" s="105">
        <v>52</v>
      </c>
      <c r="K874" s="106">
        <f t="shared" si="157"/>
        <v>52</v>
      </c>
      <c r="L874" s="106">
        <v>0</v>
      </c>
      <c r="M874" s="107">
        <v>200</v>
      </c>
      <c r="N874" s="34" t="str">
        <f t="shared" si="152"/>
        <v>les200l</v>
      </c>
      <c r="O874" s="35" t="e">
        <f t="shared" si="153"/>
        <v>#DIV/0!</v>
      </c>
      <c r="P874" s="36">
        <f>VLOOKUP(A874,Kengetallen!$A$2:$B$57,2,FALSE)</f>
        <v>0</v>
      </c>
      <c r="Q874" s="108"/>
      <c r="R874" s="38">
        <f t="shared" si="154"/>
        <v>0</v>
      </c>
      <c r="S874" s="39">
        <f t="shared" si="155"/>
        <v>0</v>
      </c>
      <c r="T874" s="108"/>
      <c r="U874" s="40">
        <f t="shared" si="156"/>
        <v>10400</v>
      </c>
      <c r="V874" s="109"/>
      <c r="W874" s="109"/>
      <c r="X874" s="109"/>
      <c r="Y874" s="109"/>
      <c r="Z874" s="109"/>
      <c r="AA874" s="109"/>
      <c r="AB874" s="109"/>
      <c r="AC874" s="109"/>
      <c r="AD874" s="109"/>
      <c r="AE874" s="109"/>
      <c r="AF874" s="109"/>
      <c r="AG874" s="109"/>
      <c r="AH874" s="109"/>
      <c r="AI874" s="109"/>
      <c r="AJ874" s="109"/>
      <c r="AK874" s="109"/>
      <c r="AL874" s="109"/>
      <c r="AM874" s="109"/>
      <c r="AN874" s="109"/>
      <c r="AO874" s="109"/>
      <c r="AP874" s="109"/>
      <c r="AQ874" s="109"/>
      <c r="AR874" s="109"/>
      <c r="AS874" s="109"/>
      <c r="AT874" s="109"/>
      <c r="AU874" s="109"/>
      <c r="AV874" s="109"/>
      <c r="AW874" s="109"/>
      <c r="AX874" s="109"/>
      <c r="AY874" s="109"/>
      <c r="AZ874" s="109"/>
      <c r="BA874" s="109"/>
      <c r="BB874" s="109"/>
      <c r="BC874" s="109"/>
      <c r="BD874" s="109"/>
    </row>
    <row r="875" spans="1:56" s="110" customFormat="1">
      <c r="A875" s="45" t="s">
        <v>213</v>
      </c>
      <c r="B875" s="102" t="s">
        <v>906</v>
      </c>
      <c r="C875" s="102" t="s">
        <v>907</v>
      </c>
      <c r="D875" s="102" t="s">
        <v>754</v>
      </c>
      <c r="E875" s="102" t="s">
        <v>5</v>
      </c>
      <c r="F875" s="102" t="s">
        <v>360</v>
      </c>
      <c r="G875" s="104" t="s">
        <v>972</v>
      </c>
      <c r="H875" s="102" t="s">
        <v>451</v>
      </c>
      <c r="I875" s="104" t="s">
        <v>166</v>
      </c>
      <c r="J875" s="105">
        <v>52</v>
      </c>
      <c r="K875" s="106">
        <f t="shared" si="157"/>
        <v>52</v>
      </c>
      <c r="L875" s="106">
        <v>0</v>
      </c>
      <c r="M875" s="107">
        <v>200</v>
      </c>
      <c r="N875" s="34" t="str">
        <f t="shared" si="152"/>
        <v>les200l</v>
      </c>
      <c r="O875" s="35" t="e">
        <f t="shared" si="153"/>
        <v>#DIV/0!</v>
      </c>
      <c r="P875" s="36">
        <f>VLOOKUP(A875,Kengetallen!$A$2:$B$57,2,FALSE)</f>
        <v>0</v>
      </c>
      <c r="Q875" s="108"/>
      <c r="R875" s="38">
        <f t="shared" si="154"/>
        <v>0</v>
      </c>
      <c r="S875" s="39">
        <f t="shared" si="155"/>
        <v>0</v>
      </c>
      <c r="T875" s="108"/>
      <c r="U875" s="40">
        <f t="shared" si="156"/>
        <v>10400</v>
      </c>
      <c r="V875" s="109"/>
      <c r="W875" s="109"/>
      <c r="X875" s="109"/>
      <c r="Y875" s="109"/>
      <c r="Z875" s="109"/>
      <c r="AA875" s="109"/>
      <c r="AB875" s="109"/>
      <c r="AC875" s="109"/>
      <c r="AD875" s="109"/>
      <c r="AE875" s="109"/>
      <c r="AF875" s="109"/>
      <c r="AG875" s="109"/>
      <c r="AH875" s="109"/>
      <c r="AI875" s="109"/>
      <c r="AJ875" s="109"/>
      <c r="AK875" s="109"/>
      <c r="AL875" s="109"/>
      <c r="AM875" s="109"/>
      <c r="AN875" s="109"/>
      <c r="AO875" s="109"/>
      <c r="AP875" s="109"/>
      <c r="AQ875" s="109"/>
      <c r="AR875" s="109"/>
      <c r="AS875" s="109"/>
      <c r="AT875" s="109"/>
      <c r="AU875" s="109"/>
      <c r="AV875" s="109"/>
      <c r="AW875" s="109"/>
      <c r="AX875" s="109"/>
      <c r="AY875" s="109"/>
      <c r="AZ875" s="109"/>
      <c r="BA875" s="109"/>
      <c r="BB875" s="109"/>
      <c r="BC875" s="109"/>
      <c r="BD875" s="109"/>
    </row>
    <row r="876" spans="1:56" s="110" customFormat="1">
      <c r="A876" s="45" t="s">
        <v>213</v>
      </c>
      <c r="B876" s="102" t="s">
        <v>906</v>
      </c>
      <c r="C876" s="102" t="s">
        <v>907</v>
      </c>
      <c r="D876" s="102" t="s">
        <v>754</v>
      </c>
      <c r="E876" s="102" t="s">
        <v>5</v>
      </c>
      <c r="F876" s="102" t="s">
        <v>360</v>
      </c>
      <c r="G876" s="104" t="s">
        <v>973</v>
      </c>
      <c r="H876" s="102" t="s">
        <v>451</v>
      </c>
      <c r="I876" s="104" t="s">
        <v>166</v>
      </c>
      <c r="J876" s="105">
        <v>52</v>
      </c>
      <c r="K876" s="106">
        <f t="shared" si="157"/>
        <v>52</v>
      </c>
      <c r="L876" s="106">
        <v>0</v>
      </c>
      <c r="M876" s="107">
        <v>200</v>
      </c>
      <c r="N876" s="34" t="str">
        <f t="shared" si="152"/>
        <v>les200l</v>
      </c>
      <c r="O876" s="35" t="e">
        <f t="shared" si="153"/>
        <v>#DIV/0!</v>
      </c>
      <c r="P876" s="36">
        <f>VLOOKUP(A876,Kengetallen!$A$2:$B$57,2,FALSE)</f>
        <v>0</v>
      </c>
      <c r="Q876" s="108"/>
      <c r="R876" s="38">
        <f t="shared" si="154"/>
        <v>0</v>
      </c>
      <c r="S876" s="39">
        <f t="shared" si="155"/>
        <v>0</v>
      </c>
      <c r="T876" s="108"/>
      <c r="U876" s="40">
        <f t="shared" si="156"/>
        <v>10400</v>
      </c>
      <c r="V876" s="109"/>
      <c r="W876" s="109"/>
      <c r="X876" s="109"/>
      <c r="Y876" s="109"/>
      <c r="Z876" s="109"/>
      <c r="AA876" s="109"/>
      <c r="AB876" s="109"/>
      <c r="AC876" s="109"/>
      <c r="AD876" s="109"/>
      <c r="AE876" s="109"/>
      <c r="AF876" s="109"/>
      <c r="AG876" s="109"/>
      <c r="AH876" s="109"/>
      <c r="AI876" s="109"/>
      <c r="AJ876" s="109"/>
      <c r="AK876" s="109"/>
      <c r="AL876" s="109"/>
      <c r="AM876" s="109"/>
      <c r="AN876" s="109"/>
      <c r="AO876" s="109"/>
      <c r="AP876" s="109"/>
      <c r="AQ876" s="109"/>
      <c r="AR876" s="109"/>
      <c r="AS876" s="109"/>
      <c r="AT876" s="109"/>
      <c r="AU876" s="109"/>
      <c r="AV876" s="109"/>
      <c r="AW876" s="109"/>
      <c r="AX876" s="109"/>
      <c r="AY876" s="109"/>
      <c r="AZ876" s="109"/>
      <c r="BA876" s="109"/>
      <c r="BB876" s="109"/>
      <c r="BC876" s="109"/>
      <c r="BD876" s="109"/>
    </row>
    <row r="877" spans="1:56" s="110" customFormat="1">
      <c r="A877" s="45" t="s">
        <v>213</v>
      </c>
      <c r="B877" s="102" t="s">
        <v>906</v>
      </c>
      <c r="C877" s="102" t="s">
        <v>907</v>
      </c>
      <c r="D877" s="102" t="s">
        <v>754</v>
      </c>
      <c r="E877" s="102" t="s">
        <v>5</v>
      </c>
      <c r="F877" s="102" t="s">
        <v>360</v>
      </c>
      <c r="G877" s="104" t="s">
        <v>974</v>
      </c>
      <c r="H877" s="102" t="s">
        <v>451</v>
      </c>
      <c r="I877" s="104" t="s">
        <v>166</v>
      </c>
      <c r="J877" s="105">
        <v>52</v>
      </c>
      <c r="K877" s="106">
        <f t="shared" si="157"/>
        <v>52</v>
      </c>
      <c r="L877" s="106">
        <v>0</v>
      </c>
      <c r="M877" s="107">
        <v>200</v>
      </c>
      <c r="N877" s="34" t="str">
        <f t="shared" si="152"/>
        <v>les200l</v>
      </c>
      <c r="O877" s="35" t="e">
        <f t="shared" si="153"/>
        <v>#DIV/0!</v>
      </c>
      <c r="P877" s="36">
        <f>VLOOKUP(A877,Kengetallen!$A$2:$B$57,2,FALSE)</f>
        <v>0</v>
      </c>
      <c r="Q877" s="108"/>
      <c r="R877" s="38">
        <f t="shared" si="154"/>
        <v>0</v>
      </c>
      <c r="S877" s="39">
        <f t="shared" si="155"/>
        <v>0</v>
      </c>
      <c r="T877" s="108"/>
      <c r="U877" s="40">
        <f t="shared" si="156"/>
        <v>10400</v>
      </c>
      <c r="V877" s="109"/>
      <c r="W877" s="109"/>
      <c r="X877" s="109"/>
      <c r="Y877" s="109"/>
      <c r="Z877" s="109"/>
      <c r="AA877" s="109"/>
      <c r="AB877" s="109"/>
      <c r="AC877" s="109"/>
      <c r="AD877" s="109"/>
      <c r="AE877" s="109"/>
      <c r="AF877" s="109"/>
      <c r="AG877" s="109"/>
      <c r="AH877" s="109"/>
      <c r="AI877" s="109"/>
      <c r="AJ877" s="109"/>
      <c r="AK877" s="109"/>
      <c r="AL877" s="109"/>
      <c r="AM877" s="109"/>
      <c r="AN877" s="109"/>
      <c r="AO877" s="109"/>
      <c r="AP877" s="109"/>
      <c r="AQ877" s="109"/>
      <c r="AR877" s="109"/>
      <c r="AS877" s="109"/>
      <c r="AT877" s="109"/>
      <c r="AU877" s="109"/>
      <c r="AV877" s="109"/>
      <c r="AW877" s="109"/>
      <c r="AX877" s="109"/>
      <c r="AY877" s="109"/>
      <c r="AZ877" s="109"/>
      <c r="BA877" s="109"/>
      <c r="BB877" s="109"/>
      <c r="BC877" s="109"/>
      <c r="BD877" s="109"/>
    </row>
    <row r="878" spans="1:56" s="110" customFormat="1">
      <c r="A878" s="101" t="s">
        <v>205</v>
      </c>
      <c r="B878" s="102" t="s">
        <v>906</v>
      </c>
      <c r="C878" s="102" t="s">
        <v>907</v>
      </c>
      <c r="D878" s="102" t="s">
        <v>754</v>
      </c>
      <c r="E878" s="102" t="s">
        <v>5</v>
      </c>
      <c r="F878" s="102" t="s">
        <v>360</v>
      </c>
      <c r="G878" s="104" t="s">
        <v>975</v>
      </c>
      <c r="H878" s="102" t="s">
        <v>650</v>
      </c>
      <c r="I878" s="104" t="s">
        <v>241</v>
      </c>
      <c r="J878" s="105">
        <v>14</v>
      </c>
      <c r="K878" s="106">
        <f t="shared" si="157"/>
        <v>14</v>
      </c>
      <c r="L878" s="106">
        <v>0</v>
      </c>
      <c r="M878" s="107">
        <v>200</v>
      </c>
      <c r="N878" s="34" t="str">
        <f t="shared" si="152"/>
        <v>kan200t</v>
      </c>
      <c r="O878" s="35" t="e">
        <f t="shared" si="153"/>
        <v>#DIV/0!</v>
      </c>
      <c r="P878" s="36">
        <f>VLOOKUP(A878,Kengetallen!$A$2:$B$57,2,FALSE)</f>
        <v>0</v>
      </c>
      <c r="Q878" s="108"/>
      <c r="R878" s="38">
        <f t="shared" si="154"/>
        <v>0</v>
      </c>
      <c r="S878" s="39">
        <f t="shared" si="155"/>
        <v>0</v>
      </c>
      <c r="T878" s="108"/>
      <c r="U878" s="40">
        <f t="shared" si="156"/>
        <v>2800</v>
      </c>
      <c r="V878" s="109"/>
      <c r="W878" s="109"/>
      <c r="X878" s="109"/>
      <c r="Y878" s="109"/>
      <c r="Z878" s="109"/>
      <c r="AA878" s="109"/>
      <c r="AB878" s="109"/>
      <c r="AC878" s="109"/>
      <c r="AD878" s="109"/>
      <c r="AE878" s="109"/>
      <c r="AF878" s="109"/>
      <c r="AG878" s="109"/>
      <c r="AH878" s="109"/>
      <c r="AI878" s="109"/>
      <c r="AJ878" s="109"/>
      <c r="AK878" s="109"/>
      <c r="AL878" s="109"/>
      <c r="AM878" s="109"/>
      <c r="AN878" s="109"/>
      <c r="AO878" s="109"/>
      <c r="AP878" s="109"/>
      <c r="AQ878" s="109"/>
      <c r="AR878" s="109"/>
      <c r="AS878" s="109"/>
      <c r="AT878" s="109"/>
      <c r="AU878" s="109"/>
      <c r="AV878" s="109"/>
      <c r="AW878" s="109"/>
      <c r="AX878" s="109"/>
      <c r="AY878" s="109"/>
      <c r="AZ878" s="109"/>
      <c r="BA878" s="109"/>
      <c r="BB878" s="109"/>
      <c r="BC878" s="109"/>
      <c r="BD878" s="109"/>
    </row>
    <row r="879" spans="1:56" s="110" customFormat="1">
      <c r="A879" s="45" t="s">
        <v>213</v>
      </c>
      <c r="B879" s="102" t="s">
        <v>906</v>
      </c>
      <c r="C879" s="102" t="s">
        <v>907</v>
      </c>
      <c r="D879" s="102" t="s">
        <v>754</v>
      </c>
      <c r="E879" s="102" t="s">
        <v>5</v>
      </c>
      <c r="F879" s="102" t="s">
        <v>360</v>
      </c>
      <c r="G879" s="104" t="s">
        <v>976</v>
      </c>
      <c r="H879" s="102" t="s">
        <v>451</v>
      </c>
      <c r="I879" s="104" t="s">
        <v>166</v>
      </c>
      <c r="J879" s="105">
        <v>52</v>
      </c>
      <c r="K879" s="106">
        <f t="shared" si="157"/>
        <v>52</v>
      </c>
      <c r="L879" s="106">
        <v>0</v>
      </c>
      <c r="M879" s="107">
        <v>200</v>
      </c>
      <c r="N879" s="34" t="str">
        <f t="shared" si="152"/>
        <v>les200l</v>
      </c>
      <c r="O879" s="35" t="e">
        <f t="shared" si="153"/>
        <v>#DIV/0!</v>
      </c>
      <c r="P879" s="36">
        <f>VLOOKUP(A879,Kengetallen!$A$2:$B$57,2,FALSE)</f>
        <v>0</v>
      </c>
      <c r="Q879" s="108"/>
      <c r="R879" s="38">
        <f t="shared" si="154"/>
        <v>0</v>
      </c>
      <c r="S879" s="39">
        <f t="shared" si="155"/>
        <v>0</v>
      </c>
      <c r="T879" s="108"/>
      <c r="U879" s="40">
        <f t="shared" si="156"/>
        <v>10400</v>
      </c>
      <c r="V879" s="109"/>
      <c r="W879" s="109"/>
      <c r="X879" s="109"/>
      <c r="Y879" s="109"/>
      <c r="Z879" s="109"/>
      <c r="AA879" s="109"/>
      <c r="AB879" s="109"/>
      <c r="AC879" s="109"/>
      <c r="AD879" s="109"/>
      <c r="AE879" s="109"/>
      <c r="AF879" s="109"/>
      <c r="AG879" s="109"/>
      <c r="AH879" s="109"/>
      <c r="AI879" s="109"/>
      <c r="AJ879" s="109"/>
      <c r="AK879" s="109"/>
      <c r="AL879" s="109"/>
      <c r="AM879" s="109"/>
      <c r="AN879" s="109"/>
      <c r="AO879" s="109"/>
      <c r="AP879" s="109"/>
      <c r="AQ879" s="109"/>
      <c r="AR879" s="109"/>
      <c r="AS879" s="109"/>
      <c r="AT879" s="109"/>
      <c r="AU879" s="109"/>
      <c r="AV879" s="109"/>
      <c r="AW879" s="109"/>
      <c r="AX879" s="109"/>
      <c r="AY879" s="109"/>
      <c r="AZ879" s="109"/>
      <c r="BA879" s="109"/>
      <c r="BB879" s="109"/>
      <c r="BC879" s="109"/>
      <c r="BD879" s="109"/>
    </row>
    <row r="880" spans="1:56" s="110" customFormat="1">
      <c r="A880" s="45" t="s">
        <v>213</v>
      </c>
      <c r="B880" s="102" t="s">
        <v>906</v>
      </c>
      <c r="C880" s="102" t="s">
        <v>907</v>
      </c>
      <c r="D880" s="102" t="s">
        <v>754</v>
      </c>
      <c r="E880" s="102" t="s">
        <v>5</v>
      </c>
      <c r="F880" s="102" t="s">
        <v>360</v>
      </c>
      <c r="G880" s="104" t="s">
        <v>977</v>
      </c>
      <c r="H880" s="102" t="s">
        <v>451</v>
      </c>
      <c r="I880" s="104" t="s">
        <v>166</v>
      </c>
      <c r="J880" s="105">
        <v>52</v>
      </c>
      <c r="K880" s="106">
        <f t="shared" si="157"/>
        <v>52</v>
      </c>
      <c r="L880" s="106">
        <v>0</v>
      </c>
      <c r="M880" s="107">
        <v>200</v>
      </c>
      <c r="N880" s="34" t="str">
        <f t="shared" si="152"/>
        <v>les200l</v>
      </c>
      <c r="O880" s="35" t="e">
        <f t="shared" si="153"/>
        <v>#DIV/0!</v>
      </c>
      <c r="P880" s="36">
        <f>VLOOKUP(A880,Kengetallen!$A$2:$B$57,2,FALSE)</f>
        <v>0</v>
      </c>
      <c r="Q880" s="108"/>
      <c r="R880" s="38">
        <f t="shared" si="154"/>
        <v>0</v>
      </c>
      <c r="S880" s="39">
        <f t="shared" si="155"/>
        <v>0</v>
      </c>
      <c r="T880" s="108"/>
      <c r="U880" s="40">
        <f t="shared" si="156"/>
        <v>10400</v>
      </c>
      <c r="V880" s="109"/>
      <c r="W880" s="109"/>
      <c r="X880" s="109"/>
      <c r="Y880" s="109"/>
      <c r="Z880" s="109"/>
      <c r="AA880" s="109"/>
      <c r="AB880" s="109"/>
      <c r="AC880" s="109"/>
      <c r="AD880" s="109"/>
      <c r="AE880" s="109"/>
      <c r="AF880" s="109"/>
      <c r="AG880" s="109"/>
      <c r="AH880" s="109"/>
      <c r="AI880" s="109"/>
      <c r="AJ880" s="109"/>
      <c r="AK880" s="109"/>
      <c r="AL880" s="109"/>
      <c r="AM880" s="109"/>
      <c r="AN880" s="109"/>
      <c r="AO880" s="109"/>
      <c r="AP880" s="109"/>
      <c r="AQ880" s="109"/>
      <c r="AR880" s="109"/>
      <c r="AS880" s="109"/>
      <c r="AT880" s="109"/>
      <c r="AU880" s="109"/>
      <c r="AV880" s="109"/>
      <c r="AW880" s="109"/>
      <c r="AX880" s="109"/>
      <c r="AY880" s="109"/>
      <c r="AZ880" s="109"/>
      <c r="BA880" s="109"/>
      <c r="BB880" s="109"/>
      <c r="BC880" s="109"/>
      <c r="BD880" s="109"/>
    </row>
    <row r="881" spans="1:56" s="110" customFormat="1">
      <c r="A881" s="45" t="s">
        <v>213</v>
      </c>
      <c r="B881" s="102" t="s">
        <v>906</v>
      </c>
      <c r="C881" s="102" t="s">
        <v>907</v>
      </c>
      <c r="D881" s="102" t="s">
        <v>754</v>
      </c>
      <c r="E881" s="102" t="s">
        <v>5</v>
      </c>
      <c r="F881" s="102" t="s">
        <v>360</v>
      </c>
      <c r="G881" s="104" t="s">
        <v>978</v>
      </c>
      <c r="H881" s="102" t="s">
        <v>451</v>
      </c>
      <c r="I881" s="104" t="s">
        <v>166</v>
      </c>
      <c r="J881" s="105">
        <v>52</v>
      </c>
      <c r="K881" s="106">
        <f t="shared" si="157"/>
        <v>52</v>
      </c>
      <c r="L881" s="106">
        <v>0</v>
      </c>
      <c r="M881" s="107">
        <v>200</v>
      </c>
      <c r="N881" s="34" t="str">
        <f t="shared" ref="N881:N944" si="158">A881</f>
        <v>les200l</v>
      </c>
      <c r="O881" s="35" t="e">
        <f t="shared" ref="O881:O944" si="159">+M881/P881</f>
        <v>#DIV/0!</v>
      </c>
      <c r="P881" s="36">
        <f>VLOOKUP(A881,Kengetallen!$A$2:$B$57,2,FALSE)</f>
        <v>0</v>
      </c>
      <c r="Q881" s="108"/>
      <c r="R881" s="38">
        <f t="shared" ref="R881:R944" si="160">+P881*Q881</f>
        <v>0</v>
      </c>
      <c r="S881" s="39">
        <f t="shared" ref="S881:S944" si="161">+R881*K881</f>
        <v>0</v>
      </c>
      <c r="T881" s="108"/>
      <c r="U881" s="40">
        <f t="shared" ref="U881:U944" si="162">+M881*K881</f>
        <v>10400</v>
      </c>
      <c r="V881" s="109"/>
      <c r="W881" s="109"/>
      <c r="X881" s="109"/>
      <c r="Y881" s="109"/>
      <c r="Z881" s="109"/>
      <c r="AA881" s="109"/>
      <c r="AB881" s="109"/>
      <c r="AC881" s="109"/>
      <c r="AD881" s="109"/>
      <c r="AE881" s="109"/>
      <c r="AF881" s="109"/>
      <c r="AG881" s="109"/>
      <c r="AH881" s="109"/>
      <c r="AI881" s="109"/>
      <c r="AJ881" s="109"/>
      <c r="AK881" s="109"/>
      <c r="AL881" s="109"/>
      <c r="AM881" s="109"/>
      <c r="AN881" s="109"/>
      <c r="AO881" s="109"/>
      <c r="AP881" s="109"/>
      <c r="AQ881" s="109"/>
      <c r="AR881" s="109"/>
      <c r="AS881" s="109"/>
      <c r="AT881" s="109"/>
      <c r="AU881" s="109"/>
      <c r="AV881" s="109"/>
      <c r="AW881" s="109"/>
      <c r="AX881" s="109"/>
      <c r="AY881" s="109"/>
      <c r="AZ881" s="109"/>
      <c r="BA881" s="109"/>
      <c r="BB881" s="109"/>
      <c r="BC881" s="109"/>
      <c r="BD881" s="109"/>
    </row>
    <row r="882" spans="1:56" s="110" customFormat="1">
      <c r="A882" s="45" t="s">
        <v>213</v>
      </c>
      <c r="B882" s="102" t="s">
        <v>906</v>
      </c>
      <c r="C882" s="102" t="s">
        <v>907</v>
      </c>
      <c r="D882" s="102" t="s">
        <v>754</v>
      </c>
      <c r="E882" s="102" t="s">
        <v>5</v>
      </c>
      <c r="F882" s="102" t="s">
        <v>360</v>
      </c>
      <c r="G882" s="104" t="s">
        <v>979</v>
      </c>
      <c r="H882" s="102" t="s">
        <v>451</v>
      </c>
      <c r="I882" s="104" t="s">
        <v>166</v>
      </c>
      <c r="J882" s="105">
        <v>52</v>
      </c>
      <c r="K882" s="106">
        <f t="shared" ref="K882:K945" si="163">J882</f>
        <v>52</v>
      </c>
      <c r="L882" s="106">
        <v>0</v>
      </c>
      <c r="M882" s="107">
        <v>200</v>
      </c>
      <c r="N882" s="34" t="str">
        <f t="shared" si="158"/>
        <v>les200l</v>
      </c>
      <c r="O882" s="35" t="e">
        <f t="shared" si="159"/>
        <v>#DIV/0!</v>
      </c>
      <c r="P882" s="36">
        <f>VLOOKUP(A882,Kengetallen!$A$2:$B$57,2,FALSE)</f>
        <v>0</v>
      </c>
      <c r="Q882" s="108"/>
      <c r="R882" s="38">
        <f t="shared" si="160"/>
        <v>0</v>
      </c>
      <c r="S882" s="39">
        <f t="shared" si="161"/>
        <v>0</v>
      </c>
      <c r="T882" s="108"/>
      <c r="U882" s="40">
        <f t="shared" si="162"/>
        <v>10400</v>
      </c>
      <c r="V882" s="109"/>
      <c r="W882" s="109"/>
      <c r="X882" s="109"/>
      <c r="Y882" s="109"/>
      <c r="Z882" s="109"/>
      <c r="AA882" s="109"/>
      <c r="AB882" s="109"/>
      <c r="AC882" s="109"/>
      <c r="AD882" s="109"/>
      <c r="AE882" s="109"/>
      <c r="AF882" s="109"/>
      <c r="AG882" s="109"/>
      <c r="AH882" s="109"/>
      <c r="AI882" s="109"/>
      <c r="AJ882" s="109"/>
      <c r="AK882" s="109"/>
      <c r="AL882" s="109"/>
      <c r="AM882" s="109"/>
      <c r="AN882" s="109"/>
      <c r="AO882" s="109"/>
      <c r="AP882" s="109"/>
      <c r="AQ882" s="109"/>
      <c r="AR882" s="109"/>
      <c r="AS882" s="109"/>
      <c r="AT882" s="109"/>
      <c r="AU882" s="109"/>
      <c r="AV882" s="109"/>
      <c r="AW882" s="109"/>
      <c r="AX882" s="109"/>
      <c r="AY882" s="109"/>
      <c r="AZ882" s="109"/>
      <c r="BA882" s="109"/>
      <c r="BB882" s="109"/>
      <c r="BC882" s="109"/>
      <c r="BD882" s="109"/>
    </row>
    <row r="883" spans="1:56" s="110" customFormat="1">
      <c r="A883" s="101" t="s">
        <v>203</v>
      </c>
      <c r="B883" s="102" t="s">
        <v>906</v>
      </c>
      <c r="C883" s="102" t="s">
        <v>907</v>
      </c>
      <c r="D883" s="102" t="s">
        <v>754</v>
      </c>
      <c r="E883" s="102" t="s">
        <v>5</v>
      </c>
      <c r="F883" s="102" t="s">
        <v>360</v>
      </c>
      <c r="G883" s="104" t="s">
        <v>980</v>
      </c>
      <c r="H883" s="102" t="s">
        <v>490</v>
      </c>
      <c r="I883" s="104" t="s">
        <v>166</v>
      </c>
      <c r="J883" s="105">
        <v>43</v>
      </c>
      <c r="K883" s="106">
        <f t="shared" si="163"/>
        <v>43</v>
      </c>
      <c r="L883" s="106">
        <v>0</v>
      </c>
      <c r="M883" s="107">
        <v>200</v>
      </c>
      <c r="N883" s="34" t="str">
        <f t="shared" si="158"/>
        <v>kan200l</v>
      </c>
      <c r="O883" s="35" t="e">
        <f t="shared" si="159"/>
        <v>#DIV/0!</v>
      </c>
      <c r="P883" s="36">
        <f>VLOOKUP(A883,Kengetallen!$A$2:$B$57,2,FALSE)</f>
        <v>0</v>
      </c>
      <c r="Q883" s="108"/>
      <c r="R883" s="38">
        <f t="shared" si="160"/>
        <v>0</v>
      </c>
      <c r="S883" s="39">
        <f t="shared" si="161"/>
        <v>0</v>
      </c>
      <c r="T883" s="108"/>
      <c r="U883" s="40">
        <f t="shared" si="162"/>
        <v>8600</v>
      </c>
      <c r="V883" s="109"/>
      <c r="W883" s="109"/>
      <c r="X883" s="109"/>
      <c r="Y883" s="109"/>
      <c r="Z883" s="109"/>
      <c r="AA883" s="109"/>
      <c r="AB883" s="109"/>
      <c r="AC883" s="109"/>
      <c r="AD883" s="109"/>
      <c r="AE883" s="109"/>
      <c r="AF883" s="109"/>
      <c r="AG883" s="109"/>
      <c r="AH883" s="109"/>
      <c r="AI883" s="109"/>
      <c r="AJ883" s="109"/>
      <c r="AK883" s="109"/>
      <c r="AL883" s="109"/>
      <c r="AM883" s="109"/>
      <c r="AN883" s="109"/>
      <c r="AO883" s="109"/>
      <c r="AP883" s="109"/>
      <c r="AQ883" s="109"/>
      <c r="AR883" s="109"/>
      <c r="AS883" s="109"/>
      <c r="AT883" s="109"/>
      <c r="AU883" s="109"/>
      <c r="AV883" s="109"/>
      <c r="AW883" s="109"/>
      <c r="AX883" s="109"/>
      <c r="AY883" s="109"/>
      <c r="AZ883" s="109"/>
      <c r="BA883" s="109"/>
      <c r="BB883" s="109"/>
      <c r="BC883" s="109"/>
      <c r="BD883" s="109"/>
    </row>
    <row r="884" spans="1:56" s="110" customFormat="1">
      <c r="A884" s="101" t="s">
        <v>205</v>
      </c>
      <c r="B884" s="102" t="s">
        <v>906</v>
      </c>
      <c r="C884" s="102" t="s">
        <v>907</v>
      </c>
      <c r="D884" s="102" t="s">
        <v>754</v>
      </c>
      <c r="E884" s="102" t="s">
        <v>5</v>
      </c>
      <c r="F884" s="102" t="s">
        <v>360</v>
      </c>
      <c r="G884" s="104" t="s">
        <v>981</v>
      </c>
      <c r="H884" s="102" t="s">
        <v>490</v>
      </c>
      <c r="I884" s="104" t="s">
        <v>241</v>
      </c>
      <c r="J884" s="105">
        <v>9</v>
      </c>
      <c r="K884" s="106">
        <f t="shared" si="163"/>
        <v>9</v>
      </c>
      <c r="L884" s="106">
        <v>0</v>
      </c>
      <c r="M884" s="107">
        <v>200</v>
      </c>
      <c r="N884" s="34" t="str">
        <f t="shared" si="158"/>
        <v>kan200t</v>
      </c>
      <c r="O884" s="35" t="e">
        <f t="shared" si="159"/>
        <v>#DIV/0!</v>
      </c>
      <c r="P884" s="36">
        <f>VLOOKUP(A884,Kengetallen!$A$2:$B$57,2,FALSE)</f>
        <v>0</v>
      </c>
      <c r="Q884" s="108"/>
      <c r="R884" s="38">
        <f t="shared" si="160"/>
        <v>0</v>
      </c>
      <c r="S884" s="39">
        <f t="shared" si="161"/>
        <v>0</v>
      </c>
      <c r="T884" s="108"/>
      <c r="U884" s="40">
        <f t="shared" si="162"/>
        <v>1800</v>
      </c>
      <c r="V884" s="109"/>
      <c r="W884" s="109"/>
      <c r="X884" s="109"/>
      <c r="Y884" s="109"/>
      <c r="Z884" s="109"/>
      <c r="AA884" s="109"/>
      <c r="AB884" s="109"/>
      <c r="AC884" s="109"/>
      <c r="AD884" s="109"/>
      <c r="AE884" s="109"/>
      <c r="AF884" s="109"/>
      <c r="AG884" s="109"/>
      <c r="AH884" s="109"/>
      <c r="AI884" s="109"/>
      <c r="AJ884" s="109"/>
      <c r="AK884" s="109"/>
      <c r="AL884" s="109"/>
      <c r="AM884" s="109"/>
      <c r="AN884" s="109"/>
      <c r="AO884" s="109"/>
      <c r="AP884" s="109"/>
      <c r="AQ884" s="109"/>
      <c r="AR884" s="109"/>
      <c r="AS884" s="109"/>
      <c r="AT884" s="109"/>
      <c r="AU884" s="109"/>
      <c r="AV884" s="109"/>
      <c r="AW884" s="109"/>
      <c r="AX884" s="109"/>
      <c r="AY884" s="109"/>
      <c r="AZ884" s="109"/>
      <c r="BA884" s="109"/>
      <c r="BB884" s="109"/>
      <c r="BC884" s="109"/>
      <c r="BD884" s="109"/>
    </row>
    <row r="885" spans="1:56" s="110" customFormat="1">
      <c r="A885" s="101" t="s">
        <v>205</v>
      </c>
      <c r="B885" s="102" t="s">
        <v>906</v>
      </c>
      <c r="C885" s="102" t="s">
        <v>907</v>
      </c>
      <c r="D885" s="102" t="s">
        <v>754</v>
      </c>
      <c r="E885" s="102" t="s">
        <v>5</v>
      </c>
      <c r="F885" s="102" t="s">
        <v>360</v>
      </c>
      <c r="G885" s="104" t="s">
        <v>982</v>
      </c>
      <c r="H885" s="102" t="s">
        <v>490</v>
      </c>
      <c r="I885" s="104" t="s">
        <v>241</v>
      </c>
      <c r="J885" s="105">
        <v>9</v>
      </c>
      <c r="K885" s="106">
        <f t="shared" si="163"/>
        <v>9</v>
      </c>
      <c r="L885" s="106">
        <v>0</v>
      </c>
      <c r="M885" s="107">
        <v>200</v>
      </c>
      <c r="N885" s="34" t="str">
        <f t="shared" si="158"/>
        <v>kan200t</v>
      </c>
      <c r="O885" s="35" t="e">
        <f t="shared" si="159"/>
        <v>#DIV/0!</v>
      </c>
      <c r="P885" s="36">
        <f>VLOOKUP(A885,Kengetallen!$A$2:$B$57,2,FALSE)</f>
        <v>0</v>
      </c>
      <c r="Q885" s="108"/>
      <c r="R885" s="38">
        <f t="shared" si="160"/>
        <v>0</v>
      </c>
      <c r="S885" s="39">
        <f t="shared" si="161"/>
        <v>0</v>
      </c>
      <c r="T885" s="108"/>
      <c r="U885" s="40">
        <f t="shared" si="162"/>
        <v>1800</v>
      </c>
      <c r="V885" s="109"/>
      <c r="W885" s="109"/>
      <c r="X885" s="109"/>
      <c r="Y885" s="109"/>
      <c r="Z885" s="109"/>
      <c r="AA885" s="109"/>
      <c r="AB885" s="109"/>
      <c r="AC885" s="109"/>
      <c r="AD885" s="109"/>
      <c r="AE885" s="109"/>
      <c r="AF885" s="109"/>
      <c r="AG885" s="109"/>
      <c r="AH885" s="109"/>
      <c r="AI885" s="109"/>
      <c r="AJ885" s="109"/>
      <c r="AK885" s="109"/>
      <c r="AL885" s="109"/>
      <c r="AM885" s="109"/>
      <c r="AN885" s="109"/>
      <c r="AO885" s="109"/>
      <c r="AP885" s="109"/>
      <c r="AQ885" s="109"/>
      <c r="AR885" s="109"/>
      <c r="AS885" s="109"/>
      <c r="AT885" s="109"/>
      <c r="AU885" s="109"/>
      <c r="AV885" s="109"/>
      <c r="AW885" s="109"/>
      <c r="AX885" s="109"/>
      <c r="AY885" s="109"/>
      <c r="AZ885" s="109"/>
      <c r="BA885" s="109"/>
      <c r="BB885" s="109"/>
      <c r="BC885" s="109"/>
      <c r="BD885" s="109"/>
    </row>
    <row r="886" spans="1:56" s="110" customFormat="1">
      <c r="A886" s="101" t="s">
        <v>205</v>
      </c>
      <c r="B886" s="102" t="s">
        <v>906</v>
      </c>
      <c r="C886" s="102" t="s">
        <v>907</v>
      </c>
      <c r="D886" s="102" t="s">
        <v>754</v>
      </c>
      <c r="E886" s="102" t="s">
        <v>5</v>
      </c>
      <c r="F886" s="102" t="s">
        <v>360</v>
      </c>
      <c r="G886" s="104" t="s">
        <v>983</v>
      </c>
      <c r="H886" s="102" t="s">
        <v>490</v>
      </c>
      <c r="I886" s="104" t="s">
        <v>241</v>
      </c>
      <c r="J886" s="105">
        <v>9</v>
      </c>
      <c r="K886" s="106">
        <f t="shared" si="163"/>
        <v>9</v>
      </c>
      <c r="L886" s="106">
        <v>0</v>
      </c>
      <c r="M886" s="107">
        <v>200</v>
      </c>
      <c r="N886" s="34" t="str">
        <f t="shared" si="158"/>
        <v>kan200t</v>
      </c>
      <c r="O886" s="35" t="e">
        <f t="shared" si="159"/>
        <v>#DIV/0!</v>
      </c>
      <c r="P886" s="36">
        <f>VLOOKUP(A886,Kengetallen!$A$2:$B$57,2,FALSE)</f>
        <v>0</v>
      </c>
      <c r="Q886" s="108"/>
      <c r="R886" s="38">
        <f t="shared" si="160"/>
        <v>0</v>
      </c>
      <c r="S886" s="39">
        <f t="shared" si="161"/>
        <v>0</v>
      </c>
      <c r="T886" s="108"/>
      <c r="U886" s="40">
        <f t="shared" si="162"/>
        <v>1800</v>
      </c>
      <c r="V886" s="109"/>
      <c r="W886" s="109"/>
      <c r="X886" s="109"/>
      <c r="Y886" s="109"/>
      <c r="Z886" s="109"/>
      <c r="AA886" s="109"/>
      <c r="AB886" s="109"/>
      <c r="AC886" s="109"/>
      <c r="AD886" s="109"/>
      <c r="AE886" s="109"/>
      <c r="AF886" s="109"/>
      <c r="AG886" s="109"/>
      <c r="AH886" s="109"/>
      <c r="AI886" s="109"/>
      <c r="AJ886" s="109"/>
      <c r="AK886" s="109"/>
      <c r="AL886" s="109"/>
      <c r="AM886" s="109"/>
      <c r="AN886" s="109"/>
      <c r="AO886" s="109"/>
      <c r="AP886" s="109"/>
      <c r="AQ886" s="109"/>
      <c r="AR886" s="109"/>
      <c r="AS886" s="109"/>
      <c r="AT886" s="109"/>
      <c r="AU886" s="109"/>
      <c r="AV886" s="109"/>
      <c r="AW886" s="109"/>
      <c r="AX886" s="109"/>
      <c r="AY886" s="109"/>
      <c r="AZ886" s="109"/>
      <c r="BA886" s="109"/>
      <c r="BB886" s="109"/>
      <c r="BC886" s="109"/>
      <c r="BD886" s="109"/>
    </row>
    <row r="887" spans="1:56" s="110" customFormat="1">
      <c r="A887" s="101" t="s">
        <v>205</v>
      </c>
      <c r="B887" s="102" t="s">
        <v>906</v>
      </c>
      <c r="C887" s="102" t="s">
        <v>907</v>
      </c>
      <c r="D887" s="102" t="s">
        <v>754</v>
      </c>
      <c r="E887" s="102" t="s">
        <v>5</v>
      </c>
      <c r="F887" s="102" t="s">
        <v>360</v>
      </c>
      <c r="G887" s="104" t="s">
        <v>984</v>
      </c>
      <c r="H887" s="102" t="s">
        <v>490</v>
      </c>
      <c r="I887" s="104" t="s">
        <v>241</v>
      </c>
      <c r="J887" s="105">
        <v>9</v>
      </c>
      <c r="K887" s="106">
        <f t="shared" si="163"/>
        <v>9</v>
      </c>
      <c r="L887" s="106">
        <v>0</v>
      </c>
      <c r="M887" s="107">
        <v>200</v>
      </c>
      <c r="N887" s="34" t="str">
        <f t="shared" si="158"/>
        <v>kan200t</v>
      </c>
      <c r="O887" s="35" t="e">
        <f t="shared" si="159"/>
        <v>#DIV/0!</v>
      </c>
      <c r="P887" s="36">
        <f>VLOOKUP(A887,Kengetallen!$A$2:$B$57,2,FALSE)</f>
        <v>0</v>
      </c>
      <c r="Q887" s="108"/>
      <c r="R887" s="38">
        <f t="shared" si="160"/>
        <v>0</v>
      </c>
      <c r="S887" s="39">
        <f t="shared" si="161"/>
        <v>0</v>
      </c>
      <c r="T887" s="108"/>
      <c r="U887" s="40">
        <f t="shared" si="162"/>
        <v>1800</v>
      </c>
      <c r="V887" s="109"/>
      <c r="W887" s="109"/>
      <c r="X887" s="109"/>
      <c r="Y887" s="109"/>
      <c r="Z887" s="109"/>
      <c r="AA887" s="109"/>
      <c r="AB887" s="109"/>
      <c r="AC887" s="109"/>
      <c r="AD887" s="109"/>
      <c r="AE887" s="109"/>
      <c r="AF887" s="109"/>
      <c r="AG887" s="109"/>
      <c r="AH887" s="109"/>
      <c r="AI887" s="109"/>
      <c r="AJ887" s="109"/>
      <c r="AK887" s="109"/>
      <c r="AL887" s="109"/>
      <c r="AM887" s="109"/>
      <c r="AN887" s="109"/>
      <c r="AO887" s="109"/>
      <c r="AP887" s="109"/>
      <c r="AQ887" s="109"/>
      <c r="AR887" s="109"/>
      <c r="AS887" s="109"/>
      <c r="AT887" s="109"/>
      <c r="AU887" s="109"/>
      <c r="AV887" s="109"/>
      <c r="AW887" s="109"/>
      <c r="AX887" s="109"/>
      <c r="AY887" s="109"/>
      <c r="AZ887" s="109"/>
      <c r="BA887" s="109"/>
      <c r="BB887" s="109"/>
      <c r="BC887" s="109"/>
      <c r="BD887" s="109"/>
    </row>
    <row r="888" spans="1:56" s="110" customFormat="1">
      <c r="A888" s="101" t="s">
        <v>205</v>
      </c>
      <c r="B888" s="102" t="s">
        <v>906</v>
      </c>
      <c r="C888" s="102" t="s">
        <v>907</v>
      </c>
      <c r="D888" s="102" t="s">
        <v>754</v>
      </c>
      <c r="E888" s="102" t="s">
        <v>5</v>
      </c>
      <c r="F888" s="102" t="s">
        <v>360</v>
      </c>
      <c r="G888" s="104" t="s">
        <v>985</v>
      </c>
      <c r="H888" s="102" t="s">
        <v>490</v>
      </c>
      <c r="I888" s="104" t="s">
        <v>241</v>
      </c>
      <c r="J888" s="105">
        <v>32</v>
      </c>
      <c r="K888" s="106">
        <f t="shared" si="163"/>
        <v>32</v>
      </c>
      <c r="L888" s="106">
        <v>0</v>
      </c>
      <c r="M888" s="107">
        <v>200</v>
      </c>
      <c r="N888" s="34" t="str">
        <f t="shared" si="158"/>
        <v>kan200t</v>
      </c>
      <c r="O888" s="35" t="e">
        <f t="shared" si="159"/>
        <v>#DIV/0!</v>
      </c>
      <c r="P888" s="36">
        <f>VLOOKUP(A888,Kengetallen!$A$2:$B$57,2,FALSE)</f>
        <v>0</v>
      </c>
      <c r="Q888" s="108"/>
      <c r="R888" s="38">
        <f t="shared" si="160"/>
        <v>0</v>
      </c>
      <c r="S888" s="39">
        <f t="shared" si="161"/>
        <v>0</v>
      </c>
      <c r="T888" s="108"/>
      <c r="U888" s="40">
        <f t="shared" si="162"/>
        <v>6400</v>
      </c>
      <c r="V888" s="109"/>
      <c r="W888" s="109"/>
      <c r="X888" s="109"/>
      <c r="Y888" s="109"/>
      <c r="Z888" s="109"/>
      <c r="AA888" s="109"/>
      <c r="AB888" s="109"/>
      <c r="AC888" s="109"/>
      <c r="AD888" s="109"/>
      <c r="AE888" s="109"/>
      <c r="AF888" s="109"/>
      <c r="AG888" s="109"/>
      <c r="AH888" s="109"/>
      <c r="AI888" s="109"/>
      <c r="AJ888" s="109"/>
      <c r="AK888" s="109"/>
      <c r="AL888" s="109"/>
      <c r="AM888" s="109"/>
      <c r="AN888" s="109"/>
      <c r="AO888" s="109"/>
      <c r="AP888" s="109"/>
      <c r="AQ888" s="109"/>
      <c r="AR888" s="109"/>
      <c r="AS888" s="109"/>
      <c r="AT888" s="109"/>
      <c r="AU888" s="109"/>
      <c r="AV888" s="109"/>
      <c r="AW888" s="109"/>
      <c r="AX888" s="109"/>
      <c r="AY888" s="109"/>
      <c r="AZ888" s="109"/>
      <c r="BA888" s="109"/>
      <c r="BB888" s="109"/>
      <c r="BC888" s="109"/>
      <c r="BD888" s="109"/>
    </row>
    <row r="889" spans="1:56" s="110" customFormat="1">
      <c r="A889" s="101" t="s">
        <v>205</v>
      </c>
      <c r="B889" s="102" t="s">
        <v>906</v>
      </c>
      <c r="C889" s="102" t="s">
        <v>907</v>
      </c>
      <c r="D889" s="102" t="s">
        <v>754</v>
      </c>
      <c r="E889" s="102" t="s">
        <v>5</v>
      </c>
      <c r="F889" s="102" t="s">
        <v>360</v>
      </c>
      <c r="G889" s="104" t="s">
        <v>986</v>
      </c>
      <c r="H889" s="102" t="s">
        <v>490</v>
      </c>
      <c r="I889" s="104" t="s">
        <v>241</v>
      </c>
      <c r="J889" s="105">
        <v>36</v>
      </c>
      <c r="K889" s="106">
        <f t="shared" si="163"/>
        <v>36</v>
      </c>
      <c r="L889" s="106">
        <v>0</v>
      </c>
      <c r="M889" s="107">
        <v>200</v>
      </c>
      <c r="N889" s="34" t="str">
        <f t="shared" si="158"/>
        <v>kan200t</v>
      </c>
      <c r="O889" s="35" t="e">
        <f t="shared" si="159"/>
        <v>#DIV/0!</v>
      </c>
      <c r="P889" s="36">
        <f>VLOOKUP(A889,Kengetallen!$A$2:$B$57,2,FALSE)</f>
        <v>0</v>
      </c>
      <c r="Q889" s="108"/>
      <c r="R889" s="38">
        <f t="shared" si="160"/>
        <v>0</v>
      </c>
      <c r="S889" s="39">
        <f t="shared" si="161"/>
        <v>0</v>
      </c>
      <c r="T889" s="108"/>
      <c r="U889" s="40">
        <f t="shared" si="162"/>
        <v>7200</v>
      </c>
      <c r="V889" s="109"/>
      <c r="W889" s="109"/>
      <c r="X889" s="109"/>
      <c r="Y889" s="109"/>
      <c r="Z889" s="109"/>
      <c r="AA889" s="109"/>
      <c r="AB889" s="109"/>
      <c r="AC889" s="109"/>
      <c r="AD889" s="109"/>
      <c r="AE889" s="109"/>
      <c r="AF889" s="109"/>
      <c r="AG889" s="109"/>
      <c r="AH889" s="109"/>
      <c r="AI889" s="109"/>
      <c r="AJ889" s="109"/>
      <c r="AK889" s="109"/>
      <c r="AL889" s="109"/>
      <c r="AM889" s="109"/>
      <c r="AN889" s="109"/>
      <c r="AO889" s="109"/>
      <c r="AP889" s="109"/>
      <c r="AQ889" s="109"/>
      <c r="AR889" s="109"/>
      <c r="AS889" s="109"/>
      <c r="AT889" s="109"/>
      <c r="AU889" s="109"/>
      <c r="AV889" s="109"/>
      <c r="AW889" s="109"/>
      <c r="AX889" s="109"/>
      <c r="AY889" s="109"/>
      <c r="AZ889" s="109"/>
      <c r="BA889" s="109"/>
      <c r="BB889" s="109"/>
      <c r="BC889" s="109"/>
      <c r="BD889" s="109"/>
    </row>
    <row r="890" spans="1:56" s="110" customFormat="1">
      <c r="A890" s="45" t="s">
        <v>213</v>
      </c>
      <c r="B890" s="102" t="s">
        <v>906</v>
      </c>
      <c r="C890" s="102" t="s">
        <v>907</v>
      </c>
      <c r="D890" s="102" t="s">
        <v>754</v>
      </c>
      <c r="E890" s="102" t="s">
        <v>5</v>
      </c>
      <c r="F890" s="102" t="s">
        <v>360</v>
      </c>
      <c r="G890" s="104" t="s">
        <v>987</v>
      </c>
      <c r="H890" s="102" t="s">
        <v>451</v>
      </c>
      <c r="I890" s="104" t="s">
        <v>166</v>
      </c>
      <c r="J890" s="105">
        <v>52</v>
      </c>
      <c r="K890" s="106">
        <f t="shared" si="163"/>
        <v>52</v>
      </c>
      <c r="L890" s="106">
        <v>0</v>
      </c>
      <c r="M890" s="107">
        <v>200</v>
      </c>
      <c r="N890" s="34" t="str">
        <f t="shared" si="158"/>
        <v>les200l</v>
      </c>
      <c r="O890" s="35" t="e">
        <f t="shared" si="159"/>
        <v>#DIV/0!</v>
      </c>
      <c r="P890" s="36">
        <f>VLOOKUP(A890,Kengetallen!$A$2:$B$57,2,FALSE)</f>
        <v>0</v>
      </c>
      <c r="Q890" s="108"/>
      <c r="R890" s="38">
        <f t="shared" si="160"/>
        <v>0</v>
      </c>
      <c r="S890" s="39">
        <f t="shared" si="161"/>
        <v>0</v>
      </c>
      <c r="T890" s="108"/>
      <c r="U890" s="40">
        <f t="shared" si="162"/>
        <v>10400</v>
      </c>
      <c r="V890" s="109"/>
      <c r="W890" s="109"/>
      <c r="X890" s="109"/>
      <c r="Y890" s="109"/>
      <c r="Z890" s="109"/>
      <c r="AA890" s="109"/>
      <c r="AB890" s="109"/>
      <c r="AC890" s="109"/>
      <c r="AD890" s="109"/>
      <c r="AE890" s="109"/>
      <c r="AF890" s="109"/>
      <c r="AG890" s="109"/>
      <c r="AH890" s="109"/>
      <c r="AI890" s="109"/>
      <c r="AJ890" s="109"/>
      <c r="AK890" s="109"/>
      <c r="AL890" s="109"/>
      <c r="AM890" s="109"/>
      <c r="AN890" s="109"/>
      <c r="AO890" s="109"/>
      <c r="AP890" s="109"/>
      <c r="AQ890" s="109"/>
      <c r="AR890" s="109"/>
      <c r="AS890" s="109"/>
      <c r="AT890" s="109"/>
      <c r="AU890" s="109"/>
      <c r="AV890" s="109"/>
      <c r="AW890" s="109"/>
      <c r="AX890" s="109"/>
      <c r="AY890" s="109"/>
      <c r="AZ890" s="109"/>
      <c r="BA890" s="109"/>
      <c r="BB890" s="109"/>
      <c r="BC890" s="109"/>
      <c r="BD890" s="109"/>
    </row>
    <row r="891" spans="1:56" s="110" customFormat="1">
      <c r="A891" s="45" t="s">
        <v>213</v>
      </c>
      <c r="B891" s="102" t="s">
        <v>906</v>
      </c>
      <c r="C891" s="102" t="s">
        <v>907</v>
      </c>
      <c r="D891" s="102" t="s">
        <v>754</v>
      </c>
      <c r="E891" s="102" t="s">
        <v>5</v>
      </c>
      <c r="F891" s="102" t="s">
        <v>360</v>
      </c>
      <c r="G891" s="104" t="s">
        <v>988</v>
      </c>
      <c r="H891" s="102" t="s">
        <v>451</v>
      </c>
      <c r="I891" s="104" t="s">
        <v>166</v>
      </c>
      <c r="J891" s="105">
        <v>52</v>
      </c>
      <c r="K891" s="106">
        <f t="shared" si="163"/>
        <v>52</v>
      </c>
      <c r="L891" s="106">
        <v>0</v>
      </c>
      <c r="M891" s="107">
        <v>200</v>
      </c>
      <c r="N891" s="34" t="str">
        <f t="shared" si="158"/>
        <v>les200l</v>
      </c>
      <c r="O891" s="35" t="e">
        <f t="shared" si="159"/>
        <v>#DIV/0!</v>
      </c>
      <c r="P891" s="36">
        <f>VLOOKUP(A891,Kengetallen!$A$2:$B$57,2,FALSE)</f>
        <v>0</v>
      </c>
      <c r="Q891" s="108"/>
      <c r="R891" s="38">
        <f t="shared" si="160"/>
        <v>0</v>
      </c>
      <c r="S891" s="39">
        <f t="shared" si="161"/>
        <v>0</v>
      </c>
      <c r="T891" s="108"/>
      <c r="U891" s="40">
        <f t="shared" si="162"/>
        <v>10400</v>
      </c>
      <c r="V891" s="109"/>
      <c r="W891" s="109"/>
      <c r="X891" s="109"/>
      <c r="Y891" s="109"/>
      <c r="Z891" s="109"/>
      <c r="AA891" s="109"/>
      <c r="AB891" s="109"/>
      <c r="AC891" s="109"/>
      <c r="AD891" s="109"/>
      <c r="AE891" s="109"/>
      <c r="AF891" s="109"/>
      <c r="AG891" s="109"/>
      <c r="AH891" s="109"/>
      <c r="AI891" s="109"/>
      <c r="AJ891" s="109"/>
      <c r="AK891" s="109"/>
      <c r="AL891" s="109"/>
      <c r="AM891" s="109"/>
      <c r="AN891" s="109"/>
      <c r="AO891" s="109"/>
      <c r="AP891" s="109"/>
      <c r="AQ891" s="109"/>
      <c r="AR891" s="109"/>
      <c r="AS891" s="109"/>
      <c r="AT891" s="109"/>
      <c r="AU891" s="109"/>
      <c r="AV891" s="109"/>
      <c r="AW891" s="109"/>
      <c r="AX891" s="109"/>
      <c r="AY891" s="109"/>
      <c r="AZ891" s="109"/>
      <c r="BA891" s="109"/>
      <c r="BB891" s="109"/>
      <c r="BC891" s="109"/>
      <c r="BD891" s="109"/>
    </row>
    <row r="892" spans="1:56" s="110" customFormat="1">
      <c r="A892" s="101" t="s">
        <v>213</v>
      </c>
      <c r="B892" s="102" t="s">
        <v>906</v>
      </c>
      <c r="C892" s="102" t="s">
        <v>907</v>
      </c>
      <c r="D892" s="102" t="s">
        <v>754</v>
      </c>
      <c r="E892" s="102" t="s">
        <v>5</v>
      </c>
      <c r="F892" s="102" t="s">
        <v>360</v>
      </c>
      <c r="G892" s="104" t="s">
        <v>989</v>
      </c>
      <c r="H892" s="102" t="s">
        <v>451</v>
      </c>
      <c r="I892" s="104" t="s">
        <v>166</v>
      </c>
      <c r="J892" s="105">
        <v>52</v>
      </c>
      <c r="K892" s="106">
        <f t="shared" si="163"/>
        <v>52</v>
      </c>
      <c r="L892" s="106">
        <v>0</v>
      </c>
      <c r="M892" s="107">
        <v>200</v>
      </c>
      <c r="N892" s="34" t="str">
        <f t="shared" si="158"/>
        <v>les200l</v>
      </c>
      <c r="O892" s="35" t="e">
        <f t="shared" si="159"/>
        <v>#DIV/0!</v>
      </c>
      <c r="P892" s="36">
        <f>VLOOKUP(A892,Kengetallen!$A$2:$B$57,2,FALSE)</f>
        <v>0</v>
      </c>
      <c r="Q892" s="108"/>
      <c r="R892" s="38">
        <f t="shared" si="160"/>
        <v>0</v>
      </c>
      <c r="S892" s="39">
        <f t="shared" si="161"/>
        <v>0</v>
      </c>
      <c r="T892" s="108"/>
      <c r="U892" s="40">
        <f t="shared" si="162"/>
        <v>10400</v>
      </c>
      <c r="V892" s="109"/>
      <c r="W892" s="109"/>
      <c r="X892" s="109"/>
      <c r="Y892" s="109"/>
      <c r="Z892" s="109"/>
      <c r="AA892" s="109"/>
      <c r="AB892" s="109"/>
      <c r="AC892" s="109"/>
      <c r="AD892" s="109"/>
      <c r="AE892" s="109"/>
      <c r="AF892" s="109"/>
      <c r="AG892" s="109"/>
      <c r="AH892" s="109"/>
      <c r="AI892" s="109"/>
      <c r="AJ892" s="109"/>
      <c r="AK892" s="109"/>
      <c r="AL892" s="109"/>
      <c r="AM892" s="109"/>
      <c r="AN892" s="109"/>
      <c r="AO892" s="109"/>
      <c r="AP892" s="109"/>
      <c r="AQ892" s="109"/>
      <c r="AR892" s="109"/>
      <c r="AS892" s="109"/>
      <c r="AT892" s="109"/>
      <c r="AU892" s="109"/>
      <c r="AV892" s="109"/>
      <c r="AW892" s="109"/>
      <c r="AX892" s="109"/>
      <c r="AY892" s="109"/>
      <c r="AZ892" s="109"/>
      <c r="BA892" s="109"/>
      <c r="BB892" s="109"/>
      <c r="BC892" s="109"/>
      <c r="BD892" s="109"/>
    </row>
    <row r="893" spans="1:56" s="110" customFormat="1">
      <c r="A893" s="101" t="s">
        <v>205</v>
      </c>
      <c r="B893" s="102" t="s">
        <v>906</v>
      </c>
      <c r="C893" s="102" t="s">
        <v>907</v>
      </c>
      <c r="D893" s="102" t="s">
        <v>754</v>
      </c>
      <c r="E893" s="102" t="s">
        <v>5</v>
      </c>
      <c r="F893" s="102" t="s">
        <v>360</v>
      </c>
      <c r="G893" s="104" t="s">
        <v>990</v>
      </c>
      <c r="H893" s="102" t="s">
        <v>490</v>
      </c>
      <c r="I893" s="104" t="s">
        <v>241</v>
      </c>
      <c r="J893" s="105">
        <v>14</v>
      </c>
      <c r="K893" s="106">
        <f t="shared" si="163"/>
        <v>14</v>
      </c>
      <c r="L893" s="106">
        <v>0</v>
      </c>
      <c r="M893" s="107">
        <v>200</v>
      </c>
      <c r="N893" s="34" t="str">
        <f t="shared" si="158"/>
        <v>kan200t</v>
      </c>
      <c r="O893" s="35" t="e">
        <f t="shared" si="159"/>
        <v>#DIV/0!</v>
      </c>
      <c r="P893" s="36">
        <f>VLOOKUP(A893,Kengetallen!$A$2:$B$57,2,FALSE)</f>
        <v>0</v>
      </c>
      <c r="Q893" s="108"/>
      <c r="R893" s="38">
        <f t="shared" si="160"/>
        <v>0</v>
      </c>
      <c r="S893" s="39">
        <f t="shared" si="161"/>
        <v>0</v>
      </c>
      <c r="T893" s="108"/>
      <c r="U893" s="40">
        <f t="shared" si="162"/>
        <v>2800</v>
      </c>
      <c r="V893" s="109"/>
      <c r="W893" s="109"/>
      <c r="X893" s="109"/>
      <c r="Y893" s="109"/>
      <c r="Z893" s="109"/>
      <c r="AA893" s="109"/>
      <c r="AB893" s="109"/>
      <c r="AC893" s="109"/>
      <c r="AD893" s="109"/>
      <c r="AE893" s="109"/>
      <c r="AF893" s="109"/>
      <c r="AG893" s="109"/>
      <c r="AH893" s="109"/>
      <c r="AI893" s="109"/>
      <c r="AJ893" s="109"/>
      <c r="AK893" s="109"/>
      <c r="AL893" s="109"/>
      <c r="AM893" s="109"/>
      <c r="AN893" s="109"/>
      <c r="AO893" s="109"/>
      <c r="AP893" s="109"/>
      <c r="AQ893" s="109"/>
      <c r="AR893" s="109"/>
      <c r="AS893" s="109"/>
      <c r="AT893" s="109"/>
      <c r="AU893" s="109"/>
      <c r="AV893" s="109"/>
      <c r="AW893" s="109"/>
      <c r="AX893" s="109"/>
      <c r="AY893" s="109"/>
      <c r="AZ893" s="109"/>
      <c r="BA893" s="109"/>
      <c r="BB893" s="109"/>
      <c r="BC893" s="109"/>
      <c r="BD893" s="109"/>
    </row>
    <row r="894" spans="1:56" s="110" customFormat="1">
      <c r="A894" s="101" t="s">
        <v>233</v>
      </c>
      <c r="B894" s="102" t="s">
        <v>906</v>
      </c>
      <c r="C894" s="102" t="s">
        <v>907</v>
      </c>
      <c r="D894" s="102" t="s">
        <v>754</v>
      </c>
      <c r="E894" s="102" t="s">
        <v>5</v>
      </c>
      <c r="F894" s="102" t="s">
        <v>360</v>
      </c>
      <c r="G894" s="104"/>
      <c r="H894" s="104" t="s">
        <v>940</v>
      </c>
      <c r="I894" s="104" t="s">
        <v>941</v>
      </c>
      <c r="J894" s="105">
        <v>78</v>
      </c>
      <c r="K894" s="106">
        <f t="shared" si="163"/>
        <v>78</v>
      </c>
      <c r="L894" s="106">
        <v>0</v>
      </c>
      <c r="M894" s="107">
        <v>200</v>
      </c>
      <c r="N894" s="34" t="str">
        <f t="shared" si="158"/>
        <v>tra200r</v>
      </c>
      <c r="O894" s="35" t="e">
        <f t="shared" si="159"/>
        <v>#DIV/0!</v>
      </c>
      <c r="P894" s="36">
        <f>VLOOKUP(A894,Kengetallen!$A$2:$B$57,2,FALSE)</f>
        <v>0</v>
      </c>
      <c r="Q894" s="108"/>
      <c r="R894" s="38">
        <f t="shared" si="160"/>
        <v>0</v>
      </c>
      <c r="S894" s="39">
        <f t="shared" si="161"/>
        <v>0</v>
      </c>
      <c r="T894" s="108"/>
      <c r="U894" s="40">
        <f t="shared" si="162"/>
        <v>15600</v>
      </c>
      <c r="V894" s="109"/>
      <c r="W894" s="109"/>
      <c r="X894" s="109"/>
      <c r="Y894" s="109"/>
      <c r="Z894" s="109"/>
      <c r="AA894" s="109"/>
      <c r="AB894" s="109"/>
      <c r="AC894" s="109"/>
      <c r="AD894" s="109"/>
      <c r="AE894" s="109"/>
      <c r="AF894" s="109"/>
      <c r="AG894" s="109"/>
      <c r="AH894" s="109"/>
      <c r="AI894" s="109"/>
      <c r="AJ894" s="109"/>
      <c r="AK894" s="109"/>
      <c r="AL894" s="109"/>
      <c r="AM894" s="109"/>
      <c r="AN894" s="109"/>
      <c r="AO894" s="109"/>
      <c r="AP894" s="109"/>
      <c r="AQ894" s="109"/>
      <c r="AR894" s="109"/>
      <c r="AS894" s="109"/>
      <c r="AT894" s="109"/>
      <c r="AU894" s="109"/>
      <c r="AV894" s="109"/>
      <c r="AW894" s="109"/>
      <c r="AX894" s="109"/>
      <c r="AY894" s="109"/>
      <c r="AZ894" s="109"/>
      <c r="BA894" s="109"/>
      <c r="BB894" s="109"/>
      <c r="BC894" s="109"/>
      <c r="BD894" s="109"/>
    </row>
    <row r="895" spans="1:56" s="110" customFormat="1">
      <c r="A895" s="67" t="s">
        <v>196</v>
      </c>
      <c r="B895" s="102" t="s">
        <v>906</v>
      </c>
      <c r="C895" s="102" t="s">
        <v>907</v>
      </c>
      <c r="D895" s="102" t="s">
        <v>754</v>
      </c>
      <c r="E895" s="102" t="s">
        <v>5</v>
      </c>
      <c r="F895" s="102" t="s">
        <v>360</v>
      </c>
      <c r="G895" s="104"/>
      <c r="H895" s="104" t="s">
        <v>991</v>
      </c>
      <c r="I895" s="104" t="s">
        <v>166</v>
      </c>
      <c r="J895" s="105">
        <v>128</v>
      </c>
      <c r="K895" s="106">
        <f t="shared" si="163"/>
        <v>128</v>
      </c>
      <c r="L895" s="106">
        <v>0</v>
      </c>
      <c r="M895" s="107">
        <v>200</v>
      </c>
      <c r="N895" s="34" t="str">
        <f t="shared" si="158"/>
        <v>gan200l</v>
      </c>
      <c r="O895" s="35" t="e">
        <f t="shared" si="159"/>
        <v>#DIV/0!</v>
      </c>
      <c r="P895" s="36">
        <f>VLOOKUP(A895,Kengetallen!$A$2:$B$57,2,FALSE)</f>
        <v>0</v>
      </c>
      <c r="Q895" s="108"/>
      <c r="R895" s="38">
        <f t="shared" si="160"/>
        <v>0</v>
      </c>
      <c r="S895" s="39">
        <f t="shared" si="161"/>
        <v>0</v>
      </c>
      <c r="T895" s="108"/>
      <c r="U895" s="40">
        <f t="shared" si="162"/>
        <v>25600</v>
      </c>
      <c r="V895" s="109"/>
      <c r="W895" s="109"/>
      <c r="X895" s="109"/>
      <c r="Y895" s="109"/>
      <c r="Z895" s="109"/>
      <c r="AA895" s="109"/>
      <c r="AB895" s="109"/>
      <c r="AC895" s="109"/>
      <c r="AD895" s="109"/>
      <c r="AE895" s="109"/>
      <c r="AF895" s="109"/>
      <c r="AG895" s="109"/>
      <c r="AH895" s="109"/>
      <c r="AI895" s="109"/>
      <c r="AJ895" s="109"/>
      <c r="AK895" s="109"/>
      <c r="AL895" s="109"/>
      <c r="AM895" s="109"/>
      <c r="AN895" s="109"/>
      <c r="AO895" s="109"/>
      <c r="AP895" s="109"/>
      <c r="AQ895" s="109"/>
      <c r="AR895" s="109"/>
      <c r="AS895" s="109"/>
      <c r="AT895" s="109"/>
      <c r="AU895" s="109"/>
      <c r="AV895" s="109"/>
      <c r="AW895" s="109"/>
      <c r="AX895" s="109"/>
      <c r="AY895" s="109"/>
      <c r="AZ895" s="109"/>
      <c r="BA895" s="109"/>
      <c r="BB895" s="109"/>
      <c r="BC895" s="109"/>
      <c r="BD895" s="109"/>
    </row>
    <row r="896" spans="1:56" s="110" customFormat="1">
      <c r="A896" s="67" t="s">
        <v>196</v>
      </c>
      <c r="B896" s="102" t="s">
        <v>906</v>
      </c>
      <c r="C896" s="102" t="s">
        <v>907</v>
      </c>
      <c r="D896" s="102" t="s">
        <v>754</v>
      </c>
      <c r="E896" s="102" t="s">
        <v>5</v>
      </c>
      <c r="F896" s="102" t="s">
        <v>360</v>
      </c>
      <c r="G896" s="104"/>
      <c r="H896" s="104" t="s">
        <v>992</v>
      </c>
      <c r="I896" s="104" t="s">
        <v>166</v>
      </c>
      <c r="J896" s="105">
        <v>128</v>
      </c>
      <c r="K896" s="106">
        <f t="shared" si="163"/>
        <v>128</v>
      </c>
      <c r="L896" s="106">
        <v>0</v>
      </c>
      <c r="M896" s="107">
        <v>200</v>
      </c>
      <c r="N896" s="34" t="str">
        <f t="shared" si="158"/>
        <v>gan200l</v>
      </c>
      <c r="O896" s="35" t="e">
        <f t="shared" si="159"/>
        <v>#DIV/0!</v>
      </c>
      <c r="P896" s="36">
        <f>VLOOKUP(A896,Kengetallen!$A$2:$B$57,2,FALSE)</f>
        <v>0</v>
      </c>
      <c r="Q896" s="108"/>
      <c r="R896" s="38">
        <f t="shared" si="160"/>
        <v>0</v>
      </c>
      <c r="S896" s="39">
        <f t="shared" si="161"/>
        <v>0</v>
      </c>
      <c r="T896" s="108"/>
      <c r="U896" s="40">
        <f t="shared" si="162"/>
        <v>25600</v>
      </c>
      <c r="V896" s="109"/>
      <c r="W896" s="109"/>
      <c r="X896" s="109"/>
      <c r="Y896" s="109"/>
      <c r="Z896" s="109"/>
      <c r="AA896" s="109"/>
      <c r="AB896" s="109"/>
      <c r="AC896" s="109"/>
      <c r="AD896" s="109"/>
      <c r="AE896" s="109"/>
      <c r="AF896" s="109"/>
      <c r="AG896" s="109"/>
      <c r="AH896" s="109"/>
      <c r="AI896" s="109"/>
      <c r="AJ896" s="109"/>
      <c r="AK896" s="109"/>
      <c r="AL896" s="109"/>
      <c r="AM896" s="109"/>
      <c r="AN896" s="109"/>
      <c r="AO896" s="109"/>
      <c r="AP896" s="109"/>
      <c r="AQ896" s="109"/>
      <c r="AR896" s="109"/>
      <c r="AS896" s="109"/>
      <c r="AT896" s="109"/>
      <c r="AU896" s="109"/>
      <c r="AV896" s="109"/>
      <c r="AW896" s="109"/>
      <c r="AX896" s="109"/>
      <c r="AY896" s="109"/>
      <c r="AZ896" s="109"/>
      <c r="BA896" s="109"/>
      <c r="BB896" s="109"/>
      <c r="BC896" s="109"/>
      <c r="BD896" s="109"/>
    </row>
    <row r="897" spans="1:56" s="110" customFormat="1">
      <c r="A897" s="67" t="s">
        <v>196</v>
      </c>
      <c r="B897" s="102" t="s">
        <v>906</v>
      </c>
      <c r="C897" s="102" t="s">
        <v>907</v>
      </c>
      <c r="D897" s="102" t="s">
        <v>754</v>
      </c>
      <c r="E897" s="102" t="s">
        <v>5</v>
      </c>
      <c r="F897" s="102" t="s">
        <v>360</v>
      </c>
      <c r="G897" s="104"/>
      <c r="H897" s="104" t="s">
        <v>993</v>
      </c>
      <c r="I897" s="104" t="s">
        <v>166</v>
      </c>
      <c r="J897" s="105">
        <v>84</v>
      </c>
      <c r="K897" s="106">
        <f t="shared" si="163"/>
        <v>84</v>
      </c>
      <c r="L897" s="106">
        <v>0</v>
      </c>
      <c r="M897" s="107">
        <v>200</v>
      </c>
      <c r="N897" s="34" t="str">
        <f t="shared" si="158"/>
        <v>gan200l</v>
      </c>
      <c r="O897" s="35" t="e">
        <f t="shared" si="159"/>
        <v>#DIV/0!</v>
      </c>
      <c r="P897" s="36">
        <f>VLOOKUP(A897,Kengetallen!$A$2:$B$57,2,FALSE)</f>
        <v>0</v>
      </c>
      <c r="Q897" s="108"/>
      <c r="R897" s="38">
        <f t="shared" si="160"/>
        <v>0</v>
      </c>
      <c r="S897" s="39">
        <f t="shared" si="161"/>
        <v>0</v>
      </c>
      <c r="T897" s="108"/>
      <c r="U897" s="40">
        <f t="shared" si="162"/>
        <v>16800</v>
      </c>
      <c r="V897" s="109"/>
      <c r="W897" s="109"/>
      <c r="X897" s="109"/>
      <c r="Y897" s="109"/>
      <c r="Z897" s="109"/>
      <c r="AA897" s="109"/>
      <c r="AB897" s="109"/>
      <c r="AC897" s="109"/>
      <c r="AD897" s="109"/>
      <c r="AE897" s="109"/>
      <c r="AF897" s="109"/>
      <c r="AG897" s="109"/>
      <c r="AH897" s="109"/>
      <c r="AI897" s="109"/>
      <c r="AJ897" s="109"/>
      <c r="AK897" s="109"/>
      <c r="AL897" s="109"/>
      <c r="AM897" s="109"/>
      <c r="AN897" s="109"/>
      <c r="AO897" s="109"/>
      <c r="AP897" s="109"/>
      <c r="AQ897" s="109"/>
      <c r="AR897" s="109"/>
      <c r="AS897" s="109"/>
      <c r="AT897" s="109"/>
      <c r="AU897" s="109"/>
      <c r="AV897" s="109"/>
      <c r="AW897" s="109"/>
      <c r="AX897" s="109"/>
      <c r="AY897" s="109"/>
      <c r="AZ897" s="109"/>
      <c r="BA897" s="109"/>
      <c r="BB897" s="109"/>
      <c r="BC897" s="109"/>
      <c r="BD897" s="109"/>
    </row>
    <row r="898" spans="1:56" s="110" customFormat="1">
      <c r="A898" s="101" t="s">
        <v>205</v>
      </c>
      <c r="B898" s="102" t="s">
        <v>906</v>
      </c>
      <c r="C898" s="102" t="s">
        <v>907</v>
      </c>
      <c r="D898" s="102" t="s">
        <v>754</v>
      </c>
      <c r="E898" s="102" t="s">
        <v>13</v>
      </c>
      <c r="F898" s="102" t="s">
        <v>360</v>
      </c>
      <c r="G898" s="104" t="s">
        <v>994</v>
      </c>
      <c r="H898" s="102" t="s">
        <v>490</v>
      </c>
      <c r="I898" s="104" t="s">
        <v>241</v>
      </c>
      <c r="J898" s="105">
        <v>31</v>
      </c>
      <c r="K898" s="106">
        <f t="shared" si="163"/>
        <v>31</v>
      </c>
      <c r="L898" s="106">
        <v>0</v>
      </c>
      <c r="M898" s="107">
        <v>200</v>
      </c>
      <c r="N898" s="34" t="str">
        <f t="shared" si="158"/>
        <v>kan200t</v>
      </c>
      <c r="O898" s="35" t="e">
        <f t="shared" si="159"/>
        <v>#DIV/0!</v>
      </c>
      <c r="P898" s="36">
        <f>VLOOKUP(A898,Kengetallen!$A$2:$B$57,2,FALSE)</f>
        <v>0</v>
      </c>
      <c r="Q898" s="108"/>
      <c r="R898" s="38">
        <f t="shared" si="160"/>
        <v>0</v>
      </c>
      <c r="S898" s="39">
        <f t="shared" si="161"/>
        <v>0</v>
      </c>
      <c r="T898" s="108"/>
      <c r="U898" s="40">
        <f t="shared" si="162"/>
        <v>6200</v>
      </c>
      <c r="V898" s="109"/>
      <c r="W898" s="109"/>
      <c r="X898" s="109"/>
      <c r="Y898" s="109"/>
      <c r="Z898" s="109"/>
      <c r="AA898" s="109"/>
      <c r="AB898" s="109"/>
      <c r="AC898" s="109"/>
      <c r="AD898" s="109"/>
      <c r="AE898" s="109"/>
      <c r="AF898" s="109"/>
      <c r="AG898" s="109"/>
      <c r="AH898" s="109"/>
      <c r="AI898" s="109"/>
      <c r="AJ898" s="109"/>
      <c r="AK898" s="109"/>
      <c r="AL898" s="109"/>
      <c r="AM898" s="109"/>
      <c r="AN898" s="109"/>
      <c r="AO898" s="109"/>
      <c r="AP898" s="109"/>
      <c r="AQ898" s="109"/>
      <c r="AR898" s="109"/>
      <c r="AS898" s="109"/>
      <c r="AT898" s="109"/>
      <c r="AU898" s="109"/>
      <c r="AV898" s="109"/>
      <c r="AW898" s="109"/>
      <c r="AX898" s="109"/>
      <c r="AY898" s="109"/>
      <c r="AZ898" s="109"/>
      <c r="BA898" s="109"/>
      <c r="BB898" s="109"/>
      <c r="BC898" s="109"/>
      <c r="BD898" s="109"/>
    </row>
    <row r="899" spans="1:56" s="110" customFormat="1">
      <c r="A899" s="101" t="s">
        <v>205</v>
      </c>
      <c r="B899" s="102" t="s">
        <v>906</v>
      </c>
      <c r="C899" s="102" t="s">
        <v>907</v>
      </c>
      <c r="D899" s="102" t="s">
        <v>754</v>
      </c>
      <c r="E899" s="102" t="s">
        <v>13</v>
      </c>
      <c r="F899" s="102" t="s">
        <v>360</v>
      </c>
      <c r="G899" s="104" t="s">
        <v>995</v>
      </c>
      <c r="H899" s="102" t="s">
        <v>490</v>
      </c>
      <c r="I899" s="104" t="s">
        <v>241</v>
      </c>
      <c r="J899" s="105">
        <v>22</v>
      </c>
      <c r="K899" s="106">
        <f t="shared" si="163"/>
        <v>22</v>
      </c>
      <c r="L899" s="106">
        <v>0</v>
      </c>
      <c r="M899" s="107">
        <v>200</v>
      </c>
      <c r="N899" s="34" t="str">
        <f t="shared" si="158"/>
        <v>kan200t</v>
      </c>
      <c r="O899" s="35" t="e">
        <f t="shared" si="159"/>
        <v>#DIV/0!</v>
      </c>
      <c r="P899" s="36">
        <f>VLOOKUP(A899,Kengetallen!$A$2:$B$57,2,FALSE)</f>
        <v>0</v>
      </c>
      <c r="Q899" s="108"/>
      <c r="R899" s="38">
        <f t="shared" si="160"/>
        <v>0</v>
      </c>
      <c r="S899" s="39">
        <f t="shared" si="161"/>
        <v>0</v>
      </c>
      <c r="T899" s="108"/>
      <c r="U899" s="40">
        <f t="shared" si="162"/>
        <v>4400</v>
      </c>
      <c r="V899" s="109"/>
      <c r="W899" s="109"/>
      <c r="X899" s="109"/>
      <c r="Y899" s="109"/>
      <c r="Z899" s="109"/>
      <c r="AA899" s="109"/>
      <c r="AB899" s="109"/>
      <c r="AC899" s="109"/>
      <c r="AD899" s="109"/>
      <c r="AE899" s="109"/>
      <c r="AF899" s="109"/>
      <c r="AG899" s="109"/>
      <c r="AH899" s="109"/>
      <c r="AI899" s="109"/>
      <c r="AJ899" s="109"/>
      <c r="AK899" s="109"/>
      <c r="AL899" s="109"/>
      <c r="AM899" s="109"/>
      <c r="AN899" s="109"/>
      <c r="AO899" s="109"/>
      <c r="AP899" s="109"/>
      <c r="AQ899" s="109"/>
      <c r="AR899" s="109"/>
      <c r="AS899" s="109"/>
      <c r="AT899" s="109"/>
      <c r="AU899" s="109"/>
      <c r="AV899" s="109"/>
      <c r="AW899" s="109"/>
      <c r="AX899" s="109"/>
      <c r="AY899" s="109"/>
      <c r="AZ899" s="109"/>
      <c r="BA899" s="109"/>
      <c r="BB899" s="109"/>
      <c r="BC899" s="109"/>
      <c r="BD899" s="109"/>
    </row>
    <row r="900" spans="1:56" s="110" customFormat="1">
      <c r="A900" s="45" t="s">
        <v>213</v>
      </c>
      <c r="B900" s="102" t="s">
        <v>906</v>
      </c>
      <c r="C900" s="102" t="s">
        <v>907</v>
      </c>
      <c r="D900" s="102" t="s">
        <v>754</v>
      </c>
      <c r="E900" s="102" t="s">
        <v>13</v>
      </c>
      <c r="F900" s="102" t="s">
        <v>360</v>
      </c>
      <c r="G900" s="104" t="s">
        <v>996</v>
      </c>
      <c r="H900" s="102" t="s">
        <v>451</v>
      </c>
      <c r="I900" s="104" t="s">
        <v>166</v>
      </c>
      <c r="J900" s="105">
        <v>51</v>
      </c>
      <c r="K900" s="106">
        <f t="shared" si="163"/>
        <v>51</v>
      </c>
      <c r="L900" s="106">
        <v>0</v>
      </c>
      <c r="M900" s="107">
        <v>200</v>
      </c>
      <c r="N900" s="34" t="str">
        <f t="shared" si="158"/>
        <v>les200l</v>
      </c>
      <c r="O900" s="35" t="e">
        <f t="shared" si="159"/>
        <v>#DIV/0!</v>
      </c>
      <c r="P900" s="36">
        <f>VLOOKUP(A900,Kengetallen!$A$2:$B$57,2,FALSE)</f>
        <v>0</v>
      </c>
      <c r="Q900" s="108"/>
      <c r="R900" s="38">
        <f t="shared" si="160"/>
        <v>0</v>
      </c>
      <c r="S900" s="39">
        <f t="shared" si="161"/>
        <v>0</v>
      </c>
      <c r="T900" s="108"/>
      <c r="U900" s="40">
        <f t="shared" si="162"/>
        <v>10200</v>
      </c>
      <c r="V900" s="109"/>
      <c r="W900" s="109"/>
      <c r="X900" s="109"/>
      <c r="Y900" s="109"/>
      <c r="Z900" s="109"/>
      <c r="AA900" s="109"/>
      <c r="AB900" s="109"/>
      <c r="AC900" s="109"/>
      <c r="AD900" s="109"/>
      <c r="AE900" s="109"/>
      <c r="AF900" s="109"/>
      <c r="AG900" s="109"/>
      <c r="AH900" s="109"/>
      <c r="AI900" s="109"/>
      <c r="AJ900" s="109"/>
      <c r="AK900" s="109"/>
      <c r="AL900" s="109"/>
      <c r="AM900" s="109"/>
      <c r="AN900" s="109"/>
      <c r="AO900" s="109"/>
      <c r="AP900" s="109"/>
      <c r="AQ900" s="109"/>
      <c r="AR900" s="109"/>
      <c r="AS900" s="109"/>
      <c r="AT900" s="109"/>
      <c r="AU900" s="109"/>
      <c r="AV900" s="109"/>
      <c r="AW900" s="109"/>
      <c r="AX900" s="109"/>
      <c r="AY900" s="109"/>
      <c r="AZ900" s="109"/>
      <c r="BA900" s="109"/>
      <c r="BB900" s="109"/>
      <c r="BC900" s="109"/>
      <c r="BD900" s="109"/>
    </row>
    <row r="901" spans="1:56" s="110" customFormat="1">
      <c r="A901" s="45" t="s">
        <v>213</v>
      </c>
      <c r="B901" s="102" t="s">
        <v>906</v>
      </c>
      <c r="C901" s="102" t="s">
        <v>907</v>
      </c>
      <c r="D901" s="102" t="s">
        <v>754</v>
      </c>
      <c r="E901" s="102" t="s">
        <v>13</v>
      </c>
      <c r="F901" s="102" t="s">
        <v>360</v>
      </c>
      <c r="G901" s="104" t="s">
        <v>997</v>
      </c>
      <c r="H901" s="102" t="s">
        <v>451</v>
      </c>
      <c r="I901" s="104" t="s">
        <v>166</v>
      </c>
      <c r="J901" s="105">
        <v>51</v>
      </c>
      <c r="K901" s="106">
        <f t="shared" si="163"/>
        <v>51</v>
      </c>
      <c r="L901" s="106">
        <v>0</v>
      </c>
      <c r="M901" s="107">
        <v>200</v>
      </c>
      <c r="N901" s="34" t="str">
        <f t="shared" si="158"/>
        <v>les200l</v>
      </c>
      <c r="O901" s="35" t="e">
        <f t="shared" si="159"/>
        <v>#DIV/0!</v>
      </c>
      <c r="P901" s="36">
        <f>VLOOKUP(A901,Kengetallen!$A$2:$B$57,2,FALSE)</f>
        <v>0</v>
      </c>
      <c r="Q901" s="108"/>
      <c r="R901" s="38">
        <f t="shared" si="160"/>
        <v>0</v>
      </c>
      <c r="S901" s="39">
        <f t="shared" si="161"/>
        <v>0</v>
      </c>
      <c r="T901" s="108"/>
      <c r="U901" s="40">
        <f t="shared" si="162"/>
        <v>10200</v>
      </c>
      <c r="V901" s="109"/>
      <c r="W901" s="109"/>
      <c r="X901" s="109"/>
      <c r="Y901" s="109"/>
      <c r="Z901" s="109"/>
      <c r="AA901" s="109"/>
      <c r="AB901" s="109"/>
      <c r="AC901" s="109"/>
      <c r="AD901" s="109"/>
      <c r="AE901" s="109"/>
      <c r="AF901" s="109"/>
      <c r="AG901" s="109"/>
      <c r="AH901" s="109"/>
      <c r="AI901" s="109"/>
      <c r="AJ901" s="109"/>
      <c r="AK901" s="109"/>
      <c r="AL901" s="109"/>
      <c r="AM901" s="109"/>
      <c r="AN901" s="109"/>
      <c r="AO901" s="109"/>
      <c r="AP901" s="109"/>
      <c r="AQ901" s="109"/>
      <c r="AR901" s="109"/>
      <c r="AS901" s="109"/>
      <c r="AT901" s="109"/>
      <c r="AU901" s="109"/>
      <c r="AV901" s="109"/>
      <c r="AW901" s="109"/>
      <c r="AX901" s="109"/>
      <c r="AY901" s="109"/>
      <c r="AZ901" s="109"/>
      <c r="BA901" s="109"/>
      <c r="BB901" s="109"/>
      <c r="BC901" s="109"/>
      <c r="BD901" s="109"/>
    </row>
    <row r="902" spans="1:56" s="110" customFormat="1">
      <c r="A902" s="45" t="s">
        <v>213</v>
      </c>
      <c r="B902" s="102" t="s">
        <v>906</v>
      </c>
      <c r="C902" s="102" t="s">
        <v>907</v>
      </c>
      <c r="D902" s="102" t="s">
        <v>754</v>
      </c>
      <c r="E902" s="102" t="s">
        <v>13</v>
      </c>
      <c r="F902" s="102" t="s">
        <v>360</v>
      </c>
      <c r="G902" s="104" t="s">
        <v>998</v>
      </c>
      <c r="H902" s="102" t="s">
        <v>451</v>
      </c>
      <c r="I902" s="104" t="s">
        <v>166</v>
      </c>
      <c r="J902" s="105">
        <v>60</v>
      </c>
      <c r="K902" s="106">
        <f t="shared" si="163"/>
        <v>60</v>
      </c>
      <c r="L902" s="106">
        <v>0</v>
      </c>
      <c r="M902" s="107">
        <v>200</v>
      </c>
      <c r="N902" s="34" t="str">
        <f t="shared" si="158"/>
        <v>les200l</v>
      </c>
      <c r="O902" s="35" t="e">
        <f t="shared" si="159"/>
        <v>#DIV/0!</v>
      </c>
      <c r="P902" s="36">
        <f>VLOOKUP(A902,Kengetallen!$A$2:$B$57,2,FALSE)</f>
        <v>0</v>
      </c>
      <c r="Q902" s="108"/>
      <c r="R902" s="38">
        <f t="shared" si="160"/>
        <v>0</v>
      </c>
      <c r="S902" s="39">
        <f t="shared" si="161"/>
        <v>0</v>
      </c>
      <c r="T902" s="108"/>
      <c r="U902" s="40">
        <f t="shared" si="162"/>
        <v>12000</v>
      </c>
      <c r="V902" s="109"/>
      <c r="W902" s="109"/>
      <c r="X902" s="109"/>
      <c r="Y902" s="109"/>
      <c r="Z902" s="109"/>
      <c r="AA902" s="109"/>
      <c r="AB902" s="109"/>
      <c r="AC902" s="109"/>
      <c r="AD902" s="109"/>
      <c r="AE902" s="109"/>
      <c r="AF902" s="109"/>
      <c r="AG902" s="109"/>
      <c r="AH902" s="109"/>
      <c r="AI902" s="109"/>
      <c r="AJ902" s="109"/>
      <c r="AK902" s="109"/>
      <c r="AL902" s="109"/>
      <c r="AM902" s="109"/>
      <c r="AN902" s="109"/>
      <c r="AO902" s="109"/>
      <c r="AP902" s="109"/>
      <c r="AQ902" s="109"/>
      <c r="AR902" s="109"/>
      <c r="AS902" s="109"/>
      <c r="AT902" s="109"/>
      <c r="AU902" s="109"/>
      <c r="AV902" s="109"/>
      <c r="AW902" s="109"/>
      <c r="AX902" s="109"/>
      <c r="AY902" s="109"/>
      <c r="AZ902" s="109"/>
      <c r="BA902" s="109"/>
      <c r="BB902" s="109"/>
      <c r="BC902" s="109"/>
      <c r="BD902" s="109"/>
    </row>
    <row r="903" spans="1:56" s="110" customFormat="1">
      <c r="A903" s="101" t="s">
        <v>196</v>
      </c>
      <c r="B903" s="102" t="s">
        <v>906</v>
      </c>
      <c r="C903" s="102" t="s">
        <v>907</v>
      </c>
      <c r="D903" s="102" t="s">
        <v>754</v>
      </c>
      <c r="E903" s="102" t="s">
        <v>13</v>
      </c>
      <c r="F903" s="102" t="s">
        <v>360</v>
      </c>
      <c r="G903" s="104" t="s">
        <v>999</v>
      </c>
      <c r="H903" s="102" t="s">
        <v>468</v>
      </c>
      <c r="I903" s="104" t="s">
        <v>166</v>
      </c>
      <c r="J903" s="105">
        <v>55</v>
      </c>
      <c r="K903" s="106">
        <f t="shared" si="163"/>
        <v>55</v>
      </c>
      <c r="L903" s="106">
        <v>0</v>
      </c>
      <c r="M903" s="107">
        <v>200</v>
      </c>
      <c r="N903" s="34" t="str">
        <f t="shared" si="158"/>
        <v>gan200l</v>
      </c>
      <c r="O903" s="35" t="e">
        <f t="shared" si="159"/>
        <v>#DIV/0!</v>
      </c>
      <c r="P903" s="36">
        <f>VLOOKUP(A903,Kengetallen!$A$2:$B$57,2,FALSE)</f>
        <v>0</v>
      </c>
      <c r="Q903" s="108"/>
      <c r="R903" s="38">
        <f t="shared" si="160"/>
        <v>0</v>
      </c>
      <c r="S903" s="39">
        <f t="shared" si="161"/>
        <v>0</v>
      </c>
      <c r="T903" s="108"/>
      <c r="U903" s="40">
        <f t="shared" si="162"/>
        <v>11000</v>
      </c>
      <c r="V903" s="109"/>
      <c r="W903" s="109"/>
      <c r="X903" s="109"/>
      <c r="Y903" s="109"/>
      <c r="Z903" s="109"/>
      <c r="AA903" s="109"/>
      <c r="AB903" s="109"/>
      <c r="AC903" s="109"/>
      <c r="AD903" s="109"/>
      <c r="AE903" s="109"/>
      <c r="AF903" s="109"/>
      <c r="AG903" s="109"/>
      <c r="AH903" s="109"/>
      <c r="AI903" s="109"/>
      <c r="AJ903" s="109"/>
      <c r="AK903" s="109"/>
      <c r="AL903" s="109"/>
      <c r="AM903" s="109"/>
      <c r="AN903" s="109"/>
      <c r="AO903" s="109"/>
      <c r="AP903" s="109"/>
      <c r="AQ903" s="109"/>
      <c r="AR903" s="109"/>
      <c r="AS903" s="109"/>
      <c r="AT903" s="109"/>
      <c r="AU903" s="109"/>
      <c r="AV903" s="109"/>
      <c r="AW903" s="109"/>
      <c r="AX903" s="109"/>
      <c r="AY903" s="109"/>
      <c r="AZ903" s="109"/>
      <c r="BA903" s="109"/>
      <c r="BB903" s="109"/>
      <c r="BC903" s="109"/>
      <c r="BD903" s="109"/>
    </row>
    <row r="904" spans="1:56" s="110" customFormat="1">
      <c r="A904" s="45" t="s">
        <v>213</v>
      </c>
      <c r="B904" s="102" t="s">
        <v>906</v>
      </c>
      <c r="C904" s="102" t="s">
        <v>907</v>
      </c>
      <c r="D904" s="102" t="s">
        <v>754</v>
      </c>
      <c r="E904" s="102" t="s">
        <v>13</v>
      </c>
      <c r="F904" s="102" t="s">
        <v>360</v>
      </c>
      <c r="G904" s="104" t="s">
        <v>1000</v>
      </c>
      <c r="H904" s="102" t="s">
        <v>451</v>
      </c>
      <c r="I904" s="104" t="s">
        <v>166</v>
      </c>
      <c r="J904" s="105">
        <v>68</v>
      </c>
      <c r="K904" s="106">
        <f t="shared" si="163"/>
        <v>68</v>
      </c>
      <c r="L904" s="106">
        <v>0</v>
      </c>
      <c r="M904" s="107">
        <v>200</v>
      </c>
      <c r="N904" s="34" t="str">
        <f t="shared" si="158"/>
        <v>les200l</v>
      </c>
      <c r="O904" s="35" t="e">
        <f t="shared" si="159"/>
        <v>#DIV/0!</v>
      </c>
      <c r="P904" s="36">
        <f>VLOOKUP(A904,Kengetallen!$A$2:$B$57,2,FALSE)</f>
        <v>0</v>
      </c>
      <c r="Q904" s="108"/>
      <c r="R904" s="38">
        <f t="shared" si="160"/>
        <v>0</v>
      </c>
      <c r="S904" s="39">
        <f t="shared" si="161"/>
        <v>0</v>
      </c>
      <c r="T904" s="108"/>
      <c r="U904" s="40">
        <f t="shared" si="162"/>
        <v>13600</v>
      </c>
      <c r="V904" s="109"/>
      <c r="W904" s="109"/>
      <c r="X904" s="109"/>
      <c r="Y904" s="109"/>
      <c r="Z904" s="109"/>
      <c r="AA904" s="109"/>
      <c r="AB904" s="109"/>
      <c r="AC904" s="109"/>
      <c r="AD904" s="109"/>
      <c r="AE904" s="109"/>
      <c r="AF904" s="109"/>
      <c r="AG904" s="109"/>
      <c r="AH904" s="109"/>
      <c r="AI904" s="109"/>
      <c r="AJ904" s="109"/>
      <c r="AK904" s="109"/>
      <c r="AL904" s="109"/>
      <c r="AM904" s="109"/>
      <c r="AN904" s="109"/>
      <c r="AO904" s="109"/>
      <c r="AP904" s="109"/>
      <c r="AQ904" s="109"/>
      <c r="AR904" s="109"/>
      <c r="AS904" s="109"/>
      <c r="AT904" s="109"/>
      <c r="AU904" s="109"/>
      <c r="AV904" s="109"/>
      <c r="AW904" s="109"/>
      <c r="AX904" s="109"/>
      <c r="AY904" s="109"/>
      <c r="AZ904" s="109"/>
      <c r="BA904" s="109"/>
      <c r="BB904" s="109"/>
      <c r="BC904" s="109"/>
      <c r="BD904" s="109"/>
    </row>
    <row r="905" spans="1:56" s="110" customFormat="1">
      <c r="A905" s="67" t="s">
        <v>215</v>
      </c>
      <c r="B905" s="102" t="s">
        <v>906</v>
      </c>
      <c r="C905" s="102" t="s">
        <v>907</v>
      </c>
      <c r="D905" s="102" t="s">
        <v>754</v>
      </c>
      <c r="E905" s="102" t="s">
        <v>13</v>
      </c>
      <c r="F905" s="102" t="s">
        <v>360</v>
      </c>
      <c r="G905" s="104" t="s">
        <v>1001</v>
      </c>
      <c r="H905" s="102" t="s">
        <v>451</v>
      </c>
      <c r="I905" s="104" t="s">
        <v>241</v>
      </c>
      <c r="J905" s="105">
        <v>85</v>
      </c>
      <c r="K905" s="106">
        <f t="shared" si="163"/>
        <v>85</v>
      </c>
      <c r="L905" s="106">
        <v>0</v>
      </c>
      <c r="M905" s="107">
        <v>200</v>
      </c>
      <c r="N905" s="34" t="str">
        <f t="shared" si="158"/>
        <v>les200t</v>
      </c>
      <c r="O905" s="35" t="e">
        <f t="shared" si="159"/>
        <v>#DIV/0!</v>
      </c>
      <c r="P905" s="36">
        <f>VLOOKUP(A905,Kengetallen!$A$2:$B$57,2,FALSE)</f>
        <v>0</v>
      </c>
      <c r="Q905" s="108"/>
      <c r="R905" s="38">
        <f t="shared" si="160"/>
        <v>0</v>
      </c>
      <c r="S905" s="39">
        <f t="shared" si="161"/>
        <v>0</v>
      </c>
      <c r="T905" s="108"/>
      <c r="U905" s="40">
        <f t="shared" si="162"/>
        <v>17000</v>
      </c>
      <c r="V905" s="109"/>
      <c r="W905" s="109"/>
      <c r="X905" s="109"/>
      <c r="Y905" s="109"/>
      <c r="Z905" s="109"/>
      <c r="AA905" s="109"/>
      <c r="AB905" s="109"/>
      <c r="AC905" s="109"/>
      <c r="AD905" s="109"/>
      <c r="AE905" s="109"/>
      <c r="AF905" s="109"/>
      <c r="AG905" s="109"/>
      <c r="AH905" s="109"/>
      <c r="AI905" s="109"/>
      <c r="AJ905" s="109"/>
      <c r="AK905" s="109"/>
      <c r="AL905" s="109"/>
      <c r="AM905" s="109"/>
      <c r="AN905" s="109"/>
      <c r="AO905" s="109"/>
      <c r="AP905" s="109"/>
      <c r="AQ905" s="109"/>
      <c r="AR905" s="109"/>
      <c r="AS905" s="109"/>
      <c r="AT905" s="109"/>
      <c r="AU905" s="109"/>
      <c r="AV905" s="109"/>
      <c r="AW905" s="109"/>
      <c r="AX905" s="109"/>
      <c r="AY905" s="109"/>
      <c r="AZ905" s="109"/>
      <c r="BA905" s="109"/>
      <c r="BB905" s="109"/>
      <c r="BC905" s="109"/>
      <c r="BD905" s="109"/>
    </row>
    <row r="906" spans="1:56" s="110" customFormat="1">
      <c r="A906" s="67" t="s">
        <v>215</v>
      </c>
      <c r="B906" s="102" t="s">
        <v>906</v>
      </c>
      <c r="C906" s="102" t="s">
        <v>907</v>
      </c>
      <c r="D906" s="102" t="s">
        <v>754</v>
      </c>
      <c r="E906" s="102" t="s">
        <v>13</v>
      </c>
      <c r="F906" s="102" t="s">
        <v>360</v>
      </c>
      <c r="G906" s="104" t="s">
        <v>1002</v>
      </c>
      <c r="H906" s="102" t="s">
        <v>451</v>
      </c>
      <c r="I906" s="104" t="s">
        <v>241</v>
      </c>
      <c r="J906" s="105">
        <v>72</v>
      </c>
      <c r="K906" s="106">
        <f t="shared" si="163"/>
        <v>72</v>
      </c>
      <c r="L906" s="106">
        <v>0</v>
      </c>
      <c r="M906" s="107">
        <v>200</v>
      </c>
      <c r="N906" s="34" t="str">
        <f t="shared" si="158"/>
        <v>les200t</v>
      </c>
      <c r="O906" s="35" t="e">
        <f t="shared" si="159"/>
        <v>#DIV/0!</v>
      </c>
      <c r="P906" s="36">
        <f>VLOOKUP(A906,Kengetallen!$A$2:$B$57,2,FALSE)</f>
        <v>0</v>
      </c>
      <c r="Q906" s="108"/>
      <c r="R906" s="38">
        <f t="shared" si="160"/>
        <v>0</v>
      </c>
      <c r="S906" s="39">
        <f t="shared" si="161"/>
        <v>0</v>
      </c>
      <c r="T906" s="108"/>
      <c r="U906" s="40">
        <f t="shared" si="162"/>
        <v>14400</v>
      </c>
      <c r="V906" s="109"/>
      <c r="W906" s="109"/>
      <c r="X906" s="109"/>
      <c r="Y906" s="109"/>
      <c r="Z906" s="109"/>
      <c r="AA906" s="109"/>
      <c r="AB906" s="109"/>
      <c r="AC906" s="109"/>
      <c r="AD906" s="109"/>
      <c r="AE906" s="109"/>
      <c r="AF906" s="109"/>
      <c r="AG906" s="109"/>
      <c r="AH906" s="109"/>
      <c r="AI906" s="109"/>
      <c r="AJ906" s="109"/>
      <c r="AK906" s="109"/>
      <c r="AL906" s="109"/>
      <c r="AM906" s="109"/>
      <c r="AN906" s="109"/>
      <c r="AO906" s="109"/>
      <c r="AP906" s="109"/>
      <c r="AQ906" s="109"/>
      <c r="AR906" s="109"/>
      <c r="AS906" s="109"/>
      <c r="AT906" s="109"/>
      <c r="AU906" s="109"/>
      <c r="AV906" s="109"/>
      <c r="AW906" s="109"/>
      <c r="AX906" s="109"/>
      <c r="AY906" s="109"/>
      <c r="AZ906" s="109"/>
      <c r="BA906" s="109"/>
      <c r="BB906" s="109"/>
      <c r="BC906" s="109"/>
      <c r="BD906" s="109"/>
    </row>
    <row r="907" spans="1:56" s="110" customFormat="1">
      <c r="A907" s="67" t="s">
        <v>215</v>
      </c>
      <c r="B907" s="102" t="s">
        <v>906</v>
      </c>
      <c r="C907" s="102" t="s">
        <v>907</v>
      </c>
      <c r="D907" s="102" t="s">
        <v>754</v>
      </c>
      <c r="E907" s="102" t="s">
        <v>13</v>
      </c>
      <c r="F907" s="102" t="s">
        <v>360</v>
      </c>
      <c r="G907" s="104" t="s">
        <v>1003</v>
      </c>
      <c r="H907" s="102" t="s">
        <v>451</v>
      </c>
      <c r="I907" s="104" t="s">
        <v>241</v>
      </c>
      <c r="J907" s="105">
        <v>62</v>
      </c>
      <c r="K907" s="106">
        <f t="shared" si="163"/>
        <v>62</v>
      </c>
      <c r="L907" s="106">
        <v>0</v>
      </c>
      <c r="M907" s="107">
        <v>200</v>
      </c>
      <c r="N907" s="34" t="str">
        <f t="shared" si="158"/>
        <v>les200t</v>
      </c>
      <c r="O907" s="35" t="e">
        <f t="shared" si="159"/>
        <v>#DIV/0!</v>
      </c>
      <c r="P907" s="36">
        <f>VLOOKUP(A907,Kengetallen!$A$2:$B$57,2,FALSE)</f>
        <v>0</v>
      </c>
      <c r="Q907" s="108"/>
      <c r="R907" s="38">
        <f t="shared" si="160"/>
        <v>0</v>
      </c>
      <c r="S907" s="39">
        <f t="shared" si="161"/>
        <v>0</v>
      </c>
      <c r="T907" s="108"/>
      <c r="U907" s="40">
        <f t="shared" si="162"/>
        <v>12400</v>
      </c>
      <c r="V907" s="109"/>
      <c r="W907" s="109"/>
      <c r="X907" s="109"/>
      <c r="Y907" s="109"/>
      <c r="Z907" s="109"/>
      <c r="AA907" s="109"/>
      <c r="AB907" s="109"/>
      <c r="AC907" s="109"/>
      <c r="AD907" s="109"/>
      <c r="AE907" s="109"/>
      <c r="AF907" s="109"/>
      <c r="AG907" s="109"/>
      <c r="AH907" s="109"/>
      <c r="AI907" s="109"/>
      <c r="AJ907" s="109"/>
      <c r="AK907" s="109"/>
      <c r="AL907" s="109"/>
      <c r="AM907" s="109"/>
      <c r="AN907" s="109"/>
      <c r="AO907" s="109"/>
      <c r="AP907" s="109"/>
      <c r="AQ907" s="109"/>
      <c r="AR907" s="109"/>
      <c r="AS907" s="109"/>
      <c r="AT907" s="109"/>
      <c r="AU907" s="109"/>
      <c r="AV907" s="109"/>
      <c r="AW907" s="109"/>
      <c r="AX907" s="109"/>
      <c r="AY907" s="109"/>
      <c r="AZ907" s="109"/>
      <c r="BA907" s="109"/>
      <c r="BB907" s="109"/>
      <c r="BC907" s="109"/>
      <c r="BD907" s="109"/>
    </row>
    <row r="908" spans="1:56" s="110" customFormat="1">
      <c r="A908" s="67" t="s">
        <v>215</v>
      </c>
      <c r="B908" s="102" t="s">
        <v>906</v>
      </c>
      <c r="C908" s="102" t="s">
        <v>907</v>
      </c>
      <c r="D908" s="102" t="s">
        <v>754</v>
      </c>
      <c r="E908" s="102" t="s">
        <v>13</v>
      </c>
      <c r="F908" s="102" t="s">
        <v>360</v>
      </c>
      <c r="G908" s="104" t="s">
        <v>1004</v>
      </c>
      <c r="H908" s="102" t="s">
        <v>451</v>
      </c>
      <c r="I908" s="104" t="s">
        <v>241</v>
      </c>
      <c r="J908" s="105">
        <v>126</v>
      </c>
      <c r="K908" s="106">
        <f t="shared" si="163"/>
        <v>126</v>
      </c>
      <c r="L908" s="106">
        <v>0</v>
      </c>
      <c r="M908" s="107">
        <v>200</v>
      </c>
      <c r="N908" s="34" t="str">
        <f t="shared" si="158"/>
        <v>les200t</v>
      </c>
      <c r="O908" s="35" t="e">
        <f t="shared" si="159"/>
        <v>#DIV/0!</v>
      </c>
      <c r="P908" s="36">
        <f>VLOOKUP(A908,Kengetallen!$A$2:$B$57,2,FALSE)</f>
        <v>0</v>
      </c>
      <c r="Q908" s="108"/>
      <c r="R908" s="38">
        <f t="shared" si="160"/>
        <v>0</v>
      </c>
      <c r="S908" s="39">
        <f t="shared" si="161"/>
        <v>0</v>
      </c>
      <c r="T908" s="108"/>
      <c r="U908" s="40">
        <f t="shared" si="162"/>
        <v>25200</v>
      </c>
      <c r="V908" s="109"/>
      <c r="W908" s="109"/>
      <c r="X908" s="109"/>
      <c r="Y908" s="109"/>
      <c r="Z908" s="109"/>
      <c r="AA908" s="109"/>
      <c r="AB908" s="109"/>
      <c r="AC908" s="109"/>
      <c r="AD908" s="109"/>
      <c r="AE908" s="109"/>
      <c r="AF908" s="109"/>
      <c r="AG908" s="109"/>
      <c r="AH908" s="109"/>
      <c r="AI908" s="109"/>
      <c r="AJ908" s="109"/>
      <c r="AK908" s="109"/>
      <c r="AL908" s="109"/>
      <c r="AM908" s="109"/>
      <c r="AN908" s="109"/>
      <c r="AO908" s="109"/>
      <c r="AP908" s="109"/>
      <c r="AQ908" s="109"/>
      <c r="AR908" s="109"/>
      <c r="AS908" s="109"/>
      <c r="AT908" s="109"/>
      <c r="AU908" s="109"/>
      <c r="AV908" s="109"/>
      <c r="AW908" s="109"/>
      <c r="AX908" s="109"/>
      <c r="AY908" s="109"/>
      <c r="AZ908" s="109"/>
      <c r="BA908" s="109"/>
      <c r="BB908" s="109"/>
      <c r="BC908" s="109"/>
      <c r="BD908" s="109"/>
    </row>
    <row r="909" spans="1:56" s="110" customFormat="1">
      <c r="A909" s="101" t="s">
        <v>196</v>
      </c>
      <c r="B909" s="102" t="s">
        <v>906</v>
      </c>
      <c r="C909" s="102" t="s">
        <v>907</v>
      </c>
      <c r="D909" s="102" t="s">
        <v>754</v>
      </c>
      <c r="E909" s="102" t="s">
        <v>13</v>
      </c>
      <c r="F909" s="102" t="s">
        <v>360</v>
      </c>
      <c r="G909" s="104"/>
      <c r="H909" s="104" t="s">
        <v>658</v>
      </c>
      <c r="I909" s="104" t="s">
        <v>166</v>
      </c>
      <c r="J909" s="105">
        <v>102</v>
      </c>
      <c r="K909" s="106">
        <f t="shared" si="163"/>
        <v>102</v>
      </c>
      <c r="L909" s="106">
        <v>0</v>
      </c>
      <c r="M909" s="107">
        <v>200</v>
      </c>
      <c r="N909" s="34" t="str">
        <f t="shared" si="158"/>
        <v>gan200l</v>
      </c>
      <c r="O909" s="35" t="e">
        <f t="shared" si="159"/>
        <v>#DIV/0!</v>
      </c>
      <c r="P909" s="36">
        <f>VLOOKUP(A909,Kengetallen!$A$2:$B$57,2,FALSE)</f>
        <v>0</v>
      </c>
      <c r="Q909" s="108"/>
      <c r="R909" s="38">
        <f t="shared" si="160"/>
        <v>0</v>
      </c>
      <c r="S909" s="39">
        <f t="shared" si="161"/>
        <v>0</v>
      </c>
      <c r="T909" s="108"/>
      <c r="U909" s="40">
        <f t="shared" si="162"/>
        <v>20400</v>
      </c>
      <c r="V909" s="109"/>
      <c r="W909" s="109"/>
      <c r="X909" s="109"/>
      <c r="Y909" s="109"/>
      <c r="Z909" s="109"/>
      <c r="AA909" s="109"/>
      <c r="AB909" s="109"/>
      <c r="AC909" s="109"/>
      <c r="AD909" s="109"/>
      <c r="AE909" s="109"/>
      <c r="AF909" s="109"/>
      <c r="AG909" s="109"/>
      <c r="AH909" s="109"/>
      <c r="AI909" s="109"/>
      <c r="AJ909" s="109"/>
      <c r="AK909" s="109"/>
      <c r="AL909" s="109"/>
      <c r="AM909" s="109"/>
      <c r="AN909" s="109"/>
      <c r="AO909" s="109"/>
      <c r="AP909" s="109"/>
      <c r="AQ909" s="109"/>
      <c r="AR909" s="109"/>
      <c r="AS909" s="109"/>
      <c r="AT909" s="109"/>
      <c r="AU909" s="109"/>
      <c r="AV909" s="109"/>
      <c r="AW909" s="109"/>
      <c r="AX909" s="109"/>
      <c r="AY909" s="109"/>
      <c r="AZ909" s="109"/>
      <c r="BA909" s="109"/>
      <c r="BB909" s="109"/>
      <c r="BC909" s="109"/>
      <c r="BD909" s="109"/>
    </row>
    <row r="910" spans="1:56" s="110" customFormat="1">
      <c r="A910" s="101" t="s">
        <v>232</v>
      </c>
      <c r="B910" s="102" t="s">
        <v>906</v>
      </c>
      <c r="C910" s="102" t="s">
        <v>907</v>
      </c>
      <c r="D910" s="102" t="s">
        <v>754</v>
      </c>
      <c r="E910" s="102" t="s">
        <v>13</v>
      </c>
      <c r="F910" s="102" t="s">
        <v>360</v>
      </c>
      <c r="G910" s="104"/>
      <c r="H910" s="104" t="s">
        <v>1005</v>
      </c>
      <c r="I910" s="104" t="s">
        <v>166</v>
      </c>
      <c r="J910" s="105">
        <v>67</v>
      </c>
      <c r="K910" s="106">
        <f t="shared" si="163"/>
        <v>67</v>
      </c>
      <c r="L910" s="106">
        <v>0</v>
      </c>
      <c r="M910" s="107">
        <v>200</v>
      </c>
      <c r="N910" s="34" t="str">
        <f t="shared" si="158"/>
        <v>tra200l</v>
      </c>
      <c r="O910" s="35" t="e">
        <f t="shared" si="159"/>
        <v>#DIV/0!</v>
      </c>
      <c r="P910" s="36">
        <f>VLOOKUP(A910,Kengetallen!$A$2:$B$57,2,FALSE)</f>
        <v>0</v>
      </c>
      <c r="Q910" s="108"/>
      <c r="R910" s="38">
        <f t="shared" si="160"/>
        <v>0</v>
      </c>
      <c r="S910" s="39">
        <f t="shared" si="161"/>
        <v>0</v>
      </c>
      <c r="T910" s="108"/>
      <c r="U910" s="40">
        <f t="shared" si="162"/>
        <v>13400</v>
      </c>
      <c r="V910" s="109"/>
      <c r="W910" s="109"/>
      <c r="X910" s="109"/>
      <c r="Y910" s="109"/>
      <c r="Z910" s="109"/>
      <c r="AA910" s="109"/>
      <c r="AB910" s="109"/>
      <c r="AC910" s="109"/>
      <c r="AD910" s="109"/>
      <c r="AE910" s="109"/>
      <c r="AF910" s="109"/>
      <c r="AG910" s="109"/>
      <c r="AH910" s="109"/>
      <c r="AI910" s="109"/>
      <c r="AJ910" s="109"/>
      <c r="AK910" s="109"/>
      <c r="AL910" s="109"/>
      <c r="AM910" s="109"/>
      <c r="AN910" s="109"/>
      <c r="AO910" s="109"/>
      <c r="AP910" s="109"/>
      <c r="AQ910" s="109"/>
      <c r="AR910" s="109"/>
      <c r="AS910" s="109"/>
      <c r="AT910" s="109"/>
      <c r="AU910" s="109"/>
      <c r="AV910" s="109"/>
      <c r="AW910" s="109"/>
      <c r="AX910" s="109"/>
      <c r="AY910" s="109"/>
      <c r="AZ910" s="109"/>
      <c r="BA910" s="109"/>
      <c r="BB910" s="109"/>
      <c r="BC910" s="109"/>
      <c r="BD910" s="109"/>
    </row>
    <row r="911" spans="1:56" s="110" customFormat="1">
      <c r="A911" s="71" t="s">
        <v>228</v>
      </c>
      <c r="B911" s="102" t="s">
        <v>906</v>
      </c>
      <c r="C911" s="102" t="s">
        <v>907</v>
      </c>
      <c r="D911" s="102" t="s">
        <v>754</v>
      </c>
      <c r="E911" s="102" t="s">
        <v>13</v>
      </c>
      <c r="F911" s="102" t="s">
        <v>360</v>
      </c>
      <c r="G911" s="104"/>
      <c r="H911" s="104" t="s">
        <v>953</v>
      </c>
      <c r="I911" s="104" t="s">
        <v>929</v>
      </c>
      <c r="J911" s="105">
        <v>10</v>
      </c>
      <c r="K911" s="106">
        <f t="shared" si="163"/>
        <v>10</v>
      </c>
      <c r="L911" s="106">
        <v>0</v>
      </c>
      <c r="M911" s="107">
        <v>200</v>
      </c>
      <c r="N911" s="34" t="str">
        <f t="shared" si="158"/>
        <v>sas200s</v>
      </c>
      <c r="O911" s="35" t="e">
        <f t="shared" si="159"/>
        <v>#DIV/0!</v>
      </c>
      <c r="P911" s="36">
        <f>VLOOKUP(A911,Kengetallen!$A$2:$B$57,2,FALSE)</f>
        <v>0</v>
      </c>
      <c r="Q911" s="108"/>
      <c r="R911" s="38">
        <f t="shared" si="160"/>
        <v>0</v>
      </c>
      <c r="S911" s="39">
        <f t="shared" si="161"/>
        <v>0</v>
      </c>
      <c r="T911" s="108"/>
      <c r="U911" s="40">
        <f t="shared" si="162"/>
        <v>2000</v>
      </c>
      <c r="V911" s="109"/>
      <c r="W911" s="109"/>
      <c r="X911" s="109"/>
      <c r="Y911" s="109"/>
      <c r="Z911" s="109"/>
      <c r="AA911" s="109"/>
      <c r="AB911" s="109"/>
      <c r="AC911" s="109"/>
      <c r="AD911" s="109"/>
      <c r="AE911" s="109"/>
      <c r="AF911" s="109"/>
      <c r="AG911" s="109"/>
      <c r="AH911" s="109"/>
      <c r="AI911" s="109"/>
      <c r="AJ911" s="109"/>
      <c r="AK911" s="109"/>
      <c r="AL911" s="109"/>
      <c r="AM911" s="109"/>
      <c r="AN911" s="109"/>
      <c r="AO911" s="109"/>
      <c r="AP911" s="109"/>
      <c r="AQ911" s="109"/>
      <c r="AR911" s="109"/>
      <c r="AS911" s="109"/>
      <c r="AT911" s="109"/>
      <c r="AU911" s="109"/>
      <c r="AV911" s="109"/>
      <c r="AW911" s="109"/>
      <c r="AX911" s="109"/>
      <c r="AY911" s="109"/>
      <c r="AZ911" s="109"/>
      <c r="BA911" s="109"/>
      <c r="BB911" s="109"/>
      <c r="BC911" s="109"/>
      <c r="BD911" s="109"/>
    </row>
    <row r="912" spans="1:56" s="110" customFormat="1">
      <c r="A912" s="71" t="s">
        <v>228</v>
      </c>
      <c r="B912" s="102" t="s">
        <v>906</v>
      </c>
      <c r="C912" s="102" t="s">
        <v>907</v>
      </c>
      <c r="D912" s="102" t="s">
        <v>754</v>
      </c>
      <c r="E912" s="102" t="s">
        <v>13</v>
      </c>
      <c r="F912" s="102" t="s">
        <v>360</v>
      </c>
      <c r="G912" s="104"/>
      <c r="H912" s="104" t="s">
        <v>954</v>
      </c>
      <c r="I912" s="104" t="s">
        <v>929</v>
      </c>
      <c r="J912" s="105">
        <v>7</v>
      </c>
      <c r="K912" s="106">
        <f t="shared" si="163"/>
        <v>7</v>
      </c>
      <c r="L912" s="106">
        <v>0</v>
      </c>
      <c r="M912" s="107">
        <v>200</v>
      </c>
      <c r="N912" s="34" t="str">
        <f t="shared" si="158"/>
        <v>sas200s</v>
      </c>
      <c r="O912" s="35" t="e">
        <f t="shared" si="159"/>
        <v>#DIV/0!</v>
      </c>
      <c r="P912" s="36">
        <f>VLOOKUP(A912,Kengetallen!$A$2:$B$57,2,FALSE)</f>
        <v>0</v>
      </c>
      <c r="Q912" s="108"/>
      <c r="R912" s="38">
        <f t="shared" si="160"/>
        <v>0</v>
      </c>
      <c r="S912" s="39">
        <f t="shared" si="161"/>
        <v>0</v>
      </c>
      <c r="T912" s="108"/>
      <c r="U912" s="40">
        <f t="shared" si="162"/>
        <v>1400</v>
      </c>
      <c r="V912" s="109"/>
      <c r="W912" s="109"/>
      <c r="X912" s="109"/>
      <c r="Y912" s="109"/>
      <c r="Z912" s="109"/>
      <c r="AA912" s="109"/>
      <c r="AB912" s="109"/>
      <c r="AC912" s="109"/>
      <c r="AD912" s="109"/>
      <c r="AE912" s="109"/>
      <c r="AF912" s="109"/>
      <c r="AG912" s="109"/>
      <c r="AH912" s="109"/>
      <c r="AI912" s="109"/>
      <c r="AJ912" s="109"/>
      <c r="AK912" s="109"/>
      <c r="AL912" s="109"/>
      <c r="AM912" s="109"/>
      <c r="AN912" s="109"/>
      <c r="AO912" s="109"/>
      <c r="AP912" s="109"/>
      <c r="AQ912" s="109"/>
      <c r="AR912" s="109"/>
      <c r="AS912" s="109"/>
      <c r="AT912" s="109"/>
      <c r="AU912" s="109"/>
      <c r="AV912" s="109"/>
      <c r="AW912" s="109"/>
      <c r="AX912" s="109"/>
      <c r="AY912" s="109"/>
      <c r="AZ912" s="109"/>
      <c r="BA912" s="109"/>
      <c r="BB912" s="109"/>
      <c r="BC912" s="109"/>
      <c r="BD912" s="109"/>
    </row>
    <row r="913" spans="1:56" s="110" customFormat="1">
      <c r="A913" s="45" t="s">
        <v>213</v>
      </c>
      <c r="B913" s="102" t="s">
        <v>906</v>
      </c>
      <c r="C913" s="102" t="s">
        <v>907</v>
      </c>
      <c r="D913" s="102" t="s">
        <v>754</v>
      </c>
      <c r="E913" s="102" t="s">
        <v>5</v>
      </c>
      <c r="F913" s="102" t="s">
        <v>515</v>
      </c>
      <c r="G913" s="104" t="s">
        <v>1006</v>
      </c>
      <c r="H913" s="102" t="s">
        <v>451</v>
      </c>
      <c r="I913" s="104" t="s">
        <v>166</v>
      </c>
      <c r="J913" s="105">
        <v>52</v>
      </c>
      <c r="K913" s="106">
        <f t="shared" si="163"/>
        <v>52</v>
      </c>
      <c r="L913" s="106">
        <v>0</v>
      </c>
      <c r="M913" s="107">
        <v>200</v>
      </c>
      <c r="N913" s="34" t="str">
        <f t="shared" si="158"/>
        <v>les200l</v>
      </c>
      <c r="O913" s="35" t="e">
        <f t="shared" si="159"/>
        <v>#DIV/0!</v>
      </c>
      <c r="P913" s="36">
        <f>VLOOKUP(A913,Kengetallen!$A$2:$B$57,2,FALSE)</f>
        <v>0</v>
      </c>
      <c r="Q913" s="108"/>
      <c r="R913" s="38">
        <f t="shared" si="160"/>
        <v>0</v>
      </c>
      <c r="S913" s="39">
        <f t="shared" si="161"/>
        <v>0</v>
      </c>
      <c r="T913" s="108"/>
      <c r="U913" s="40">
        <f t="shared" si="162"/>
        <v>10400</v>
      </c>
      <c r="V913" s="109"/>
      <c r="W913" s="109"/>
      <c r="X913" s="109"/>
      <c r="Y913" s="109"/>
      <c r="Z913" s="109"/>
      <c r="AA913" s="109"/>
      <c r="AB913" s="109"/>
      <c r="AC913" s="109"/>
      <c r="AD913" s="109"/>
      <c r="AE913" s="109"/>
      <c r="AF913" s="109"/>
      <c r="AG913" s="109"/>
      <c r="AH913" s="109"/>
      <c r="AI913" s="109"/>
      <c r="AJ913" s="109"/>
      <c r="AK913" s="109"/>
      <c r="AL913" s="109"/>
      <c r="AM913" s="109"/>
      <c r="AN913" s="109"/>
      <c r="AO913" s="109"/>
      <c r="AP913" s="109"/>
      <c r="AQ913" s="109"/>
      <c r="AR913" s="109"/>
      <c r="AS913" s="109"/>
      <c r="AT913" s="109"/>
      <c r="AU913" s="109"/>
      <c r="AV913" s="109"/>
      <c r="AW913" s="109"/>
      <c r="AX913" s="109"/>
      <c r="AY913" s="109"/>
      <c r="AZ913" s="109"/>
      <c r="BA913" s="109"/>
      <c r="BB913" s="109"/>
      <c r="BC913" s="109"/>
      <c r="BD913" s="109"/>
    </row>
    <row r="914" spans="1:56" s="110" customFormat="1">
      <c r="A914" s="45" t="s">
        <v>213</v>
      </c>
      <c r="B914" s="102" t="s">
        <v>906</v>
      </c>
      <c r="C914" s="102" t="s">
        <v>907</v>
      </c>
      <c r="D914" s="102" t="s">
        <v>754</v>
      </c>
      <c r="E914" s="102" t="s">
        <v>5</v>
      </c>
      <c r="F914" s="102" t="s">
        <v>515</v>
      </c>
      <c r="G914" s="104" t="s">
        <v>1007</v>
      </c>
      <c r="H914" s="102" t="s">
        <v>451</v>
      </c>
      <c r="I914" s="104" t="s">
        <v>166</v>
      </c>
      <c r="J914" s="105">
        <v>52</v>
      </c>
      <c r="K914" s="106">
        <f t="shared" si="163"/>
        <v>52</v>
      </c>
      <c r="L914" s="106">
        <v>0</v>
      </c>
      <c r="M914" s="107">
        <v>200</v>
      </c>
      <c r="N914" s="34" t="str">
        <f t="shared" si="158"/>
        <v>les200l</v>
      </c>
      <c r="O914" s="35" t="e">
        <f t="shared" si="159"/>
        <v>#DIV/0!</v>
      </c>
      <c r="P914" s="36">
        <f>VLOOKUP(A914,Kengetallen!$A$2:$B$57,2,FALSE)</f>
        <v>0</v>
      </c>
      <c r="Q914" s="108"/>
      <c r="R914" s="38">
        <f t="shared" si="160"/>
        <v>0</v>
      </c>
      <c r="S914" s="39">
        <f t="shared" si="161"/>
        <v>0</v>
      </c>
      <c r="T914" s="108"/>
      <c r="U914" s="40">
        <f t="shared" si="162"/>
        <v>10400</v>
      </c>
      <c r="V914" s="109"/>
      <c r="W914" s="109"/>
      <c r="X914" s="109"/>
      <c r="Y914" s="109"/>
      <c r="Z914" s="109"/>
      <c r="AA914" s="109"/>
      <c r="AB914" s="109"/>
      <c r="AC914" s="109"/>
      <c r="AD914" s="109"/>
      <c r="AE914" s="109"/>
      <c r="AF914" s="109"/>
      <c r="AG914" s="109"/>
      <c r="AH914" s="109"/>
      <c r="AI914" s="109"/>
      <c r="AJ914" s="109"/>
      <c r="AK914" s="109"/>
      <c r="AL914" s="109"/>
      <c r="AM914" s="109"/>
      <c r="AN914" s="109"/>
      <c r="AO914" s="109"/>
      <c r="AP914" s="109"/>
      <c r="AQ914" s="109"/>
      <c r="AR914" s="109"/>
      <c r="AS914" s="109"/>
      <c r="AT914" s="109"/>
      <c r="AU914" s="109"/>
      <c r="AV914" s="109"/>
      <c r="AW914" s="109"/>
      <c r="AX914" s="109"/>
      <c r="AY914" s="109"/>
      <c r="AZ914" s="109"/>
      <c r="BA914" s="109"/>
      <c r="BB914" s="109"/>
      <c r="BC914" s="109"/>
      <c r="BD914" s="109"/>
    </row>
    <row r="915" spans="1:56" s="110" customFormat="1">
      <c r="A915" s="45" t="s">
        <v>213</v>
      </c>
      <c r="B915" s="102" t="s">
        <v>906</v>
      </c>
      <c r="C915" s="102" t="s">
        <v>907</v>
      </c>
      <c r="D915" s="102" t="s">
        <v>754</v>
      </c>
      <c r="E915" s="102" t="s">
        <v>5</v>
      </c>
      <c r="F915" s="102" t="s">
        <v>515</v>
      </c>
      <c r="G915" s="104" t="s">
        <v>1008</v>
      </c>
      <c r="H915" s="102" t="s">
        <v>451</v>
      </c>
      <c r="I915" s="104" t="s">
        <v>166</v>
      </c>
      <c r="J915" s="105">
        <v>52</v>
      </c>
      <c r="K915" s="106">
        <f t="shared" si="163"/>
        <v>52</v>
      </c>
      <c r="L915" s="106">
        <v>0</v>
      </c>
      <c r="M915" s="107">
        <v>200</v>
      </c>
      <c r="N915" s="34" t="str">
        <f t="shared" si="158"/>
        <v>les200l</v>
      </c>
      <c r="O915" s="35" t="e">
        <f t="shared" si="159"/>
        <v>#DIV/0!</v>
      </c>
      <c r="P915" s="36">
        <f>VLOOKUP(A915,Kengetallen!$A$2:$B$57,2,FALSE)</f>
        <v>0</v>
      </c>
      <c r="Q915" s="108"/>
      <c r="R915" s="38">
        <f t="shared" si="160"/>
        <v>0</v>
      </c>
      <c r="S915" s="39">
        <f t="shared" si="161"/>
        <v>0</v>
      </c>
      <c r="T915" s="108"/>
      <c r="U915" s="40">
        <f t="shared" si="162"/>
        <v>10400</v>
      </c>
      <c r="V915" s="109"/>
      <c r="W915" s="109"/>
      <c r="X915" s="109"/>
      <c r="Y915" s="109"/>
      <c r="Z915" s="109"/>
      <c r="AA915" s="109"/>
      <c r="AB915" s="109"/>
      <c r="AC915" s="109"/>
      <c r="AD915" s="109"/>
      <c r="AE915" s="109"/>
      <c r="AF915" s="109"/>
      <c r="AG915" s="109"/>
      <c r="AH915" s="109"/>
      <c r="AI915" s="109"/>
      <c r="AJ915" s="109"/>
      <c r="AK915" s="109"/>
      <c r="AL915" s="109"/>
      <c r="AM915" s="109"/>
      <c r="AN915" s="109"/>
      <c r="AO915" s="109"/>
      <c r="AP915" s="109"/>
      <c r="AQ915" s="109"/>
      <c r="AR915" s="109"/>
      <c r="AS915" s="109"/>
      <c r="AT915" s="109"/>
      <c r="AU915" s="109"/>
      <c r="AV915" s="109"/>
      <c r="AW915" s="109"/>
      <c r="AX915" s="109"/>
      <c r="AY915" s="109"/>
      <c r="AZ915" s="109"/>
      <c r="BA915" s="109"/>
      <c r="BB915" s="109"/>
      <c r="BC915" s="109"/>
      <c r="BD915" s="109"/>
    </row>
    <row r="916" spans="1:56" s="110" customFormat="1">
      <c r="A916" s="45" t="s">
        <v>213</v>
      </c>
      <c r="B916" s="102" t="s">
        <v>906</v>
      </c>
      <c r="C916" s="102" t="s">
        <v>907</v>
      </c>
      <c r="D916" s="102" t="s">
        <v>754</v>
      </c>
      <c r="E916" s="102" t="s">
        <v>5</v>
      </c>
      <c r="F916" s="102" t="s">
        <v>515</v>
      </c>
      <c r="G916" s="104" t="s">
        <v>1009</v>
      </c>
      <c r="H916" s="102" t="s">
        <v>451</v>
      </c>
      <c r="I916" s="104" t="s">
        <v>166</v>
      </c>
      <c r="J916" s="105">
        <v>78</v>
      </c>
      <c r="K916" s="106">
        <f t="shared" si="163"/>
        <v>78</v>
      </c>
      <c r="L916" s="106">
        <v>0</v>
      </c>
      <c r="M916" s="107">
        <v>200</v>
      </c>
      <c r="N916" s="34" t="str">
        <f t="shared" si="158"/>
        <v>les200l</v>
      </c>
      <c r="O916" s="35" t="e">
        <f t="shared" si="159"/>
        <v>#DIV/0!</v>
      </c>
      <c r="P916" s="36">
        <f>VLOOKUP(A916,Kengetallen!$A$2:$B$57,2,FALSE)</f>
        <v>0</v>
      </c>
      <c r="Q916" s="108"/>
      <c r="R916" s="38">
        <f t="shared" si="160"/>
        <v>0</v>
      </c>
      <c r="S916" s="39">
        <f t="shared" si="161"/>
        <v>0</v>
      </c>
      <c r="T916" s="108"/>
      <c r="U916" s="40">
        <f t="shared" si="162"/>
        <v>15600</v>
      </c>
      <c r="V916" s="109"/>
      <c r="W916" s="109"/>
      <c r="X916" s="109"/>
      <c r="Y916" s="109"/>
      <c r="Z916" s="109"/>
      <c r="AA916" s="109"/>
      <c r="AB916" s="109"/>
      <c r="AC916" s="109"/>
      <c r="AD916" s="109"/>
      <c r="AE916" s="109"/>
      <c r="AF916" s="109"/>
      <c r="AG916" s="109"/>
      <c r="AH916" s="109"/>
      <c r="AI916" s="109"/>
      <c r="AJ916" s="109"/>
      <c r="AK916" s="109"/>
      <c r="AL916" s="109"/>
      <c r="AM916" s="109"/>
      <c r="AN916" s="109"/>
      <c r="AO916" s="109"/>
      <c r="AP916" s="109"/>
      <c r="AQ916" s="109"/>
      <c r="AR916" s="109"/>
      <c r="AS916" s="109"/>
      <c r="AT916" s="109"/>
      <c r="AU916" s="109"/>
      <c r="AV916" s="109"/>
      <c r="AW916" s="109"/>
      <c r="AX916" s="109"/>
      <c r="AY916" s="109"/>
      <c r="AZ916" s="109"/>
      <c r="BA916" s="109"/>
      <c r="BB916" s="109"/>
      <c r="BC916" s="109"/>
      <c r="BD916" s="109"/>
    </row>
    <row r="917" spans="1:56" s="110" customFormat="1">
      <c r="A917" s="45" t="s">
        <v>213</v>
      </c>
      <c r="B917" s="102" t="s">
        <v>906</v>
      </c>
      <c r="C917" s="102" t="s">
        <v>907</v>
      </c>
      <c r="D917" s="102" t="s">
        <v>754</v>
      </c>
      <c r="E917" s="102" t="s">
        <v>5</v>
      </c>
      <c r="F917" s="102" t="s">
        <v>515</v>
      </c>
      <c r="G917" s="104" t="s">
        <v>1010</v>
      </c>
      <c r="H917" s="102" t="s">
        <v>451</v>
      </c>
      <c r="I917" s="104" t="s">
        <v>166</v>
      </c>
      <c r="J917" s="105">
        <v>52</v>
      </c>
      <c r="K917" s="106">
        <f t="shared" si="163"/>
        <v>52</v>
      </c>
      <c r="L917" s="106">
        <v>0</v>
      </c>
      <c r="M917" s="107">
        <v>200</v>
      </c>
      <c r="N917" s="34" t="str">
        <f t="shared" si="158"/>
        <v>les200l</v>
      </c>
      <c r="O917" s="35" t="e">
        <f t="shared" si="159"/>
        <v>#DIV/0!</v>
      </c>
      <c r="P917" s="36">
        <f>VLOOKUP(A917,Kengetallen!$A$2:$B$57,2,FALSE)</f>
        <v>0</v>
      </c>
      <c r="Q917" s="108"/>
      <c r="R917" s="38">
        <f t="shared" si="160"/>
        <v>0</v>
      </c>
      <c r="S917" s="39">
        <f t="shared" si="161"/>
        <v>0</v>
      </c>
      <c r="T917" s="108"/>
      <c r="U917" s="40">
        <f t="shared" si="162"/>
        <v>10400</v>
      </c>
      <c r="V917" s="109"/>
      <c r="W917" s="109"/>
      <c r="X917" s="109"/>
      <c r="Y917" s="109"/>
      <c r="Z917" s="109"/>
      <c r="AA917" s="109"/>
      <c r="AB917" s="109"/>
      <c r="AC917" s="109"/>
      <c r="AD917" s="109"/>
      <c r="AE917" s="109"/>
      <c r="AF917" s="109"/>
      <c r="AG917" s="109"/>
      <c r="AH917" s="109"/>
      <c r="AI917" s="109"/>
      <c r="AJ917" s="109"/>
      <c r="AK917" s="109"/>
      <c r="AL917" s="109"/>
      <c r="AM917" s="109"/>
      <c r="AN917" s="109"/>
      <c r="AO917" s="109"/>
      <c r="AP917" s="109"/>
      <c r="AQ917" s="109"/>
      <c r="AR917" s="109"/>
      <c r="AS917" s="109"/>
      <c r="AT917" s="109"/>
      <c r="AU917" s="109"/>
      <c r="AV917" s="109"/>
      <c r="AW917" s="109"/>
      <c r="AX917" s="109"/>
      <c r="AY917" s="109"/>
      <c r="AZ917" s="109"/>
      <c r="BA917" s="109"/>
      <c r="BB917" s="109"/>
      <c r="BC917" s="109"/>
      <c r="BD917" s="109"/>
    </row>
    <row r="918" spans="1:56" s="110" customFormat="1">
      <c r="A918" s="45" t="s">
        <v>213</v>
      </c>
      <c r="B918" s="102" t="s">
        <v>906</v>
      </c>
      <c r="C918" s="102" t="s">
        <v>907</v>
      </c>
      <c r="D918" s="102" t="s">
        <v>754</v>
      </c>
      <c r="E918" s="102" t="s">
        <v>5</v>
      </c>
      <c r="F918" s="102" t="s">
        <v>515</v>
      </c>
      <c r="G918" s="104" t="s">
        <v>1011</v>
      </c>
      <c r="H918" s="102" t="s">
        <v>451</v>
      </c>
      <c r="I918" s="104" t="s">
        <v>166</v>
      </c>
      <c r="J918" s="105">
        <v>78</v>
      </c>
      <c r="K918" s="106">
        <f t="shared" si="163"/>
        <v>78</v>
      </c>
      <c r="L918" s="106">
        <v>0</v>
      </c>
      <c r="M918" s="107">
        <v>200</v>
      </c>
      <c r="N918" s="34" t="str">
        <f t="shared" si="158"/>
        <v>les200l</v>
      </c>
      <c r="O918" s="35" t="e">
        <f t="shared" si="159"/>
        <v>#DIV/0!</v>
      </c>
      <c r="P918" s="36">
        <f>VLOOKUP(A918,Kengetallen!$A$2:$B$57,2,FALSE)</f>
        <v>0</v>
      </c>
      <c r="Q918" s="108"/>
      <c r="R918" s="38">
        <f t="shared" si="160"/>
        <v>0</v>
      </c>
      <c r="S918" s="39">
        <f t="shared" si="161"/>
        <v>0</v>
      </c>
      <c r="T918" s="108"/>
      <c r="U918" s="40">
        <f t="shared" si="162"/>
        <v>15600</v>
      </c>
      <c r="V918" s="109"/>
      <c r="W918" s="109"/>
      <c r="X918" s="109"/>
      <c r="Y918" s="109"/>
      <c r="Z918" s="109"/>
      <c r="AA918" s="109"/>
      <c r="AB918" s="109"/>
      <c r="AC918" s="109"/>
      <c r="AD918" s="109"/>
      <c r="AE918" s="109"/>
      <c r="AF918" s="109"/>
      <c r="AG918" s="109"/>
      <c r="AH918" s="109"/>
      <c r="AI918" s="109"/>
      <c r="AJ918" s="109"/>
      <c r="AK918" s="109"/>
      <c r="AL918" s="109"/>
      <c r="AM918" s="109"/>
      <c r="AN918" s="109"/>
      <c r="AO918" s="109"/>
      <c r="AP918" s="109"/>
      <c r="AQ918" s="109"/>
      <c r="AR918" s="109"/>
      <c r="AS918" s="109"/>
      <c r="AT918" s="109"/>
      <c r="AU918" s="109"/>
      <c r="AV918" s="109"/>
      <c r="AW918" s="109"/>
      <c r="AX918" s="109"/>
      <c r="AY918" s="109"/>
      <c r="AZ918" s="109"/>
      <c r="BA918" s="109"/>
      <c r="BB918" s="109"/>
      <c r="BC918" s="109"/>
      <c r="BD918" s="109"/>
    </row>
    <row r="919" spans="1:56" s="110" customFormat="1">
      <c r="A919" s="45" t="s">
        <v>213</v>
      </c>
      <c r="B919" s="102" t="s">
        <v>906</v>
      </c>
      <c r="C919" s="102" t="s">
        <v>907</v>
      </c>
      <c r="D919" s="102" t="s">
        <v>754</v>
      </c>
      <c r="E919" s="102" t="s">
        <v>5</v>
      </c>
      <c r="F919" s="102" t="s">
        <v>515</v>
      </c>
      <c r="G919" s="104" t="s">
        <v>1012</v>
      </c>
      <c r="H919" s="102" t="s">
        <v>451</v>
      </c>
      <c r="I919" s="104" t="s">
        <v>166</v>
      </c>
      <c r="J919" s="105">
        <v>52</v>
      </c>
      <c r="K919" s="106">
        <f t="shared" si="163"/>
        <v>52</v>
      </c>
      <c r="L919" s="106">
        <v>0</v>
      </c>
      <c r="M919" s="107">
        <v>200</v>
      </c>
      <c r="N919" s="34" t="str">
        <f t="shared" si="158"/>
        <v>les200l</v>
      </c>
      <c r="O919" s="35" t="e">
        <f t="shared" si="159"/>
        <v>#DIV/0!</v>
      </c>
      <c r="P919" s="36">
        <f>VLOOKUP(A919,Kengetallen!$A$2:$B$57,2,FALSE)</f>
        <v>0</v>
      </c>
      <c r="Q919" s="108"/>
      <c r="R919" s="38">
        <f t="shared" si="160"/>
        <v>0</v>
      </c>
      <c r="S919" s="39">
        <f t="shared" si="161"/>
        <v>0</v>
      </c>
      <c r="T919" s="108"/>
      <c r="U919" s="40">
        <f t="shared" si="162"/>
        <v>10400</v>
      </c>
      <c r="V919" s="109"/>
      <c r="W919" s="109"/>
      <c r="X919" s="109"/>
      <c r="Y919" s="109"/>
      <c r="Z919" s="109"/>
      <c r="AA919" s="109"/>
      <c r="AB919" s="109"/>
      <c r="AC919" s="109"/>
      <c r="AD919" s="109"/>
      <c r="AE919" s="109"/>
      <c r="AF919" s="109"/>
      <c r="AG919" s="109"/>
      <c r="AH919" s="109"/>
      <c r="AI919" s="109"/>
      <c r="AJ919" s="109"/>
      <c r="AK919" s="109"/>
      <c r="AL919" s="109"/>
      <c r="AM919" s="109"/>
      <c r="AN919" s="109"/>
      <c r="AO919" s="109"/>
      <c r="AP919" s="109"/>
      <c r="AQ919" s="109"/>
      <c r="AR919" s="109"/>
      <c r="AS919" s="109"/>
      <c r="AT919" s="109"/>
      <c r="AU919" s="109"/>
      <c r="AV919" s="109"/>
      <c r="AW919" s="109"/>
      <c r="AX919" s="109"/>
      <c r="AY919" s="109"/>
      <c r="AZ919" s="109"/>
      <c r="BA919" s="109"/>
      <c r="BB919" s="109"/>
      <c r="BC919" s="109"/>
      <c r="BD919" s="109"/>
    </row>
    <row r="920" spans="1:56" s="110" customFormat="1">
      <c r="A920" s="45" t="s">
        <v>213</v>
      </c>
      <c r="B920" s="102" t="s">
        <v>906</v>
      </c>
      <c r="C920" s="102" t="s">
        <v>907</v>
      </c>
      <c r="D920" s="102" t="s">
        <v>754</v>
      </c>
      <c r="E920" s="102" t="s">
        <v>5</v>
      </c>
      <c r="F920" s="102" t="s">
        <v>515</v>
      </c>
      <c r="G920" s="104" t="s">
        <v>1013</v>
      </c>
      <c r="H920" s="102" t="s">
        <v>451</v>
      </c>
      <c r="I920" s="104" t="s">
        <v>166</v>
      </c>
      <c r="J920" s="105">
        <v>52</v>
      </c>
      <c r="K920" s="106">
        <f t="shared" si="163"/>
        <v>52</v>
      </c>
      <c r="L920" s="106">
        <v>0</v>
      </c>
      <c r="M920" s="107">
        <v>200</v>
      </c>
      <c r="N920" s="34" t="str">
        <f t="shared" si="158"/>
        <v>les200l</v>
      </c>
      <c r="O920" s="35" t="e">
        <f t="shared" si="159"/>
        <v>#DIV/0!</v>
      </c>
      <c r="P920" s="36">
        <f>VLOOKUP(A920,Kengetallen!$A$2:$B$57,2,FALSE)</f>
        <v>0</v>
      </c>
      <c r="Q920" s="108"/>
      <c r="R920" s="38">
        <f t="shared" si="160"/>
        <v>0</v>
      </c>
      <c r="S920" s="39">
        <f t="shared" si="161"/>
        <v>0</v>
      </c>
      <c r="T920" s="108"/>
      <c r="U920" s="40">
        <f t="shared" si="162"/>
        <v>10400</v>
      </c>
      <c r="V920" s="109"/>
      <c r="W920" s="109"/>
      <c r="X920" s="109"/>
      <c r="Y920" s="109"/>
      <c r="Z920" s="109"/>
      <c r="AA920" s="109"/>
      <c r="AB920" s="109"/>
      <c r="AC920" s="109"/>
      <c r="AD920" s="109"/>
      <c r="AE920" s="109"/>
      <c r="AF920" s="109"/>
      <c r="AG920" s="109"/>
      <c r="AH920" s="109"/>
      <c r="AI920" s="109"/>
      <c r="AJ920" s="109"/>
      <c r="AK920" s="109"/>
      <c r="AL920" s="109"/>
      <c r="AM920" s="109"/>
      <c r="AN920" s="109"/>
      <c r="AO920" s="109"/>
      <c r="AP920" s="109"/>
      <c r="AQ920" s="109"/>
      <c r="AR920" s="109"/>
      <c r="AS920" s="109"/>
      <c r="AT920" s="109"/>
      <c r="AU920" s="109"/>
      <c r="AV920" s="109"/>
      <c r="AW920" s="109"/>
      <c r="AX920" s="109"/>
      <c r="AY920" s="109"/>
      <c r="AZ920" s="109"/>
      <c r="BA920" s="109"/>
      <c r="BB920" s="109"/>
      <c r="BC920" s="109"/>
      <c r="BD920" s="109"/>
    </row>
    <row r="921" spans="1:56" s="110" customFormat="1">
      <c r="A921" s="45" t="s">
        <v>213</v>
      </c>
      <c r="B921" s="102" t="s">
        <v>906</v>
      </c>
      <c r="C921" s="102" t="s">
        <v>907</v>
      </c>
      <c r="D921" s="102" t="s">
        <v>754</v>
      </c>
      <c r="E921" s="102" t="s">
        <v>5</v>
      </c>
      <c r="F921" s="102" t="s">
        <v>515</v>
      </c>
      <c r="G921" s="104" t="s">
        <v>1014</v>
      </c>
      <c r="H921" s="102" t="s">
        <v>451</v>
      </c>
      <c r="I921" s="104" t="s">
        <v>166</v>
      </c>
      <c r="J921" s="105">
        <v>52</v>
      </c>
      <c r="K921" s="106">
        <f t="shared" si="163"/>
        <v>52</v>
      </c>
      <c r="L921" s="106">
        <v>0</v>
      </c>
      <c r="M921" s="107">
        <v>200</v>
      </c>
      <c r="N921" s="34" t="str">
        <f t="shared" si="158"/>
        <v>les200l</v>
      </c>
      <c r="O921" s="35" t="e">
        <f t="shared" si="159"/>
        <v>#DIV/0!</v>
      </c>
      <c r="P921" s="36">
        <f>VLOOKUP(A921,Kengetallen!$A$2:$B$57,2,FALSE)</f>
        <v>0</v>
      </c>
      <c r="Q921" s="108"/>
      <c r="R921" s="38">
        <f t="shared" si="160"/>
        <v>0</v>
      </c>
      <c r="S921" s="39">
        <f t="shared" si="161"/>
        <v>0</v>
      </c>
      <c r="T921" s="108"/>
      <c r="U921" s="40">
        <f t="shared" si="162"/>
        <v>10400</v>
      </c>
      <c r="V921" s="109"/>
      <c r="W921" s="109"/>
      <c r="X921" s="109"/>
      <c r="Y921" s="109"/>
      <c r="Z921" s="109"/>
      <c r="AA921" s="109"/>
      <c r="AB921" s="109"/>
      <c r="AC921" s="109"/>
      <c r="AD921" s="109"/>
      <c r="AE921" s="109"/>
      <c r="AF921" s="109"/>
      <c r="AG921" s="109"/>
      <c r="AH921" s="109"/>
      <c r="AI921" s="109"/>
      <c r="AJ921" s="109"/>
      <c r="AK921" s="109"/>
      <c r="AL921" s="109"/>
      <c r="AM921" s="109"/>
      <c r="AN921" s="109"/>
      <c r="AO921" s="109"/>
      <c r="AP921" s="109"/>
      <c r="AQ921" s="109"/>
      <c r="AR921" s="109"/>
      <c r="AS921" s="109"/>
      <c r="AT921" s="109"/>
      <c r="AU921" s="109"/>
      <c r="AV921" s="109"/>
      <c r="AW921" s="109"/>
      <c r="AX921" s="109"/>
      <c r="AY921" s="109"/>
      <c r="AZ921" s="109"/>
      <c r="BA921" s="109"/>
      <c r="BB921" s="109"/>
      <c r="BC921" s="109"/>
      <c r="BD921" s="109"/>
    </row>
    <row r="922" spans="1:56" s="110" customFormat="1">
      <c r="A922" s="45" t="s">
        <v>213</v>
      </c>
      <c r="B922" s="102" t="s">
        <v>906</v>
      </c>
      <c r="C922" s="102" t="s">
        <v>907</v>
      </c>
      <c r="D922" s="102" t="s">
        <v>754</v>
      </c>
      <c r="E922" s="102" t="s">
        <v>5</v>
      </c>
      <c r="F922" s="102" t="s">
        <v>515</v>
      </c>
      <c r="G922" s="104" t="s">
        <v>1015</v>
      </c>
      <c r="H922" s="102" t="s">
        <v>451</v>
      </c>
      <c r="I922" s="104" t="s">
        <v>166</v>
      </c>
      <c r="J922" s="105">
        <v>52</v>
      </c>
      <c r="K922" s="106">
        <f t="shared" si="163"/>
        <v>52</v>
      </c>
      <c r="L922" s="106">
        <v>0</v>
      </c>
      <c r="M922" s="107">
        <v>200</v>
      </c>
      <c r="N922" s="34" t="str">
        <f t="shared" si="158"/>
        <v>les200l</v>
      </c>
      <c r="O922" s="35" t="e">
        <f t="shared" si="159"/>
        <v>#DIV/0!</v>
      </c>
      <c r="P922" s="36">
        <f>VLOOKUP(A922,Kengetallen!$A$2:$B$57,2,FALSE)</f>
        <v>0</v>
      </c>
      <c r="Q922" s="108"/>
      <c r="R922" s="38">
        <f t="shared" si="160"/>
        <v>0</v>
      </c>
      <c r="S922" s="39">
        <f t="shared" si="161"/>
        <v>0</v>
      </c>
      <c r="T922" s="108"/>
      <c r="U922" s="40">
        <f t="shared" si="162"/>
        <v>10400</v>
      </c>
      <c r="V922" s="109"/>
      <c r="W922" s="109"/>
      <c r="X922" s="109"/>
      <c r="Y922" s="109"/>
      <c r="Z922" s="109"/>
      <c r="AA922" s="109"/>
      <c r="AB922" s="109"/>
      <c r="AC922" s="109"/>
      <c r="AD922" s="109"/>
      <c r="AE922" s="109"/>
      <c r="AF922" s="109"/>
      <c r="AG922" s="109"/>
      <c r="AH922" s="109"/>
      <c r="AI922" s="109"/>
      <c r="AJ922" s="109"/>
      <c r="AK922" s="109"/>
      <c r="AL922" s="109"/>
      <c r="AM922" s="109"/>
      <c r="AN922" s="109"/>
      <c r="AO922" s="109"/>
      <c r="AP922" s="109"/>
      <c r="AQ922" s="109"/>
      <c r="AR922" s="109"/>
      <c r="AS922" s="109"/>
      <c r="AT922" s="109"/>
      <c r="AU922" s="109"/>
      <c r="AV922" s="109"/>
      <c r="AW922" s="109"/>
      <c r="AX922" s="109"/>
      <c r="AY922" s="109"/>
      <c r="AZ922" s="109"/>
      <c r="BA922" s="109"/>
      <c r="BB922" s="109"/>
      <c r="BC922" s="109"/>
      <c r="BD922" s="109"/>
    </row>
    <row r="923" spans="1:56" s="110" customFormat="1">
      <c r="A923" s="101" t="s">
        <v>205</v>
      </c>
      <c r="B923" s="102" t="s">
        <v>906</v>
      </c>
      <c r="C923" s="102" t="s">
        <v>907</v>
      </c>
      <c r="D923" s="102" t="s">
        <v>754</v>
      </c>
      <c r="E923" s="102" t="s">
        <v>5</v>
      </c>
      <c r="F923" s="102" t="s">
        <v>515</v>
      </c>
      <c r="G923" s="104" t="s">
        <v>1016</v>
      </c>
      <c r="H923" s="102" t="s">
        <v>650</v>
      </c>
      <c r="I923" s="104" t="s">
        <v>241</v>
      </c>
      <c r="J923" s="105">
        <v>14</v>
      </c>
      <c r="K923" s="106">
        <f t="shared" si="163"/>
        <v>14</v>
      </c>
      <c r="L923" s="106">
        <v>0</v>
      </c>
      <c r="M923" s="107">
        <v>200</v>
      </c>
      <c r="N923" s="34" t="str">
        <f t="shared" si="158"/>
        <v>kan200t</v>
      </c>
      <c r="O923" s="35" t="e">
        <f t="shared" si="159"/>
        <v>#DIV/0!</v>
      </c>
      <c r="P923" s="36">
        <f>VLOOKUP(A923,Kengetallen!$A$2:$B$57,2,FALSE)</f>
        <v>0</v>
      </c>
      <c r="Q923" s="108"/>
      <c r="R923" s="38">
        <f t="shared" si="160"/>
        <v>0</v>
      </c>
      <c r="S923" s="39">
        <f t="shared" si="161"/>
        <v>0</v>
      </c>
      <c r="T923" s="108"/>
      <c r="U923" s="40">
        <f t="shared" si="162"/>
        <v>2800</v>
      </c>
      <c r="V923" s="109"/>
      <c r="W923" s="109"/>
      <c r="X923" s="109"/>
      <c r="Y923" s="109"/>
      <c r="Z923" s="109"/>
      <c r="AA923" s="109"/>
      <c r="AB923" s="109"/>
      <c r="AC923" s="109"/>
      <c r="AD923" s="109"/>
      <c r="AE923" s="109"/>
      <c r="AF923" s="109"/>
      <c r="AG923" s="109"/>
      <c r="AH923" s="109"/>
      <c r="AI923" s="109"/>
      <c r="AJ923" s="109"/>
      <c r="AK923" s="109"/>
      <c r="AL923" s="109"/>
      <c r="AM923" s="109"/>
      <c r="AN923" s="109"/>
      <c r="AO923" s="109"/>
      <c r="AP923" s="109"/>
      <c r="AQ923" s="109"/>
      <c r="AR923" s="109"/>
      <c r="AS923" s="109"/>
      <c r="AT923" s="109"/>
      <c r="AU923" s="109"/>
      <c r="AV923" s="109"/>
      <c r="AW923" s="109"/>
      <c r="AX923" s="109"/>
      <c r="AY923" s="109"/>
      <c r="AZ923" s="109"/>
      <c r="BA923" s="109"/>
      <c r="BB923" s="109"/>
      <c r="BC923" s="109"/>
      <c r="BD923" s="109"/>
    </row>
    <row r="924" spans="1:56" s="110" customFormat="1">
      <c r="A924" s="45" t="s">
        <v>213</v>
      </c>
      <c r="B924" s="102" t="s">
        <v>906</v>
      </c>
      <c r="C924" s="102" t="s">
        <v>907</v>
      </c>
      <c r="D924" s="102" t="s">
        <v>754</v>
      </c>
      <c r="E924" s="102" t="s">
        <v>5</v>
      </c>
      <c r="F924" s="102" t="s">
        <v>515</v>
      </c>
      <c r="G924" s="104" t="s">
        <v>1017</v>
      </c>
      <c r="H924" s="102" t="s">
        <v>451</v>
      </c>
      <c r="I924" s="104" t="s">
        <v>166</v>
      </c>
      <c r="J924" s="105">
        <v>78</v>
      </c>
      <c r="K924" s="106">
        <f t="shared" si="163"/>
        <v>78</v>
      </c>
      <c r="L924" s="106">
        <v>0</v>
      </c>
      <c r="M924" s="107">
        <v>200</v>
      </c>
      <c r="N924" s="34" t="str">
        <f t="shared" si="158"/>
        <v>les200l</v>
      </c>
      <c r="O924" s="35" t="e">
        <f t="shared" si="159"/>
        <v>#DIV/0!</v>
      </c>
      <c r="P924" s="36">
        <f>VLOOKUP(A924,Kengetallen!$A$2:$B$57,2,FALSE)</f>
        <v>0</v>
      </c>
      <c r="Q924" s="108"/>
      <c r="R924" s="38">
        <f t="shared" si="160"/>
        <v>0</v>
      </c>
      <c r="S924" s="39">
        <f t="shared" si="161"/>
        <v>0</v>
      </c>
      <c r="T924" s="108"/>
      <c r="U924" s="40">
        <f t="shared" si="162"/>
        <v>15600</v>
      </c>
      <c r="V924" s="109"/>
      <c r="W924" s="109"/>
      <c r="X924" s="109"/>
      <c r="Y924" s="109"/>
      <c r="Z924" s="109"/>
      <c r="AA924" s="109"/>
      <c r="AB924" s="109"/>
      <c r="AC924" s="109"/>
      <c r="AD924" s="109"/>
      <c r="AE924" s="109"/>
      <c r="AF924" s="109"/>
      <c r="AG924" s="109"/>
      <c r="AH924" s="109"/>
      <c r="AI924" s="109"/>
      <c r="AJ924" s="109"/>
      <c r="AK924" s="109"/>
      <c r="AL924" s="109"/>
      <c r="AM924" s="109"/>
      <c r="AN924" s="109"/>
      <c r="AO924" s="109"/>
      <c r="AP924" s="109"/>
      <c r="AQ924" s="109"/>
      <c r="AR924" s="109"/>
      <c r="AS924" s="109"/>
      <c r="AT924" s="109"/>
      <c r="AU924" s="109"/>
      <c r="AV924" s="109"/>
      <c r="AW924" s="109"/>
      <c r="AX924" s="109"/>
      <c r="AY924" s="109"/>
      <c r="AZ924" s="109"/>
      <c r="BA924" s="109"/>
      <c r="BB924" s="109"/>
      <c r="BC924" s="109"/>
      <c r="BD924" s="109"/>
    </row>
    <row r="925" spans="1:56" s="110" customFormat="1">
      <c r="A925" s="45" t="s">
        <v>213</v>
      </c>
      <c r="B925" s="102" t="s">
        <v>906</v>
      </c>
      <c r="C925" s="102" t="s">
        <v>907</v>
      </c>
      <c r="D925" s="102" t="s">
        <v>754</v>
      </c>
      <c r="E925" s="102" t="s">
        <v>5</v>
      </c>
      <c r="F925" s="102" t="s">
        <v>515</v>
      </c>
      <c r="G925" s="104" t="s">
        <v>1018</v>
      </c>
      <c r="H925" s="102" t="s">
        <v>451</v>
      </c>
      <c r="I925" s="104" t="s">
        <v>166</v>
      </c>
      <c r="J925" s="105">
        <v>52</v>
      </c>
      <c r="K925" s="106">
        <f t="shared" si="163"/>
        <v>52</v>
      </c>
      <c r="L925" s="106">
        <v>0</v>
      </c>
      <c r="M925" s="107">
        <v>200</v>
      </c>
      <c r="N925" s="34" t="str">
        <f t="shared" si="158"/>
        <v>les200l</v>
      </c>
      <c r="O925" s="35" t="e">
        <f t="shared" si="159"/>
        <v>#DIV/0!</v>
      </c>
      <c r="P925" s="36">
        <f>VLOOKUP(A925,Kengetallen!$A$2:$B$57,2,FALSE)</f>
        <v>0</v>
      </c>
      <c r="Q925" s="108"/>
      <c r="R925" s="38">
        <f t="shared" si="160"/>
        <v>0</v>
      </c>
      <c r="S925" s="39">
        <f t="shared" si="161"/>
        <v>0</v>
      </c>
      <c r="T925" s="108"/>
      <c r="U925" s="40">
        <f t="shared" si="162"/>
        <v>10400</v>
      </c>
      <c r="V925" s="109"/>
      <c r="W925" s="109"/>
      <c r="X925" s="109"/>
      <c r="Y925" s="109"/>
      <c r="Z925" s="109"/>
      <c r="AA925" s="109"/>
      <c r="AB925" s="109"/>
      <c r="AC925" s="109"/>
      <c r="AD925" s="109"/>
      <c r="AE925" s="109"/>
      <c r="AF925" s="109"/>
      <c r="AG925" s="109"/>
      <c r="AH925" s="109"/>
      <c r="AI925" s="109"/>
      <c r="AJ925" s="109"/>
      <c r="AK925" s="109"/>
      <c r="AL925" s="109"/>
      <c r="AM925" s="109"/>
      <c r="AN925" s="109"/>
      <c r="AO925" s="109"/>
      <c r="AP925" s="109"/>
      <c r="AQ925" s="109"/>
      <c r="AR925" s="109"/>
      <c r="AS925" s="109"/>
      <c r="AT925" s="109"/>
      <c r="AU925" s="109"/>
      <c r="AV925" s="109"/>
      <c r="AW925" s="109"/>
      <c r="AX925" s="109"/>
      <c r="AY925" s="109"/>
      <c r="AZ925" s="109"/>
      <c r="BA925" s="109"/>
      <c r="BB925" s="109"/>
      <c r="BC925" s="109"/>
      <c r="BD925" s="109"/>
    </row>
    <row r="926" spans="1:56" s="110" customFormat="1">
      <c r="A926" s="45" t="s">
        <v>213</v>
      </c>
      <c r="B926" s="102" t="s">
        <v>906</v>
      </c>
      <c r="C926" s="102" t="s">
        <v>907</v>
      </c>
      <c r="D926" s="102" t="s">
        <v>754</v>
      </c>
      <c r="E926" s="102" t="s">
        <v>5</v>
      </c>
      <c r="F926" s="102" t="s">
        <v>515</v>
      </c>
      <c r="G926" s="104" t="s">
        <v>1019</v>
      </c>
      <c r="H926" s="102" t="s">
        <v>451</v>
      </c>
      <c r="I926" s="104" t="s">
        <v>166</v>
      </c>
      <c r="J926" s="105">
        <v>78</v>
      </c>
      <c r="K926" s="106">
        <f t="shared" si="163"/>
        <v>78</v>
      </c>
      <c r="L926" s="106">
        <v>0</v>
      </c>
      <c r="M926" s="107">
        <v>200</v>
      </c>
      <c r="N926" s="34" t="str">
        <f t="shared" si="158"/>
        <v>les200l</v>
      </c>
      <c r="O926" s="35" t="e">
        <f t="shared" si="159"/>
        <v>#DIV/0!</v>
      </c>
      <c r="P926" s="36">
        <f>VLOOKUP(A926,Kengetallen!$A$2:$B$57,2,FALSE)</f>
        <v>0</v>
      </c>
      <c r="Q926" s="108"/>
      <c r="R926" s="38">
        <f t="shared" si="160"/>
        <v>0</v>
      </c>
      <c r="S926" s="39">
        <f t="shared" si="161"/>
        <v>0</v>
      </c>
      <c r="T926" s="108"/>
      <c r="U926" s="40">
        <f t="shared" si="162"/>
        <v>15600</v>
      </c>
      <c r="V926" s="109"/>
      <c r="W926" s="109"/>
      <c r="X926" s="109"/>
      <c r="Y926" s="109"/>
      <c r="Z926" s="109"/>
      <c r="AA926" s="109"/>
      <c r="AB926" s="109"/>
      <c r="AC926" s="109"/>
      <c r="AD926" s="109"/>
      <c r="AE926" s="109"/>
      <c r="AF926" s="109"/>
      <c r="AG926" s="109"/>
      <c r="AH926" s="109"/>
      <c r="AI926" s="109"/>
      <c r="AJ926" s="109"/>
      <c r="AK926" s="109"/>
      <c r="AL926" s="109"/>
      <c r="AM926" s="109"/>
      <c r="AN926" s="109"/>
      <c r="AO926" s="109"/>
      <c r="AP926" s="109"/>
      <c r="AQ926" s="109"/>
      <c r="AR926" s="109"/>
      <c r="AS926" s="109"/>
      <c r="AT926" s="109"/>
      <c r="AU926" s="109"/>
      <c r="AV926" s="109"/>
      <c r="AW926" s="109"/>
      <c r="AX926" s="109"/>
      <c r="AY926" s="109"/>
      <c r="AZ926" s="109"/>
      <c r="BA926" s="109"/>
      <c r="BB926" s="109"/>
      <c r="BC926" s="109"/>
      <c r="BD926" s="109"/>
    </row>
    <row r="927" spans="1:56" s="110" customFormat="1">
      <c r="A927" s="101" t="s">
        <v>205</v>
      </c>
      <c r="B927" s="102" t="s">
        <v>906</v>
      </c>
      <c r="C927" s="102" t="s">
        <v>907</v>
      </c>
      <c r="D927" s="102" t="s">
        <v>754</v>
      </c>
      <c r="E927" s="102" t="s">
        <v>5</v>
      </c>
      <c r="F927" s="102" t="s">
        <v>515</v>
      </c>
      <c r="G927" s="104" t="s">
        <v>1020</v>
      </c>
      <c r="H927" s="102" t="s">
        <v>490</v>
      </c>
      <c r="I927" s="104" t="s">
        <v>241</v>
      </c>
      <c r="J927" s="105">
        <v>30</v>
      </c>
      <c r="K927" s="106">
        <f t="shared" si="163"/>
        <v>30</v>
      </c>
      <c r="L927" s="106">
        <v>0</v>
      </c>
      <c r="M927" s="107">
        <v>200</v>
      </c>
      <c r="N927" s="34" t="str">
        <f t="shared" si="158"/>
        <v>kan200t</v>
      </c>
      <c r="O927" s="35" t="e">
        <f t="shared" si="159"/>
        <v>#DIV/0!</v>
      </c>
      <c r="P927" s="36">
        <f>VLOOKUP(A927,Kengetallen!$A$2:$B$57,2,FALSE)</f>
        <v>0</v>
      </c>
      <c r="Q927" s="108"/>
      <c r="R927" s="38">
        <f t="shared" si="160"/>
        <v>0</v>
      </c>
      <c r="S927" s="39">
        <f t="shared" si="161"/>
        <v>0</v>
      </c>
      <c r="T927" s="108"/>
      <c r="U927" s="40">
        <f t="shared" si="162"/>
        <v>6000</v>
      </c>
      <c r="V927" s="109"/>
      <c r="W927" s="109"/>
      <c r="X927" s="109"/>
      <c r="Y927" s="109"/>
      <c r="Z927" s="109"/>
      <c r="AA927" s="109"/>
      <c r="AB927" s="109"/>
      <c r="AC927" s="109"/>
      <c r="AD927" s="109"/>
      <c r="AE927" s="109"/>
      <c r="AF927" s="109"/>
      <c r="AG927" s="109"/>
      <c r="AH927" s="109"/>
      <c r="AI927" s="109"/>
      <c r="AJ927" s="109"/>
      <c r="AK927" s="109"/>
      <c r="AL927" s="109"/>
      <c r="AM927" s="109"/>
      <c r="AN927" s="109"/>
      <c r="AO927" s="109"/>
      <c r="AP927" s="109"/>
      <c r="AQ927" s="109"/>
      <c r="AR927" s="109"/>
      <c r="AS927" s="109"/>
      <c r="AT927" s="109"/>
      <c r="AU927" s="109"/>
      <c r="AV927" s="109"/>
      <c r="AW927" s="109"/>
      <c r="AX927" s="109"/>
      <c r="AY927" s="109"/>
      <c r="AZ927" s="109"/>
      <c r="BA927" s="109"/>
      <c r="BB927" s="109"/>
      <c r="BC927" s="109"/>
      <c r="BD927" s="109"/>
    </row>
    <row r="928" spans="1:56" s="110" customFormat="1">
      <c r="A928" s="101" t="s">
        <v>205</v>
      </c>
      <c r="B928" s="102" t="s">
        <v>906</v>
      </c>
      <c r="C928" s="102" t="s">
        <v>907</v>
      </c>
      <c r="D928" s="102" t="s">
        <v>754</v>
      </c>
      <c r="E928" s="102" t="s">
        <v>5</v>
      </c>
      <c r="F928" s="102" t="s">
        <v>515</v>
      </c>
      <c r="G928" s="104" t="s">
        <v>1021</v>
      </c>
      <c r="H928" s="102" t="s">
        <v>490</v>
      </c>
      <c r="I928" s="104" t="s">
        <v>241</v>
      </c>
      <c r="J928" s="105">
        <v>10</v>
      </c>
      <c r="K928" s="106">
        <f t="shared" si="163"/>
        <v>10</v>
      </c>
      <c r="L928" s="106">
        <v>0</v>
      </c>
      <c r="M928" s="107">
        <v>200</v>
      </c>
      <c r="N928" s="34" t="str">
        <f t="shared" si="158"/>
        <v>kan200t</v>
      </c>
      <c r="O928" s="35" t="e">
        <f t="shared" si="159"/>
        <v>#DIV/0!</v>
      </c>
      <c r="P928" s="36">
        <f>VLOOKUP(A928,Kengetallen!$A$2:$B$57,2,FALSE)</f>
        <v>0</v>
      </c>
      <c r="Q928" s="108"/>
      <c r="R928" s="38">
        <f t="shared" si="160"/>
        <v>0</v>
      </c>
      <c r="S928" s="39">
        <f t="shared" si="161"/>
        <v>0</v>
      </c>
      <c r="T928" s="108"/>
      <c r="U928" s="40">
        <f t="shared" si="162"/>
        <v>2000</v>
      </c>
      <c r="V928" s="109"/>
      <c r="W928" s="109"/>
      <c r="X928" s="109"/>
      <c r="Y928" s="109"/>
      <c r="Z928" s="109"/>
      <c r="AA928" s="109"/>
      <c r="AB928" s="109"/>
      <c r="AC928" s="109"/>
      <c r="AD928" s="109"/>
      <c r="AE928" s="109"/>
      <c r="AF928" s="109"/>
      <c r="AG928" s="109"/>
      <c r="AH928" s="109"/>
      <c r="AI928" s="109"/>
      <c r="AJ928" s="109"/>
      <c r="AK928" s="109"/>
      <c r="AL928" s="109"/>
      <c r="AM928" s="109"/>
      <c r="AN928" s="109"/>
      <c r="AO928" s="109"/>
      <c r="AP928" s="109"/>
      <c r="AQ928" s="109"/>
      <c r="AR928" s="109"/>
      <c r="AS928" s="109"/>
      <c r="AT928" s="109"/>
      <c r="AU928" s="109"/>
      <c r="AV928" s="109"/>
      <c r="AW928" s="109"/>
      <c r="AX928" s="109"/>
      <c r="AY928" s="109"/>
      <c r="AZ928" s="109"/>
      <c r="BA928" s="109"/>
      <c r="BB928" s="109"/>
      <c r="BC928" s="109"/>
      <c r="BD928" s="109"/>
    </row>
    <row r="929" spans="1:56" s="110" customFormat="1">
      <c r="A929" s="45" t="s">
        <v>213</v>
      </c>
      <c r="B929" s="102" t="s">
        <v>906</v>
      </c>
      <c r="C929" s="102" t="s">
        <v>907</v>
      </c>
      <c r="D929" s="102" t="s">
        <v>754</v>
      </c>
      <c r="E929" s="102" t="s">
        <v>5</v>
      </c>
      <c r="F929" s="102" t="s">
        <v>515</v>
      </c>
      <c r="G929" s="104" t="s">
        <v>1022</v>
      </c>
      <c r="H929" s="104" t="s">
        <v>451</v>
      </c>
      <c r="I929" s="104" t="s">
        <v>166</v>
      </c>
      <c r="J929" s="105">
        <v>43</v>
      </c>
      <c r="K929" s="106">
        <f t="shared" si="163"/>
        <v>43</v>
      </c>
      <c r="L929" s="106">
        <v>0</v>
      </c>
      <c r="M929" s="107">
        <v>200</v>
      </c>
      <c r="N929" s="34" t="str">
        <f t="shared" si="158"/>
        <v>les200l</v>
      </c>
      <c r="O929" s="35" t="e">
        <f t="shared" si="159"/>
        <v>#DIV/0!</v>
      </c>
      <c r="P929" s="36">
        <f>VLOOKUP(A929,Kengetallen!$A$2:$B$57,2,FALSE)</f>
        <v>0</v>
      </c>
      <c r="Q929" s="108"/>
      <c r="R929" s="38">
        <f t="shared" si="160"/>
        <v>0</v>
      </c>
      <c r="S929" s="39">
        <f t="shared" si="161"/>
        <v>0</v>
      </c>
      <c r="T929" s="108"/>
      <c r="U929" s="40">
        <f t="shared" si="162"/>
        <v>8600</v>
      </c>
      <c r="V929" s="109"/>
      <c r="W929" s="109"/>
      <c r="X929" s="109"/>
      <c r="Y929" s="109"/>
      <c r="Z929" s="109"/>
      <c r="AA929" s="109"/>
      <c r="AB929" s="109"/>
      <c r="AC929" s="109"/>
      <c r="AD929" s="109"/>
      <c r="AE929" s="109"/>
      <c r="AF929" s="109"/>
      <c r="AG929" s="109"/>
      <c r="AH929" s="109"/>
      <c r="AI929" s="109"/>
      <c r="AJ929" s="109"/>
      <c r="AK929" s="109"/>
      <c r="AL929" s="109"/>
      <c r="AM929" s="109"/>
      <c r="AN929" s="109"/>
      <c r="AO929" s="109"/>
      <c r="AP929" s="109"/>
      <c r="AQ929" s="109"/>
      <c r="AR929" s="109"/>
      <c r="AS929" s="109"/>
      <c r="AT929" s="109"/>
      <c r="AU929" s="109"/>
      <c r="AV929" s="109"/>
      <c r="AW929" s="109"/>
      <c r="AX929" s="109"/>
      <c r="AY929" s="109"/>
      <c r="AZ929" s="109"/>
      <c r="BA929" s="109"/>
      <c r="BB929" s="109"/>
      <c r="BC929" s="109"/>
      <c r="BD929" s="109"/>
    </row>
    <row r="930" spans="1:56" s="110" customFormat="1">
      <c r="A930" s="25" t="s">
        <v>214</v>
      </c>
      <c r="B930" s="102" t="s">
        <v>906</v>
      </c>
      <c r="C930" s="102" t="s">
        <v>907</v>
      </c>
      <c r="D930" s="102" t="s">
        <v>754</v>
      </c>
      <c r="E930" s="102" t="s">
        <v>5</v>
      </c>
      <c r="F930" s="102" t="s">
        <v>515</v>
      </c>
      <c r="G930" s="104" t="s">
        <v>1023</v>
      </c>
      <c r="H930" s="104" t="s">
        <v>451</v>
      </c>
      <c r="I930" s="104" t="s">
        <v>929</v>
      </c>
      <c r="J930" s="105">
        <v>28</v>
      </c>
      <c r="K930" s="106">
        <f t="shared" si="163"/>
        <v>28</v>
      </c>
      <c r="L930" s="106">
        <v>0</v>
      </c>
      <c r="M930" s="107">
        <v>200</v>
      </c>
      <c r="N930" s="34" t="str">
        <f t="shared" si="158"/>
        <v>les200s</v>
      </c>
      <c r="O930" s="35" t="e">
        <f t="shared" si="159"/>
        <v>#DIV/0!</v>
      </c>
      <c r="P930" s="36">
        <f>VLOOKUP(A930,Kengetallen!$A$2:$B$57,2,FALSE)</f>
        <v>0</v>
      </c>
      <c r="Q930" s="108"/>
      <c r="R930" s="38">
        <f t="shared" si="160"/>
        <v>0</v>
      </c>
      <c r="S930" s="39">
        <f t="shared" si="161"/>
        <v>0</v>
      </c>
      <c r="T930" s="108"/>
      <c r="U930" s="40">
        <f t="shared" si="162"/>
        <v>5600</v>
      </c>
      <c r="V930" s="109"/>
      <c r="W930" s="109"/>
      <c r="X930" s="109"/>
      <c r="Y930" s="109"/>
      <c r="Z930" s="109"/>
      <c r="AA930" s="109"/>
      <c r="AB930" s="109"/>
      <c r="AC930" s="109"/>
      <c r="AD930" s="109"/>
      <c r="AE930" s="109"/>
      <c r="AF930" s="109"/>
      <c r="AG930" s="109"/>
      <c r="AH930" s="109"/>
      <c r="AI930" s="109"/>
      <c r="AJ930" s="109"/>
      <c r="AK930" s="109"/>
      <c r="AL930" s="109"/>
      <c r="AM930" s="109"/>
      <c r="AN930" s="109"/>
      <c r="AO930" s="109"/>
      <c r="AP930" s="109"/>
      <c r="AQ930" s="109"/>
      <c r="AR930" s="109"/>
      <c r="AS930" s="109"/>
      <c r="AT930" s="109"/>
      <c r="AU930" s="109"/>
      <c r="AV930" s="109"/>
      <c r="AW930" s="109"/>
      <c r="AX930" s="109"/>
      <c r="AY930" s="109"/>
      <c r="AZ930" s="109"/>
      <c r="BA930" s="109"/>
      <c r="BB930" s="109"/>
      <c r="BC930" s="109"/>
      <c r="BD930" s="109"/>
    </row>
    <row r="931" spans="1:56" s="110" customFormat="1">
      <c r="A931" s="45" t="s">
        <v>213</v>
      </c>
      <c r="B931" s="102" t="s">
        <v>906</v>
      </c>
      <c r="C931" s="102" t="s">
        <v>907</v>
      </c>
      <c r="D931" s="102" t="s">
        <v>754</v>
      </c>
      <c r="E931" s="102" t="s">
        <v>5</v>
      </c>
      <c r="F931" s="102" t="s">
        <v>515</v>
      </c>
      <c r="G931" s="104" t="s">
        <v>1024</v>
      </c>
      <c r="H931" s="104" t="s">
        <v>451</v>
      </c>
      <c r="I931" s="104" t="s">
        <v>166</v>
      </c>
      <c r="J931" s="105">
        <v>70</v>
      </c>
      <c r="K931" s="106">
        <f t="shared" si="163"/>
        <v>70</v>
      </c>
      <c r="L931" s="106">
        <v>0</v>
      </c>
      <c r="M931" s="107">
        <v>200</v>
      </c>
      <c r="N931" s="34" t="str">
        <f t="shared" si="158"/>
        <v>les200l</v>
      </c>
      <c r="O931" s="35" t="e">
        <f t="shared" si="159"/>
        <v>#DIV/0!</v>
      </c>
      <c r="P931" s="36">
        <f>VLOOKUP(A931,Kengetallen!$A$2:$B$57,2,FALSE)</f>
        <v>0</v>
      </c>
      <c r="Q931" s="108"/>
      <c r="R931" s="38">
        <f t="shared" si="160"/>
        <v>0</v>
      </c>
      <c r="S931" s="39">
        <f t="shared" si="161"/>
        <v>0</v>
      </c>
      <c r="T931" s="108"/>
      <c r="U931" s="40">
        <f t="shared" si="162"/>
        <v>14000</v>
      </c>
      <c r="V931" s="109"/>
      <c r="W931" s="109"/>
      <c r="X931" s="109"/>
      <c r="Y931" s="109"/>
      <c r="Z931" s="109"/>
      <c r="AA931" s="109"/>
      <c r="AB931" s="109"/>
      <c r="AC931" s="109"/>
      <c r="AD931" s="109"/>
      <c r="AE931" s="109"/>
      <c r="AF931" s="109"/>
      <c r="AG931" s="109"/>
      <c r="AH931" s="109"/>
      <c r="AI931" s="109"/>
      <c r="AJ931" s="109"/>
      <c r="AK931" s="109"/>
      <c r="AL931" s="109"/>
      <c r="AM931" s="109"/>
      <c r="AN931" s="109"/>
      <c r="AO931" s="109"/>
      <c r="AP931" s="109"/>
      <c r="AQ931" s="109"/>
      <c r="AR931" s="109"/>
      <c r="AS931" s="109"/>
      <c r="AT931" s="109"/>
      <c r="AU931" s="109"/>
      <c r="AV931" s="109"/>
      <c r="AW931" s="109"/>
      <c r="AX931" s="109"/>
      <c r="AY931" s="109"/>
      <c r="AZ931" s="109"/>
      <c r="BA931" s="109"/>
      <c r="BB931" s="109"/>
      <c r="BC931" s="109"/>
      <c r="BD931" s="109"/>
    </row>
    <row r="932" spans="1:56" s="110" customFormat="1">
      <c r="A932" s="45" t="s">
        <v>213</v>
      </c>
      <c r="B932" s="102" t="s">
        <v>906</v>
      </c>
      <c r="C932" s="102" t="s">
        <v>907</v>
      </c>
      <c r="D932" s="102" t="s">
        <v>754</v>
      </c>
      <c r="E932" s="102" t="s">
        <v>5</v>
      </c>
      <c r="F932" s="102" t="s">
        <v>515</v>
      </c>
      <c r="G932" s="104" t="s">
        <v>1025</v>
      </c>
      <c r="H932" s="104" t="s">
        <v>451</v>
      </c>
      <c r="I932" s="104" t="s">
        <v>166</v>
      </c>
      <c r="J932" s="105">
        <v>78</v>
      </c>
      <c r="K932" s="106">
        <f t="shared" si="163"/>
        <v>78</v>
      </c>
      <c r="L932" s="106">
        <v>0</v>
      </c>
      <c r="M932" s="107">
        <v>200</v>
      </c>
      <c r="N932" s="34" t="str">
        <f t="shared" si="158"/>
        <v>les200l</v>
      </c>
      <c r="O932" s="35" t="e">
        <f t="shared" si="159"/>
        <v>#DIV/0!</v>
      </c>
      <c r="P932" s="36">
        <f>VLOOKUP(A932,Kengetallen!$A$2:$B$57,2,FALSE)</f>
        <v>0</v>
      </c>
      <c r="Q932" s="108"/>
      <c r="R932" s="38">
        <f t="shared" si="160"/>
        <v>0</v>
      </c>
      <c r="S932" s="39">
        <f t="shared" si="161"/>
        <v>0</v>
      </c>
      <c r="T932" s="108"/>
      <c r="U932" s="40">
        <f t="shared" si="162"/>
        <v>15600</v>
      </c>
      <c r="V932" s="109"/>
      <c r="W932" s="109"/>
      <c r="X932" s="109"/>
      <c r="Y932" s="109"/>
      <c r="Z932" s="109"/>
      <c r="AA932" s="109"/>
      <c r="AB932" s="109"/>
      <c r="AC932" s="109"/>
      <c r="AD932" s="109"/>
      <c r="AE932" s="109"/>
      <c r="AF932" s="109"/>
      <c r="AG932" s="109"/>
      <c r="AH932" s="109"/>
      <c r="AI932" s="109"/>
      <c r="AJ932" s="109"/>
      <c r="AK932" s="109"/>
      <c r="AL932" s="109"/>
      <c r="AM932" s="109"/>
      <c r="AN932" s="109"/>
      <c r="AO932" s="109"/>
      <c r="AP932" s="109"/>
      <c r="AQ932" s="109"/>
      <c r="AR932" s="109"/>
      <c r="AS932" s="109"/>
      <c r="AT932" s="109"/>
      <c r="AU932" s="109"/>
      <c r="AV932" s="109"/>
      <c r="AW932" s="109"/>
      <c r="AX932" s="109"/>
      <c r="AY932" s="109"/>
      <c r="AZ932" s="109"/>
      <c r="BA932" s="109"/>
      <c r="BB932" s="109"/>
      <c r="BC932" s="109"/>
      <c r="BD932" s="109"/>
    </row>
    <row r="933" spans="1:56" s="110" customFormat="1">
      <c r="A933" s="45" t="s">
        <v>213</v>
      </c>
      <c r="B933" s="102" t="s">
        <v>906</v>
      </c>
      <c r="C933" s="102" t="s">
        <v>907</v>
      </c>
      <c r="D933" s="102" t="s">
        <v>754</v>
      </c>
      <c r="E933" s="102" t="s">
        <v>5</v>
      </c>
      <c r="F933" s="102" t="s">
        <v>515</v>
      </c>
      <c r="G933" s="104" t="s">
        <v>1026</v>
      </c>
      <c r="H933" s="104" t="s">
        <v>451</v>
      </c>
      <c r="I933" s="104" t="s">
        <v>166</v>
      </c>
      <c r="J933" s="105">
        <v>52</v>
      </c>
      <c r="K933" s="106">
        <f t="shared" si="163"/>
        <v>52</v>
      </c>
      <c r="L933" s="106">
        <v>0</v>
      </c>
      <c r="M933" s="107">
        <v>200</v>
      </c>
      <c r="N933" s="34" t="str">
        <f t="shared" si="158"/>
        <v>les200l</v>
      </c>
      <c r="O933" s="35" t="e">
        <f t="shared" si="159"/>
        <v>#DIV/0!</v>
      </c>
      <c r="P933" s="36">
        <f>VLOOKUP(A933,Kengetallen!$A$2:$B$57,2,FALSE)</f>
        <v>0</v>
      </c>
      <c r="Q933" s="108"/>
      <c r="R933" s="38">
        <f t="shared" si="160"/>
        <v>0</v>
      </c>
      <c r="S933" s="39">
        <f t="shared" si="161"/>
        <v>0</v>
      </c>
      <c r="T933" s="108"/>
      <c r="U933" s="40">
        <f t="shared" si="162"/>
        <v>10400</v>
      </c>
      <c r="V933" s="109"/>
      <c r="W933" s="109"/>
      <c r="X933" s="109"/>
      <c r="Y933" s="109"/>
      <c r="Z933" s="109"/>
      <c r="AA933" s="109"/>
      <c r="AB933" s="109"/>
      <c r="AC933" s="109"/>
      <c r="AD933" s="109"/>
      <c r="AE933" s="109"/>
      <c r="AF933" s="109"/>
      <c r="AG933" s="109"/>
      <c r="AH933" s="109"/>
      <c r="AI933" s="109"/>
      <c r="AJ933" s="109"/>
      <c r="AK933" s="109"/>
      <c r="AL933" s="109"/>
      <c r="AM933" s="109"/>
      <c r="AN933" s="109"/>
      <c r="AO933" s="109"/>
      <c r="AP933" s="109"/>
      <c r="AQ933" s="109"/>
      <c r="AR933" s="109"/>
      <c r="AS933" s="109"/>
      <c r="AT933" s="109"/>
      <c r="AU933" s="109"/>
      <c r="AV933" s="109"/>
      <c r="AW933" s="109"/>
      <c r="AX933" s="109"/>
      <c r="AY933" s="109"/>
      <c r="AZ933" s="109"/>
      <c r="BA933" s="109"/>
      <c r="BB933" s="109"/>
      <c r="BC933" s="109"/>
      <c r="BD933" s="109"/>
    </row>
    <row r="934" spans="1:56" s="110" customFormat="1">
      <c r="A934" s="115" t="s">
        <v>203</v>
      </c>
      <c r="B934" s="102" t="s">
        <v>906</v>
      </c>
      <c r="C934" s="102" t="s">
        <v>907</v>
      </c>
      <c r="D934" s="102" t="s">
        <v>754</v>
      </c>
      <c r="E934" s="102" t="s">
        <v>5</v>
      </c>
      <c r="F934" s="102" t="s">
        <v>515</v>
      </c>
      <c r="G934" s="104" t="s">
        <v>1027</v>
      </c>
      <c r="H934" s="102" t="s">
        <v>650</v>
      </c>
      <c r="I934" s="104" t="s">
        <v>1028</v>
      </c>
      <c r="J934" s="105">
        <v>14</v>
      </c>
      <c r="K934" s="106">
        <f t="shared" si="163"/>
        <v>14</v>
      </c>
      <c r="L934" s="106">
        <v>0</v>
      </c>
      <c r="M934" s="107">
        <v>200</v>
      </c>
      <c r="N934" s="34" t="str">
        <f t="shared" si="158"/>
        <v>kan200l</v>
      </c>
      <c r="O934" s="35" t="e">
        <f t="shared" si="159"/>
        <v>#DIV/0!</v>
      </c>
      <c r="P934" s="36">
        <f>VLOOKUP(A934,Kengetallen!$A$2:$B$57,2,FALSE)</f>
        <v>0</v>
      </c>
      <c r="Q934" s="108"/>
      <c r="R934" s="38">
        <f t="shared" si="160"/>
        <v>0</v>
      </c>
      <c r="S934" s="39">
        <f t="shared" si="161"/>
        <v>0</v>
      </c>
      <c r="T934" s="108"/>
      <c r="U934" s="40">
        <f t="shared" si="162"/>
        <v>2800</v>
      </c>
      <c r="V934" s="109"/>
      <c r="W934" s="109"/>
      <c r="X934" s="109"/>
      <c r="Y934" s="109"/>
      <c r="Z934" s="109"/>
      <c r="AA934" s="109"/>
      <c r="AB934" s="109"/>
      <c r="AC934" s="109"/>
      <c r="AD934" s="109"/>
      <c r="AE934" s="109"/>
      <c r="AF934" s="109"/>
      <c r="AG934" s="109"/>
      <c r="AH934" s="109"/>
      <c r="AI934" s="109"/>
      <c r="AJ934" s="109"/>
      <c r="AK934" s="109"/>
      <c r="AL934" s="109"/>
      <c r="AM934" s="109"/>
      <c r="AN934" s="109"/>
      <c r="AO934" s="109"/>
      <c r="AP934" s="109"/>
      <c r="AQ934" s="109"/>
      <c r="AR934" s="109"/>
      <c r="AS934" s="109"/>
      <c r="AT934" s="109"/>
      <c r="AU934" s="109"/>
      <c r="AV934" s="109"/>
      <c r="AW934" s="109"/>
      <c r="AX934" s="109"/>
      <c r="AY934" s="109"/>
      <c r="AZ934" s="109"/>
      <c r="BA934" s="109"/>
      <c r="BB934" s="109"/>
      <c r="BC934" s="109"/>
      <c r="BD934" s="109"/>
    </row>
    <row r="935" spans="1:56" s="110" customFormat="1">
      <c r="A935" s="71" t="s">
        <v>228</v>
      </c>
      <c r="B935" s="102" t="s">
        <v>906</v>
      </c>
      <c r="C935" s="102" t="s">
        <v>907</v>
      </c>
      <c r="D935" s="102" t="s">
        <v>754</v>
      </c>
      <c r="E935" s="102" t="s">
        <v>5</v>
      </c>
      <c r="F935" s="102" t="s">
        <v>515</v>
      </c>
      <c r="G935" s="104"/>
      <c r="H935" s="104" t="s">
        <v>953</v>
      </c>
      <c r="I935" s="104" t="s">
        <v>1029</v>
      </c>
      <c r="J935" s="105">
        <v>18</v>
      </c>
      <c r="K935" s="106">
        <f t="shared" si="163"/>
        <v>18</v>
      </c>
      <c r="L935" s="106">
        <v>0</v>
      </c>
      <c r="M935" s="107">
        <v>200</v>
      </c>
      <c r="N935" s="34" t="str">
        <f t="shared" si="158"/>
        <v>sas200s</v>
      </c>
      <c r="O935" s="35" t="e">
        <f t="shared" si="159"/>
        <v>#DIV/0!</v>
      </c>
      <c r="P935" s="36">
        <f>VLOOKUP(A935,Kengetallen!$A$2:$B$57,2,FALSE)</f>
        <v>0</v>
      </c>
      <c r="Q935" s="108"/>
      <c r="R935" s="38">
        <f t="shared" si="160"/>
        <v>0</v>
      </c>
      <c r="S935" s="39">
        <f t="shared" si="161"/>
        <v>0</v>
      </c>
      <c r="T935" s="108"/>
      <c r="U935" s="40">
        <f t="shared" si="162"/>
        <v>3600</v>
      </c>
      <c r="V935" s="109"/>
      <c r="W935" s="109"/>
      <c r="X935" s="109"/>
      <c r="Y935" s="109"/>
      <c r="Z935" s="109"/>
      <c r="AA935" s="109"/>
      <c r="AB935" s="109"/>
      <c r="AC935" s="109"/>
      <c r="AD935" s="109"/>
      <c r="AE935" s="109"/>
      <c r="AF935" s="109"/>
      <c r="AG935" s="109"/>
      <c r="AH935" s="109"/>
      <c r="AI935" s="109"/>
      <c r="AJ935" s="109"/>
      <c r="AK935" s="109"/>
      <c r="AL935" s="109"/>
      <c r="AM935" s="109"/>
      <c r="AN935" s="109"/>
      <c r="AO935" s="109"/>
      <c r="AP935" s="109"/>
      <c r="AQ935" s="109"/>
      <c r="AR935" s="109"/>
      <c r="AS935" s="109"/>
      <c r="AT935" s="109"/>
      <c r="AU935" s="109"/>
      <c r="AV935" s="109"/>
      <c r="AW935" s="109"/>
      <c r="AX935" s="109"/>
      <c r="AY935" s="109"/>
      <c r="AZ935" s="109"/>
      <c r="BA935" s="109"/>
      <c r="BB935" s="109"/>
      <c r="BC935" s="109"/>
      <c r="BD935" s="109"/>
    </row>
    <row r="936" spans="1:56" s="110" customFormat="1">
      <c r="A936" s="71" t="s">
        <v>228</v>
      </c>
      <c r="B936" s="102" t="s">
        <v>906</v>
      </c>
      <c r="C936" s="102" t="s">
        <v>907</v>
      </c>
      <c r="D936" s="102" t="s">
        <v>754</v>
      </c>
      <c r="E936" s="102" t="s">
        <v>5</v>
      </c>
      <c r="F936" s="102" t="s">
        <v>515</v>
      </c>
      <c r="G936" s="104"/>
      <c r="H936" s="104" t="s">
        <v>954</v>
      </c>
      <c r="I936" s="104" t="s">
        <v>1029</v>
      </c>
      <c r="J936" s="105">
        <v>20</v>
      </c>
      <c r="K936" s="106">
        <f t="shared" si="163"/>
        <v>20</v>
      </c>
      <c r="L936" s="106">
        <v>0</v>
      </c>
      <c r="M936" s="107">
        <v>200</v>
      </c>
      <c r="N936" s="34" t="str">
        <f t="shared" si="158"/>
        <v>sas200s</v>
      </c>
      <c r="O936" s="35" t="e">
        <f t="shared" si="159"/>
        <v>#DIV/0!</v>
      </c>
      <c r="P936" s="36">
        <f>VLOOKUP(A936,Kengetallen!$A$2:$B$57,2,FALSE)</f>
        <v>0</v>
      </c>
      <c r="Q936" s="108"/>
      <c r="R936" s="38">
        <f t="shared" si="160"/>
        <v>0</v>
      </c>
      <c r="S936" s="39">
        <f t="shared" si="161"/>
        <v>0</v>
      </c>
      <c r="T936" s="108"/>
      <c r="U936" s="40">
        <f t="shared" si="162"/>
        <v>4000</v>
      </c>
      <c r="V936" s="109"/>
      <c r="W936" s="109"/>
      <c r="X936" s="109"/>
      <c r="Y936" s="109"/>
      <c r="Z936" s="109"/>
      <c r="AA936" s="109"/>
      <c r="AB936" s="109"/>
      <c r="AC936" s="109"/>
      <c r="AD936" s="109"/>
      <c r="AE936" s="109"/>
      <c r="AF936" s="109"/>
      <c r="AG936" s="109"/>
      <c r="AH936" s="109"/>
      <c r="AI936" s="109"/>
      <c r="AJ936" s="109"/>
      <c r="AK936" s="109"/>
      <c r="AL936" s="109"/>
      <c r="AM936" s="109"/>
      <c r="AN936" s="109"/>
      <c r="AO936" s="109"/>
      <c r="AP936" s="109"/>
      <c r="AQ936" s="109"/>
      <c r="AR936" s="109"/>
      <c r="AS936" s="109"/>
      <c r="AT936" s="109"/>
      <c r="AU936" s="109"/>
      <c r="AV936" s="109"/>
      <c r="AW936" s="109"/>
      <c r="AX936" s="109"/>
      <c r="AY936" s="109"/>
      <c r="AZ936" s="109"/>
      <c r="BA936" s="109"/>
      <c r="BB936" s="109"/>
      <c r="BC936" s="109"/>
      <c r="BD936" s="109"/>
    </row>
    <row r="937" spans="1:56" s="110" customFormat="1">
      <c r="A937" s="71" t="s">
        <v>220</v>
      </c>
      <c r="B937" s="102" t="s">
        <v>906</v>
      </c>
      <c r="C937" s="102" t="s">
        <v>907</v>
      </c>
      <c r="D937" s="102" t="s">
        <v>754</v>
      </c>
      <c r="E937" s="102" t="s">
        <v>5</v>
      </c>
      <c r="F937" s="102" t="s">
        <v>515</v>
      </c>
      <c r="G937" s="104"/>
      <c r="H937" s="104" t="s">
        <v>1030</v>
      </c>
      <c r="I937" s="104" t="s">
        <v>166</v>
      </c>
      <c r="J937" s="105">
        <v>30</v>
      </c>
      <c r="K937" s="106">
        <f t="shared" si="163"/>
        <v>30</v>
      </c>
      <c r="L937" s="106">
        <v>0</v>
      </c>
      <c r="M937" s="107">
        <v>200</v>
      </c>
      <c r="N937" s="34" t="str">
        <f t="shared" si="158"/>
        <v>pra200l</v>
      </c>
      <c r="O937" s="35" t="e">
        <f t="shared" si="159"/>
        <v>#DIV/0!</v>
      </c>
      <c r="P937" s="36">
        <f>VLOOKUP(A937,Kengetallen!$A$2:$B$57,2,FALSE)</f>
        <v>0</v>
      </c>
      <c r="Q937" s="108"/>
      <c r="R937" s="38">
        <f t="shared" si="160"/>
        <v>0</v>
      </c>
      <c r="S937" s="39">
        <f t="shared" si="161"/>
        <v>0</v>
      </c>
      <c r="T937" s="108"/>
      <c r="U937" s="40">
        <f t="shared" si="162"/>
        <v>6000</v>
      </c>
      <c r="V937" s="109"/>
      <c r="W937" s="109"/>
      <c r="X937" s="109"/>
      <c r="Y937" s="109"/>
      <c r="Z937" s="109"/>
      <c r="AA937" s="109"/>
      <c r="AB937" s="109"/>
      <c r="AC937" s="109"/>
      <c r="AD937" s="109"/>
      <c r="AE937" s="109"/>
      <c r="AF937" s="109"/>
      <c r="AG937" s="109"/>
      <c r="AH937" s="109"/>
      <c r="AI937" s="109"/>
      <c r="AJ937" s="109"/>
      <c r="AK937" s="109"/>
      <c r="AL937" s="109"/>
      <c r="AM937" s="109"/>
      <c r="AN937" s="109"/>
      <c r="AO937" s="109"/>
      <c r="AP937" s="109"/>
      <c r="AQ937" s="109"/>
      <c r="AR937" s="109"/>
      <c r="AS937" s="109"/>
      <c r="AT937" s="109"/>
      <c r="AU937" s="109"/>
      <c r="AV937" s="109"/>
      <c r="AW937" s="109"/>
      <c r="AX937" s="109"/>
      <c r="AY937" s="109"/>
      <c r="AZ937" s="109"/>
      <c r="BA937" s="109"/>
      <c r="BB937" s="109"/>
      <c r="BC937" s="109"/>
      <c r="BD937" s="109"/>
    </row>
    <row r="938" spans="1:56" s="110" customFormat="1">
      <c r="A938" s="101" t="s">
        <v>233</v>
      </c>
      <c r="B938" s="102" t="s">
        <v>906</v>
      </c>
      <c r="C938" s="102" t="s">
        <v>907</v>
      </c>
      <c r="D938" s="102" t="s">
        <v>754</v>
      </c>
      <c r="E938" s="102" t="s">
        <v>5</v>
      </c>
      <c r="F938" s="102" t="s">
        <v>515</v>
      </c>
      <c r="G938" s="104"/>
      <c r="H938" s="104" t="s">
        <v>1005</v>
      </c>
      <c r="I938" s="104" t="s">
        <v>941</v>
      </c>
      <c r="J938" s="105">
        <v>78</v>
      </c>
      <c r="K938" s="106">
        <f t="shared" si="163"/>
        <v>78</v>
      </c>
      <c r="L938" s="106">
        <v>0</v>
      </c>
      <c r="M938" s="107">
        <v>200</v>
      </c>
      <c r="N938" s="34" t="str">
        <f t="shared" si="158"/>
        <v>tra200r</v>
      </c>
      <c r="O938" s="35" t="e">
        <f t="shared" si="159"/>
        <v>#DIV/0!</v>
      </c>
      <c r="P938" s="36">
        <f>VLOOKUP(A938,Kengetallen!$A$2:$B$57,2,FALSE)</f>
        <v>0</v>
      </c>
      <c r="Q938" s="108"/>
      <c r="R938" s="38">
        <f t="shared" si="160"/>
        <v>0</v>
      </c>
      <c r="S938" s="39">
        <f t="shared" si="161"/>
        <v>0</v>
      </c>
      <c r="T938" s="108"/>
      <c r="U938" s="40">
        <f t="shared" si="162"/>
        <v>15600</v>
      </c>
      <c r="V938" s="109"/>
      <c r="W938" s="109"/>
      <c r="X938" s="109"/>
      <c r="Y938" s="109"/>
      <c r="Z938" s="109"/>
      <c r="AA938" s="109"/>
      <c r="AB938" s="109"/>
      <c r="AC938" s="109"/>
      <c r="AD938" s="109"/>
      <c r="AE938" s="109"/>
      <c r="AF938" s="109"/>
      <c r="AG938" s="109"/>
      <c r="AH938" s="109"/>
      <c r="AI938" s="109"/>
      <c r="AJ938" s="109"/>
      <c r="AK938" s="109"/>
      <c r="AL938" s="109"/>
      <c r="AM938" s="109"/>
      <c r="AN938" s="109"/>
      <c r="AO938" s="109"/>
      <c r="AP938" s="109"/>
      <c r="AQ938" s="109"/>
      <c r="AR938" s="109"/>
      <c r="AS938" s="109"/>
      <c r="AT938" s="109"/>
      <c r="AU938" s="109"/>
      <c r="AV938" s="109"/>
      <c r="AW938" s="109"/>
      <c r="AX938" s="109"/>
      <c r="AY938" s="109"/>
      <c r="AZ938" s="109"/>
      <c r="BA938" s="109"/>
      <c r="BB938" s="109"/>
      <c r="BC938" s="109"/>
      <c r="BD938" s="109"/>
    </row>
    <row r="939" spans="1:56" s="110" customFormat="1">
      <c r="A939" s="67" t="s">
        <v>196</v>
      </c>
      <c r="B939" s="102" t="s">
        <v>906</v>
      </c>
      <c r="C939" s="102" t="s">
        <v>907</v>
      </c>
      <c r="D939" s="102" t="s">
        <v>754</v>
      </c>
      <c r="E939" s="102" t="s">
        <v>5</v>
      </c>
      <c r="F939" s="102" t="s">
        <v>515</v>
      </c>
      <c r="G939" s="104"/>
      <c r="H939" s="104" t="s">
        <v>991</v>
      </c>
      <c r="I939" s="104" t="s">
        <v>166</v>
      </c>
      <c r="J939" s="105">
        <v>128</v>
      </c>
      <c r="K939" s="106">
        <f t="shared" si="163"/>
        <v>128</v>
      </c>
      <c r="L939" s="106">
        <v>0</v>
      </c>
      <c r="M939" s="107">
        <v>200</v>
      </c>
      <c r="N939" s="34" t="str">
        <f t="shared" si="158"/>
        <v>gan200l</v>
      </c>
      <c r="O939" s="35" t="e">
        <f t="shared" si="159"/>
        <v>#DIV/0!</v>
      </c>
      <c r="P939" s="36">
        <f>VLOOKUP(A939,Kengetallen!$A$2:$B$57,2,FALSE)</f>
        <v>0</v>
      </c>
      <c r="Q939" s="108"/>
      <c r="R939" s="38">
        <f t="shared" si="160"/>
        <v>0</v>
      </c>
      <c r="S939" s="39">
        <f t="shared" si="161"/>
        <v>0</v>
      </c>
      <c r="T939" s="108"/>
      <c r="U939" s="40">
        <f t="shared" si="162"/>
        <v>25600</v>
      </c>
      <c r="V939" s="109"/>
      <c r="W939" s="109"/>
      <c r="X939" s="109"/>
      <c r="Y939" s="109"/>
      <c r="Z939" s="109"/>
      <c r="AA939" s="109"/>
      <c r="AB939" s="109"/>
      <c r="AC939" s="109"/>
      <c r="AD939" s="109"/>
      <c r="AE939" s="109"/>
      <c r="AF939" s="109"/>
      <c r="AG939" s="109"/>
      <c r="AH939" s="109"/>
      <c r="AI939" s="109"/>
      <c r="AJ939" s="109"/>
      <c r="AK939" s="109"/>
      <c r="AL939" s="109"/>
      <c r="AM939" s="109"/>
      <c r="AN939" s="109"/>
      <c r="AO939" s="109"/>
      <c r="AP939" s="109"/>
      <c r="AQ939" s="109"/>
      <c r="AR939" s="109"/>
      <c r="AS939" s="109"/>
      <c r="AT939" s="109"/>
      <c r="AU939" s="109"/>
      <c r="AV939" s="109"/>
      <c r="AW939" s="109"/>
      <c r="AX939" s="109"/>
      <c r="AY939" s="109"/>
      <c r="AZ939" s="109"/>
      <c r="BA939" s="109"/>
      <c r="BB939" s="109"/>
      <c r="BC939" s="109"/>
      <c r="BD939" s="109"/>
    </row>
    <row r="940" spans="1:56" s="110" customFormat="1">
      <c r="A940" s="67" t="s">
        <v>196</v>
      </c>
      <c r="B940" s="102" t="s">
        <v>906</v>
      </c>
      <c r="C940" s="102" t="s">
        <v>907</v>
      </c>
      <c r="D940" s="102" t="s">
        <v>754</v>
      </c>
      <c r="E940" s="102" t="s">
        <v>5</v>
      </c>
      <c r="F940" s="102" t="s">
        <v>515</v>
      </c>
      <c r="G940" s="104"/>
      <c r="H940" s="104" t="s">
        <v>992</v>
      </c>
      <c r="I940" s="104" t="s">
        <v>166</v>
      </c>
      <c r="J940" s="105">
        <v>128</v>
      </c>
      <c r="K940" s="106">
        <f t="shared" si="163"/>
        <v>128</v>
      </c>
      <c r="L940" s="106">
        <v>0</v>
      </c>
      <c r="M940" s="107">
        <v>200</v>
      </c>
      <c r="N940" s="34" t="str">
        <f t="shared" si="158"/>
        <v>gan200l</v>
      </c>
      <c r="O940" s="35" t="e">
        <f t="shared" si="159"/>
        <v>#DIV/0!</v>
      </c>
      <c r="P940" s="36">
        <f>VLOOKUP(A940,Kengetallen!$A$2:$B$57,2,FALSE)</f>
        <v>0</v>
      </c>
      <c r="Q940" s="108"/>
      <c r="R940" s="38">
        <f t="shared" si="160"/>
        <v>0</v>
      </c>
      <c r="S940" s="39">
        <f t="shared" si="161"/>
        <v>0</v>
      </c>
      <c r="T940" s="108"/>
      <c r="U940" s="40">
        <f t="shared" si="162"/>
        <v>25600</v>
      </c>
      <c r="V940" s="109"/>
      <c r="W940" s="109"/>
      <c r="X940" s="109"/>
      <c r="Y940" s="109"/>
      <c r="Z940" s="109"/>
      <c r="AA940" s="109"/>
      <c r="AB940" s="109"/>
      <c r="AC940" s="109"/>
      <c r="AD940" s="109"/>
      <c r="AE940" s="109"/>
      <c r="AF940" s="109"/>
      <c r="AG940" s="109"/>
      <c r="AH940" s="109"/>
      <c r="AI940" s="109"/>
      <c r="AJ940" s="109"/>
      <c r="AK940" s="109"/>
      <c r="AL940" s="109"/>
      <c r="AM940" s="109"/>
      <c r="AN940" s="109"/>
      <c r="AO940" s="109"/>
      <c r="AP940" s="109"/>
      <c r="AQ940" s="109"/>
      <c r="AR940" s="109"/>
      <c r="AS940" s="109"/>
      <c r="AT940" s="109"/>
      <c r="AU940" s="109"/>
      <c r="AV940" s="109"/>
      <c r="AW940" s="109"/>
      <c r="AX940" s="109"/>
      <c r="AY940" s="109"/>
      <c r="AZ940" s="109"/>
      <c r="BA940" s="109"/>
      <c r="BB940" s="109"/>
      <c r="BC940" s="109"/>
      <c r="BD940" s="109"/>
    </row>
    <row r="941" spans="1:56" s="110" customFormat="1">
      <c r="A941" s="67" t="s">
        <v>196</v>
      </c>
      <c r="B941" s="102" t="s">
        <v>906</v>
      </c>
      <c r="C941" s="102" t="s">
        <v>907</v>
      </c>
      <c r="D941" s="102" t="s">
        <v>754</v>
      </c>
      <c r="E941" s="102" t="s">
        <v>5</v>
      </c>
      <c r="F941" s="102" t="s">
        <v>515</v>
      </c>
      <c r="G941" s="104"/>
      <c r="H941" s="104" t="s">
        <v>993</v>
      </c>
      <c r="I941" s="104" t="s">
        <v>166</v>
      </c>
      <c r="J941" s="105">
        <v>84</v>
      </c>
      <c r="K941" s="106">
        <f t="shared" si="163"/>
        <v>84</v>
      </c>
      <c r="L941" s="106">
        <v>0</v>
      </c>
      <c r="M941" s="107">
        <v>200</v>
      </c>
      <c r="N941" s="34" t="str">
        <f t="shared" si="158"/>
        <v>gan200l</v>
      </c>
      <c r="O941" s="35" t="e">
        <f t="shared" si="159"/>
        <v>#DIV/0!</v>
      </c>
      <c r="P941" s="36">
        <f>VLOOKUP(A941,Kengetallen!$A$2:$B$57,2,FALSE)</f>
        <v>0</v>
      </c>
      <c r="Q941" s="108"/>
      <c r="R941" s="38">
        <f t="shared" si="160"/>
        <v>0</v>
      </c>
      <c r="S941" s="39">
        <f t="shared" si="161"/>
        <v>0</v>
      </c>
      <c r="T941" s="108"/>
      <c r="U941" s="40">
        <f t="shared" si="162"/>
        <v>16800</v>
      </c>
      <c r="V941" s="109"/>
      <c r="W941" s="109"/>
      <c r="X941" s="109"/>
      <c r="Y941" s="109"/>
      <c r="Z941" s="109"/>
      <c r="AA941" s="109"/>
      <c r="AB941" s="109"/>
      <c r="AC941" s="109"/>
      <c r="AD941" s="109"/>
      <c r="AE941" s="109"/>
      <c r="AF941" s="109"/>
      <c r="AG941" s="109"/>
      <c r="AH941" s="109"/>
      <c r="AI941" s="109"/>
      <c r="AJ941" s="109"/>
      <c r="AK941" s="109"/>
      <c r="AL941" s="109"/>
      <c r="AM941" s="109"/>
      <c r="AN941" s="109"/>
      <c r="AO941" s="109"/>
      <c r="AP941" s="109"/>
      <c r="AQ941" s="109"/>
      <c r="AR941" s="109"/>
      <c r="AS941" s="109"/>
      <c r="AT941" s="109"/>
      <c r="AU941" s="109"/>
      <c r="AV941" s="109"/>
      <c r="AW941" s="109"/>
      <c r="AX941" s="109"/>
      <c r="AY941" s="109"/>
      <c r="AZ941" s="109"/>
      <c r="BA941" s="109"/>
      <c r="BB941" s="109"/>
      <c r="BC941" s="109"/>
      <c r="BD941" s="109"/>
    </row>
    <row r="942" spans="1:56" s="110" customFormat="1">
      <c r="A942" s="45" t="s">
        <v>213</v>
      </c>
      <c r="B942" s="102" t="s">
        <v>906</v>
      </c>
      <c r="C942" s="102" t="s">
        <v>907</v>
      </c>
      <c r="D942" s="102" t="s">
        <v>754</v>
      </c>
      <c r="E942" s="102" t="s">
        <v>13</v>
      </c>
      <c r="F942" s="102" t="s">
        <v>515</v>
      </c>
      <c r="G942" s="104" t="s">
        <v>1031</v>
      </c>
      <c r="H942" s="104" t="s">
        <v>451</v>
      </c>
      <c r="I942" s="104" t="s">
        <v>166</v>
      </c>
      <c r="J942" s="105">
        <v>53</v>
      </c>
      <c r="K942" s="106">
        <f t="shared" si="163"/>
        <v>53</v>
      </c>
      <c r="L942" s="106">
        <v>0</v>
      </c>
      <c r="M942" s="107">
        <v>200</v>
      </c>
      <c r="N942" s="34" t="str">
        <f t="shared" si="158"/>
        <v>les200l</v>
      </c>
      <c r="O942" s="35" t="e">
        <f t="shared" si="159"/>
        <v>#DIV/0!</v>
      </c>
      <c r="P942" s="36">
        <f>VLOOKUP(A942,Kengetallen!$A$2:$B$57,2,FALSE)</f>
        <v>0</v>
      </c>
      <c r="Q942" s="108"/>
      <c r="R942" s="38">
        <f t="shared" si="160"/>
        <v>0</v>
      </c>
      <c r="S942" s="39">
        <f t="shared" si="161"/>
        <v>0</v>
      </c>
      <c r="T942" s="108"/>
      <c r="U942" s="40">
        <f t="shared" si="162"/>
        <v>10600</v>
      </c>
      <c r="V942" s="109"/>
      <c r="W942" s="109"/>
      <c r="X942" s="109"/>
      <c r="Y942" s="109"/>
      <c r="Z942" s="109"/>
      <c r="AA942" s="109"/>
      <c r="AB942" s="109"/>
      <c r="AC942" s="109"/>
      <c r="AD942" s="109"/>
      <c r="AE942" s="109"/>
      <c r="AF942" s="109"/>
      <c r="AG942" s="109"/>
      <c r="AH942" s="109"/>
      <c r="AI942" s="109"/>
      <c r="AJ942" s="109"/>
      <c r="AK942" s="109"/>
      <c r="AL942" s="109"/>
      <c r="AM942" s="109"/>
      <c r="AN942" s="109"/>
      <c r="AO942" s="109"/>
      <c r="AP942" s="109"/>
      <c r="AQ942" s="109"/>
      <c r="AR942" s="109"/>
      <c r="AS942" s="109"/>
      <c r="AT942" s="109"/>
      <c r="AU942" s="109"/>
      <c r="AV942" s="109"/>
      <c r="AW942" s="109"/>
      <c r="AX942" s="109"/>
      <c r="AY942" s="109"/>
      <c r="AZ942" s="109"/>
      <c r="BA942" s="109"/>
      <c r="BB942" s="109"/>
      <c r="BC942" s="109"/>
      <c r="BD942" s="109"/>
    </row>
    <row r="943" spans="1:56" s="110" customFormat="1">
      <c r="A943" s="101" t="s">
        <v>205</v>
      </c>
      <c r="B943" s="102" t="s">
        <v>906</v>
      </c>
      <c r="C943" s="102" t="s">
        <v>907</v>
      </c>
      <c r="D943" s="102" t="s">
        <v>754</v>
      </c>
      <c r="E943" s="102" t="s">
        <v>13</v>
      </c>
      <c r="F943" s="102" t="s">
        <v>515</v>
      </c>
      <c r="G943" s="104" t="s">
        <v>1032</v>
      </c>
      <c r="H943" s="102" t="s">
        <v>650</v>
      </c>
      <c r="I943" s="104" t="s">
        <v>241</v>
      </c>
      <c r="J943" s="105">
        <v>13</v>
      </c>
      <c r="K943" s="106">
        <f t="shared" si="163"/>
        <v>13</v>
      </c>
      <c r="L943" s="106">
        <v>0</v>
      </c>
      <c r="M943" s="107">
        <v>200</v>
      </c>
      <c r="N943" s="34" t="str">
        <f t="shared" si="158"/>
        <v>kan200t</v>
      </c>
      <c r="O943" s="35" t="e">
        <f t="shared" si="159"/>
        <v>#DIV/0!</v>
      </c>
      <c r="P943" s="36">
        <f>VLOOKUP(A943,Kengetallen!$A$2:$B$57,2,FALSE)</f>
        <v>0</v>
      </c>
      <c r="Q943" s="108"/>
      <c r="R943" s="38">
        <f t="shared" si="160"/>
        <v>0</v>
      </c>
      <c r="S943" s="39">
        <f t="shared" si="161"/>
        <v>0</v>
      </c>
      <c r="T943" s="108"/>
      <c r="U943" s="40">
        <f t="shared" si="162"/>
        <v>2600</v>
      </c>
      <c r="V943" s="109"/>
      <c r="W943" s="109"/>
      <c r="X943" s="109"/>
      <c r="Y943" s="109"/>
      <c r="Z943" s="109"/>
      <c r="AA943" s="109"/>
      <c r="AB943" s="109"/>
      <c r="AC943" s="109"/>
      <c r="AD943" s="109"/>
      <c r="AE943" s="109"/>
      <c r="AF943" s="109"/>
      <c r="AG943" s="109"/>
      <c r="AH943" s="109"/>
      <c r="AI943" s="109"/>
      <c r="AJ943" s="109"/>
      <c r="AK943" s="109"/>
      <c r="AL943" s="109"/>
      <c r="AM943" s="109"/>
      <c r="AN943" s="109"/>
      <c r="AO943" s="109"/>
      <c r="AP943" s="109"/>
      <c r="AQ943" s="109"/>
      <c r="AR943" s="109"/>
      <c r="AS943" s="109"/>
      <c r="AT943" s="109"/>
      <c r="AU943" s="109"/>
      <c r="AV943" s="109"/>
      <c r="AW943" s="109"/>
      <c r="AX943" s="109"/>
      <c r="AY943" s="109"/>
      <c r="AZ943" s="109"/>
      <c r="BA943" s="109"/>
      <c r="BB943" s="109"/>
      <c r="BC943" s="109"/>
      <c r="BD943" s="109"/>
    </row>
    <row r="944" spans="1:56" s="110" customFormat="1">
      <c r="A944" s="45" t="s">
        <v>213</v>
      </c>
      <c r="B944" s="102" t="s">
        <v>906</v>
      </c>
      <c r="C944" s="102" t="s">
        <v>907</v>
      </c>
      <c r="D944" s="102" t="s">
        <v>754</v>
      </c>
      <c r="E944" s="102" t="s">
        <v>13</v>
      </c>
      <c r="F944" s="102" t="s">
        <v>515</v>
      </c>
      <c r="G944" s="104" t="s">
        <v>1033</v>
      </c>
      <c r="H944" s="104" t="s">
        <v>451</v>
      </c>
      <c r="I944" s="104" t="s">
        <v>166</v>
      </c>
      <c r="J944" s="105">
        <v>53</v>
      </c>
      <c r="K944" s="106">
        <f t="shared" si="163"/>
        <v>53</v>
      </c>
      <c r="L944" s="106">
        <v>0</v>
      </c>
      <c r="M944" s="107">
        <v>200</v>
      </c>
      <c r="N944" s="34" t="str">
        <f t="shared" si="158"/>
        <v>les200l</v>
      </c>
      <c r="O944" s="35" t="e">
        <f t="shared" si="159"/>
        <v>#DIV/0!</v>
      </c>
      <c r="P944" s="36">
        <f>VLOOKUP(A944,Kengetallen!$A$2:$B$57,2,FALSE)</f>
        <v>0</v>
      </c>
      <c r="Q944" s="108"/>
      <c r="R944" s="38">
        <f t="shared" si="160"/>
        <v>0</v>
      </c>
      <c r="S944" s="39">
        <f t="shared" si="161"/>
        <v>0</v>
      </c>
      <c r="T944" s="108"/>
      <c r="U944" s="40">
        <f t="shared" si="162"/>
        <v>10600</v>
      </c>
      <c r="V944" s="109"/>
      <c r="W944" s="109"/>
      <c r="X944" s="109"/>
      <c r="Y944" s="109"/>
      <c r="Z944" s="109"/>
      <c r="AA944" s="109"/>
      <c r="AB944" s="109"/>
      <c r="AC944" s="109"/>
      <c r="AD944" s="109"/>
      <c r="AE944" s="109"/>
      <c r="AF944" s="109"/>
      <c r="AG944" s="109"/>
      <c r="AH944" s="109"/>
      <c r="AI944" s="109"/>
      <c r="AJ944" s="109"/>
      <c r="AK944" s="109"/>
      <c r="AL944" s="109"/>
      <c r="AM944" s="109"/>
      <c r="AN944" s="109"/>
      <c r="AO944" s="109"/>
      <c r="AP944" s="109"/>
      <c r="AQ944" s="109"/>
      <c r="AR944" s="109"/>
      <c r="AS944" s="109"/>
      <c r="AT944" s="109"/>
      <c r="AU944" s="109"/>
      <c r="AV944" s="109"/>
      <c r="AW944" s="109"/>
      <c r="AX944" s="109"/>
      <c r="AY944" s="109"/>
      <c r="AZ944" s="109"/>
      <c r="BA944" s="109"/>
      <c r="BB944" s="109"/>
      <c r="BC944" s="109"/>
      <c r="BD944" s="109"/>
    </row>
    <row r="945" spans="1:56" s="110" customFormat="1">
      <c r="A945" s="45" t="s">
        <v>213</v>
      </c>
      <c r="B945" s="102" t="s">
        <v>906</v>
      </c>
      <c r="C945" s="102" t="s">
        <v>907</v>
      </c>
      <c r="D945" s="102" t="s">
        <v>754</v>
      </c>
      <c r="E945" s="102" t="s">
        <v>13</v>
      </c>
      <c r="F945" s="102" t="s">
        <v>515</v>
      </c>
      <c r="G945" s="104" t="s">
        <v>1034</v>
      </c>
      <c r="H945" s="104" t="s">
        <v>451</v>
      </c>
      <c r="I945" s="104" t="s">
        <v>166</v>
      </c>
      <c r="J945" s="105">
        <v>60</v>
      </c>
      <c r="K945" s="106">
        <f t="shared" si="163"/>
        <v>60</v>
      </c>
      <c r="L945" s="106">
        <v>0</v>
      </c>
      <c r="M945" s="107">
        <v>200</v>
      </c>
      <c r="N945" s="34" t="str">
        <f t="shared" ref="N945:N981" si="164">A945</f>
        <v>les200l</v>
      </c>
      <c r="O945" s="35" t="e">
        <f t="shared" ref="O945:O981" si="165">+M945/P945</f>
        <v>#DIV/0!</v>
      </c>
      <c r="P945" s="36">
        <f>VLOOKUP(A945,Kengetallen!$A$2:$B$57,2,FALSE)</f>
        <v>0</v>
      </c>
      <c r="Q945" s="108"/>
      <c r="R945" s="38">
        <f t="shared" ref="R945:R981" si="166">+P945*Q945</f>
        <v>0</v>
      </c>
      <c r="S945" s="39">
        <f t="shared" ref="S945:S981" si="167">+R945*K945</f>
        <v>0</v>
      </c>
      <c r="T945" s="108"/>
      <c r="U945" s="40">
        <f t="shared" ref="U945:U981" si="168">+M945*K945</f>
        <v>12000</v>
      </c>
      <c r="V945" s="109"/>
      <c r="W945" s="109"/>
      <c r="X945" s="109"/>
      <c r="Y945" s="109"/>
      <c r="Z945" s="109"/>
      <c r="AA945" s="109"/>
      <c r="AB945" s="109"/>
      <c r="AC945" s="109"/>
      <c r="AD945" s="109"/>
      <c r="AE945" s="109"/>
      <c r="AF945" s="109"/>
      <c r="AG945" s="109"/>
      <c r="AH945" s="109"/>
      <c r="AI945" s="109"/>
      <c r="AJ945" s="109"/>
      <c r="AK945" s="109"/>
      <c r="AL945" s="109"/>
      <c r="AM945" s="109"/>
      <c r="AN945" s="109"/>
      <c r="AO945" s="109"/>
      <c r="AP945" s="109"/>
      <c r="AQ945" s="109"/>
      <c r="AR945" s="109"/>
      <c r="AS945" s="109"/>
      <c r="AT945" s="109"/>
      <c r="AU945" s="109"/>
      <c r="AV945" s="109"/>
      <c r="AW945" s="109"/>
      <c r="AX945" s="109"/>
      <c r="AY945" s="109"/>
      <c r="AZ945" s="109"/>
      <c r="BA945" s="109"/>
      <c r="BB945" s="109"/>
      <c r="BC945" s="109"/>
      <c r="BD945" s="109"/>
    </row>
    <row r="946" spans="1:56" s="110" customFormat="1">
      <c r="A946" s="45" t="s">
        <v>213</v>
      </c>
      <c r="B946" s="102" t="s">
        <v>906</v>
      </c>
      <c r="C946" s="102" t="s">
        <v>907</v>
      </c>
      <c r="D946" s="102" t="s">
        <v>754</v>
      </c>
      <c r="E946" s="102" t="s">
        <v>13</v>
      </c>
      <c r="F946" s="102" t="s">
        <v>515</v>
      </c>
      <c r="G946" s="104" t="s">
        <v>1035</v>
      </c>
      <c r="H946" s="104" t="s">
        <v>451</v>
      </c>
      <c r="I946" s="104" t="s">
        <v>166</v>
      </c>
      <c r="J946" s="105">
        <v>55</v>
      </c>
      <c r="K946" s="106">
        <f t="shared" ref="K946:K981" si="169">J946</f>
        <v>55</v>
      </c>
      <c r="L946" s="106">
        <v>0</v>
      </c>
      <c r="M946" s="107">
        <v>200</v>
      </c>
      <c r="N946" s="34" t="str">
        <f t="shared" si="164"/>
        <v>les200l</v>
      </c>
      <c r="O946" s="35" t="e">
        <f t="shared" si="165"/>
        <v>#DIV/0!</v>
      </c>
      <c r="P946" s="36">
        <f>VLOOKUP(A946,Kengetallen!$A$2:$B$57,2,FALSE)</f>
        <v>0</v>
      </c>
      <c r="Q946" s="108"/>
      <c r="R946" s="38">
        <f t="shared" si="166"/>
        <v>0</v>
      </c>
      <c r="S946" s="39">
        <f t="shared" si="167"/>
        <v>0</v>
      </c>
      <c r="T946" s="108"/>
      <c r="U946" s="40">
        <f t="shared" si="168"/>
        <v>11000</v>
      </c>
      <c r="V946" s="109"/>
      <c r="W946" s="109"/>
      <c r="X946" s="109"/>
      <c r="Y946" s="109"/>
      <c r="Z946" s="109"/>
      <c r="AA946" s="109"/>
      <c r="AB946" s="109"/>
      <c r="AC946" s="109"/>
      <c r="AD946" s="109"/>
      <c r="AE946" s="109"/>
      <c r="AF946" s="109"/>
      <c r="AG946" s="109"/>
      <c r="AH946" s="109"/>
      <c r="AI946" s="109"/>
      <c r="AJ946" s="109"/>
      <c r="AK946" s="109"/>
      <c r="AL946" s="109"/>
      <c r="AM946" s="109"/>
      <c r="AN946" s="109"/>
      <c r="AO946" s="109"/>
      <c r="AP946" s="109"/>
      <c r="AQ946" s="109"/>
      <c r="AR946" s="109"/>
      <c r="AS946" s="109"/>
      <c r="AT946" s="109"/>
      <c r="AU946" s="109"/>
      <c r="AV946" s="109"/>
      <c r="AW946" s="109"/>
      <c r="AX946" s="109"/>
      <c r="AY946" s="109"/>
      <c r="AZ946" s="109"/>
      <c r="BA946" s="109"/>
      <c r="BB946" s="109"/>
      <c r="BC946" s="109"/>
      <c r="BD946" s="109"/>
    </row>
    <row r="947" spans="1:56" s="110" customFormat="1">
      <c r="A947" s="101" t="s">
        <v>196</v>
      </c>
      <c r="B947" s="102" t="s">
        <v>906</v>
      </c>
      <c r="C947" s="102" t="s">
        <v>907</v>
      </c>
      <c r="D947" s="102" t="s">
        <v>754</v>
      </c>
      <c r="E947" s="102" t="s">
        <v>13</v>
      </c>
      <c r="F947" s="102" t="s">
        <v>515</v>
      </c>
      <c r="G947" s="104" t="s">
        <v>1036</v>
      </c>
      <c r="H947" s="102" t="s">
        <v>468</v>
      </c>
      <c r="I947" s="104" t="s">
        <v>166</v>
      </c>
      <c r="J947" s="105">
        <v>68</v>
      </c>
      <c r="K947" s="106">
        <f t="shared" si="169"/>
        <v>68</v>
      </c>
      <c r="L947" s="106">
        <v>0</v>
      </c>
      <c r="M947" s="107">
        <v>200</v>
      </c>
      <c r="N947" s="34" t="str">
        <f t="shared" si="164"/>
        <v>gan200l</v>
      </c>
      <c r="O947" s="35" t="e">
        <f t="shared" si="165"/>
        <v>#DIV/0!</v>
      </c>
      <c r="P947" s="36">
        <f>VLOOKUP(A947,Kengetallen!$A$2:$B$57,2,FALSE)</f>
        <v>0</v>
      </c>
      <c r="Q947" s="108"/>
      <c r="R947" s="38">
        <f t="shared" si="166"/>
        <v>0</v>
      </c>
      <c r="S947" s="39">
        <f t="shared" si="167"/>
        <v>0</v>
      </c>
      <c r="T947" s="108"/>
      <c r="U947" s="40">
        <f t="shared" si="168"/>
        <v>13600</v>
      </c>
      <c r="V947" s="109"/>
      <c r="W947" s="109"/>
      <c r="X947" s="109"/>
      <c r="Y947" s="109"/>
      <c r="Z947" s="109"/>
      <c r="AA947" s="109"/>
      <c r="AB947" s="109"/>
      <c r="AC947" s="109"/>
      <c r="AD947" s="109"/>
      <c r="AE947" s="109"/>
      <c r="AF947" s="109"/>
      <c r="AG947" s="109"/>
      <c r="AH947" s="109"/>
      <c r="AI947" s="109"/>
      <c r="AJ947" s="109"/>
      <c r="AK947" s="109"/>
      <c r="AL947" s="109"/>
      <c r="AM947" s="109"/>
      <c r="AN947" s="109"/>
      <c r="AO947" s="109"/>
      <c r="AP947" s="109"/>
      <c r="AQ947" s="109"/>
      <c r="AR947" s="109"/>
      <c r="AS947" s="109"/>
      <c r="AT947" s="109"/>
      <c r="AU947" s="109"/>
      <c r="AV947" s="109"/>
      <c r="AW947" s="109"/>
      <c r="AX947" s="109"/>
      <c r="AY947" s="109"/>
      <c r="AZ947" s="109"/>
      <c r="BA947" s="109"/>
      <c r="BB947" s="109"/>
      <c r="BC947" s="109"/>
      <c r="BD947" s="109"/>
    </row>
    <row r="948" spans="1:56" s="110" customFormat="1">
      <c r="A948" s="67" t="s">
        <v>215</v>
      </c>
      <c r="B948" s="102" t="s">
        <v>906</v>
      </c>
      <c r="C948" s="102" t="s">
        <v>907</v>
      </c>
      <c r="D948" s="102" t="s">
        <v>754</v>
      </c>
      <c r="E948" s="102" t="s">
        <v>13</v>
      </c>
      <c r="F948" s="102" t="s">
        <v>515</v>
      </c>
      <c r="G948" s="104" t="s">
        <v>1037</v>
      </c>
      <c r="H948" s="102" t="s">
        <v>451</v>
      </c>
      <c r="I948" s="104" t="s">
        <v>241</v>
      </c>
      <c r="J948" s="105">
        <v>86</v>
      </c>
      <c r="K948" s="106">
        <f t="shared" si="169"/>
        <v>86</v>
      </c>
      <c r="L948" s="106">
        <v>0</v>
      </c>
      <c r="M948" s="107">
        <v>200</v>
      </c>
      <c r="N948" s="34" t="str">
        <f t="shared" si="164"/>
        <v>les200t</v>
      </c>
      <c r="O948" s="35" t="e">
        <f t="shared" si="165"/>
        <v>#DIV/0!</v>
      </c>
      <c r="P948" s="36">
        <f>VLOOKUP(A948,Kengetallen!$A$2:$B$57,2,FALSE)</f>
        <v>0</v>
      </c>
      <c r="Q948" s="108"/>
      <c r="R948" s="38">
        <f t="shared" si="166"/>
        <v>0</v>
      </c>
      <c r="S948" s="39">
        <f t="shared" si="167"/>
        <v>0</v>
      </c>
      <c r="T948" s="108"/>
      <c r="U948" s="40">
        <f t="shared" si="168"/>
        <v>17200</v>
      </c>
      <c r="V948" s="109"/>
      <c r="W948" s="109"/>
      <c r="X948" s="109"/>
      <c r="Y948" s="109"/>
      <c r="Z948" s="109"/>
      <c r="AA948" s="109"/>
      <c r="AB948" s="109"/>
      <c r="AC948" s="109"/>
      <c r="AD948" s="109"/>
      <c r="AE948" s="109"/>
      <c r="AF948" s="109"/>
      <c r="AG948" s="109"/>
      <c r="AH948" s="109"/>
      <c r="AI948" s="109"/>
      <c r="AJ948" s="109"/>
      <c r="AK948" s="109"/>
      <c r="AL948" s="109"/>
      <c r="AM948" s="109"/>
      <c r="AN948" s="109"/>
      <c r="AO948" s="109"/>
      <c r="AP948" s="109"/>
      <c r="AQ948" s="109"/>
      <c r="AR948" s="109"/>
      <c r="AS948" s="109"/>
      <c r="AT948" s="109"/>
      <c r="AU948" s="109"/>
      <c r="AV948" s="109"/>
      <c r="AW948" s="109"/>
      <c r="AX948" s="109"/>
      <c r="AY948" s="109"/>
      <c r="AZ948" s="109"/>
      <c r="BA948" s="109"/>
      <c r="BB948" s="109"/>
      <c r="BC948" s="109"/>
      <c r="BD948" s="109"/>
    </row>
    <row r="949" spans="1:56" s="110" customFormat="1">
      <c r="A949" s="67" t="s">
        <v>215</v>
      </c>
      <c r="B949" s="102" t="s">
        <v>906</v>
      </c>
      <c r="C949" s="102" t="s">
        <v>907</v>
      </c>
      <c r="D949" s="102" t="s">
        <v>754</v>
      </c>
      <c r="E949" s="102" t="s">
        <v>13</v>
      </c>
      <c r="F949" s="102" t="s">
        <v>515</v>
      </c>
      <c r="G949" s="104" t="s">
        <v>1038</v>
      </c>
      <c r="H949" s="102" t="s">
        <v>451</v>
      </c>
      <c r="I949" s="104" t="s">
        <v>241</v>
      </c>
      <c r="J949" s="105">
        <v>72</v>
      </c>
      <c r="K949" s="106">
        <f t="shared" si="169"/>
        <v>72</v>
      </c>
      <c r="L949" s="106">
        <v>0</v>
      </c>
      <c r="M949" s="107">
        <v>200</v>
      </c>
      <c r="N949" s="34" t="str">
        <f t="shared" si="164"/>
        <v>les200t</v>
      </c>
      <c r="O949" s="35" t="e">
        <f t="shared" si="165"/>
        <v>#DIV/0!</v>
      </c>
      <c r="P949" s="36">
        <f>VLOOKUP(A949,Kengetallen!$A$2:$B$57,2,FALSE)</f>
        <v>0</v>
      </c>
      <c r="Q949" s="108"/>
      <c r="R949" s="38">
        <f t="shared" si="166"/>
        <v>0</v>
      </c>
      <c r="S949" s="39">
        <f t="shared" si="167"/>
        <v>0</v>
      </c>
      <c r="T949" s="108"/>
      <c r="U949" s="40">
        <f t="shared" si="168"/>
        <v>14400</v>
      </c>
      <c r="V949" s="109"/>
      <c r="W949" s="109"/>
      <c r="X949" s="109"/>
      <c r="Y949" s="109"/>
      <c r="Z949" s="109"/>
      <c r="AA949" s="109"/>
      <c r="AB949" s="109"/>
      <c r="AC949" s="109"/>
      <c r="AD949" s="109"/>
      <c r="AE949" s="109"/>
      <c r="AF949" s="109"/>
      <c r="AG949" s="109"/>
      <c r="AH949" s="109"/>
      <c r="AI949" s="109"/>
      <c r="AJ949" s="109"/>
      <c r="AK949" s="109"/>
      <c r="AL949" s="109"/>
      <c r="AM949" s="109"/>
      <c r="AN949" s="109"/>
      <c r="AO949" s="109"/>
      <c r="AP949" s="109"/>
      <c r="AQ949" s="109"/>
      <c r="AR949" s="109"/>
      <c r="AS949" s="109"/>
      <c r="AT949" s="109"/>
      <c r="AU949" s="109"/>
      <c r="AV949" s="109"/>
      <c r="AW949" s="109"/>
      <c r="AX949" s="109"/>
      <c r="AY949" s="109"/>
      <c r="AZ949" s="109"/>
      <c r="BA949" s="109"/>
      <c r="BB949" s="109"/>
      <c r="BC949" s="109"/>
      <c r="BD949" s="109"/>
    </row>
    <row r="950" spans="1:56" s="110" customFormat="1">
      <c r="A950" s="67" t="s">
        <v>215</v>
      </c>
      <c r="B950" s="102" t="s">
        <v>906</v>
      </c>
      <c r="C950" s="102" t="s">
        <v>907</v>
      </c>
      <c r="D950" s="102" t="s">
        <v>754</v>
      </c>
      <c r="E950" s="102" t="s">
        <v>13</v>
      </c>
      <c r="F950" s="102" t="s">
        <v>515</v>
      </c>
      <c r="G950" s="104" t="s">
        <v>1039</v>
      </c>
      <c r="H950" s="102" t="s">
        <v>451</v>
      </c>
      <c r="I950" s="104" t="s">
        <v>241</v>
      </c>
      <c r="J950" s="105">
        <v>62</v>
      </c>
      <c r="K950" s="106">
        <f t="shared" si="169"/>
        <v>62</v>
      </c>
      <c r="L950" s="106">
        <v>0</v>
      </c>
      <c r="M950" s="107">
        <v>200</v>
      </c>
      <c r="N950" s="34" t="str">
        <f t="shared" si="164"/>
        <v>les200t</v>
      </c>
      <c r="O950" s="35" t="e">
        <f t="shared" si="165"/>
        <v>#DIV/0!</v>
      </c>
      <c r="P950" s="36">
        <f>VLOOKUP(A950,Kengetallen!$A$2:$B$57,2,FALSE)</f>
        <v>0</v>
      </c>
      <c r="Q950" s="108"/>
      <c r="R950" s="38">
        <f t="shared" si="166"/>
        <v>0</v>
      </c>
      <c r="S950" s="39">
        <f t="shared" si="167"/>
        <v>0</v>
      </c>
      <c r="T950" s="108"/>
      <c r="U950" s="40">
        <f t="shared" si="168"/>
        <v>12400</v>
      </c>
      <c r="V950" s="109"/>
      <c r="W950" s="109"/>
      <c r="X950" s="109"/>
      <c r="Y950" s="109"/>
      <c r="Z950" s="109"/>
      <c r="AA950" s="109"/>
      <c r="AB950" s="109"/>
      <c r="AC950" s="109"/>
      <c r="AD950" s="109"/>
      <c r="AE950" s="109"/>
      <c r="AF950" s="109"/>
      <c r="AG950" s="109"/>
      <c r="AH950" s="109"/>
      <c r="AI950" s="109"/>
      <c r="AJ950" s="109"/>
      <c r="AK950" s="109"/>
      <c r="AL950" s="109"/>
      <c r="AM950" s="109"/>
      <c r="AN950" s="109"/>
      <c r="AO950" s="109"/>
      <c r="AP950" s="109"/>
      <c r="AQ950" s="109"/>
      <c r="AR950" s="109"/>
      <c r="AS950" s="109"/>
      <c r="AT950" s="109"/>
      <c r="AU950" s="109"/>
      <c r="AV950" s="109"/>
      <c r="AW950" s="109"/>
      <c r="AX950" s="109"/>
      <c r="AY950" s="109"/>
      <c r="AZ950" s="109"/>
      <c r="BA950" s="109"/>
      <c r="BB950" s="109"/>
      <c r="BC950" s="109"/>
      <c r="BD950" s="109"/>
    </row>
    <row r="951" spans="1:56" s="110" customFormat="1">
      <c r="A951" s="67" t="s">
        <v>215</v>
      </c>
      <c r="B951" s="102" t="s">
        <v>906</v>
      </c>
      <c r="C951" s="102" t="s">
        <v>907</v>
      </c>
      <c r="D951" s="102" t="s">
        <v>754</v>
      </c>
      <c r="E951" s="102" t="s">
        <v>13</v>
      </c>
      <c r="F951" s="102" t="s">
        <v>515</v>
      </c>
      <c r="G951" s="104" t="s">
        <v>1040</v>
      </c>
      <c r="H951" s="102" t="s">
        <v>451</v>
      </c>
      <c r="I951" s="104" t="s">
        <v>241</v>
      </c>
      <c r="J951" s="105">
        <v>109</v>
      </c>
      <c r="K951" s="106">
        <f t="shared" si="169"/>
        <v>109</v>
      </c>
      <c r="L951" s="106">
        <v>0</v>
      </c>
      <c r="M951" s="107">
        <v>200</v>
      </c>
      <c r="N951" s="34" t="str">
        <f t="shared" si="164"/>
        <v>les200t</v>
      </c>
      <c r="O951" s="35" t="e">
        <f t="shared" si="165"/>
        <v>#DIV/0!</v>
      </c>
      <c r="P951" s="36">
        <f>VLOOKUP(A951,Kengetallen!$A$2:$B$57,2,FALSE)</f>
        <v>0</v>
      </c>
      <c r="Q951" s="108"/>
      <c r="R951" s="38">
        <f t="shared" si="166"/>
        <v>0</v>
      </c>
      <c r="S951" s="39">
        <f t="shared" si="167"/>
        <v>0</v>
      </c>
      <c r="T951" s="108"/>
      <c r="U951" s="40">
        <f t="shared" si="168"/>
        <v>21800</v>
      </c>
      <c r="V951" s="109"/>
      <c r="W951" s="109"/>
      <c r="X951" s="109"/>
      <c r="Y951" s="109"/>
      <c r="Z951" s="109"/>
      <c r="AA951" s="109"/>
      <c r="AB951" s="109"/>
      <c r="AC951" s="109"/>
      <c r="AD951" s="109"/>
      <c r="AE951" s="109"/>
      <c r="AF951" s="109"/>
      <c r="AG951" s="109"/>
      <c r="AH951" s="109"/>
      <c r="AI951" s="109"/>
      <c r="AJ951" s="109"/>
      <c r="AK951" s="109"/>
      <c r="AL951" s="109"/>
      <c r="AM951" s="109"/>
      <c r="AN951" s="109"/>
      <c r="AO951" s="109"/>
      <c r="AP951" s="109"/>
      <c r="AQ951" s="109"/>
      <c r="AR951" s="109"/>
      <c r="AS951" s="109"/>
      <c r="AT951" s="109"/>
      <c r="AU951" s="109"/>
      <c r="AV951" s="109"/>
      <c r="AW951" s="109"/>
      <c r="AX951" s="109"/>
      <c r="AY951" s="109"/>
      <c r="AZ951" s="109"/>
      <c r="BA951" s="109"/>
      <c r="BB951" s="109"/>
      <c r="BC951" s="109"/>
      <c r="BD951" s="109"/>
    </row>
    <row r="952" spans="1:56" s="110" customFormat="1">
      <c r="A952" s="67" t="s">
        <v>215</v>
      </c>
      <c r="B952" s="102" t="s">
        <v>906</v>
      </c>
      <c r="C952" s="102" t="s">
        <v>907</v>
      </c>
      <c r="D952" s="102" t="s">
        <v>754</v>
      </c>
      <c r="E952" s="102" t="s">
        <v>13</v>
      </c>
      <c r="F952" s="102" t="s">
        <v>515</v>
      </c>
      <c r="G952" s="104" t="s">
        <v>1041</v>
      </c>
      <c r="H952" s="102" t="s">
        <v>451</v>
      </c>
      <c r="I952" s="104" t="s">
        <v>241</v>
      </c>
      <c r="J952" s="105">
        <v>126</v>
      </c>
      <c r="K952" s="106">
        <f t="shared" si="169"/>
        <v>126</v>
      </c>
      <c r="L952" s="106">
        <v>0</v>
      </c>
      <c r="M952" s="107">
        <v>200</v>
      </c>
      <c r="N952" s="34" t="str">
        <f t="shared" si="164"/>
        <v>les200t</v>
      </c>
      <c r="O952" s="35" t="e">
        <f t="shared" si="165"/>
        <v>#DIV/0!</v>
      </c>
      <c r="P952" s="36">
        <f>VLOOKUP(A952,Kengetallen!$A$2:$B$57,2,FALSE)</f>
        <v>0</v>
      </c>
      <c r="Q952" s="108"/>
      <c r="R952" s="38">
        <f t="shared" si="166"/>
        <v>0</v>
      </c>
      <c r="S952" s="39">
        <f t="shared" si="167"/>
        <v>0</v>
      </c>
      <c r="T952" s="108"/>
      <c r="U952" s="40">
        <f t="shared" si="168"/>
        <v>25200</v>
      </c>
      <c r="V952" s="109"/>
      <c r="W952" s="109"/>
      <c r="X952" s="109"/>
      <c r="Y952" s="109"/>
      <c r="Z952" s="109"/>
      <c r="AA952" s="109"/>
      <c r="AB952" s="109"/>
      <c r="AC952" s="109"/>
      <c r="AD952" s="109"/>
      <c r="AE952" s="109"/>
      <c r="AF952" s="109"/>
      <c r="AG952" s="109"/>
      <c r="AH952" s="109"/>
      <c r="AI952" s="109"/>
      <c r="AJ952" s="109"/>
      <c r="AK952" s="109"/>
      <c r="AL952" s="109"/>
      <c r="AM952" s="109"/>
      <c r="AN952" s="109"/>
      <c r="AO952" s="109"/>
      <c r="AP952" s="109"/>
      <c r="AQ952" s="109"/>
      <c r="AR952" s="109"/>
      <c r="AS952" s="109"/>
      <c r="AT952" s="109"/>
      <c r="AU952" s="109"/>
      <c r="AV952" s="109"/>
      <c r="AW952" s="109"/>
      <c r="AX952" s="109"/>
      <c r="AY952" s="109"/>
      <c r="AZ952" s="109"/>
      <c r="BA952" s="109"/>
      <c r="BB952" s="109"/>
      <c r="BC952" s="109"/>
      <c r="BD952" s="109"/>
    </row>
    <row r="953" spans="1:56" s="110" customFormat="1">
      <c r="A953" s="101" t="s">
        <v>232</v>
      </c>
      <c r="B953" s="102" t="s">
        <v>906</v>
      </c>
      <c r="C953" s="102" t="s">
        <v>907</v>
      </c>
      <c r="D953" s="102" t="s">
        <v>754</v>
      </c>
      <c r="E953" s="102" t="s">
        <v>13</v>
      </c>
      <c r="F953" s="102" t="s">
        <v>515</v>
      </c>
      <c r="G953" s="104"/>
      <c r="H953" s="104" t="s">
        <v>1005</v>
      </c>
      <c r="I953" s="104" t="s">
        <v>166</v>
      </c>
      <c r="J953" s="105">
        <v>67</v>
      </c>
      <c r="K953" s="106">
        <f t="shared" si="169"/>
        <v>67</v>
      </c>
      <c r="L953" s="106">
        <v>0</v>
      </c>
      <c r="M953" s="107">
        <v>200</v>
      </c>
      <c r="N953" s="34" t="str">
        <f t="shared" si="164"/>
        <v>tra200l</v>
      </c>
      <c r="O953" s="35" t="e">
        <f t="shared" si="165"/>
        <v>#DIV/0!</v>
      </c>
      <c r="P953" s="36">
        <f>VLOOKUP(A953,Kengetallen!$A$2:$B$57,2,FALSE)</f>
        <v>0</v>
      </c>
      <c r="Q953" s="108"/>
      <c r="R953" s="38">
        <f t="shared" si="166"/>
        <v>0</v>
      </c>
      <c r="S953" s="39">
        <f t="shared" si="167"/>
        <v>0</v>
      </c>
      <c r="T953" s="108"/>
      <c r="U953" s="40">
        <f t="shared" si="168"/>
        <v>13400</v>
      </c>
      <c r="V953" s="109"/>
      <c r="W953" s="109"/>
      <c r="X953" s="109"/>
      <c r="Y953" s="109"/>
      <c r="Z953" s="109"/>
      <c r="AA953" s="109"/>
      <c r="AB953" s="109"/>
      <c r="AC953" s="109"/>
      <c r="AD953" s="109"/>
      <c r="AE953" s="109"/>
      <c r="AF953" s="109"/>
      <c r="AG953" s="109"/>
      <c r="AH953" s="109"/>
      <c r="AI953" s="109"/>
      <c r="AJ953" s="109"/>
      <c r="AK953" s="109"/>
      <c r="AL953" s="109"/>
      <c r="AM953" s="109"/>
      <c r="AN953" s="109"/>
      <c r="AO953" s="109"/>
      <c r="AP953" s="109"/>
      <c r="AQ953" s="109"/>
      <c r="AR953" s="109"/>
      <c r="AS953" s="109"/>
      <c r="AT953" s="109"/>
      <c r="AU953" s="109"/>
      <c r="AV953" s="109"/>
      <c r="AW953" s="109"/>
      <c r="AX953" s="109"/>
      <c r="AY953" s="109"/>
      <c r="AZ953" s="109"/>
      <c r="BA953" s="109"/>
      <c r="BB953" s="109"/>
      <c r="BC953" s="109"/>
      <c r="BD953" s="109"/>
    </row>
    <row r="954" spans="1:56" s="110" customFormat="1">
      <c r="A954" s="71" t="s">
        <v>228</v>
      </c>
      <c r="B954" s="102" t="s">
        <v>906</v>
      </c>
      <c r="C954" s="102" t="s">
        <v>907</v>
      </c>
      <c r="D954" s="102" t="s">
        <v>754</v>
      </c>
      <c r="E954" s="102" t="s">
        <v>13</v>
      </c>
      <c r="F954" s="102" t="s">
        <v>515</v>
      </c>
      <c r="G954" s="104"/>
      <c r="H954" s="104" t="s">
        <v>953</v>
      </c>
      <c r="I954" s="104" t="s">
        <v>929</v>
      </c>
      <c r="J954" s="105">
        <v>10</v>
      </c>
      <c r="K954" s="106">
        <f t="shared" si="169"/>
        <v>10</v>
      </c>
      <c r="L954" s="106">
        <v>0</v>
      </c>
      <c r="M954" s="107">
        <v>200</v>
      </c>
      <c r="N954" s="34" t="str">
        <f t="shared" si="164"/>
        <v>sas200s</v>
      </c>
      <c r="O954" s="35" t="e">
        <f t="shared" si="165"/>
        <v>#DIV/0!</v>
      </c>
      <c r="P954" s="36">
        <f>VLOOKUP(A954,Kengetallen!$A$2:$B$57,2,FALSE)</f>
        <v>0</v>
      </c>
      <c r="Q954" s="108"/>
      <c r="R954" s="38">
        <f t="shared" si="166"/>
        <v>0</v>
      </c>
      <c r="S954" s="39">
        <f t="shared" si="167"/>
        <v>0</v>
      </c>
      <c r="T954" s="108"/>
      <c r="U954" s="40">
        <f t="shared" si="168"/>
        <v>2000</v>
      </c>
      <c r="V954" s="109"/>
      <c r="W954" s="109"/>
      <c r="X954" s="109"/>
      <c r="Y954" s="109"/>
      <c r="Z954" s="109"/>
      <c r="AA954" s="109"/>
      <c r="AB954" s="109"/>
      <c r="AC954" s="109"/>
      <c r="AD954" s="109"/>
      <c r="AE954" s="109"/>
      <c r="AF954" s="109"/>
      <c r="AG954" s="109"/>
      <c r="AH954" s="109"/>
      <c r="AI954" s="109"/>
      <c r="AJ954" s="109"/>
      <c r="AK954" s="109"/>
      <c r="AL954" s="109"/>
      <c r="AM954" s="109"/>
      <c r="AN954" s="109"/>
      <c r="AO954" s="109"/>
      <c r="AP954" s="109"/>
      <c r="AQ954" s="109"/>
      <c r="AR954" s="109"/>
      <c r="AS954" s="109"/>
      <c r="AT954" s="109"/>
      <c r="AU954" s="109"/>
      <c r="AV954" s="109"/>
      <c r="AW954" s="109"/>
      <c r="AX954" s="109"/>
      <c r="AY954" s="109"/>
      <c r="AZ954" s="109"/>
      <c r="BA954" s="109"/>
      <c r="BB954" s="109"/>
      <c r="BC954" s="109"/>
      <c r="BD954" s="109"/>
    </row>
    <row r="955" spans="1:56" s="110" customFormat="1">
      <c r="A955" s="71" t="s">
        <v>228</v>
      </c>
      <c r="B955" s="102" t="s">
        <v>906</v>
      </c>
      <c r="C955" s="102" t="s">
        <v>907</v>
      </c>
      <c r="D955" s="102" t="s">
        <v>754</v>
      </c>
      <c r="E955" s="102" t="s">
        <v>13</v>
      </c>
      <c r="F955" s="102" t="s">
        <v>515</v>
      </c>
      <c r="G955" s="104"/>
      <c r="H955" s="104" t="s">
        <v>954</v>
      </c>
      <c r="I955" s="104" t="s">
        <v>929</v>
      </c>
      <c r="J955" s="105">
        <v>7</v>
      </c>
      <c r="K955" s="106">
        <f t="shared" si="169"/>
        <v>7</v>
      </c>
      <c r="L955" s="106">
        <v>0</v>
      </c>
      <c r="M955" s="107">
        <v>200</v>
      </c>
      <c r="N955" s="34" t="str">
        <f t="shared" si="164"/>
        <v>sas200s</v>
      </c>
      <c r="O955" s="35" t="e">
        <f t="shared" si="165"/>
        <v>#DIV/0!</v>
      </c>
      <c r="P955" s="36">
        <f>VLOOKUP(A955,Kengetallen!$A$2:$B$57,2,FALSE)</f>
        <v>0</v>
      </c>
      <c r="Q955" s="108"/>
      <c r="R955" s="38">
        <f t="shared" si="166"/>
        <v>0</v>
      </c>
      <c r="S955" s="39">
        <f t="shared" si="167"/>
        <v>0</v>
      </c>
      <c r="T955" s="108"/>
      <c r="U955" s="40">
        <f t="shared" si="168"/>
        <v>1400</v>
      </c>
      <c r="V955" s="109"/>
      <c r="W955" s="109"/>
      <c r="X955" s="109"/>
      <c r="Y955" s="109"/>
      <c r="Z955" s="109"/>
      <c r="AA955" s="109"/>
      <c r="AB955" s="109"/>
      <c r="AC955" s="109"/>
      <c r="AD955" s="109"/>
      <c r="AE955" s="109"/>
      <c r="AF955" s="109"/>
      <c r="AG955" s="109"/>
      <c r="AH955" s="109"/>
      <c r="AI955" s="109"/>
      <c r="AJ955" s="109"/>
      <c r="AK955" s="109"/>
      <c r="AL955" s="109"/>
      <c r="AM955" s="109"/>
      <c r="AN955" s="109"/>
      <c r="AO955" s="109"/>
      <c r="AP955" s="109"/>
      <c r="AQ955" s="109"/>
      <c r="AR955" s="109"/>
      <c r="AS955" s="109"/>
      <c r="AT955" s="109"/>
      <c r="AU955" s="109"/>
      <c r="AV955" s="109"/>
      <c r="AW955" s="109"/>
      <c r="AX955" s="109"/>
      <c r="AY955" s="109"/>
      <c r="AZ955" s="109"/>
      <c r="BA955" s="109"/>
      <c r="BB955" s="109"/>
      <c r="BC955" s="109"/>
      <c r="BD955" s="109"/>
    </row>
    <row r="956" spans="1:56" s="110" customFormat="1">
      <c r="A956" s="67" t="s">
        <v>196</v>
      </c>
      <c r="B956" s="102" t="s">
        <v>906</v>
      </c>
      <c r="C956" s="102" t="s">
        <v>907</v>
      </c>
      <c r="D956" s="102" t="s">
        <v>754</v>
      </c>
      <c r="E956" s="102" t="s">
        <v>13</v>
      </c>
      <c r="F956" s="102" t="s">
        <v>515</v>
      </c>
      <c r="G956" s="104"/>
      <c r="H956" s="104" t="s">
        <v>1042</v>
      </c>
      <c r="I956" s="104" t="s">
        <v>166</v>
      </c>
      <c r="J956" s="105">
        <v>102</v>
      </c>
      <c r="K956" s="106">
        <f t="shared" si="169"/>
        <v>102</v>
      </c>
      <c r="L956" s="106">
        <v>0</v>
      </c>
      <c r="M956" s="107">
        <v>200</v>
      </c>
      <c r="N956" s="34" t="str">
        <f t="shared" si="164"/>
        <v>gan200l</v>
      </c>
      <c r="O956" s="35" t="e">
        <f t="shared" si="165"/>
        <v>#DIV/0!</v>
      </c>
      <c r="P956" s="36">
        <f>VLOOKUP(A956,Kengetallen!$A$2:$B$57,2,FALSE)</f>
        <v>0</v>
      </c>
      <c r="Q956" s="108"/>
      <c r="R956" s="38">
        <f t="shared" si="166"/>
        <v>0</v>
      </c>
      <c r="S956" s="39">
        <f t="shared" si="167"/>
        <v>0</v>
      </c>
      <c r="T956" s="108"/>
      <c r="U956" s="40">
        <f t="shared" si="168"/>
        <v>20400</v>
      </c>
      <c r="V956" s="109"/>
      <c r="W956" s="109"/>
      <c r="X956" s="109"/>
      <c r="Y956" s="109"/>
      <c r="Z956" s="109"/>
      <c r="AA956" s="109"/>
      <c r="AB956" s="109"/>
      <c r="AC956" s="109"/>
      <c r="AD956" s="109"/>
      <c r="AE956" s="109"/>
      <c r="AF956" s="109"/>
      <c r="AG956" s="109"/>
      <c r="AH956" s="109"/>
      <c r="AI956" s="109"/>
      <c r="AJ956" s="109"/>
      <c r="AK956" s="109"/>
      <c r="AL956" s="109"/>
      <c r="AM956" s="109"/>
      <c r="AN956" s="109"/>
      <c r="AO956" s="109"/>
      <c r="AP956" s="109"/>
      <c r="AQ956" s="109"/>
      <c r="AR956" s="109"/>
      <c r="AS956" s="109"/>
      <c r="AT956" s="109"/>
      <c r="AU956" s="109"/>
      <c r="AV956" s="109"/>
      <c r="AW956" s="109"/>
      <c r="AX956" s="109"/>
      <c r="AY956" s="109"/>
      <c r="AZ956" s="109"/>
      <c r="BA956" s="109"/>
      <c r="BB956" s="109"/>
      <c r="BC956" s="109"/>
      <c r="BD956" s="109"/>
    </row>
    <row r="957" spans="1:56" s="110" customFormat="1">
      <c r="A957" s="45" t="s">
        <v>213</v>
      </c>
      <c r="B957" s="102" t="s">
        <v>906</v>
      </c>
      <c r="C957" s="102" t="s">
        <v>907</v>
      </c>
      <c r="D957" s="102" t="s">
        <v>754</v>
      </c>
      <c r="E957" s="102" t="s">
        <v>5</v>
      </c>
      <c r="F957" s="102" t="s">
        <v>535</v>
      </c>
      <c r="G957" s="104" t="s">
        <v>1043</v>
      </c>
      <c r="H957" s="102" t="s">
        <v>451</v>
      </c>
      <c r="I957" s="104" t="s">
        <v>166</v>
      </c>
      <c r="J957" s="105">
        <v>50</v>
      </c>
      <c r="K957" s="106">
        <f t="shared" si="169"/>
        <v>50</v>
      </c>
      <c r="L957" s="106">
        <v>0</v>
      </c>
      <c r="M957" s="107">
        <v>200</v>
      </c>
      <c r="N957" s="34" t="str">
        <f t="shared" si="164"/>
        <v>les200l</v>
      </c>
      <c r="O957" s="35" t="e">
        <f t="shared" si="165"/>
        <v>#DIV/0!</v>
      </c>
      <c r="P957" s="36">
        <f>VLOOKUP(A957,Kengetallen!$A$2:$B$57,2,FALSE)</f>
        <v>0</v>
      </c>
      <c r="Q957" s="108"/>
      <c r="R957" s="38">
        <f t="shared" si="166"/>
        <v>0</v>
      </c>
      <c r="S957" s="39">
        <f t="shared" si="167"/>
        <v>0</v>
      </c>
      <c r="T957" s="108"/>
      <c r="U957" s="40">
        <f t="shared" si="168"/>
        <v>10000</v>
      </c>
      <c r="V957" s="109"/>
      <c r="W957" s="109"/>
      <c r="X957" s="109"/>
      <c r="Y957" s="109"/>
      <c r="Z957" s="109"/>
      <c r="AA957" s="109"/>
      <c r="AB957" s="109"/>
      <c r="AC957" s="109"/>
      <c r="AD957" s="109"/>
      <c r="AE957" s="109"/>
      <c r="AF957" s="109"/>
      <c r="AG957" s="109"/>
      <c r="AH957" s="109"/>
      <c r="AI957" s="109"/>
      <c r="AJ957" s="109"/>
      <c r="AK957" s="109"/>
      <c r="AL957" s="109"/>
      <c r="AM957" s="109"/>
      <c r="AN957" s="109"/>
      <c r="AO957" s="109"/>
      <c r="AP957" s="109"/>
      <c r="AQ957" s="109"/>
      <c r="AR957" s="109"/>
      <c r="AS957" s="109"/>
      <c r="AT957" s="109"/>
      <c r="AU957" s="109"/>
      <c r="AV957" s="109"/>
      <c r="AW957" s="109"/>
      <c r="AX957" s="109"/>
      <c r="AY957" s="109"/>
      <c r="AZ957" s="109"/>
      <c r="BA957" s="109"/>
      <c r="BB957" s="109"/>
      <c r="BC957" s="109"/>
      <c r="BD957" s="109"/>
    </row>
    <row r="958" spans="1:56" s="110" customFormat="1">
      <c r="A958" s="45" t="s">
        <v>213</v>
      </c>
      <c r="B958" s="102" t="s">
        <v>906</v>
      </c>
      <c r="C958" s="102" t="s">
        <v>907</v>
      </c>
      <c r="D958" s="102" t="s">
        <v>754</v>
      </c>
      <c r="E958" s="102" t="s">
        <v>5</v>
      </c>
      <c r="F958" s="102" t="s">
        <v>535</v>
      </c>
      <c r="G958" s="104" t="s">
        <v>1044</v>
      </c>
      <c r="H958" s="102" t="s">
        <v>451</v>
      </c>
      <c r="I958" s="104" t="s">
        <v>166</v>
      </c>
      <c r="J958" s="105">
        <v>50</v>
      </c>
      <c r="K958" s="106">
        <f t="shared" si="169"/>
        <v>50</v>
      </c>
      <c r="L958" s="106">
        <v>0</v>
      </c>
      <c r="M958" s="107">
        <v>200</v>
      </c>
      <c r="N958" s="34" t="str">
        <f t="shared" si="164"/>
        <v>les200l</v>
      </c>
      <c r="O958" s="35" t="e">
        <f t="shared" si="165"/>
        <v>#DIV/0!</v>
      </c>
      <c r="P958" s="36">
        <f>VLOOKUP(A958,Kengetallen!$A$2:$B$57,2,FALSE)</f>
        <v>0</v>
      </c>
      <c r="Q958" s="108"/>
      <c r="R958" s="38">
        <f t="shared" si="166"/>
        <v>0</v>
      </c>
      <c r="S958" s="39">
        <f t="shared" si="167"/>
        <v>0</v>
      </c>
      <c r="T958" s="108"/>
      <c r="U958" s="40">
        <f t="shared" si="168"/>
        <v>10000</v>
      </c>
      <c r="V958" s="109"/>
      <c r="W958" s="109"/>
      <c r="X958" s="109"/>
      <c r="Y958" s="109"/>
      <c r="Z958" s="109"/>
      <c r="AA958" s="109"/>
      <c r="AB958" s="109"/>
      <c r="AC958" s="109"/>
      <c r="AD958" s="109"/>
      <c r="AE958" s="109"/>
      <c r="AF958" s="109"/>
      <c r="AG958" s="109"/>
      <c r="AH958" s="109"/>
      <c r="AI958" s="109"/>
      <c r="AJ958" s="109"/>
      <c r="AK958" s="109"/>
      <c r="AL958" s="109"/>
      <c r="AM958" s="109"/>
      <c r="AN958" s="109"/>
      <c r="AO958" s="109"/>
      <c r="AP958" s="109"/>
      <c r="AQ958" s="109"/>
      <c r="AR958" s="109"/>
      <c r="AS958" s="109"/>
      <c r="AT958" s="109"/>
      <c r="AU958" s="109"/>
      <c r="AV958" s="109"/>
      <c r="AW958" s="109"/>
      <c r="AX958" s="109"/>
      <c r="AY958" s="109"/>
      <c r="AZ958" s="109"/>
      <c r="BA958" s="109"/>
      <c r="BB958" s="109"/>
      <c r="BC958" s="109"/>
      <c r="BD958" s="109"/>
    </row>
    <row r="959" spans="1:56" s="110" customFormat="1">
      <c r="A959" s="45" t="s">
        <v>213</v>
      </c>
      <c r="B959" s="102" t="s">
        <v>906</v>
      </c>
      <c r="C959" s="102" t="s">
        <v>907</v>
      </c>
      <c r="D959" s="102" t="s">
        <v>754</v>
      </c>
      <c r="E959" s="102" t="s">
        <v>5</v>
      </c>
      <c r="F959" s="102" t="s">
        <v>535</v>
      </c>
      <c r="G959" s="104" t="s">
        <v>1045</v>
      </c>
      <c r="H959" s="102" t="s">
        <v>451</v>
      </c>
      <c r="I959" s="104" t="s">
        <v>166</v>
      </c>
      <c r="J959" s="105">
        <v>50</v>
      </c>
      <c r="K959" s="106">
        <f t="shared" si="169"/>
        <v>50</v>
      </c>
      <c r="L959" s="106">
        <v>0</v>
      </c>
      <c r="M959" s="107">
        <v>200</v>
      </c>
      <c r="N959" s="34" t="str">
        <f t="shared" si="164"/>
        <v>les200l</v>
      </c>
      <c r="O959" s="35" t="e">
        <f t="shared" si="165"/>
        <v>#DIV/0!</v>
      </c>
      <c r="P959" s="36">
        <f>VLOOKUP(A959,Kengetallen!$A$2:$B$57,2,FALSE)</f>
        <v>0</v>
      </c>
      <c r="Q959" s="108"/>
      <c r="R959" s="38">
        <f t="shared" si="166"/>
        <v>0</v>
      </c>
      <c r="S959" s="39">
        <f t="shared" si="167"/>
        <v>0</v>
      </c>
      <c r="T959" s="108"/>
      <c r="U959" s="40">
        <f t="shared" si="168"/>
        <v>10000</v>
      </c>
      <c r="V959" s="109"/>
      <c r="W959" s="109"/>
      <c r="X959" s="109"/>
      <c r="Y959" s="109"/>
      <c r="Z959" s="109"/>
      <c r="AA959" s="109"/>
      <c r="AB959" s="109"/>
      <c r="AC959" s="109"/>
      <c r="AD959" s="109"/>
      <c r="AE959" s="109"/>
      <c r="AF959" s="109"/>
      <c r="AG959" s="109"/>
      <c r="AH959" s="109"/>
      <c r="AI959" s="109"/>
      <c r="AJ959" s="109"/>
      <c r="AK959" s="109"/>
      <c r="AL959" s="109"/>
      <c r="AM959" s="109"/>
      <c r="AN959" s="109"/>
      <c r="AO959" s="109"/>
      <c r="AP959" s="109"/>
      <c r="AQ959" s="109"/>
      <c r="AR959" s="109"/>
      <c r="AS959" s="109"/>
      <c r="AT959" s="109"/>
      <c r="AU959" s="109"/>
      <c r="AV959" s="109"/>
      <c r="AW959" s="109"/>
      <c r="AX959" s="109"/>
      <c r="AY959" s="109"/>
      <c r="AZ959" s="109"/>
      <c r="BA959" s="109"/>
      <c r="BB959" s="109"/>
      <c r="BC959" s="109"/>
      <c r="BD959" s="109"/>
    </row>
    <row r="960" spans="1:56" s="110" customFormat="1">
      <c r="A960" s="45" t="s">
        <v>213</v>
      </c>
      <c r="B960" s="102" t="s">
        <v>906</v>
      </c>
      <c r="C960" s="102" t="s">
        <v>907</v>
      </c>
      <c r="D960" s="102" t="s">
        <v>754</v>
      </c>
      <c r="E960" s="102" t="s">
        <v>5</v>
      </c>
      <c r="F960" s="102" t="s">
        <v>535</v>
      </c>
      <c r="G960" s="104" t="s">
        <v>1046</v>
      </c>
      <c r="H960" s="102" t="s">
        <v>451</v>
      </c>
      <c r="I960" s="104" t="s">
        <v>166</v>
      </c>
      <c r="J960" s="105">
        <v>73</v>
      </c>
      <c r="K960" s="106">
        <f t="shared" si="169"/>
        <v>73</v>
      </c>
      <c r="L960" s="106">
        <v>0</v>
      </c>
      <c r="M960" s="107">
        <v>200</v>
      </c>
      <c r="N960" s="34" t="str">
        <f t="shared" si="164"/>
        <v>les200l</v>
      </c>
      <c r="O960" s="35" t="e">
        <f t="shared" si="165"/>
        <v>#DIV/0!</v>
      </c>
      <c r="P960" s="36">
        <f>VLOOKUP(A960,Kengetallen!$A$2:$B$57,2,FALSE)</f>
        <v>0</v>
      </c>
      <c r="Q960" s="108"/>
      <c r="R960" s="38">
        <f t="shared" si="166"/>
        <v>0</v>
      </c>
      <c r="S960" s="39">
        <f t="shared" si="167"/>
        <v>0</v>
      </c>
      <c r="T960" s="108"/>
      <c r="U960" s="40">
        <f t="shared" si="168"/>
        <v>14600</v>
      </c>
      <c r="V960" s="109"/>
      <c r="W960" s="109"/>
      <c r="X960" s="109"/>
      <c r="Y960" s="109"/>
      <c r="Z960" s="109"/>
      <c r="AA960" s="109"/>
      <c r="AB960" s="109"/>
      <c r="AC960" s="109"/>
      <c r="AD960" s="109"/>
      <c r="AE960" s="109"/>
      <c r="AF960" s="109"/>
      <c r="AG960" s="109"/>
      <c r="AH960" s="109"/>
      <c r="AI960" s="109"/>
      <c r="AJ960" s="109"/>
      <c r="AK960" s="109"/>
      <c r="AL960" s="109"/>
      <c r="AM960" s="109"/>
      <c r="AN960" s="109"/>
      <c r="AO960" s="109"/>
      <c r="AP960" s="109"/>
      <c r="AQ960" s="109"/>
      <c r="AR960" s="109"/>
      <c r="AS960" s="109"/>
      <c r="AT960" s="109"/>
      <c r="AU960" s="109"/>
      <c r="AV960" s="109"/>
      <c r="AW960" s="109"/>
      <c r="AX960" s="109"/>
      <c r="AY960" s="109"/>
      <c r="AZ960" s="109"/>
      <c r="BA960" s="109"/>
      <c r="BB960" s="109"/>
      <c r="BC960" s="109"/>
      <c r="BD960" s="109"/>
    </row>
    <row r="961" spans="1:56" s="110" customFormat="1">
      <c r="A961" s="45" t="s">
        <v>213</v>
      </c>
      <c r="B961" s="102" t="s">
        <v>906</v>
      </c>
      <c r="C961" s="102" t="s">
        <v>907</v>
      </c>
      <c r="D961" s="102" t="s">
        <v>754</v>
      </c>
      <c r="E961" s="102" t="s">
        <v>5</v>
      </c>
      <c r="F961" s="102" t="s">
        <v>535</v>
      </c>
      <c r="G961" s="104" t="s">
        <v>1047</v>
      </c>
      <c r="H961" s="102" t="s">
        <v>451</v>
      </c>
      <c r="I961" s="104" t="s">
        <v>166</v>
      </c>
      <c r="J961" s="105">
        <v>71</v>
      </c>
      <c r="K961" s="106">
        <f t="shared" si="169"/>
        <v>71</v>
      </c>
      <c r="L961" s="106">
        <v>0</v>
      </c>
      <c r="M961" s="107">
        <v>200</v>
      </c>
      <c r="N961" s="34" t="str">
        <f t="shared" si="164"/>
        <v>les200l</v>
      </c>
      <c r="O961" s="35" t="e">
        <f t="shared" si="165"/>
        <v>#DIV/0!</v>
      </c>
      <c r="P961" s="36">
        <f>VLOOKUP(A961,Kengetallen!$A$2:$B$57,2,FALSE)</f>
        <v>0</v>
      </c>
      <c r="Q961" s="108"/>
      <c r="R961" s="38">
        <f t="shared" si="166"/>
        <v>0</v>
      </c>
      <c r="S961" s="39">
        <f t="shared" si="167"/>
        <v>0</v>
      </c>
      <c r="T961" s="108"/>
      <c r="U961" s="40">
        <f t="shared" si="168"/>
        <v>14200</v>
      </c>
      <c r="V961" s="109"/>
      <c r="W961" s="109"/>
      <c r="X961" s="109"/>
      <c r="Y961" s="109"/>
      <c r="Z961" s="109"/>
      <c r="AA961" s="109"/>
      <c r="AB961" s="109"/>
      <c r="AC961" s="109"/>
      <c r="AD961" s="109"/>
      <c r="AE961" s="109"/>
      <c r="AF961" s="109"/>
      <c r="AG961" s="109"/>
      <c r="AH961" s="109"/>
      <c r="AI961" s="109"/>
      <c r="AJ961" s="109"/>
      <c r="AK961" s="109"/>
      <c r="AL961" s="109"/>
      <c r="AM961" s="109"/>
      <c r="AN961" s="109"/>
      <c r="AO961" s="109"/>
      <c r="AP961" s="109"/>
      <c r="AQ961" s="109"/>
      <c r="AR961" s="109"/>
      <c r="AS961" s="109"/>
      <c r="AT961" s="109"/>
      <c r="AU961" s="109"/>
      <c r="AV961" s="109"/>
      <c r="AW961" s="109"/>
      <c r="AX961" s="109"/>
      <c r="AY961" s="109"/>
      <c r="AZ961" s="109"/>
      <c r="BA961" s="109"/>
      <c r="BB961" s="109"/>
      <c r="BC961" s="109"/>
      <c r="BD961" s="109"/>
    </row>
    <row r="962" spans="1:56" s="110" customFormat="1">
      <c r="A962" s="45" t="s">
        <v>213</v>
      </c>
      <c r="B962" s="102" t="s">
        <v>906</v>
      </c>
      <c r="C962" s="102" t="s">
        <v>907</v>
      </c>
      <c r="D962" s="102" t="s">
        <v>754</v>
      </c>
      <c r="E962" s="102" t="s">
        <v>5</v>
      </c>
      <c r="F962" s="102" t="s">
        <v>535</v>
      </c>
      <c r="G962" s="104" t="s">
        <v>1048</v>
      </c>
      <c r="H962" s="102" t="s">
        <v>451</v>
      </c>
      <c r="I962" s="104" t="s">
        <v>166</v>
      </c>
      <c r="J962" s="105">
        <v>50</v>
      </c>
      <c r="K962" s="106">
        <f t="shared" si="169"/>
        <v>50</v>
      </c>
      <c r="L962" s="106">
        <v>0</v>
      </c>
      <c r="M962" s="107">
        <v>200</v>
      </c>
      <c r="N962" s="34" t="str">
        <f t="shared" si="164"/>
        <v>les200l</v>
      </c>
      <c r="O962" s="35" t="e">
        <f t="shared" si="165"/>
        <v>#DIV/0!</v>
      </c>
      <c r="P962" s="36">
        <f>VLOOKUP(A962,Kengetallen!$A$2:$B$57,2,FALSE)</f>
        <v>0</v>
      </c>
      <c r="Q962" s="108"/>
      <c r="R962" s="38">
        <f t="shared" si="166"/>
        <v>0</v>
      </c>
      <c r="S962" s="39">
        <f t="shared" si="167"/>
        <v>0</v>
      </c>
      <c r="T962" s="108"/>
      <c r="U962" s="40">
        <f t="shared" si="168"/>
        <v>10000</v>
      </c>
      <c r="V962" s="109"/>
      <c r="W962" s="109"/>
      <c r="X962" s="109"/>
      <c r="Y962" s="109"/>
      <c r="Z962" s="109"/>
      <c r="AA962" s="109"/>
      <c r="AB962" s="109"/>
      <c r="AC962" s="109"/>
      <c r="AD962" s="109"/>
      <c r="AE962" s="109"/>
      <c r="AF962" s="109"/>
      <c r="AG962" s="109"/>
      <c r="AH962" s="109"/>
      <c r="AI962" s="109"/>
      <c r="AJ962" s="109"/>
      <c r="AK962" s="109"/>
      <c r="AL962" s="109"/>
      <c r="AM962" s="109"/>
      <c r="AN962" s="109"/>
      <c r="AO962" s="109"/>
      <c r="AP962" s="109"/>
      <c r="AQ962" s="109"/>
      <c r="AR962" s="109"/>
      <c r="AS962" s="109"/>
      <c r="AT962" s="109"/>
      <c r="AU962" s="109"/>
      <c r="AV962" s="109"/>
      <c r="AW962" s="109"/>
      <c r="AX962" s="109"/>
      <c r="AY962" s="109"/>
      <c r="AZ962" s="109"/>
      <c r="BA962" s="109"/>
      <c r="BB962" s="109"/>
      <c r="BC962" s="109"/>
      <c r="BD962" s="109"/>
    </row>
    <row r="963" spans="1:56" s="110" customFormat="1">
      <c r="A963" s="45" t="s">
        <v>213</v>
      </c>
      <c r="B963" s="102" t="s">
        <v>906</v>
      </c>
      <c r="C963" s="102" t="s">
        <v>907</v>
      </c>
      <c r="D963" s="102" t="s">
        <v>754</v>
      </c>
      <c r="E963" s="102" t="s">
        <v>5</v>
      </c>
      <c r="F963" s="102" t="s">
        <v>535</v>
      </c>
      <c r="G963" s="104" t="s">
        <v>1049</v>
      </c>
      <c r="H963" s="102" t="s">
        <v>451</v>
      </c>
      <c r="I963" s="104" t="s">
        <v>166</v>
      </c>
      <c r="J963" s="105">
        <v>52</v>
      </c>
      <c r="K963" s="106">
        <f t="shared" si="169"/>
        <v>52</v>
      </c>
      <c r="L963" s="106">
        <v>0</v>
      </c>
      <c r="M963" s="107">
        <v>200</v>
      </c>
      <c r="N963" s="34" t="str">
        <f t="shared" si="164"/>
        <v>les200l</v>
      </c>
      <c r="O963" s="35" t="e">
        <f t="shared" si="165"/>
        <v>#DIV/0!</v>
      </c>
      <c r="P963" s="36">
        <f>VLOOKUP(A963,Kengetallen!$A$2:$B$57,2,FALSE)</f>
        <v>0</v>
      </c>
      <c r="Q963" s="108"/>
      <c r="R963" s="38">
        <f t="shared" si="166"/>
        <v>0</v>
      </c>
      <c r="S963" s="39">
        <f t="shared" si="167"/>
        <v>0</v>
      </c>
      <c r="T963" s="108"/>
      <c r="U963" s="40">
        <f t="shared" si="168"/>
        <v>10400</v>
      </c>
      <c r="V963" s="109"/>
      <c r="W963" s="109"/>
      <c r="X963" s="109"/>
      <c r="Y963" s="109"/>
      <c r="Z963" s="109"/>
      <c r="AA963" s="109"/>
      <c r="AB963" s="109"/>
      <c r="AC963" s="109"/>
      <c r="AD963" s="109"/>
      <c r="AE963" s="109"/>
      <c r="AF963" s="109"/>
      <c r="AG963" s="109"/>
      <c r="AH963" s="109"/>
      <c r="AI963" s="109"/>
      <c r="AJ963" s="109"/>
      <c r="AK963" s="109"/>
      <c r="AL963" s="109"/>
      <c r="AM963" s="109"/>
      <c r="AN963" s="109"/>
      <c r="AO963" s="109"/>
      <c r="AP963" s="109"/>
      <c r="AQ963" s="109"/>
      <c r="AR963" s="109"/>
      <c r="AS963" s="109"/>
      <c r="AT963" s="109"/>
      <c r="AU963" s="109"/>
      <c r="AV963" s="109"/>
      <c r="AW963" s="109"/>
      <c r="AX963" s="109"/>
      <c r="AY963" s="109"/>
      <c r="AZ963" s="109"/>
      <c r="BA963" s="109"/>
      <c r="BB963" s="109"/>
      <c r="BC963" s="109"/>
      <c r="BD963" s="109"/>
    </row>
    <row r="964" spans="1:56" s="110" customFormat="1">
      <c r="A964" s="101" t="s">
        <v>220</v>
      </c>
      <c r="B964" s="102" t="s">
        <v>906</v>
      </c>
      <c r="C964" s="102" t="s">
        <v>907</v>
      </c>
      <c r="D964" s="102" t="s">
        <v>754</v>
      </c>
      <c r="E964" s="102" t="s">
        <v>5</v>
      </c>
      <c r="F964" s="102" t="s">
        <v>535</v>
      </c>
      <c r="G964" s="104" t="s">
        <v>1050</v>
      </c>
      <c r="H964" s="102" t="s">
        <v>583</v>
      </c>
      <c r="I964" s="104" t="s">
        <v>1051</v>
      </c>
      <c r="J964" s="105">
        <v>94</v>
      </c>
      <c r="K964" s="106">
        <f t="shared" si="169"/>
        <v>94</v>
      </c>
      <c r="L964" s="106">
        <v>0</v>
      </c>
      <c r="M964" s="107">
        <v>200</v>
      </c>
      <c r="N964" s="34" t="str">
        <f t="shared" si="164"/>
        <v>pra200l</v>
      </c>
      <c r="O964" s="35" t="e">
        <f t="shared" si="165"/>
        <v>#DIV/0!</v>
      </c>
      <c r="P964" s="36">
        <f>VLOOKUP(A964,Kengetallen!$A$2:$B$57,2,FALSE)</f>
        <v>0</v>
      </c>
      <c r="Q964" s="108"/>
      <c r="R964" s="38">
        <f t="shared" si="166"/>
        <v>0</v>
      </c>
      <c r="S964" s="39">
        <f t="shared" si="167"/>
        <v>0</v>
      </c>
      <c r="T964" s="108"/>
      <c r="U964" s="40">
        <f t="shared" si="168"/>
        <v>18800</v>
      </c>
      <c r="V964" s="109"/>
      <c r="W964" s="109"/>
      <c r="X964" s="109"/>
      <c r="Y964" s="109"/>
      <c r="Z964" s="109"/>
      <c r="AA964" s="109"/>
      <c r="AB964" s="109"/>
      <c r="AC964" s="109"/>
      <c r="AD964" s="109"/>
      <c r="AE964" s="109"/>
      <c r="AF964" s="109"/>
      <c r="AG964" s="109"/>
      <c r="AH964" s="109"/>
      <c r="AI964" s="109"/>
      <c r="AJ964" s="109"/>
      <c r="AK964" s="109"/>
      <c r="AL964" s="109"/>
      <c r="AM964" s="109"/>
      <c r="AN964" s="109"/>
      <c r="AO964" s="109"/>
      <c r="AP964" s="109"/>
      <c r="AQ964" s="109"/>
      <c r="AR964" s="109"/>
      <c r="AS964" s="109"/>
      <c r="AT964" s="109"/>
      <c r="AU964" s="109"/>
      <c r="AV964" s="109"/>
      <c r="AW964" s="109"/>
      <c r="AX964" s="109"/>
      <c r="AY964" s="109"/>
      <c r="AZ964" s="109"/>
      <c r="BA964" s="109"/>
      <c r="BB964" s="109"/>
      <c r="BC964" s="109"/>
      <c r="BD964" s="109"/>
    </row>
    <row r="965" spans="1:56" s="110" customFormat="1">
      <c r="A965" s="101" t="s">
        <v>220</v>
      </c>
      <c r="B965" s="102" t="s">
        <v>906</v>
      </c>
      <c r="C965" s="102" t="s">
        <v>907</v>
      </c>
      <c r="D965" s="102" t="s">
        <v>754</v>
      </c>
      <c r="E965" s="102" t="s">
        <v>5</v>
      </c>
      <c r="F965" s="102" t="s">
        <v>535</v>
      </c>
      <c r="G965" s="104" t="s">
        <v>1052</v>
      </c>
      <c r="H965" s="102" t="s">
        <v>583</v>
      </c>
      <c r="I965" s="104" t="s">
        <v>1051</v>
      </c>
      <c r="J965" s="105">
        <v>80</v>
      </c>
      <c r="K965" s="106">
        <f t="shared" si="169"/>
        <v>80</v>
      </c>
      <c r="L965" s="106">
        <v>0</v>
      </c>
      <c r="M965" s="107">
        <v>200</v>
      </c>
      <c r="N965" s="34" t="str">
        <f t="shared" si="164"/>
        <v>pra200l</v>
      </c>
      <c r="O965" s="35" t="e">
        <f t="shared" si="165"/>
        <v>#DIV/0!</v>
      </c>
      <c r="P965" s="36">
        <f>VLOOKUP(A965,Kengetallen!$A$2:$B$57,2,FALSE)</f>
        <v>0</v>
      </c>
      <c r="Q965" s="108"/>
      <c r="R965" s="38">
        <f t="shared" si="166"/>
        <v>0</v>
      </c>
      <c r="S965" s="39">
        <f t="shared" si="167"/>
        <v>0</v>
      </c>
      <c r="T965" s="108"/>
      <c r="U965" s="40">
        <f t="shared" si="168"/>
        <v>16000</v>
      </c>
      <c r="V965" s="109"/>
      <c r="W965" s="109"/>
      <c r="X965" s="109"/>
      <c r="Y965" s="109"/>
      <c r="Z965" s="109"/>
      <c r="AA965" s="109"/>
      <c r="AB965" s="109"/>
      <c r="AC965" s="109"/>
      <c r="AD965" s="109"/>
      <c r="AE965" s="109"/>
      <c r="AF965" s="109"/>
      <c r="AG965" s="109"/>
      <c r="AH965" s="109"/>
      <c r="AI965" s="109"/>
      <c r="AJ965" s="109"/>
      <c r="AK965" s="109"/>
      <c r="AL965" s="109"/>
      <c r="AM965" s="109"/>
      <c r="AN965" s="109"/>
      <c r="AO965" s="109"/>
      <c r="AP965" s="109"/>
      <c r="AQ965" s="109"/>
      <c r="AR965" s="109"/>
      <c r="AS965" s="109"/>
      <c r="AT965" s="109"/>
      <c r="AU965" s="109"/>
      <c r="AV965" s="109"/>
      <c r="AW965" s="109"/>
      <c r="AX965" s="109"/>
      <c r="AY965" s="109"/>
      <c r="AZ965" s="109"/>
      <c r="BA965" s="109"/>
      <c r="BB965" s="109"/>
      <c r="BC965" s="109"/>
      <c r="BD965" s="109"/>
    </row>
    <row r="966" spans="1:56" s="110" customFormat="1">
      <c r="A966" s="101" t="s">
        <v>220</v>
      </c>
      <c r="B966" s="102" t="s">
        <v>906</v>
      </c>
      <c r="C966" s="102" t="s">
        <v>907</v>
      </c>
      <c r="D966" s="102" t="s">
        <v>754</v>
      </c>
      <c r="E966" s="102" t="s">
        <v>5</v>
      </c>
      <c r="F966" s="102" t="s">
        <v>535</v>
      </c>
      <c r="G966" s="104" t="s">
        <v>1053</v>
      </c>
      <c r="H966" s="102" t="s">
        <v>583</v>
      </c>
      <c r="I966" s="104" t="s">
        <v>1051</v>
      </c>
      <c r="J966" s="105">
        <v>78</v>
      </c>
      <c r="K966" s="106">
        <f t="shared" si="169"/>
        <v>78</v>
      </c>
      <c r="L966" s="106">
        <v>0</v>
      </c>
      <c r="M966" s="107">
        <v>200</v>
      </c>
      <c r="N966" s="34" t="str">
        <f t="shared" si="164"/>
        <v>pra200l</v>
      </c>
      <c r="O966" s="35" t="e">
        <f t="shared" si="165"/>
        <v>#DIV/0!</v>
      </c>
      <c r="P966" s="36">
        <f>VLOOKUP(A966,Kengetallen!$A$2:$B$57,2,FALSE)</f>
        <v>0</v>
      </c>
      <c r="Q966" s="108"/>
      <c r="R966" s="38">
        <f t="shared" si="166"/>
        <v>0</v>
      </c>
      <c r="S966" s="39">
        <f t="shared" si="167"/>
        <v>0</v>
      </c>
      <c r="T966" s="108"/>
      <c r="U966" s="40">
        <f t="shared" si="168"/>
        <v>15600</v>
      </c>
      <c r="V966" s="109"/>
      <c r="W966" s="109"/>
      <c r="X966" s="109"/>
      <c r="Y966" s="109"/>
      <c r="Z966" s="109"/>
      <c r="AA966" s="109"/>
      <c r="AB966" s="109"/>
      <c r="AC966" s="109"/>
      <c r="AD966" s="109"/>
      <c r="AE966" s="109"/>
      <c r="AF966" s="109"/>
      <c r="AG966" s="109"/>
      <c r="AH966" s="109"/>
      <c r="AI966" s="109"/>
      <c r="AJ966" s="109"/>
      <c r="AK966" s="109"/>
      <c r="AL966" s="109"/>
      <c r="AM966" s="109"/>
      <c r="AN966" s="109"/>
      <c r="AO966" s="109"/>
      <c r="AP966" s="109"/>
      <c r="AQ966" s="109"/>
      <c r="AR966" s="109"/>
      <c r="AS966" s="109"/>
      <c r="AT966" s="109"/>
      <c r="AU966" s="109"/>
      <c r="AV966" s="109"/>
      <c r="AW966" s="109"/>
      <c r="AX966" s="109"/>
      <c r="AY966" s="109"/>
      <c r="AZ966" s="109"/>
      <c r="BA966" s="109"/>
      <c r="BB966" s="109"/>
      <c r="BC966" s="109"/>
      <c r="BD966" s="109"/>
    </row>
    <row r="967" spans="1:56" s="110" customFormat="1">
      <c r="A967" s="101" t="s">
        <v>203</v>
      </c>
      <c r="B967" s="102" t="s">
        <v>906</v>
      </c>
      <c r="C967" s="102" t="s">
        <v>907</v>
      </c>
      <c r="D967" s="102" t="s">
        <v>754</v>
      </c>
      <c r="E967" s="102" t="s">
        <v>5</v>
      </c>
      <c r="F967" s="102" t="s">
        <v>535</v>
      </c>
      <c r="G967" s="104" t="s">
        <v>1054</v>
      </c>
      <c r="H967" s="102" t="s">
        <v>490</v>
      </c>
      <c r="I967" s="104" t="s">
        <v>166</v>
      </c>
      <c r="J967" s="105">
        <v>16</v>
      </c>
      <c r="K967" s="106">
        <f t="shared" si="169"/>
        <v>16</v>
      </c>
      <c r="L967" s="106">
        <v>0</v>
      </c>
      <c r="M967" s="107">
        <v>200</v>
      </c>
      <c r="N967" s="34" t="str">
        <f t="shared" si="164"/>
        <v>kan200l</v>
      </c>
      <c r="O967" s="35" t="e">
        <f t="shared" si="165"/>
        <v>#DIV/0!</v>
      </c>
      <c r="P967" s="36">
        <f>VLOOKUP(A967,Kengetallen!$A$2:$B$57,2,FALSE)</f>
        <v>0</v>
      </c>
      <c r="Q967" s="108"/>
      <c r="R967" s="38">
        <f t="shared" si="166"/>
        <v>0</v>
      </c>
      <c r="S967" s="39">
        <f t="shared" si="167"/>
        <v>0</v>
      </c>
      <c r="T967" s="108"/>
      <c r="U967" s="40">
        <f t="shared" si="168"/>
        <v>3200</v>
      </c>
      <c r="V967" s="109"/>
      <c r="W967" s="109"/>
      <c r="X967" s="109"/>
      <c r="Y967" s="109"/>
      <c r="Z967" s="109"/>
      <c r="AA967" s="109"/>
      <c r="AB967" s="109"/>
      <c r="AC967" s="109"/>
      <c r="AD967" s="109"/>
      <c r="AE967" s="109"/>
      <c r="AF967" s="109"/>
      <c r="AG967" s="109"/>
      <c r="AH967" s="109"/>
      <c r="AI967" s="109"/>
      <c r="AJ967" s="109"/>
      <c r="AK967" s="109"/>
      <c r="AL967" s="109"/>
      <c r="AM967" s="109"/>
      <c r="AN967" s="109"/>
      <c r="AO967" s="109"/>
      <c r="AP967" s="109"/>
      <c r="AQ967" s="109"/>
      <c r="AR967" s="109"/>
      <c r="AS967" s="109"/>
      <c r="AT967" s="109"/>
      <c r="AU967" s="109"/>
      <c r="AV967" s="109"/>
      <c r="AW967" s="109"/>
      <c r="AX967" s="109"/>
      <c r="AY967" s="109"/>
      <c r="AZ967" s="109"/>
      <c r="BA967" s="109"/>
      <c r="BB967" s="109"/>
      <c r="BC967" s="109"/>
      <c r="BD967" s="109"/>
    </row>
    <row r="968" spans="1:56" s="110" customFormat="1">
      <c r="A968" s="45" t="s">
        <v>213</v>
      </c>
      <c r="B968" s="102" t="s">
        <v>906</v>
      </c>
      <c r="C968" s="102" t="s">
        <v>907</v>
      </c>
      <c r="D968" s="102" t="s">
        <v>754</v>
      </c>
      <c r="E968" s="102" t="s">
        <v>5</v>
      </c>
      <c r="F968" s="102" t="s">
        <v>535</v>
      </c>
      <c r="G968" s="104" t="s">
        <v>1055</v>
      </c>
      <c r="H968" s="102" t="s">
        <v>451</v>
      </c>
      <c r="I968" s="104" t="s">
        <v>166</v>
      </c>
      <c r="J968" s="105">
        <v>51</v>
      </c>
      <c r="K968" s="106">
        <f t="shared" si="169"/>
        <v>51</v>
      </c>
      <c r="L968" s="106">
        <v>0</v>
      </c>
      <c r="M968" s="107">
        <v>200</v>
      </c>
      <c r="N968" s="34" t="str">
        <f t="shared" si="164"/>
        <v>les200l</v>
      </c>
      <c r="O968" s="35" t="e">
        <f t="shared" si="165"/>
        <v>#DIV/0!</v>
      </c>
      <c r="P968" s="36">
        <f>VLOOKUP(A968,Kengetallen!$A$2:$B$57,2,FALSE)</f>
        <v>0</v>
      </c>
      <c r="Q968" s="108"/>
      <c r="R968" s="38">
        <f t="shared" si="166"/>
        <v>0</v>
      </c>
      <c r="S968" s="39">
        <f t="shared" si="167"/>
        <v>0</v>
      </c>
      <c r="T968" s="108"/>
      <c r="U968" s="40">
        <f t="shared" si="168"/>
        <v>10200</v>
      </c>
      <c r="V968" s="109"/>
      <c r="W968" s="109"/>
      <c r="X968" s="109"/>
      <c r="Y968" s="109"/>
      <c r="Z968" s="109"/>
      <c r="AA968" s="109"/>
      <c r="AB968" s="109"/>
      <c r="AC968" s="109"/>
      <c r="AD968" s="109"/>
      <c r="AE968" s="109"/>
      <c r="AF968" s="109"/>
      <c r="AG968" s="109"/>
      <c r="AH968" s="109"/>
      <c r="AI968" s="109"/>
      <c r="AJ968" s="109"/>
      <c r="AK968" s="109"/>
      <c r="AL968" s="109"/>
      <c r="AM968" s="109"/>
      <c r="AN968" s="109"/>
      <c r="AO968" s="109"/>
      <c r="AP968" s="109"/>
      <c r="AQ968" s="109"/>
      <c r="AR968" s="109"/>
      <c r="AS968" s="109"/>
      <c r="AT968" s="109"/>
      <c r="AU968" s="109"/>
      <c r="AV968" s="109"/>
      <c r="AW968" s="109"/>
      <c r="AX968" s="109"/>
      <c r="AY968" s="109"/>
      <c r="AZ968" s="109"/>
      <c r="BA968" s="109"/>
      <c r="BB968" s="109"/>
      <c r="BC968" s="109"/>
      <c r="BD968" s="109"/>
    </row>
    <row r="969" spans="1:56" s="110" customFormat="1">
      <c r="A969" s="101" t="s">
        <v>220</v>
      </c>
      <c r="B969" s="102" t="s">
        <v>906</v>
      </c>
      <c r="C969" s="102" t="s">
        <v>907</v>
      </c>
      <c r="D969" s="102" t="s">
        <v>754</v>
      </c>
      <c r="E969" s="102" t="s">
        <v>5</v>
      </c>
      <c r="F969" s="102" t="s">
        <v>535</v>
      </c>
      <c r="G969" s="104" t="s">
        <v>1056</v>
      </c>
      <c r="H969" s="102" t="s">
        <v>583</v>
      </c>
      <c r="I969" s="104" t="s">
        <v>166</v>
      </c>
      <c r="J969" s="105">
        <v>88</v>
      </c>
      <c r="K969" s="106">
        <f t="shared" si="169"/>
        <v>88</v>
      </c>
      <c r="L969" s="106">
        <v>0</v>
      </c>
      <c r="M969" s="107">
        <v>200</v>
      </c>
      <c r="N969" s="34" t="str">
        <f t="shared" si="164"/>
        <v>pra200l</v>
      </c>
      <c r="O969" s="35" t="e">
        <f t="shared" si="165"/>
        <v>#DIV/0!</v>
      </c>
      <c r="P969" s="36">
        <f>VLOOKUP(A969,Kengetallen!$A$2:$B$57,2,FALSE)</f>
        <v>0</v>
      </c>
      <c r="Q969" s="108"/>
      <c r="R969" s="38">
        <f t="shared" si="166"/>
        <v>0</v>
      </c>
      <c r="S969" s="39">
        <f t="shared" si="167"/>
        <v>0</v>
      </c>
      <c r="T969" s="108"/>
      <c r="U969" s="40">
        <f t="shared" si="168"/>
        <v>17600</v>
      </c>
      <c r="V969" s="109"/>
      <c r="W969" s="109"/>
      <c r="X969" s="109"/>
      <c r="Y969" s="109"/>
      <c r="Z969" s="109"/>
      <c r="AA969" s="109"/>
      <c r="AB969" s="109"/>
      <c r="AC969" s="109"/>
      <c r="AD969" s="109"/>
      <c r="AE969" s="109"/>
      <c r="AF969" s="109"/>
      <c r="AG969" s="109"/>
      <c r="AH969" s="109"/>
      <c r="AI969" s="109"/>
      <c r="AJ969" s="109"/>
      <c r="AK969" s="109"/>
      <c r="AL969" s="109"/>
      <c r="AM969" s="109"/>
      <c r="AN969" s="109"/>
      <c r="AO969" s="109"/>
      <c r="AP969" s="109"/>
      <c r="AQ969" s="109"/>
      <c r="AR969" s="109"/>
      <c r="AS969" s="109"/>
      <c r="AT969" s="109"/>
      <c r="AU969" s="109"/>
      <c r="AV969" s="109"/>
      <c r="AW969" s="109"/>
      <c r="AX969" s="109"/>
      <c r="AY969" s="109"/>
      <c r="AZ969" s="109"/>
      <c r="BA969" s="109"/>
      <c r="BB969" s="109"/>
      <c r="BC969" s="109"/>
      <c r="BD969" s="109"/>
    </row>
    <row r="970" spans="1:56" s="110" customFormat="1">
      <c r="A970" s="45" t="s">
        <v>213</v>
      </c>
      <c r="B970" s="102" t="s">
        <v>906</v>
      </c>
      <c r="C970" s="102" t="s">
        <v>907</v>
      </c>
      <c r="D970" s="102" t="s">
        <v>754</v>
      </c>
      <c r="E970" s="102" t="s">
        <v>5</v>
      </c>
      <c r="F970" s="102" t="s">
        <v>535</v>
      </c>
      <c r="G970" s="104" t="s">
        <v>1057</v>
      </c>
      <c r="H970" s="102" t="s">
        <v>451</v>
      </c>
      <c r="I970" s="104" t="s">
        <v>166</v>
      </c>
      <c r="J970" s="105">
        <v>64</v>
      </c>
      <c r="K970" s="106">
        <f t="shared" si="169"/>
        <v>64</v>
      </c>
      <c r="L970" s="106">
        <v>0</v>
      </c>
      <c r="M970" s="107">
        <v>200</v>
      </c>
      <c r="N970" s="34" t="str">
        <f t="shared" si="164"/>
        <v>les200l</v>
      </c>
      <c r="O970" s="35" t="e">
        <f t="shared" si="165"/>
        <v>#DIV/0!</v>
      </c>
      <c r="P970" s="36">
        <f>VLOOKUP(A970,Kengetallen!$A$2:$B$57,2,FALSE)</f>
        <v>0</v>
      </c>
      <c r="Q970" s="108"/>
      <c r="R970" s="38">
        <f t="shared" si="166"/>
        <v>0</v>
      </c>
      <c r="S970" s="39">
        <f t="shared" si="167"/>
        <v>0</v>
      </c>
      <c r="T970" s="108"/>
      <c r="U970" s="40">
        <f t="shared" si="168"/>
        <v>12800</v>
      </c>
      <c r="V970" s="109"/>
      <c r="W970" s="109"/>
      <c r="X970" s="109"/>
      <c r="Y970" s="109"/>
      <c r="Z970" s="109"/>
      <c r="AA970" s="109"/>
      <c r="AB970" s="109"/>
      <c r="AC970" s="109"/>
      <c r="AD970" s="109"/>
      <c r="AE970" s="109"/>
      <c r="AF970" s="109"/>
      <c r="AG970" s="109"/>
      <c r="AH970" s="109"/>
      <c r="AI970" s="109"/>
      <c r="AJ970" s="109"/>
      <c r="AK970" s="109"/>
      <c r="AL970" s="109"/>
      <c r="AM970" s="109"/>
      <c r="AN970" s="109"/>
      <c r="AO970" s="109"/>
      <c r="AP970" s="109"/>
      <c r="AQ970" s="109"/>
      <c r="AR970" s="109"/>
      <c r="AS970" s="109"/>
      <c r="AT970" s="109"/>
      <c r="AU970" s="109"/>
      <c r="AV970" s="109"/>
      <c r="AW970" s="109"/>
      <c r="AX970" s="109"/>
      <c r="AY970" s="109"/>
      <c r="AZ970" s="109"/>
      <c r="BA970" s="109"/>
      <c r="BB970" s="109"/>
      <c r="BC970" s="109"/>
      <c r="BD970" s="109"/>
    </row>
    <row r="971" spans="1:56" s="110" customFormat="1">
      <c r="A971" s="45" t="s">
        <v>213</v>
      </c>
      <c r="B971" s="102" t="s">
        <v>906</v>
      </c>
      <c r="C971" s="102" t="s">
        <v>907</v>
      </c>
      <c r="D971" s="102" t="s">
        <v>754</v>
      </c>
      <c r="E971" s="102" t="s">
        <v>5</v>
      </c>
      <c r="F971" s="102" t="s">
        <v>535</v>
      </c>
      <c r="G971" s="104" t="s">
        <v>1058</v>
      </c>
      <c r="H971" s="102" t="s">
        <v>451</v>
      </c>
      <c r="I971" s="104" t="s">
        <v>166</v>
      </c>
      <c r="J971" s="105">
        <v>70</v>
      </c>
      <c r="K971" s="106">
        <f t="shared" si="169"/>
        <v>70</v>
      </c>
      <c r="L971" s="106">
        <v>0</v>
      </c>
      <c r="M971" s="107">
        <v>200</v>
      </c>
      <c r="N971" s="34" t="str">
        <f t="shared" si="164"/>
        <v>les200l</v>
      </c>
      <c r="O971" s="35" t="e">
        <f t="shared" si="165"/>
        <v>#DIV/0!</v>
      </c>
      <c r="P971" s="36">
        <f>VLOOKUP(A971,Kengetallen!$A$2:$B$57,2,FALSE)</f>
        <v>0</v>
      </c>
      <c r="Q971" s="108"/>
      <c r="R971" s="38">
        <f t="shared" si="166"/>
        <v>0</v>
      </c>
      <c r="S971" s="39">
        <f t="shared" si="167"/>
        <v>0</v>
      </c>
      <c r="T971" s="108"/>
      <c r="U971" s="40">
        <f t="shared" si="168"/>
        <v>14000</v>
      </c>
      <c r="V971" s="109"/>
      <c r="W971" s="109"/>
      <c r="X971" s="109"/>
      <c r="Y971" s="109"/>
      <c r="Z971" s="109"/>
      <c r="AA971" s="109"/>
      <c r="AB971" s="109"/>
      <c r="AC971" s="109"/>
      <c r="AD971" s="109"/>
      <c r="AE971" s="109"/>
      <c r="AF971" s="109"/>
      <c r="AG971" s="109"/>
      <c r="AH971" s="109"/>
      <c r="AI971" s="109"/>
      <c r="AJ971" s="109"/>
      <c r="AK971" s="109"/>
      <c r="AL971" s="109"/>
      <c r="AM971" s="109"/>
      <c r="AN971" s="109"/>
      <c r="AO971" s="109"/>
      <c r="AP971" s="109"/>
      <c r="AQ971" s="109"/>
      <c r="AR971" s="109"/>
      <c r="AS971" s="109"/>
      <c r="AT971" s="109"/>
      <c r="AU971" s="109"/>
      <c r="AV971" s="109"/>
      <c r="AW971" s="109"/>
      <c r="AX971" s="109"/>
      <c r="AY971" s="109"/>
      <c r="AZ971" s="109"/>
      <c r="BA971" s="109"/>
      <c r="BB971" s="109"/>
      <c r="BC971" s="109"/>
      <c r="BD971" s="109"/>
    </row>
    <row r="972" spans="1:56" s="110" customFormat="1">
      <c r="A972" s="101" t="s">
        <v>205</v>
      </c>
      <c r="B972" s="102" t="s">
        <v>906</v>
      </c>
      <c r="C972" s="102" t="s">
        <v>907</v>
      </c>
      <c r="D972" s="102" t="s">
        <v>754</v>
      </c>
      <c r="E972" s="102" t="s">
        <v>5</v>
      </c>
      <c r="F972" s="102" t="s">
        <v>535</v>
      </c>
      <c r="G972" s="104" t="s">
        <v>1059</v>
      </c>
      <c r="H972" s="102" t="s">
        <v>490</v>
      </c>
      <c r="I972" s="104" t="s">
        <v>241</v>
      </c>
      <c r="J972" s="105">
        <v>26</v>
      </c>
      <c r="K972" s="106">
        <f t="shared" si="169"/>
        <v>26</v>
      </c>
      <c r="L972" s="106">
        <v>0</v>
      </c>
      <c r="M972" s="107">
        <v>200</v>
      </c>
      <c r="N972" s="34" t="str">
        <f t="shared" si="164"/>
        <v>kan200t</v>
      </c>
      <c r="O972" s="35" t="e">
        <f t="shared" si="165"/>
        <v>#DIV/0!</v>
      </c>
      <c r="P972" s="36">
        <f>VLOOKUP(A972,Kengetallen!$A$2:$B$57,2,FALSE)</f>
        <v>0</v>
      </c>
      <c r="Q972" s="108"/>
      <c r="R972" s="38">
        <f t="shared" si="166"/>
        <v>0</v>
      </c>
      <c r="S972" s="39">
        <f t="shared" si="167"/>
        <v>0</v>
      </c>
      <c r="T972" s="108"/>
      <c r="U972" s="40">
        <f t="shared" si="168"/>
        <v>5200</v>
      </c>
      <c r="V972" s="109"/>
      <c r="W972" s="109"/>
      <c r="X972" s="109"/>
      <c r="Y972" s="109"/>
      <c r="Z972" s="109"/>
      <c r="AA972" s="109"/>
      <c r="AB972" s="109"/>
      <c r="AC972" s="109"/>
      <c r="AD972" s="109"/>
      <c r="AE972" s="109"/>
      <c r="AF972" s="109"/>
      <c r="AG972" s="109"/>
      <c r="AH972" s="109"/>
      <c r="AI972" s="109"/>
      <c r="AJ972" s="109"/>
      <c r="AK972" s="109"/>
      <c r="AL972" s="109"/>
      <c r="AM972" s="109"/>
      <c r="AN972" s="109"/>
      <c r="AO972" s="109"/>
      <c r="AP972" s="109"/>
      <c r="AQ972" s="109"/>
      <c r="AR972" s="109"/>
      <c r="AS972" s="109"/>
      <c r="AT972" s="109"/>
      <c r="AU972" s="109"/>
      <c r="AV972" s="109"/>
      <c r="AW972" s="109"/>
      <c r="AX972" s="109"/>
      <c r="AY972" s="109"/>
      <c r="AZ972" s="109"/>
      <c r="BA972" s="109"/>
      <c r="BB972" s="109"/>
      <c r="BC972" s="109"/>
      <c r="BD972" s="109"/>
    </row>
    <row r="973" spans="1:56" s="110" customFormat="1">
      <c r="A973" s="45" t="s">
        <v>213</v>
      </c>
      <c r="B973" s="102" t="s">
        <v>906</v>
      </c>
      <c r="C973" s="102" t="s">
        <v>907</v>
      </c>
      <c r="D973" s="102" t="s">
        <v>754</v>
      </c>
      <c r="E973" s="102" t="s">
        <v>5</v>
      </c>
      <c r="F973" s="102" t="s">
        <v>535</v>
      </c>
      <c r="G973" s="104" t="s">
        <v>1060</v>
      </c>
      <c r="H973" s="102" t="s">
        <v>451</v>
      </c>
      <c r="I973" s="104" t="s">
        <v>166</v>
      </c>
      <c r="J973" s="105">
        <v>50</v>
      </c>
      <c r="K973" s="106">
        <f t="shared" si="169"/>
        <v>50</v>
      </c>
      <c r="L973" s="106">
        <v>0</v>
      </c>
      <c r="M973" s="107">
        <v>200</v>
      </c>
      <c r="N973" s="34" t="str">
        <f t="shared" si="164"/>
        <v>les200l</v>
      </c>
      <c r="O973" s="35" t="e">
        <f t="shared" si="165"/>
        <v>#DIV/0!</v>
      </c>
      <c r="P973" s="36">
        <f>VLOOKUP(A973,Kengetallen!$A$2:$B$57,2,FALSE)</f>
        <v>0</v>
      </c>
      <c r="Q973" s="108"/>
      <c r="R973" s="38">
        <f t="shared" si="166"/>
        <v>0</v>
      </c>
      <c r="S973" s="39">
        <f t="shared" si="167"/>
        <v>0</v>
      </c>
      <c r="T973" s="108"/>
      <c r="U973" s="40">
        <f t="shared" si="168"/>
        <v>10000</v>
      </c>
      <c r="V973" s="109"/>
      <c r="W973" s="109"/>
      <c r="X973" s="109"/>
      <c r="Y973" s="109"/>
      <c r="Z973" s="109"/>
      <c r="AA973" s="109"/>
      <c r="AB973" s="109"/>
      <c r="AC973" s="109"/>
      <c r="AD973" s="109"/>
      <c r="AE973" s="109"/>
      <c r="AF973" s="109"/>
      <c r="AG973" s="109"/>
      <c r="AH973" s="109"/>
      <c r="AI973" s="109"/>
      <c r="AJ973" s="109"/>
      <c r="AK973" s="109"/>
      <c r="AL973" s="109"/>
      <c r="AM973" s="109"/>
      <c r="AN973" s="109"/>
      <c r="AO973" s="109"/>
      <c r="AP973" s="109"/>
      <c r="AQ973" s="109"/>
      <c r="AR973" s="109"/>
      <c r="AS973" s="109"/>
      <c r="AT973" s="109"/>
      <c r="AU973" s="109"/>
      <c r="AV973" s="109"/>
      <c r="AW973" s="109"/>
      <c r="AX973" s="109"/>
      <c r="AY973" s="109"/>
      <c r="AZ973" s="109"/>
      <c r="BA973" s="109"/>
      <c r="BB973" s="109"/>
      <c r="BC973" s="109"/>
      <c r="BD973" s="109"/>
    </row>
    <row r="974" spans="1:56" s="110" customFormat="1">
      <c r="A974" s="45" t="s">
        <v>213</v>
      </c>
      <c r="B974" s="102" t="s">
        <v>906</v>
      </c>
      <c r="C974" s="102" t="s">
        <v>907</v>
      </c>
      <c r="D974" s="102" t="s">
        <v>754</v>
      </c>
      <c r="E974" s="102" t="s">
        <v>5</v>
      </c>
      <c r="F974" s="102" t="s">
        <v>535</v>
      </c>
      <c r="G974" s="104" t="s">
        <v>1061</v>
      </c>
      <c r="H974" s="102" t="s">
        <v>451</v>
      </c>
      <c r="I974" s="104" t="s">
        <v>166</v>
      </c>
      <c r="J974" s="105">
        <v>52</v>
      </c>
      <c r="K974" s="106">
        <f t="shared" si="169"/>
        <v>52</v>
      </c>
      <c r="L974" s="106">
        <v>0</v>
      </c>
      <c r="M974" s="107">
        <v>200</v>
      </c>
      <c r="N974" s="34" t="str">
        <f t="shared" si="164"/>
        <v>les200l</v>
      </c>
      <c r="O974" s="35" t="e">
        <f t="shared" si="165"/>
        <v>#DIV/0!</v>
      </c>
      <c r="P974" s="36">
        <f>VLOOKUP(A974,Kengetallen!$A$2:$B$57,2,FALSE)</f>
        <v>0</v>
      </c>
      <c r="Q974" s="108"/>
      <c r="R974" s="38">
        <f t="shared" si="166"/>
        <v>0</v>
      </c>
      <c r="S974" s="39">
        <f t="shared" si="167"/>
        <v>0</v>
      </c>
      <c r="T974" s="108"/>
      <c r="U974" s="40">
        <f t="shared" si="168"/>
        <v>10400</v>
      </c>
      <c r="V974" s="109"/>
      <c r="W974" s="109"/>
      <c r="X974" s="109"/>
      <c r="Y974" s="109"/>
      <c r="Z974" s="109"/>
      <c r="AA974" s="109"/>
      <c r="AB974" s="109"/>
      <c r="AC974" s="109"/>
      <c r="AD974" s="109"/>
      <c r="AE974" s="109"/>
      <c r="AF974" s="109"/>
      <c r="AG974" s="109"/>
      <c r="AH974" s="109"/>
      <c r="AI974" s="109"/>
      <c r="AJ974" s="109"/>
      <c r="AK974" s="109"/>
      <c r="AL974" s="109"/>
      <c r="AM974" s="109"/>
      <c r="AN974" s="109"/>
      <c r="AO974" s="109"/>
      <c r="AP974" s="109"/>
      <c r="AQ974" s="109"/>
      <c r="AR974" s="109"/>
      <c r="AS974" s="109"/>
      <c r="AT974" s="109"/>
      <c r="AU974" s="109"/>
      <c r="AV974" s="109"/>
      <c r="AW974" s="109"/>
      <c r="AX974" s="109"/>
      <c r="AY974" s="109"/>
      <c r="AZ974" s="109"/>
      <c r="BA974" s="109"/>
      <c r="BB974" s="109"/>
      <c r="BC974" s="109"/>
      <c r="BD974" s="109"/>
    </row>
    <row r="975" spans="1:56" s="110" customFormat="1">
      <c r="A975" s="115" t="s">
        <v>203</v>
      </c>
      <c r="B975" s="102" t="s">
        <v>906</v>
      </c>
      <c r="C975" s="102" t="s">
        <v>907</v>
      </c>
      <c r="D975" s="102" t="s">
        <v>754</v>
      </c>
      <c r="E975" s="102" t="s">
        <v>5</v>
      </c>
      <c r="F975" s="102" t="s">
        <v>535</v>
      </c>
      <c r="G975" s="104" t="s">
        <v>1062</v>
      </c>
      <c r="H975" s="102" t="s">
        <v>650</v>
      </c>
      <c r="I975" s="104" t="s">
        <v>1028</v>
      </c>
      <c r="J975" s="105">
        <v>17</v>
      </c>
      <c r="K975" s="106">
        <f t="shared" si="169"/>
        <v>17</v>
      </c>
      <c r="L975" s="106">
        <v>0</v>
      </c>
      <c r="M975" s="107">
        <v>200</v>
      </c>
      <c r="N975" s="34" t="str">
        <f t="shared" si="164"/>
        <v>kan200l</v>
      </c>
      <c r="O975" s="35" t="e">
        <f t="shared" si="165"/>
        <v>#DIV/0!</v>
      </c>
      <c r="P975" s="36">
        <f>VLOOKUP(A975,Kengetallen!$A$2:$B$57,2,FALSE)</f>
        <v>0</v>
      </c>
      <c r="Q975" s="108"/>
      <c r="R975" s="38">
        <f t="shared" si="166"/>
        <v>0</v>
      </c>
      <c r="S975" s="39">
        <f t="shared" si="167"/>
        <v>0</v>
      </c>
      <c r="T975" s="108"/>
      <c r="U975" s="40">
        <f t="shared" si="168"/>
        <v>3400</v>
      </c>
      <c r="V975" s="109"/>
      <c r="W975" s="109"/>
      <c r="X975" s="109"/>
      <c r="Y975" s="109"/>
      <c r="Z975" s="109"/>
      <c r="AA975" s="109"/>
      <c r="AB975" s="109"/>
      <c r="AC975" s="109"/>
      <c r="AD975" s="109"/>
      <c r="AE975" s="109"/>
      <c r="AF975" s="109"/>
      <c r="AG975" s="109"/>
      <c r="AH975" s="109"/>
      <c r="AI975" s="109"/>
      <c r="AJ975" s="109"/>
      <c r="AK975" s="109"/>
      <c r="AL975" s="109"/>
      <c r="AM975" s="109"/>
      <c r="AN975" s="109"/>
      <c r="AO975" s="109"/>
      <c r="AP975" s="109"/>
      <c r="AQ975" s="109"/>
      <c r="AR975" s="109"/>
      <c r="AS975" s="109"/>
      <c r="AT975" s="109"/>
      <c r="AU975" s="109"/>
      <c r="AV975" s="109"/>
      <c r="AW975" s="109"/>
      <c r="AX975" s="109"/>
      <c r="AY975" s="109"/>
      <c r="AZ975" s="109"/>
      <c r="BA975" s="109"/>
      <c r="BB975" s="109"/>
      <c r="BC975" s="109"/>
      <c r="BD975" s="109"/>
    </row>
    <row r="976" spans="1:56" s="110" customFormat="1">
      <c r="A976" s="71" t="s">
        <v>228</v>
      </c>
      <c r="B976" s="102" t="s">
        <v>906</v>
      </c>
      <c r="C976" s="102" t="s">
        <v>907</v>
      </c>
      <c r="D976" s="102" t="s">
        <v>754</v>
      </c>
      <c r="E976" s="102" t="s">
        <v>5</v>
      </c>
      <c r="F976" s="102" t="s">
        <v>535</v>
      </c>
      <c r="G976" s="104"/>
      <c r="H976" s="104" t="s">
        <v>953</v>
      </c>
      <c r="I976" s="104" t="s">
        <v>929</v>
      </c>
      <c r="J976" s="105">
        <v>18</v>
      </c>
      <c r="K976" s="106">
        <f t="shared" si="169"/>
        <v>18</v>
      </c>
      <c r="L976" s="106">
        <v>0</v>
      </c>
      <c r="M976" s="107">
        <v>200</v>
      </c>
      <c r="N976" s="34" t="str">
        <f t="shared" si="164"/>
        <v>sas200s</v>
      </c>
      <c r="O976" s="35" t="e">
        <f t="shared" si="165"/>
        <v>#DIV/0!</v>
      </c>
      <c r="P976" s="36">
        <f>VLOOKUP(A976,Kengetallen!$A$2:$B$57,2,FALSE)</f>
        <v>0</v>
      </c>
      <c r="Q976" s="108"/>
      <c r="R976" s="38">
        <f t="shared" si="166"/>
        <v>0</v>
      </c>
      <c r="S976" s="39">
        <f t="shared" si="167"/>
        <v>0</v>
      </c>
      <c r="T976" s="108"/>
      <c r="U976" s="40">
        <f t="shared" si="168"/>
        <v>3600</v>
      </c>
      <c r="V976" s="109"/>
      <c r="W976" s="109"/>
      <c r="X976" s="109"/>
      <c r="Y976" s="109"/>
      <c r="Z976" s="109"/>
      <c r="AA976" s="109"/>
      <c r="AB976" s="109"/>
      <c r="AC976" s="109"/>
      <c r="AD976" s="109"/>
      <c r="AE976" s="109"/>
      <c r="AF976" s="109"/>
      <c r="AG976" s="109"/>
      <c r="AH976" s="109"/>
      <c r="AI976" s="109"/>
      <c r="AJ976" s="109"/>
      <c r="AK976" s="109"/>
      <c r="AL976" s="109"/>
      <c r="AM976" s="109"/>
      <c r="AN976" s="109"/>
      <c r="AO976" s="109"/>
      <c r="AP976" s="109"/>
      <c r="AQ976" s="109"/>
      <c r="AR976" s="109"/>
      <c r="AS976" s="109"/>
      <c r="AT976" s="109"/>
      <c r="AU976" s="109"/>
      <c r="AV976" s="109"/>
      <c r="AW976" s="109"/>
      <c r="AX976" s="109"/>
      <c r="AY976" s="109"/>
      <c r="AZ976" s="109"/>
      <c r="BA976" s="109"/>
      <c r="BB976" s="109"/>
      <c r="BC976" s="109"/>
      <c r="BD976" s="109"/>
    </row>
    <row r="977" spans="1:56" s="110" customFormat="1">
      <c r="A977" s="71" t="s">
        <v>228</v>
      </c>
      <c r="B977" s="102" t="s">
        <v>906</v>
      </c>
      <c r="C977" s="102" t="s">
        <v>907</v>
      </c>
      <c r="D977" s="102" t="s">
        <v>754</v>
      </c>
      <c r="E977" s="102" t="s">
        <v>5</v>
      </c>
      <c r="F977" s="102" t="s">
        <v>535</v>
      </c>
      <c r="G977" s="104"/>
      <c r="H977" s="104" t="s">
        <v>954</v>
      </c>
      <c r="I977" s="104" t="s">
        <v>929</v>
      </c>
      <c r="J977" s="105">
        <v>18</v>
      </c>
      <c r="K977" s="106">
        <f t="shared" si="169"/>
        <v>18</v>
      </c>
      <c r="L977" s="106">
        <v>0</v>
      </c>
      <c r="M977" s="107">
        <v>200</v>
      </c>
      <c r="N977" s="34" t="str">
        <f t="shared" si="164"/>
        <v>sas200s</v>
      </c>
      <c r="O977" s="35" t="e">
        <f t="shared" si="165"/>
        <v>#DIV/0!</v>
      </c>
      <c r="P977" s="36">
        <f>VLOOKUP(A977,Kengetallen!$A$2:$B$57,2,FALSE)</f>
        <v>0</v>
      </c>
      <c r="Q977" s="108"/>
      <c r="R977" s="38">
        <f t="shared" si="166"/>
        <v>0</v>
      </c>
      <c r="S977" s="39">
        <f t="shared" si="167"/>
        <v>0</v>
      </c>
      <c r="T977" s="108"/>
      <c r="U977" s="40">
        <f t="shared" si="168"/>
        <v>3600</v>
      </c>
      <c r="V977" s="109"/>
      <c r="W977" s="109"/>
      <c r="X977" s="109"/>
      <c r="Y977" s="109"/>
      <c r="Z977" s="109"/>
      <c r="AA977" s="109"/>
      <c r="AB977" s="109"/>
      <c r="AC977" s="109"/>
      <c r="AD977" s="109"/>
      <c r="AE977" s="109"/>
      <c r="AF977" s="109"/>
      <c r="AG977" s="109"/>
      <c r="AH977" s="109"/>
      <c r="AI977" s="109"/>
      <c r="AJ977" s="109"/>
      <c r="AK977" s="109"/>
      <c r="AL977" s="109"/>
      <c r="AM977" s="109"/>
      <c r="AN977" s="109"/>
      <c r="AO977" s="109"/>
      <c r="AP977" s="109"/>
      <c r="AQ977" s="109"/>
      <c r="AR977" s="109"/>
      <c r="AS977" s="109"/>
      <c r="AT977" s="109"/>
      <c r="AU977" s="109"/>
      <c r="AV977" s="109"/>
      <c r="AW977" s="109"/>
      <c r="AX977" s="109"/>
      <c r="AY977" s="109"/>
      <c r="AZ977" s="109"/>
      <c r="BA977" s="109"/>
      <c r="BB977" s="109"/>
      <c r="BC977" s="109"/>
      <c r="BD977" s="109"/>
    </row>
    <row r="978" spans="1:56" s="110" customFormat="1">
      <c r="A978" s="101" t="s">
        <v>233</v>
      </c>
      <c r="B978" s="102" t="s">
        <v>906</v>
      </c>
      <c r="C978" s="102" t="s">
        <v>907</v>
      </c>
      <c r="D978" s="102" t="s">
        <v>754</v>
      </c>
      <c r="E978" s="102" t="s">
        <v>5</v>
      </c>
      <c r="F978" s="102" t="s">
        <v>535</v>
      </c>
      <c r="G978" s="104"/>
      <c r="H978" s="104" t="s">
        <v>1005</v>
      </c>
      <c r="I978" s="104" t="s">
        <v>941</v>
      </c>
      <c r="J978" s="105">
        <v>78</v>
      </c>
      <c r="K978" s="106">
        <f t="shared" si="169"/>
        <v>78</v>
      </c>
      <c r="L978" s="106">
        <v>0</v>
      </c>
      <c r="M978" s="107">
        <v>200</v>
      </c>
      <c r="N978" s="34" t="str">
        <f t="shared" si="164"/>
        <v>tra200r</v>
      </c>
      <c r="O978" s="35" t="e">
        <f t="shared" si="165"/>
        <v>#DIV/0!</v>
      </c>
      <c r="P978" s="36">
        <f>VLOOKUP(A978,Kengetallen!$A$2:$B$57,2,FALSE)</f>
        <v>0</v>
      </c>
      <c r="Q978" s="108"/>
      <c r="R978" s="38">
        <f t="shared" si="166"/>
        <v>0</v>
      </c>
      <c r="S978" s="39">
        <f t="shared" si="167"/>
        <v>0</v>
      </c>
      <c r="T978" s="108"/>
      <c r="U978" s="40">
        <f t="shared" si="168"/>
        <v>15600</v>
      </c>
      <c r="V978" s="109"/>
      <c r="W978" s="109"/>
      <c r="X978" s="109"/>
      <c r="Y978" s="109"/>
      <c r="Z978" s="109"/>
      <c r="AA978" s="109"/>
      <c r="AB978" s="109"/>
      <c r="AC978" s="109"/>
      <c r="AD978" s="109"/>
      <c r="AE978" s="109"/>
      <c r="AF978" s="109"/>
      <c r="AG978" s="109"/>
      <c r="AH978" s="109"/>
      <c r="AI978" s="109"/>
      <c r="AJ978" s="109"/>
      <c r="AK978" s="109"/>
      <c r="AL978" s="109"/>
      <c r="AM978" s="109"/>
      <c r="AN978" s="109"/>
      <c r="AO978" s="109"/>
      <c r="AP978" s="109"/>
      <c r="AQ978" s="109"/>
      <c r="AR978" s="109"/>
      <c r="AS978" s="109"/>
      <c r="AT978" s="109"/>
      <c r="AU978" s="109"/>
      <c r="AV978" s="109"/>
      <c r="AW978" s="109"/>
      <c r="AX978" s="109"/>
      <c r="AY978" s="109"/>
      <c r="AZ978" s="109"/>
      <c r="BA978" s="109"/>
      <c r="BB978" s="109"/>
      <c r="BC978" s="109"/>
      <c r="BD978" s="109"/>
    </row>
    <row r="979" spans="1:56" s="110" customFormat="1">
      <c r="A979" s="67" t="s">
        <v>196</v>
      </c>
      <c r="B979" s="102" t="s">
        <v>906</v>
      </c>
      <c r="C979" s="102" t="s">
        <v>907</v>
      </c>
      <c r="D979" s="102" t="s">
        <v>754</v>
      </c>
      <c r="E979" s="102" t="s">
        <v>5</v>
      </c>
      <c r="F979" s="102" t="s">
        <v>535</v>
      </c>
      <c r="G979" s="104"/>
      <c r="H979" s="104" t="s">
        <v>991</v>
      </c>
      <c r="I979" s="104" t="s">
        <v>166</v>
      </c>
      <c r="J979" s="105">
        <v>128</v>
      </c>
      <c r="K979" s="106">
        <f t="shared" si="169"/>
        <v>128</v>
      </c>
      <c r="L979" s="106">
        <v>0</v>
      </c>
      <c r="M979" s="107">
        <v>200</v>
      </c>
      <c r="N979" s="34" t="str">
        <f t="shared" si="164"/>
        <v>gan200l</v>
      </c>
      <c r="O979" s="35" t="e">
        <f t="shared" si="165"/>
        <v>#DIV/0!</v>
      </c>
      <c r="P979" s="36">
        <f>VLOOKUP(A979,Kengetallen!$A$2:$B$57,2,FALSE)</f>
        <v>0</v>
      </c>
      <c r="Q979" s="108"/>
      <c r="R979" s="38">
        <f t="shared" si="166"/>
        <v>0</v>
      </c>
      <c r="S979" s="39">
        <f t="shared" si="167"/>
        <v>0</v>
      </c>
      <c r="T979" s="108"/>
      <c r="U979" s="40">
        <f t="shared" si="168"/>
        <v>25600</v>
      </c>
      <c r="V979" s="109"/>
      <c r="W979" s="109"/>
      <c r="X979" s="109"/>
      <c r="Y979" s="109"/>
      <c r="Z979" s="109"/>
      <c r="AA979" s="109"/>
      <c r="AB979" s="109"/>
      <c r="AC979" s="109"/>
      <c r="AD979" s="109"/>
      <c r="AE979" s="109"/>
      <c r="AF979" s="109"/>
      <c r="AG979" s="109"/>
      <c r="AH979" s="109"/>
      <c r="AI979" s="109"/>
      <c r="AJ979" s="109"/>
      <c r="AK979" s="109"/>
      <c r="AL979" s="109"/>
      <c r="AM979" s="109"/>
      <c r="AN979" s="109"/>
      <c r="AO979" s="109"/>
      <c r="AP979" s="109"/>
      <c r="AQ979" s="109"/>
      <c r="AR979" s="109"/>
      <c r="AS979" s="109"/>
      <c r="AT979" s="109"/>
      <c r="AU979" s="109"/>
      <c r="AV979" s="109"/>
      <c r="AW979" s="109"/>
      <c r="AX979" s="109"/>
      <c r="AY979" s="109"/>
      <c r="AZ979" s="109"/>
      <c r="BA979" s="109"/>
      <c r="BB979" s="109"/>
      <c r="BC979" s="109"/>
      <c r="BD979" s="109"/>
    </row>
    <row r="980" spans="1:56" s="110" customFormat="1">
      <c r="A980" s="67" t="s">
        <v>196</v>
      </c>
      <c r="B980" s="102" t="s">
        <v>906</v>
      </c>
      <c r="C980" s="102" t="s">
        <v>907</v>
      </c>
      <c r="D980" s="102" t="s">
        <v>754</v>
      </c>
      <c r="E980" s="102" t="s">
        <v>5</v>
      </c>
      <c r="F980" s="102" t="s">
        <v>535</v>
      </c>
      <c r="G980" s="104"/>
      <c r="H980" s="104" t="s">
        <v>992</v>
      </c>
      <c r="I980" s="104" t="s">
        <v>166</v>
      </c>
      <c r="J980" s="105">
        <v>128</v>
      </c>
      <c r="K980" s="106">
        <f t="shared" si="169"/>
        <v>128</v>
      </c>
      <c r="L980" s="106">
        <v>0</v>
      </c>
      <c r="M980" s="107">
        <v>200</v>
      </c>
      <c r="N980" s="34" t="str">
        <f t="shared" si="164"/>
        <v>gan200l</v>
      </c>
      <c r="O980" s="35" t="e">
        <f t="shared" si="165"/>
        <v>#DIV/0!</v>
      </c>
      <c r="P980" s="36">
        <f>VLOOKUP(A980,Kengetallen!$A$2:$B$57,2,FALSE)</f>
        <v>0</v>
      </c>
      <c r="Q980" s="108"/>
      <c r="R980" s="38">
        <f t="shared" si="166"/>
        <v>0</v>
      </c>
      <c r="S980" s="39">
        <f t="shared" si="167"/>
        <v>0</v>
      </c>
      <c r="T980" s="108"/>
      <c r="U980" s="40">
        <f t="shared" si="168"/>
        <v>25600</v>
      </c>
      <c r="V980" s="109"/>
      <c r="W980" s="109"/>
      <c r="X980" s="109"/>
      <c r="Y980" s="109"/>
      <c r="Z980" s="109"/>
      <c r="AA980" s="109"/>
      <c r="AB980" s="109"/>
      <c r="AC980" s="109"/>
      <c r="AD980" s="109"/>
      <c r="AE980" s="109"/>
      <c r="AF980" s="109"/>
      <c r="AG980" s="109"/>
      <c r="AH980" s="109"/>
      <c r="AI980" s="109"/>
      <c r="AJ980" s="109"/>
      <c r="AK980" s="109"/>
      <c r="AL980" s="109"/>
      <c r="AM980" s="109"/>
      <c r="AN980" s="109"/>
      <c r="AO980" s="109"/>
      <c r="AP980" s="109"/>
      <c r="AQ980" s="109"/>
      <c r="AR980" s="109"/>
      <c r="AS980" s="109"/>
      <c r="AT980" s="109"/>
      <c r="AU980" s="109"/>
      <c r="AV980" s="109"/>
      <c r="AW980" s="109"/>
      <c r="AX980" s="109"/>
      <c r="AY980" s="109"/>
      <c r="AZ980" s="109"/>
      <c r="BA980" s="109"/>
      <c r="BB980" s="109"/>
      <c r="BC980" s="109"/>
      <c r="BD980" s="109"/>
    </row>
    <row r="981" spans="1:56" s="110" customFormat="1">
      <c r="A981" s="67" t="s">
        <v>196</v>
      </c>
      <c r="B981" s="102" t="s">
        <v>906</v>
      </c>
      <c r="C981" s="102" t="s">
        <v>907</v>
      </c>
      <c r="D981" s="102" t="s">
        <v>754</v>
      </c>
      <c r="E981" s="102" t="s">
        <v>5</v>
      </c>
      <c r="F981" s="102" t="s">
        <v>535</v>
      </c>
      <c r="G981" s="104"/>
      <c r="H981" s="104" t="s">
        <v>993</v>
      </c>
      <c r="I981" s="104" t="s">
        <v>166</v>
      </c>
      <c r="J981" s="105">
        <v>84</v>
      </c>
      <c r="K981" s="106">
        <f t="shared" si="169"/>
        <v>84</v>
      </c>
      <c r="L981" s="106">
        <v>0</v>
      </c>
      <c r="M981" s="107">
        <v>200</v>
      </c>
      <c r="N981" s="34" t="str">
        <f t="shared" si="164"/>
        <v>gan200l</v>
      </c>
      <c r="O981" s="35" t="e">
        <f t="shared" si="165"/>
        <v>#DIV/0!</v>
      </c>
      <c r="P981" s="36">
        <f>VLOOKUP(A981,Kengetallen!$A$2:$B$57,2,FALSE)</f>
        <v>0</v>
      </c>
      <c r="Q981" s="70"/>
      <c r="R981" s="38">
        <f t="shared" si="166"/>
        <v>0</v>
      </c>
      <c r="S981" s="39">
        <f t="shared" si="167"/>
        <v>0</v>
      </c>
      <c r="T981" s="70"/>
      <c r="U981" s="40">
        <f t="shared" si="168"/>
        <v>16800</v>
      </c>
      <c r="V981" s="41"/>
      <c r="W981" s="41"/>
      <c r="X981" s="41"/>
      <c r="Y981" s="41"/>
      <c r="Z981" s="41"/>
      <c r="AA981" s="41"/>
      <c r="AB981" s="41"/>
      <c r="AC981" s="41"/>
      <c r="AD981" s="41"/>
      <c r="AE981" s="41"/>
      <c r="AF981" s="41"/>
      <c r="AG981" s="41"/>
      <c r="AH981" s="41"/>
      <c r="AI981" s="41"/>
      <c r="AJ981" s="109"/>
      <c r="AK981" s="109"/>
      <c r="AL981" s="109"/>
      <c r="AM981" s="109"/>
      <c r="AN981" s="109"/>
      <c r="AO981" s="109"/>
      <c r="AP981" s="109"/>
      <c r="AQ981" s="109"/>
      <c r="AR981" s="109"/>
      <c r="AS981" s="109"/>
      <c r="AT981" s="109"/>
      <c r="AU981" s="109"/>
      <c r="AV981" s="109"/>
      <c r="AW981" s="109"/>
      <c r="AX981" s="109"/>
      <c r="AY981" s="109"/>
      <c r="AZ981" s="109"/>
      <c r="BA981" s="109"/>
      <c r="BB981" s="109"/>
      <c r="BC981" s="109"/>
      <c r="BD981" s="109"/>
    </row>
    <row r="982" spans="1:56" s="90" customFormat="1" ht="12.75" customHeight="1">
      <c r="A982" s="94" t="s">
        <v>1063</v>
      </c>
      <c r="B982" s="95" t="str">
        <f>B981</f>
        <v>JPT College</v>
      </c>
      <c r="C982" s="95"/>
      <c r="D982" s="95"/>
      <c r="E982" s="95"/>
      <c r="F982" s="51"/>
      <c r="G982" s="52"/>
      <c r="H982" s="96"/>
      <c r="I982" s="96"/>
      <c r="J982" s="97">
        <f>SUM(J817:J981)</f>
        <v>10661</v>
      </c>
      <c r="K982" s="97">
        <f>SUM(K817:K981)</f>
        <v>10635</v>
      </c>
      <c r="L982" s="97">
        <f>SUM(L817:L981)</f>
        <v>26</v>
      </c>
      <c r="M982" s="56"/>
      <c r="N982" s="57"/>
      <c r="O982" s="35"/>
      <c r="P982" s="36"/>
      <c r="Q982" s="58"/>
      <c r="R982" s="48"/>
      <c r="S982" s="39"/>
      <c r="T982" s="58"/>
      <c r="U982" s="40"/>
      <c r="V982" s="86"/>
      <c r="W982" s="86"/>
      <c r="X982" s="86"/>
      <c r="Y982" s="86"/>
      <c r="Z982" s="86"/>
      <c r="AA982" s="86"/>
      <c r="AB982" s="86"/>
      <c r="AC982" s="86"/>
      <c r="AD982" s="86"/>
      <c r="AE982" s="86"/>
      <c r="AF982" s="86"/>
      <c r="AG982" s="86"/>
      <c r="AH982" s="86"/>
      <c r="AI982" s="86"/>
      <c r="AJ982" s="86"/>
      <c r="AK982" s="86"/>
      <c r="AL982" s="86"/>
      <c r="AM982" s="86"/>
      <c r="AN982" s="86"/>
      <c r="AO982" s="86"/>
      <c r="AP982" s="86"/>
      <c r="AQ982" s="86"/>
      <c r="AR982" s="86"/>
      <c r="AS982" s="86"/>
      <c r="AT982" s="86"/>
      <c r="AU982" s="86"/>
      <c r="AV982" s="86"/>
      <c r="AW982" s="86"/>
      <c r="AX982" s="86"/>
      <c r="AY982" s="86"/>
      <c r="AZ982" s="86"/>
      <c r="BA982" s="86"/>
      <c r="BB982" s="86"/>
      <c r="BC982" s="86"/>
      <c r="BD982" s="86"/>
    </row>
    <row r="983" spans="1:56" s="24" customFormat="1" ht="24">
      <c r="A983" s="59" t="s">
        <v>250</v>
      </c>
      <c r="B983" s="59" t="s">
        <v>251</v>
      </c>
      <c r="C983" s="59" t="s">
        <v>252</v>
      </c>
      <c r="D983" s="59" t="s">
        <v>253</v>
      </c>
      <c r="E983" s="59" t="s">
        <v>254</v>
      </c>
      <c r="F983" s="59" t="s">
        <v>255</v>
      </c>
      <c r="G983" s="59" t="s">
        <v>256</v>
      </c>
      <c r="H983" s="59" t="s">
        <v>257</v>
      </c>
      <c r="I983" s="59" t="s">
        <v>258</v>
      </c>
      <c r="J983" s="60" t="s">
        <v>259</v>
      </c>
      <c r="K983" s="60" t="s">
        <v>260</v>
      </c>
      <c r="L983" s="61" t="s">
        <v>261</v>
      </c>
      <c r="M983" s="59" t="s">
        <v>262</v>
      </c>
      <c r="N983" s="62"/>
      <c r="O983" s="62"/>
      <c r="P983" s="63"/>
      <c r="Q983" s="20"/>
      <c r="R983" s="64"/>
      <c r="S983" s="62"/>
      <c r="T983" s="20"/>
      <c r="U983" s="65"/>
      <c r="V983" s="23"/>
      <c r="W983" s="23"/>
      <c r="X983" s="23"/>
      <c r="Y983" s="23"/>
      <c r="Z983" s="23"/>
      <c r="AA983" s="23"/>
      <c r="AB983" s="23"/>
      <c r="AC983" s="23"/>
      <c r="AD983" s="23"/>
      <c r="AE983" s="23"/>
      <c r="AF983" s="23"/>
      <c r="AG983" s="23"/>
      <c r="AH983" s="23"/>
      <c r="AI983" s="23"/>
      <c r="AJ983" s="23"/>
      <c r="AK983" s="23"/>
      <c r="AL983" s="23"/>
      <c r="AM983" s="23"/>
      <c r="AN983" s="23"/>
      <c r="AO983" s="23"/>
      <c r="AP983" s="23"/>
      <c r="AQ983" s="23"/>
      <c r="AR983" s="23"/>
      <c r="AS983" s="23"/>
      <c r="AT983" s="23"/>
      <c r="AU983" s="23"/>
      <c r="AV983" s="23"/>
      <c r="AW983" s="23"/>
      <c r="AX983" s="23"/>
      <c r="AY983" s="23"/>
      <c r="AZ983" s="23"/>
      <c r="BA983" s="23"/>
      <c r="BB983" s="23"/>
      <c r="BC983" s="23"/>
      <c r="BD983" s="23"/>
    </row>
    <row r="984" spans="1:56" ht="12.75" customHeight="1">
      <c r="A984" s="43" t="s">
        <v>217</v>
      </c>
      <c r="B984" s="116" t="s">
        <v>1064</v>
      </c>
      <c r="C984" s="116" t="s">
        <v>1065</v>
      </c>
      <c r="D984" s="116" t="s">
        <v>754</v>
      </c>
      <c r="F984" s="33" t="s">
        <v>1066</v>
      </c>
      <c r="H984" s="33" t="s">
        <v>1067</v>
      </c>
      <c r="I984" s="104" t="s">
        <v>166</v>
      </c>
      <c r="J984" s="117">
        <v>30</v>
      </c>
      <c r="K984" s="117">
        <f>J984</f>
        <v>30</v>
      </c>
      <c r="M984" s="119">
        <v>80</v>
      </c>
      <c r="N984" s="34" t="str">
        <f t="shared" ref="N984:N1001" si="170">A984</f>
        <v>pan040l</v>
      </c>
      <c r="O984" s="35" t="e">
        <f t="shared" ref="O984:O1001" si="171">+M984/P984</f>
        <v>#DIV/0!</v>
      </c>
      <c r="P984" s="36">
        <f>VLOOKUP(A984,Kengetallen!$A$2:$B$57,2,FALSE)</f>
        <v>0</v>
      </c>
      <c r="Q984" s="70"/>
      <c r="R984" s="38">
        <f t="shared" ref="R984:R985" si="172">+P984*Q984</f>
        <v>0</v>
      </c>
      <c r="S984" s="39">
        <f t="shared" ref="S984:S985" si="173">+R984*K984</f>
        <v>0</v>
      </c>
      <c r="T984" s="70"/>
      <c r="U984" s="40">
        <f t="shared" ref="U984:U1001" si="174">+M984*K984</f>
        <v>2400</v>
      </c>
    </row>
    <row r="985" spans="1:56" ht="12.75" customHeight="1">
      <c r="A985" s="43" t="s">
        <v>200</v>
      </c>
      <c r="B985" s="116" t="s">
        <v>1064</v>
      </c>
      <c r="C985" s="116" t="s">
        <v>1065</v>
      </c>
      <c r="D985" s="116" t="s">
        <v>754</v>
      </c>
      <c r="F985" s="33" t="s">
        <v>1066</v>
      </c>
      <c r="H985" s="33" t="s">
        <v>1068</v>
      </c>
      <c r="I985" s="104" t="s">
        <v>166</v>
      </c>
      <c r="J985" s="117">
        <v>48</v>
      </c>
      <c r="K985" s="117">
        <f t="shared" ref="K985:K1001" si="175">J985</f>
        <v>48</v>
      </c>
      <c r="M985" s="119">
        <v>80</v>
      </c>
      <c r="N985" s="34" t="str">
        <f t="shared" si="170"/>
        <v>kan080l</v>
      </c>
      <c r="O985" s="35" t="e">
        <f t="shared" si="171"/>
        <v>#DIV/0!</v>
      </c>
      <c r="P985" s="36">
        <f>VLOOKUP(A985,Kengetallen!$A$2:$B$57,2,FALSE)</f>
        <v>0</v>
      </c>
      <c r="Q985" s="70"/>
      <c r="R985" s="38">
        <f t="shared" si="172"/>
        <v>0</v>
      </c>
      <c r="S985" s="39">
        <f t="shared" si="173"/>
        <v>0</v>
      </c>
      <c r="T985" s="70"/>
      <c r="U985" s="40">
        <f t="shared" si="174"/>
        <v>3840</v>
      </c>
    </row>
    <row r="986" spans="1:56" ht="12.75" customHeight="1">
      <c r="A986" s="43" t="s">
        <v>289</v>
      </c>
      <c r="B986" s="116" t="s">
        <v>1064</v>
      </c>
      <c r="C986" s="116" t="s">
        <v>1065</v>
      </c>
      <c r="D986" s="116" t="s">
        <v>754</v>
      </c>
      <c r="F986" s="33" t="s">
        <v>1066</v>
      </c>
      <c r="H986" s="33" t="s">
        <v>1069</v>
      </c>
      <c r="I986" s="104" t="s">
        <v>166</v>
      </c>
      <c r="J986" s="120" t="s">
        <v>1070</v>
      </c>
      <c r="K986" s="120" t="str">
        <f t="shared" si="175"/>
        <v>??</v>
      </c>
      <c r="L986" s="118" t="s">
        <v>1071</v>
      </c>
      <c r="M986" s="119">
        <v>0</v>
      </c>
      <c r="N986" s="34" t="str">
        <f t="shared" si="170"/>
        <v>nio</v>
      </c>
    </row>
    <row r="987" spans="1:56" ht="12.75" customHeight="1">
      <c r="A987" s="43" t="s">
        <v>226</v>
      </c>
      <c r="B987" s="116" t="s">
        <v>1064</v>
      </c>
      <c r="C987" s="116" t="s">
        <v>1065</v>
      </c>
      <c r="D987" s="116" t="s">
        <v>754</v>
      </c>
      <c r="F987" s="33" t="s">
        <v>1066</v>
      </c>
      <c r="H987" s="33" t="s">
        <v>882</v>
      </c>
      <c r="I987" s="104" t="s">
        <v>166</v>
      </c>
      <c r="J987" s="117" t="s">
        <v>1070</v>
      </c>
      <c r="K987" s="117">
        <v>8</v>
      </c>
      <c r="M987" s="119">
        <v>80</v>
      </c>
      <c r="N987" s="34" t="str">
        <f t="shared" si="170"/>
        <v>sas080l</v>
      </c>
      <c r="O987" s="35" t="e">
        <f t="shared" si="171"/>
        <v>#DIV/0!</v>
      </c>
      <c r="P987" s="36">
        <f>VLOOKUP(A987,Kengetallen!$A$2:$B$57,2,FALSE)</f>
        <v>0</v>
      </c>
      <c r="Q987" s="70"/>
      <c r="R987" s="38">
        <f t="shared" ref="R987:R1001" si="176">+P987*Q987</f>
        <v>0</v>
      </c>
      <c r="S987" s="39">
        <f t="shared" ref="S987:S988" si="177">+R987*K987</f>
        <v>0</v>
      </c>
      <c r="T987" s="70"/>
      <c r="U987" s="40">
        <f t="shared" si="174"/>
        <v>640</v>
      </c>
    </row>
    <row r="988" spans="1:56" ht="12.75" customHeight="1">
      <c r="A988" s="43" t="s">
        <v>226</v>
      </c>
      <c r="B988" s="116" t="s">
        <v>1064</v>
      </c>
      <c r="C988" s="116" t="s">
        <v>1065</v>
      </c>
      <c r="D988" s="116" t="s">
        <v>754</v>
      </c>
      <c r="F988" s="33" t="s">
        <v>1066</v>
      </c>
      <c r="H988" s="33" t="s">
        <v>494</v>
      </c>
      <c r="I988" s="104" t="s">
        <v>166</v>
      </c>
      <c r="J988" s="117" t="s">
        <v>1070</v>
      </c>
      <c r="K988" s="117">
        <v>4</v>
      </c>
      <c r="M988" s="119">
        <v>80</v>
      </c>
      <c r="N988" s="34" t="str">
        <f t="shared" si="170"/>
        <v>sas080l</v>
      </c>
      <c r="O988" s="35" t="e">
        <f t="shared" si="171"/>
        <v>#DIV/0!</v>
      </c>
      <c r="P988" s="36">
        <f>VLOOKUP(A988,Kengetallen!$A$2:$B$57,2,FALSE)</f>
        <v>0</v>
      </c>
      <c r="Q988" s="70"/>
      <c r="R988" s="38">
        <f t="shared" si="176"/>
        <v>0</v>
      </c>
      <c r="S988" s="39">
        <f t="shared" si="177"/>
        <v>0</v>
      </c>
      <c r="T988" s="70"/>
      <c r="U988" s="40">
        <f t="shared" si="174"/>
        <v>320</v>
      </c>
    </row>
    <row r="989" spans="1:56" ht="12.75" customHeight="1">
      <c r="A989" s="43" t="s">
        <v>289</v>
      </c>
      <c r="B989" s="116" t="s">
        <v>1064</v>
      </c>
      <c r="C989" s="116" t="s">
        <v>1065</v>
      </c>
      <c r="D989" s="116" t="s">
        <v>754</v>
      </c>
      <c r="F989" s="33" t="s">
        <v>1066</v>
      </c>
      <c r="H989" s="33" t="s">
        <v>1072</v>
      </c>
      <c r="I989" s="104" t="s">
        <v>166</v>
      </c>
      <c r="J989" s="120" t="s">
        <v>1070</v>
      </c>
      <c r="K989" s="120" t="str">
        <f t="shared" si="175"/>
        <v>??</v>
      </c>
      <c r="L989" s="118" t="s">
        <v>1071</v>
      </c>
      <c r="M989" s="119">
        <v>0</v>
      </c>
      <c r="N989" s="34" t="str">
        <f t="shared" si="170"/>
        <v>nio</v>
      </c>
    </row>
    <row r="990" spans="1:56" ht="12.75" customHeight="1">
      <c r="A990" s="43" t="s">
        <v>201</v>
      </c>
      <c r="B990" s="116" t="s">
        <v>1064</v>
      </c>
      <c r="C990" s="116" t="s">
        <v>1065</v>
      </c>
      <c r="D990" s="116" t="s">
        <v>754</v>
      </c>
      <c r="F990" s="33" t="s">
        <v>1066</v>
      </c>
      <c r="H990" s="33" t="s">
        <v>1073</v>
      </c>
      <c r="I990" s="104" t="s">
        <v>1074</v>
      </c>
      <c r="J990" s="117">
        <v>48</v>
      </c>
      <c r="K990" s="117">
        <f t="shared" si="175"/>
        <v>48</v>
      </c>
      <c r="M990" s="119">
        <v>80</v>
      </c>
      <c r="N990" s="34" t="str">
        <f t="shared" si="170"/>
        <v>kan080t</v>
      </c>
      <c r="O990" s="35" t="e">
        <f t="shared" si="171"/>
        <v>#DIV/0!</v>
      </c>
      <c r="P990" s="36">
        <f>VLOOKUP(A990,Kengetallen!$A$2:$B$57,2,FALSE)</f>
        <v>0</v>
      </c>
      <c r="Q990" s="70"/>
      <c r="R990" s="38">
        <f t="shared" si="176"/>
        <v>0</v>
      </c>
      <c r="S990" s="39">
        <f t="shared" ref="S990:S1001" si="178">+R990*K990</f>
        <v>0</v>
      </c>
      <c r="T990" s="70"/>
      <c r="U990" s="40">
        <f t="shared" si="174"/>
        <v>3840</v>
      </c>
    </row>
    <row r="991" spans="1:56" ht="12.75" customHeight="1">
      <c r="A991" s="43" t="s">
        <v>200</v>
      </c>
      <c r="B991" s="116" t="s">
        <v>1064</v>
      </c>
      <c r="C991" s="116" t="s">
        <v>1065</v>
      </c>
      <c r="D991" s="116" t="s">
        <v>754</v>
      </c>
      <c r="F991" s="33" t="s">
        <v>1066</v>
      </c>
      <c r="H991" s="33" t="s">
        <v>490</v>
      </c>
      <c r="I991" s="104" t="s">
        <v>166</v>
      </c>
      <c r="J991" s="117">
        <v>8</v>
      </c>
      <c r="K991" s="117">
        <f t="shared" si="175"/>
        <v>8</v>
      </c>
      <c r="M991" s="119">
        <v>80</v>
      </c>
      <c r="N991" s="34" t="str">
        <f t="shared" si="170"/>
        <v>kan080l</v>
      </c>
      <c r="O991" s="35" t="e">
        <f t="shared" si="171"/>
        <v>#DIV/0!</v>
      </c>
      <c r="P991" s="36">
        <f>VLOOKUP(A991,Kengetallen!$A$2:$B$57,2,FALSE)</f>
        <v>0</v>
      </c>
      <c r="Q991" s="70"/>
      <c r="R991" s="38">
        <f t="shared" si="176"/>
        <v>0</v>
      </c>
      <c r="S991" s="39">
        <f t="shared" si="178"/>
        <v>0</v>
      </c>
      <c r="T991" s="70"/>
      <c r="U991" s="40">
        <f t="shared" si="174"/>
        <v>640</v>
      </c>
    </row>
    <row r="992" spans="1:56" ht="12.75" customHeight="1">
      <c r="A992" s="43" t="s">
        <v>200</v>
      </c>
      <c r="B992" s="116" t="s">
        <v>1064</v>
      </c>
      <c r="C992" s="116" t="s">
        <v>1065</v>
      </c>
      <c r="D992" s="116" t="s">
        <v>754</v>
      </c>
      <c r="F992" s="33" t="s">
        <v>1066</v>
      </c>
      <c r="H992" s="33" t="s">
        <v>490</v>
      </c>
      <c r="I992" s="104" t="s">
        <v>166</v>
      </c>
      <c r="J992" s="117">
        <v>8</v>
      </c>
      <c r="K992" s="117">
        <f t="shared" si="175"/>
        <v>8</v>
      </c>
      <c r="M992" s="119">
        <v>80</v>
      </c>
      <c r="N992" s="34" t="str">
        <f t="shared" si="170"/>
        <v>kan080l</v>
      </c>
      <c r="O992" s="35" t="e">
        <f t="shared" si="171"/>
        <v>#DIV/0!</v>
      </c>
      <c r="P992" s="36">
        <f>VLOOKUP(A992,Kengetallen!$A$2:$B$57,2,FALSE)</f>
        <v>0</v>
      </c>
      <c r="Q992" s="70"/>
      <c r="R992" s="38">
        <f t="shared" si="176"/>
        <v>0</v>
      </c>
      <c r="S992" s="39">
        <f t="shared" si="178"/>
        <v>0</v>
      </c>
      <c r="T992" s="70"/>
      <c r="U992" s="40">
        <f t="shared" si="174"/>
        <v>640</v>
      </c>
    </row>
    <row r="993" spans="1:56" ht="12.75" customHeight="1">
      <c r="A993" s="43" t="s">
        <v>200</v>
      </c>
      <c r="B993" s="116" t="s">
        <v>1064</v>
      </c>
      <c r="C993" s="116" t="s">
        <v>1065</v>
      </c>
      <c r="D993" s="116" t="s">
        <v>754</v>
      </c>
      <c r="F993" s="33" t="s">
        <v>1066</v>
      </c>
      <c r="H993" s="33" t="s">
        <v>1075</v>
      </c>
      <c r="I993" s="104" t="s">
        <v>166</v>
      </c>
      <c r="J993" s="117">
        <v>48</v>
      </c>
      <c r="K993" s="117">
        <f t="shared" si="175"/>
        <v>48</v>
      </c>
      <c r="M993" s="119">
        <v>80</v>
      </c>
      <c r="N993" s="34" t="str">
        <f t="shared" si="170"/>
        <v>kan080l</v>
      </c>
      <c r="O993" s="35" t="e">
        <f t="shared" si="171"/>
        <v>#DIV/0!</v>
      </c>
      <c r="P993" s="36">
        <f>VLOOKUP(A993,Kengetallen!$A$2:$B$57,2,FALSE)</f>
        <v>0</v>
      </c>
      <c r="Q993" s="70"/>
      <c r="R993" s="38">
        <f t="shared" si="176"/>
        <v>0</v>
      </c>
      <c r="S993" s="39">
        <f t="shared" si="178"/>
        <v>0</v>
      </c>
      <c r="T993" s="70"/>
      <c r="U993" s="40">
        <f t="shared" si="174"/>
        <v>3840</v>
      </c>
    </row>
    <row r="994" spans="1:56" ht="12.75" customHeight="1">
      <c r="A994" s="43" t="s">
        <v>200</v>
      </c>
      <c r="B994" s="116" t="s">
        <v>1064</v>
      </c>
      <c r="C994" s="116" t="s">
        <v>1065</v>
      </c>
      <c r="D994" s="116" t="s">
        <v>754</v>
      </c>
      <c r="F994" s="33" t="s">
        <v>1066</v>
      </c>
      <c r="H994" s="33" t="s">
        <v>1076</v>
      </c>
      <c r="I994" s="104" t="s">
        <v>166</v>
      </c>
      <c r="J994" s="117">
        <v>20</v>
      </c>
      <c r="K994" s="117">
        <f t="shared" si="175"/>
        <v>20</v>
      </c>
      <c r="M994" s="119">
        <v>80</v>
      </c>
      <c r="N994" s="34" t="str">
        <f t="shared" si="170"/>
        <v>kan080l</v>
      </c>
      <c r="O994" s="35" t="e">
        <f t="shared" si="171"/>
        <v>#DIV/0!</v>
      </c>
      <c r="P994" s="36">
        <f>VLOOKUP(A994,Kengetallen!$A$2:$B$57,2,FALSE)</f>
        <v>0</v>
      </c>
      <c r="Q994" s="70"/>
      <c r="R994" s="38">
        <f t="shared" si="176"/>
        <v>0</v>
      </c>
      <c r="S994" s="39">
        <f t="shared" si="178"/>
        <v>0</v>
      </c>
      <c r="T994" s="70"/>
      <c r="U994" s="40">
        <f t="shared" si="174"/>
        <v>1600</v>
      </c>
    </row>
    <row r="995" spans="1:56" ht="12.75" customHeight="1">
      <c r="A995" s="43" t="s">
        <v>200</v>
      </c>
      <c r="B995" s="116" t="s">
        <v>1064</v>
      </c>
      <c r="C995" s="116" t="s">
        <v>1065</v>
      </c>
      <c r="D995" s="116" t="s">
        <v>754</v>
      </c>
      <c r="F995" s="33" t="s">
        <v>1066</v>
      </c>
      <c r="H995" s="33" t="s">
        <v>1077</v>
      </c>
      <c r="I995" s="104" t="s">
        <v>166</v>
      </c>
      <c r="J995" s="117">
        <v>24</v>
      </c>
      <c r="K995" s="117">
        <f t="shared" si="175"/>
        <v>24</v>
      </c>
      <c r="M995" s="119">
        <v>80</v>
      </c>
      <c r="N995" s="34" t="str">
        <f t="shared" si="170"/>
        <v>kan080l</v>
      </c>
      <c r="O995" s="35" t="e">
        <f t="shared" si="171"/>
        <v>#DIV/0!</v>
      </c>
      <c r="P995" s="36">
        <f>VLOOKUP(A995,Kengetallen!$A$2:$B$57,2,FALSE)</f>
        <v>0</v>
      </c>
      <c r="Q995" s="70"/>
      <c r="R995" s="38">
        <f t="shared" si="176"/>
        <v>0</v>
      </c>
      <c r="S995" s="39">
        <f t="shared" si="178"/>
        <v>0</v>
      </c>
      <c r="T995" s="70"/>
      <c r="U995" s="40">
        <f t="shared" si="174"/>
        <v>1920</v>
      </c>
    </row>
    <row r="996" spans="1:56" ht="12.75" customHeight="1">
      <c r="A996" s="43" t="s">
        <v>200</v>
      </c>
      <c r="B996" s="116" t="s">
        <v>1064</v>
      </c>
      <c r="C996" s="116" t="s">
        <v>1065</v>
      </c>
      <c r="D996" s="116" t="s">
        <v>754</v>
      </c>
      <c r="F996" s="33" t="s">
        <v>1066</v>
      </c>
      <c r="H996" s="33" t="s">
        <v>490</v>
      </c>
      <c r="I996" s="104" t="s">
        <v>166</v>
      </c>
      <c r="J996" s="117">
        <v>14</v>
      </c>
      <c r="K996" s="117">
        <f t="shared" si="175"/>
        <v>14</v>
      </c>
      <c r="M996" s="119">
        <v>80</v>
      </c>
      <c r="N996" s="34" t="str">
        <f t="shared" si="170"/>
        <v>kan080l</v>
      </c>
      <c r="O996" s="35" t="e">
        <f t="shared" si="171"/>
        <v>#DIV/0!</v>
      </c>
      <c r="P996" s="36">
        <f>VLOOKUP(A996,Kengetallen!$A$2:$B$57,2,FALSE)</f>
        <v>0</v>
      </c>
      <c r="Q996" s="70"/>
      <c r="R996" s="38">
        <f t="shared" si="176"/>
        <v>0</v>
      </c>
      <c r="S996" s="39">
        <f t="shared" si="178"/>
        <v>0</v>
      </c>
      <c r="T996" s="70"/>
      <c r="U996" s="40">
        <f t="shared" si="174"/>
        <v>1120</v>
      </c>
    </row>
    <row r="997" spans="1:56" ht="12.75" customHeight="1">
      <c r="A997" s="43" t="s">
        <v>200</v>
      </c>
      <c r="B997" s="116" t="s">
        <v>1064</v>
      </c>
      <c r="C997" s="116" t="s">
        <v>1065</v>
      </c>
      <c r="D997" s="116" t="s">
        <v>754</v>
      </c>
      <c r="F997" s="33" t="s">
        <v>1066</v>
      </c>
      <c r="H997" s="33" t="s">
        <v>490</v>
      </c>
      <c r="I997" s="104" t="s">
        <v>166</v>
      </c>
      <c r="J997" s="117">
        <v>21</v>
      </c>
      <c r="K997" s="117">
        <f t="shared" si="175"/>
        <v>21</v>
      </c>
      <c r="M997" s="119">
        <v>80</v>
      </c>
      <c r="N997" s="34" t="str">
        <f t="shared" si="170"/>
        <v>kan080l</v>
      </c>
      <c r="O997" s="35" t="e">
        <f t="shared" si="171"/>
        <v>#DIV/0!</v>
      </c>
      <c r="P997" s="36">
        <f>VLOOKUP(A997,Kengetallen!$A$2:$B$57,2,FALSE)</f>
        <v>0</v>
      </c>
      <c r="Q997" s="70"/>
      <c r="R997" s="38">
        <f t="shared" si="176"/>
        <v>0</v>
      </c>
      <c r="S997" s="39">
        <f t="shared" si="178"/>
        <v>0</v>
      </c>
      <c r="T997" s="70"/>
      <c r="U997" s="40">
        <f t="shared" si="174"/>
        <v>1680</v>
      </c>
    </row>
    <row r="998" spans="1:56" ht="12.75" customHeight="1">
      <c r="A998" s="43" t="s">
        <v>201</v>
      </c>
      <c r="B998" s="116" t="s">
        <v>1064</v>
      </c>
      <c r="C998" s="116" t="s">
        <v>1065</v>
      </c>
      <c r="D998" s="116" t="s">
        <v>754</v>
      </c>
      <c r="F998" s="33" t="s">
        <v>1066</v>
      </c>
      <c r="H998" s="33" t="s">
        <v>1078</v>
      </c>
      <c r="I998" s="104" t="s">
        <v>1074</v>
      </c>
      <c r="J998" s="117">
        <v>8</v>
      </c>
      <c r="K998" s="117">
        <f t="shared" si="175"/>
        <v>8</v>
      </c>
      <c r="M998" s="119">
        <v>80</v>
      </c>
      <c r="N998" s="34" t="str">
        <f t="shared" si="170"/>
        <v>kan080t</v>
      </c>
      <c r="O998" s="35" t="e">
        <f t="shared" si="171"/>
        <v>#DIV/0!</v>
      </c>
      <c r="P998" s="36">
        <f>VLOOKUP(A998,Kengetallen!$A$2:$B$57,2,FALSE)</f>
        <v>0</v>
      </c>
      <c r="Q998" s="70"/>
      <c r="R998" s="38">
        <f t="shared" si="176"/>
        <v>0</v>
      </c>
      <c r="S998" s="39">
        <f t="shared" si="178"/>
        <v>0</v>
      </c>
      <c r="T998" s="70"/>
      <c r="U998" s="40">
        <f t="shared" si="174"/>
        <v>640</v>
      </c>
    </row>
    <row r="999" spans="1:56" ht="12.75" customHeight="1">
      <c r="A999" s="43" t="s">
        <v>201</v>
      </c>
      <c r="B999" s="116" t="s">
        <v>1064</v>
      </c>
      <c r="C999" s="116" t="s">
        <v>1065</v>
      </c>
      <c r="D999" s="116" t="s">
        <v>754</v>
      </c>
      <c r="F999" s="33" t="s">
        <v>1066</v>
      </c>
      <c r="H999" s="33" t="s">
        <v>1079</v>
      </c>
      <c r="I999" s="104" t="s">
        <v>1074</v>
      </c>
      <c r="J999" s="117">
        <v>12</v>
      </c>
      <c r="K999" s="117">
        <f t="shared" si="175"/>
        <v>12</v>
      </c>
      <c r="M999" s="119">
        <v>80</v>
      </c>
      <c r="N999" s="34" t="str">
        <f t="shared" si="170"/>
        <v>kan080t</v>
      </c>
      <c r="O999" s="35" t="e">
        <f t="shared" si="171"/>
        <v>#DIV/0!</v>
      </c>
      <c r="P999" s="36">
        <f>VLOOKUP(A999,Kengetallen!$A$2:$B$57,2,FALSE)</f>
        <v>0</v>
      </c>
      <c r="Q999" s="70"/>
      <c r="R999" s="38">
        <f t="shared" si="176"/>
        <v>0</v>
      </c>
      <c r="S999" s="39">
        <f t="shared" si="178"/>
        <v>0</v>
      </c>
      <c r="T999" s="70"/>
      <c r="U999" s="40">
        <f t="shared" si="174"/>
        <v>960</v>
      </c>
    </row>
    <row r="1000" spans="1:56" ht="12.75" customHeight="1">
      <c r="A1000" s="43" t="s">
        <v>201</v>
      </c>
      <c r="B1000" s="116" t="s">
        <v>1064</v>
      </c>
      <c r="C1000" s="116" t="s">
        <v>1065</v>
      </c>
      <c r="D1000" s="116" t="s">
        <v>754</v>
      </c>
      <c r="F1000" s="33" t="s">
        <v>1066</v>
      </c>
      <c r="H1000" s="33" t="s">
        <v>1080</v>
      </c>
      <c r="I1000" s="104" t="s">
        <v>1074</v>
      </c>
      <c r="J1000" s="117">
        <v>12</v>
      </c>
      <c r="K1000" s="117">
        <f t="shared" si="175"/>
        <v>12</v>
      </c>
      <c r="M1000" s="119">
        <v>80</v>
      </c>
      <c r="N1000" s="34" t="str">
        <f t="shared" si="170"/>
        <v>kan080t</v>
      </c>
      <c r="O1000" s="35" t="e">
        <f t="shared" si="171"/>
        <v>#DIV/0!</v>
      </c>
      <c r="P1000" s="36">
        <f>VLOOKUP(A1000,Kengetallen!$A$2:$B$57,2,FALSE)</f>
        <v>0</v>
      </c>
      <c r="Q1000" s="70"/>
      <c r="R1000" s="38">
        <f t="shared" si="176"/>
        <v>0</v>
      </c>
      <c r="S1000" s="39">
        <f t="shared" si="178"/>
        <v>0</v>
      </c>
      <c r="T1000" s="70"/>
      <c r="U1000" s="40">
        <f t="shared" si="174"/>
        <v>960</v>
      </c>
    </row>
    <row r="1001" spans="1:56" ht="12.75" customHeight="1">
      <c r="A1001" s="43" t="s">
        <v>200</v>
      </c>
      <c r="B1001" s="116" t="s">
        <v>1064</v>
      </c>
      <c r="C1001" s="116" t="s">
        <v>1065</v>
      </c>
      <c r="D1001" s="116" t="s">
        <v>754</v>
      </c>
      <c r="F1001" s="33" t="s">
        <v>1066</v>
      </c>
      <c r="H1001" s="33" t="s">
        <v>1081</v>
      </c>
      <c r="I1001" s="104" t="s">
        <v>166</v>
      </c>
      <c r="J1001" s="117">
        <v>59</v>
      </c>
      <c r="K1001" s="117">
        <f t="shared" si="175"/>
        <v>59</v>
      </c>
      <c r="M1001" s="119">
        <v>80</v>
      </c>
      <c r="N1001" s="34" t="str">
        <f t="shared" si="170"/>
        <v>kan080l</v>
      </c>
      <c r="O1001" s="35" t="e">
        <f t="shared" si="171"/>
        <v>#DIV/0!</v>
      </c>
      <c r="P1001" s="36">
        <f>VLOOKUP(A1001,Kengetallen!$A$2:$B$57,2,FALSE)</f>
        <v>0</v>
      </c>
      <c r="Q1001" s="70"/>
      <c r="R1001" s="38">
        <f t="shared" si="176"/>
        <v>0</v>
      </c>
      <c r="S1001" s="39">
        <f t="shared" si="178"/>
        <v>0</v>
      </c>
      <c r="T1001" s="70"/>
      <c r="U1001" s="40">
        <f t="shared" si="174"/>
        <v>4720</v>
      </c>
    </row>
    <row r="1002" spans="1:56" s="90" customFormat="1" ht="12.75" customHeight="1">
      <c r="A1002" s="94" t="s">
        <v>1082</v>
      </c>
      <c r="B1002" s="95" t="s">
        <v>1064</v>
      </c>
      <c r="C1002" s="95"/>
      <c r="D1002" s="95"/>
      <c r="E1002" s="95"/>
      <c r="F1002" s="51"/>
      <c r="G1002" s="52"/>
      <c r="H1002" s="96"/>
      <c r="I1002" s="96"/>
      <c r="J1002" s="97">
        <f>SUM(J984:J1001)</f>
        <v>360</v>
      </c>
      <c r="K1002" s="97">
        <f>SUM(K984:K1001)</f>
        <v>372</v>
      </c>
      <c r="L1002" s="97">
        <f>SUM(L984:L1001)</f>
        <v>0</v>
      </c>
      <c r="M1002" s="56"/>
      <c r="N1002" s="57"/>
      <c r="O1002" s="35"/>
      <c r="P1002" s="36"/>
      <c r="Q1002" s="58"/>
      <c r="R1002" s="48"/>
      <c r="S1002" s="39"/>
      <c r="T1002" s="58"/>
      <c r="U1002" s="40"/>
      <c r="V1002" s="41"/>
      <c r="W1002" s="41"/>
      <c r="X1002" s="41"/>
      <c r="Y1002" s="41"/>
      <c r="Z1002" s="41"/>
      <c r="AA1002" s="41"/>
      <c r="AB1002" s="41"/>
      <c r="AC1002" s="41"/>
      <c r="AD1002" s="41"/>
      <c r="AE1002" s="41"/>
      <c r="AF1002" s="41"/>
      <c r="AG1002" s="41"/>
      <c r="AH1002" s="41"/>
      <c r="AI1002" s="41"/>
      <c r="AJ1002" s="86"/>
      <c r="AK1002" s="86"/>
      <c r="AL1002" s="86"/>
      <c r="AM1002" s="86"/>
      <c r="AN1002" s="86"/>
      <c r="AO1002" s="86"/>
      <c r="AP1002" s="86"/>
      <c r="AQ1002" s="86"/>
      <c r="AR1002" s="86"/>
      <c r="AS1002" s="86"/>
      <c r="AT1002" s="86"/>
      <c r="AU1002" s="86"/>
      <c r="AV1002" s="86"/>
      <c r="AW1002" s="86"/>
      <c r="AX1002" s="86"/>
      <c r="AY1002" s="86"/>
      <c r="AZ1002" s="86"/>
      <c r="BA1002" s="86"/>
      <c r="BB1002" s="86"/>
      <c r="BC1002" s="86"/>
      <c r="BD1002" s="86"/>
    </row>
    <row r="1003" spans="1:56" s="130" customFormat="1" ht="24">
      <c r="A1003" s="121" t="s">
        <v>1083</v>
      </c>
      <c r="B1003" s="121" t="s">
        <v>251</v>
      </c>
      <c r="C1003" s="121" t="s">
        <v>252</v>
      </c>
      <c r="D1003" s="121" t="s">
        <v>253</v>
      </c>
      <c r="E1003" s="121" t="s">
        <v>254</v>
      </c>
      <c r="F1003" s="121" t="s">
        <v>255</v>
      </c>
      <c r="G1003" s="121" t="s">
        <v>256</v>
      </c>
      <c r="H1003" s="121" t="s">
        <v>257</v>
      </c>
      <c r="I1003" s="121" t="s">
        <v>258</v>
      </c>
      <c r="J1003" s="122" t="s">
        <v>259</v>
      </c>
      <c r="K1003" s="122" t="s">
        <v>260</v>
      </c>
      <c r="L1003" s="123" t="s">
        <v>261</v>
      </c>
      <c r="M1003" s="121" t="s">
        <v>262</v>
      </c>
      <c r="N1003" s="124"/>
      <c r="O1003" s="124"/>
      <c r="P1003" s="125"/>
      <c r="Q1003" s="126"/>
      <c r="R1003" s="127"/>
      <c r="S1003" s="124"/>
      <c r="T1003" s="126"/>
      <c r="U1003" s="128"/>
      <c r="V1003" s="129"/>
      <c r="W1003" s="129"/>
      <c r="X1003" s="129"/>
      <c r="Y1003" s="129"/>
      <c r="Z1003" s="129"/>
      <c r="AA1003" s="129"/>
      <c r="AB1003" s="129"/>
      <c r="AC1003" s="129"/>
      <c r="AD1003" s="129"/>
      <c r="AE1003" s="129"/>
      <c r="AF1003" s="129"/>
      <c r="AG1003" s="129"/>
      <c r="AH1003" s="129"/>
      <c r="AI1003" s="129"/>
      <c r="AJ1003" s="129"/>
      <c r="AK1003" s="129"/>
      <c r="AL1003" s="129"/>
      <c r="AM1003" s="129"/>
      <c r="AN1003" s="129"/>
      <c r="AO1003" s="129"/>
      <c r="AP1003" s="129"/>
      <c r="AQ1003" s="129"/>
      <c r="AR1003" s="129"/>
      <c r="AS1003" s="129"/>
      <c r="AT1003" s="129"/>
      <c r="AU1003" s="129"/>
      <c r="AV1003" s="129"/>
      <c r="AW1003" s="129"/>
      <c r="AX1003" s="129"/>
      <c r="AY1003" s="129"/>
      <c r="AZ1003" s="129"/>
      <c r="BA1003" s="129"/>
      <c r="BB1003" s="129"/>
      <c r="BC1003" s="129"/>
      <c r="BD1003" s="129"/>
    </row>
    <row r="1004" spans="1:56" s="110" customFormat="1">
      <c r="A1004" s="131"/>
      <c r="B1004" s="132" t="s">
        <v>1084</v>
      </c>
      <c r="C1004" s="133" t="s">
        <v>1085</v>
      </c>
      <c r="D1004" s="133" t="s">
        <v>754</v>
      </c>
      <c r="E1004" s="134"/>
      <c r="F1004" s="135" t="s">
        <v>1066</v>
      </c>
      <c r="G1004" s="136"/>
      <c r="H1004" s="134" t="s">
        <v>1086</v>
      </c>
      <c r="I1004" s="136" t="s">
        <v>241</v>
      </c>
      <c r="J1004" s="137">
        <v>18</v>
      </c>
      <c r="K1004" s="137">
        <v>18</v>
      </c>
      <c r="L1004" s="138"/>
      <c r="M1004" s="139">
        <v>200</v>
      </c>
      <c r="N1004" s="140"/>
      <c r="O1004" s="141"/>
      <c r="P1004" s="142"/>
      <c r="Q1004" s="143"/>
      <c r="R1004" s="144"/>
      <c r="S1004" s="141"/>
      <c r="T1004" s="143"/>
      <c r="U1004" s="145"/>
      <c r="V1004" s="109"/>
      <c r="W1004" s="109"/>
      <c r="X1004" s="109"/>
      <c r="Y1004" s="109"/>
      <c r="Z1004" s="109"/>
      <c r="AA1004" s="109"/>
      <c r="AB1004" s="109"/>
      <c r="AC1004" s="109"/>
      <c r="AD1004" s="109"/>
      <c r="AE1004" s="109"/>
      <c r="AF1004" s="109"/>
      <c r="AG1004" s="109"/>
      <c r="AH1004" s="109"/>
      <c r="AI1004" s="109"/>
      <c r="AJ1004" s="109"/>
      <c r="AK1004" s="109"/>
      <c r="AL1004" s="109"/>
      <c r="AM1004" s="109"/>
      <c r="AN1004" s="109"/>
      <c r="AO1004" s="109"/>
      <c r="AP1004" s="109"/>
      <c r="AQ1004" s="109"/>
      <c r="AR1004" s="109"/>
      <c r="AS1004" s="109"/>
      <c r="AT1004" s="109"/>
      <c r="AU1004" s="109"/>
      <c r="AV1004" s="109"/>
      <c r="AW1004" s="109"/>
      <c r="AX1004" s="109"/>
      <c r="AY1004" s="109"/>
      <c r="AZ1004" s="109"/>
      <c r="BA1004" s="109"/>
      <c r="BB1004" s="109"/>
      <c r="BC1004" s="109"/>
      <c r="BD1004" s="109"/>
    </row>
    <row r="1005" spans="1:56" s="110" customFormat="1">
      <c r="A1005" s="131"/>
      <c r="B1005" s="132" t="s">
        <v>1084</v>
      </c>
      <c r="C1005" s="133" t="s">
        <v>1085</v>
      </c>
      <c r="D1005" s="133" t="s">
        <v>754</v>
      </c>
      <c r="E1005" s="134"/>
      <c r="F1005" s="135" t="s">
        <v>1066</v>
      </c>
      <c r="G1005" s="136"/>
      <c r="H1005" s="134" t="s">
        <v>1087</v>
      </c>
      <c r="I1005" s="136" t="s">
        <v>1088</v>
      </c>
      <c r="J1005" s="137">
        <v>7.99</v>
      </c>
      <c r="K1005" s="137">
        <v>7.99</v>
      </c>
      <c r="L1005" s="138"/>
      <c r="M1005" s="139">
        <v>200</v>
      </c>
      <c r="N1005" s="140"/>
      <c r="O1005" s="141"/>
      <c r="P1005" s="142"/>
      <c r="Q1005" s="143"/>
      <c r="R1005" s="144"/>
      <c r="S1005" s="141"/>
      <c r="T1005" s="143"/>
      <c r="U1005" s="145"/>
      <c r="V1005" s="109"/>
      <c r="W1005" s="109"/>
      <c r="X1005" s="109"/>
      <c r="Y1005" s="109"/>
      <c r="Z1005" s="109"/>
      <c r="AA1005" s="109"/>
      <c r="AB1005" s="109"/>
      <c r="AC1005" s="109"/>
      <c r="AD1005" s="109"/>
      <c r="AE1005" s="109"/>
      <c r="AF1005" s="109"/>
      <c r="AG1005" s="109"/>
      <c r="AH1005" s="109"/>
      <c r="AI1005" s="109"/>
      <c r="AJ1005" s="109"/>
      <c r="AK1005" s="109"/>
      <c r="AL1005" s="109"/>
      <c r="AM1005" s="109"/>
      <c r="AN1005" s="109"/>
      <c r="AO1005" s="109"/>
      <c r="AP1005" s="109"/>
      <c r="AQ1005" s="109"/>
      <c r="AR1005" s="109"/>
      <c r="AS1005" s="109"/>
      <c r="AT1005" s="109"/>
      <c r="AU1005" s="109"/>
      <c r="AV1005" s="109"/>
      <c r="AW1005" s="109"/>
      <c r="AX1005" s="109"/>
      <c r="AY1005" s="109"/>
      <c r="AZ1005" s="109"/>
      <c r="BA1005" s="109"/>
      <c r="BB1005" s="109"/>
      <c r="BC1005" s="109"/>
      <c r="BD1005" s="109"/>
    </row>
    <row r="1006" spans="1:56" s="110" customFormat="1">
      <c r="A1006" s="131"/>
      <c r="B1006" s="132" t="s">
        <v>1084</v>
      </c>
      <c r="C1006" s="133" t="s">
        <v>1085</v>
      </c>
      <c r="D1006" s="133" t="s">
        <v>754</v>
      </c>
      <c r="E1006" s="146"/>
      <c r="F1006" s="135" t="s">
        <v>1066</v>
      </c>
      <c r="G1006" s="147"/>
      <c r="H1006" s="146" t="s">
        <v>1089</v>
      </c>
      <c r="I1006" s="147" t="s">
        <v>1088</v>
      </c>
      <c r="J1006" s="148">
        <v>72.2</v>
      </c>
      <c r="K1006" s="148">
        <v>72.2</v>
      </c>
      <c r="L1006" s="149"/>
      <c r="M1006" s="150">
        <v>200</v>
      </c>
      <c r="N1006" s="140"/>
      <c r="O1006" s="141"/>
      <c r="P1006" s="142"/>
      <c r="Q1006" s="143"/>
      <c r="R1006" s="144"/>
      <c r="S1006" s="141"/>
      <c r="T1006" s="143"/>
      <c r="U1006" s="145"/>
      <c r="V1006" s="109"/>
      <c r="W1006" s="109"/>
      <c r="X1006" s="109"/>
      <c r="Y1006" s="109"/>
      <c r="Z1006" s="109"/>
      <c r="AA1006" s="109"/>
      <c r="AB1006" s="109"/>
      <c r="AC1006" s="109"/>
      <c r="AD1006" s="109"/>
      <c r="AE1006" s="109"/>
      <c r="AF1006" s="109"/>
      <c r="AG1006" s="109"/>
      <c r="AH1006" s="109"/>
      <c r="AI1006" s="109"/>
      <c r="AJ1006" s="109"/>
      <c r="AK1006" s="109"/>
      <c r="AL1006" s="109"/>
      <c r="AM1006" s="109"/>
      <c r="AN1006" s="109"/>
      <c r="AO1006" s="109"/>
      <c r="AP1006" s="109"/>
      <c r="AQ1006" s="109"/>
      <c r="AR1006" s="109"/>
      <c r="AS1006" s="109"/>
      <c r="AT1006" s="109"/>
      <c r="AU1006" s="109"/>
      <c r="AV1006" s="109"/>
      <c r="AW1006" s="109"/>
      <c r="AX1006" s="109"/>
      <c r="AY1006" s="109"/>
      <c r="AZ1006" s="109"/>
      <c r="BA1006" s="109"/>
      <c r="BB1006" s="109"/>
      <c r="BC1006" s="109"/>
      <c r="BD1006" s="109"/>
    </row>
    <row r="1007" spans="1:56" s="110" customFormat="1">
      <c r="A1007" s="131"/>
      <c r="B1007" s="132" t="s">
        <v>1084</v>
      </c>
      <c r="C1007" s="133" t="s">
        <v>1085</v>
      </c>
      <c r="D1007" s="133" t="s">
        <v>754</v>
      </c>
      <c r="E1007" s="134"/>
      <c r="F1007" s="135" t="s">
        <v>1066</v>
      </c>
      <c r="G1007" s="136"/>
      <c r="H1007" s="134" t="s">
        <v>1090</v>
      </c>
      <c r="I1007" s="136" t="s">
        <v>1091</v>
      </c>
      <c r="J1007" s="137">
        <v>13</v>
      </c>
      <c r="K1007" s="137">
        <v>13</v>
      </c>
      <c r="L1007" s="138"/>
      <c r="M1007" s="139">
        <v>200</v>
      </c>
      <c r="N1007" s="140"/>
      <c r="O1007" s="141"/>
      <c r="P1007" s="142"/>
      <c r="Q1007" s="143"/>
      <c r="R1007" s="144"/>
      <c r="S1007" s="141"/>
      <c r="T1007" s="143"/>
      <c r="U1007" s="145"/>
      <c r="V1007" s="109"/>
      <c r="W1007" s="109"/>
      <c r="X1007" s="109"/>
      <c r="Y1007" s="109"/>
      <c r="Z1007" s="109"/>
      <c r="AA1007" s="109"/>
      <c r="AB1007" s="109"/>
      <c r="AC1007" s="109"/>
      <c r="AD1007" s="109"/>
      <c r="AE1007" s="109"/>
      <c r="AF1007" s="109"/>
      <c r="AG1007" s="109"/>
      <c r="AH1007" s="109"/>
      <c r="AI1007" s="109"/>
      <c r="AJ1007" s="109"/>
      <c r="AK1007" s="109"/>
      <c r="AL1007" s="109"/>
      <c r="AM1007" s="109"/>
      <c r="AN1007" s="109"/>
      <c r="AO1007" s="109"/>
      <c r="AP1007" s="109"/>
      <c r="AQ1007" s="109"/>
      <c r="AR1007" s="109"/>
      <c r="AS1007" s="109"/>
      <c r="AT1007" s="109"/>
      <c r="AU1007" s="109"/>
      <c r="AV1007" s="109"/>
      <c r="AW1007" s="109"/>
      <c r="AX1007" s="109"/>
      <c r="AY1007" s="109"/>
      <c r="AZ1007" s="109"/>
      <c r="BA1007" s="109"/>
      <c r="BB1007" s="109"/>
      <c r="BC1007" s="109"/>
      <c r="BD1007" s="109"/>
    </row>
    <row r="1008" spans="1:56" s="110" customFormat="1">
      <c r="A1008" s="131"/>
      <c r="B1008" s="132" t="s">
        <v>1084</v>
      </c>
      <c r="C1008" s="133" t="s">
        <v>1085</v>
      </c>
      <c r="D1008" s="133" t="s">
        <v>754</v>
      </c>
      <c r="E1008" s="134"/>
      <c r="F1008" s="135" t="s">
        <v>1066</v>
      </c>
      <c r="G1008" s="136"/>
      <c r="H1008" s="134" t="s">
        <v>490</v>
      </c>
      <c r="I1008" s="136" t="s">
        <v>1088</v>
      </c>
      <c r="J1008" s="137">
        <v>13.7</v>
      </c>
      <c r="K1008" s="137">
        <v>13.7</v>
      </c>
      <c r="L1008" s="138"/>
      <c r="M1008" s="139">
        <v>200</v>
      </c>
      <c r="N1008" s="140"/>
      <c r="O1008" s="141"/>
      <c r="P1008" s="142"/>
      <c r="Q1008" s="143"/>
      <c r="R1008" s="144"/>
      <c r="S1008" s="141"/>
      <c r="T1008" s="143"/>
      <c r="U1008" s="145"/>
      <c r="V1008" s="109"/>
      <c r="W1008" s="109"/>
      <c r="X1008" s="109"/>
      <c r="Y1008" s="109"/>
      <c r="Z1008" s="109"/>
      <c r="AA1008" s="109"/>
      <c r="AB1008" s="109"/>
      <c r="AC1008" s="109"/>
      <c r="AD1008" s="109"/>
      <c r="AE1008" s="109"/>
      <c r="AF1008" s="109"/>
      <c r="AG1008" s="109"/>
      <c r="AH1008" s="109"/>
      <c r="AI1008" s="109"/>
      <c r="AJ1008" s="109"/>
      <c r="AK1008" s="109"/>
      <c r="AL1008" s="109"/>
      <c r="AM1008" s="109"/>
      <c r="AN1008" s="109"/>
      <c r="AO1008" s="109"/>
      <c r="AP1008" s="109"/>
      <c r="AQ1008" s="109"/>
      <c r="AR1008" s="109"/>
      <c r="AS1008" s="109"/>
      <c r="AT1008" s="109"/>
      <c r="AU1008" s="109"/>
      <c r="AV1008" s="109"/>
      <c r="AW1008" s="109"/>
      <c r="AX1008" s="109"/>
      <c r="AY1008" s="109"/>
      <c r="AZ1008" s="109"/>
      <c r="BA1008" s="109"/>
      <c r="BB1008" s="109"/>
      <c r="BC1008" s="109"/>
      <c r="BD1008" s="109"/>
    </row>
    <row r="1009" spans="1:56" s="110" customFormat="1">
      <c r="A1009" s="131"/>
      <c r="B1009" s="132" t="s">
        <v>1084</v>
      </c>
      <c r="C1009" s="133" t="s">
        <v>1085</v>
      </c>
      <c r="D1009" s="133" t="s">
        <v>754</v>
      </c>
      <c r="E1009" s="134"/>
      <c r="F1009" s="135" t="s">
        <v>1066</v>
      </c>
      <c r="G1009" s="136"/>
      <c r="H1009" s="134" t="s">
        <v>1092</v>
      </c>
      <c r="I1009" s="136" t="s">
        <v>241</v>
      </c>
      <c r="J1009" s="137">
        <v>33.54</v>
      </c>
      <c r="K1009" s="137">
        <v>33.54</v>
      </c>
      <c r="L1009" s="138"/>
      <c r="M1009" s="139">
        <v>200</v>
      </c>
      <c r="N1009" s="140"/>
      <c r="O1009" s="141"/>
      <c r="P1009" s="142"/>
      <c r="Q1009" s="143"/>
      <c r="R1009" s="144"/>
      <c r="S1009" s="141"/>
      <c r="T1009" s="143"/>
      <c r="U1009" s="145"/>
      <c r="V1009" s="109"/>
      <c r="W1009" s="109"/>
      <c r="X1009" s="109"/>
      <c r="Y1009" s="109"/>
      <c r="Z1009" s="109"/>
      <c r="AA1009" s="109"/>
      <c r="AB1009" s="109"/>
      <c r="AC1009" s="109"/>
      <c r="AD1009" s="109"/>
      <c r="AE1009" s="109"/>
      <c r="AF1009" s="109"/>
      <c r="AG1009" s="109"/>
      <c r="AH1009" s="109"/>
      <c r="AI1009" s="109"/>
      <c r="AJ1009" s="109"/>
      <c r="AK1009" s="109"/>
      <c r="AL1009" s="109"/>
      <c r="AM1009" s="109"/>
      <c r="AN1009" s="109"/>
      <c r="AO1009" s="109"/>
      <c r="AP1009" s="109"/>
      <c r="AQ1009" s="109"/>
      <c r="AR1009" s="109"/>
      <c r="AS1009" s="109"/>
      <c r="AT1009" s="109"/>
      <c r="AU1009" s="109"/>
      <c r="AV1009" s="109"/>
      <c r="AW1009" s="109"/>
      <c r="AX1009" s="109"/>
      <c r="AY1009" s="109"/>
      <c r="AZ1009" s="109"/>
      <c r="BA1009" s="109"/>
      <c r="BB1009" s="109"/>
      <c r="BC1009" s="109"/>
      <c r="BD1009" s="109"/>
    </row>
    <row r="1010" spans="1:56" s="110" customFormat="1">
      <c r="A1010" s="131"/>
      <c r="B1010" s="132" t="s">
        <v>1084</v>
      </c>
      <c r="C1010" s="133" t="s">
        <v>1085</v>
      </c>
      <c r="D1010" s="133" t="s">
        <v>754</v>
      </c>
      <c r="E1010" s="134"/>
      <c r="F1010" s="135" t="s">
        <v>1066</v>
      </c>
      <c r="G1010" s="136"/>
      <c r="H1010" s="134" t="s">
        <v>1093</v>
      </c>
      <c r="I1010" s="136" t="s">
        <v>1094</v>
      </c>
      <c r="J1010" s="137">
        <v>221</v>
      </c>
      <c r="K1010" s="137">
        <v>221</v>
      </c>
      <c r="L1010" s="138"/>
      <c r="M1010" s="139">
        <v>200</v>
      </c>
      <c r="N1010" s="140"/>
      <c r="O1010" s="141"/>
      <c r="P1010" s="142"/>
      <c r="Q1010" s="143"/>
      <c r="R1010" s="144"/>
      <c r="S1010" s="141"/>
      <c r="T1010" s="143"/>
      <c r="U1010" s="145"/>
      <c r="V1010" s="109"/>
      <c r="W1010" s="109"/>
      <c r="X1010" s="109"/>
      <c r="Y1010" s="109"/>
      <c r="Z1010" s="109"/>
      <c r="AA1010" s="109"/>
      <c r="AB1010" s="109"/>
      <c r="AC1010" s="109"/>
      <c r="AD1010" s="109"/>
      <c r="AE1010" s="109"/>
      <c r="AF1010" s="109"/>
      <c r="AG1010" s="109"/>
      <c r="AH1010" s="109"/>
      <c r="AI1010" s="109"/>
      <c r="AJ1010" s="109"/>
      <c r="AK1010" s="109"/>
      <c r="AL1010" s="109"/>
      <c r="AM1010" s="109"/>
      <c r="AN1010" s="109"/>
      <c r="AO1010" s="109"/>
      <c r="AP1010" s="109"/>
      <c r="AQ1010" s="109"/>
      <c r="AR1010" s="109"/>
      <c r="AS1010" s="109"/>
      <c r="AT1010" s="109"/>
      <c r="AU1010" s="109"/>
      <c r="AV1010" s="109"/>
      <c r="AW1010" s="109"/>
      <c r="AX1010" s="109"/>
      <c r="AY1010" s="109"/>
      <c r="AZ1010" s="109"/>
      <c r="BA1010" s="109"/>
      <c r="BB1010" s="109"/>
      <c r="BC1010" s="109"/>
      <c r="BD1010" s="109"/>
    </row>
    <row r="1011" spans="1:56" s="110" customFormat="1">
      <c r="A1011" s="131"/>
      <c r="B1011" s="132" t="s">
        <v>1084</v>
      </c>
      <c r="C1011" s="133" t="s">
        <v>1085</v>
      </c>
      <c r="D1011" s="133" t="s">
        <v>754</v>
      </c>
      <c r="E1011" s="134"/>
      <c r="F1011" s="135" t="s">
        <v>1066</v>
      </c>
      <c r="G1011" s="136"/>
      <c r="H1011" s="134" t="s">
        <v>1095</v>
      </c>
      <c r="I1011" s="136" t="s">
        <v>1088</v>
      </c>
      <c r="J1011" s="137">
        <v>121</v>
      </c>
      <c r="K1011" s="137">
        <v>121</v>
      </c>
      <c r="L1011" s="138"/>
      <c r="M1011" s="139">
        <v>200</v>
      </c>
      <c r="N1011" s="140"/>
      <c r="O1011" s="141"/>
      <c r="P1011" s="142"/>
      <c r="Q1011" s="143"/>
      <c r="R1011" s="144"/>
      <c r="S1011" s="141"/>
      <c r="T1011" s="143"/>
      <c r="U1011" s="145"/>
      <c r="V1011" s="109"/>
      <c r="W1011" s="109"/>
      <c r="X1011" s="109"/>
      <c r="Y1011" s="109"/>
      <c r="Z1011" s="109"/>
      <c r="AA1011" s="109"/>
      <c r="AB1011" s="109"/>
      <c r="AC1011" s="109"/>
      <c r="AD1011" s="109"/>
      <c r="AE1011" s="109"/>
      <c r="AF1011" s="109"/>
      <c r="AG1011" s="109"/>
      <c r="AH1011" s="109"/>
      <c r="AI1011" s="109"/>
      <c r="AJ1011" s="109"/>
      <c r="AK1011" s="109"/>
      <c r="AL1011" s="109"/>
      <c r="AM1011" s="109"/>
      <c r="AN1011" s="109"/>
      <c r="AO1011" s="109"/>
      <c r="AP1011" s="109"/>
      <c r="AQ1011" s="109"/>
      <c r="AR1011" s="109"/>
      <c r="AS1011" s="109"/>
      <c r="AT1011" s="109"/>
      <c r="AU1011" s="109"/>
      <c r="AV1011" s="109"/>
      <c r="AW1011" s="109"/>
      <c r="AX1011" s="109"/>
      <c r="AY1011" s="109"/>
      <c r="AZ1011" s="109"/>
      <c r="BA1011" s="109"/>
      <c r="BB1011" s="109"/>
      <c r="BC1011" s="109"/>
      <c r="BD1011" s="109"/>
    </row>
    <row r="1012" spans="1:56" s="110" customFormat="1">
      <c r="A1012" s="131"/>
      <c r="B1012" s="132" t="s">
        <v>1084</v>
      </c>
      <c r="C1012" s="133" t="s">
        <v>1085</v>
      </c>
      <c r="D1012" s="133" t="s">
        <v>754</v>
      </c>
      <c r="E1012" s="134"/>
      <c r="F1012" s="135" t="s">
        <v>1066</v>
      </c>
      <c r="G1012" s="136"/>
      <c r="H1012" s="134" t="s">
        <v>1096</v>
      </c>
      <c r="I1012" s="136" t="s">
        <v>1097</v>
      </c>
      <c r="J1012" s="137">
        <v>39.9</v>
      </c>
      <c r="K1012" s="137">
        <v>39.9</v>
      </c>
      <c r="L1012" s="138"/>
      <c r="M1012" s="139">
        <v>160</v>
      </c>
      <c r="N1012" s="140"/>
      <c r="O1012" s="141"/>
      <c r="P1012" s="142"/>
      <c r="Q1012" s="143"/>
      <c r="R1012" s="144"/>
      <c r="S1012" s="141"/>
      <c r="T1012" s="143"/>
      <c r="U1012" s="145"/>
      <c r="V1012" s="109"/>
      <c r="W1012" s="109"/>
      <c r="X1012" s="109"/>
      <c r="Y1012" s="109"/>
      <c r="Z1012" s="109"/>
      <c r="AA1012" s="109"/>
      <c r="AB1012" s="109"/>
      <c r="AC1012" s="109"/>
      <c r="AD1012" s="109"/>
      <c r="AE1012" s="109"/>
      <c r="AF1012" s="109"/>
      <c r="AG1012" s="109"/>
      <c r="AH1012" s="109"/>
      <c r="AI1012" s="109"/>
      <c r="AJ1012" s="109"/>
      <c r="AK1012" s="109"/>
      <c r="AL1012" s="109"/>
      <c r="AM1012" s="109"/>
      <c r="AN1012" s="109"/>
      <c r="AO1012" s="109"/>
      <c r="AP1012" s="109"/>
      <c r="AQ1012" s="109"/>
      <c r="AR1012" s="109"/>
      <c r="AS1012" s="109"/>
      <c r="AT1012" s="109"/>
      <c r="AU1012" s="109"/>
      <c r="AV1012" s="109"/>
      <c r="AW1012" s="109"/>
      <c r="AX1012" s="109"/>
      <c r="AY1012" s="109"/>
      <c r="AZ1012" s="109"/>
      <c r="BA1012" s="109"/>
      <c r="BB1012" s="109"/>
      <c r="BC1012" s="109"/>
      <c r="BD1012" s="109"/>
    </row>
    <row r="1013" spans="1:56" s="110" customFormat="1">
      <c r="A1013" s="131"/>
      <c r="B1013" s="132" t="s">
        <v>1084</v>
      </c>
      <c r="C1013" s="133" t="s">
        <v>1085</v>
      </c>
      <c r="D1013" s="133" t="s">
        <v>754</v>
      </c>
      <c r="E1013" s="134"/>
      <c r="F1013" s="135" t="s">
        <v>1066</v>
      </c>
      <c r="G1013" s="136"/>
      <c r="H1013" s="134" t="s">
        <v>1096</v>
      </c>
      <c r="I1013" s="136" t="s">
        <v>1097</v>
      </c>
      <c r="J1013" s="137">
        <v>27.2</v>
      </c>
      <c r="K1013" s="137">
        <v>27.2</v>
      </c>
      <c r="L1013" s="138"/>
      <c r="M1013" s="139">
        <v>160</v>
      </c>
      <c r="N1013" s="140"/>
      <c r="O1013" s="141"/>
      <c r="P1013" s="142"/>
      <c r="Q1013" s="143"/>
      <c r="R1013" s="144"/>
      <c r="S1013" s="141"/>
      <c r="T1013" s="143"/>
      <c r="U1013" s="145"/>
      <c r="V1013" s="109"/>
      <c r="W1013" s="109"/>
      <c r="X1013" s="109"/>
      <c r="Y1013" s="109"/>
      <c r="Z1013" s="109"/>
      <c r="AA1013" s="109"/>
      <c r="AB1013" s="109"/>
      <c r="AC1013" s="109"/>
      <c r="AD1013" s="109"/>
      <c r="AE1013" s="109"/>
      <c r="AF1013" s="109"/>
      <c r="AG1013" s="109"/>
      <c r="AH1013" s="109"/>
      <c r="AI1013" s="109"/>
      <c r="AJ1013" s="109"/>
      <c r="AK1013" s="109"/>
      <c r="AL1013" s="109"/>
      <c r="AM1013" s="109"/>
      <c r="AN1013" s="109"/>
      <c r="AO1013" s="109"/>
      <c r="AP1013" s="109"/>
      <c r="AQ1013" s="109"/>
      <c r="AR1013" s="109"/>
      <c r="AS1013" s="109"/>
      <c r="AT1013" s="109"/>
      <c r="AU1013" s="109"/>
      <c r="AV1013" s="109"/>
      <c r="AW1013" s="109"/>
      <c r="AX1013" s="109"/>
      <c r="AY1013" s="109"/>
      <c r="AZ1013" s="109"/>
      <c r="BA1013" s="109"/>
      <c r="BB1013" s="109"/>
      <c r="BC1013" s="109"/>
      <c r="BD1013" s="109"/>
    </row>
    <row r="1014" spans="1:56" s="110" customFormat="1">
      <c r="A1014" s="131"/>
      <c r="B1014" s="132" t="s">
        <v>1084</v>
      </c>
      <c r="C1014" s="133" t="s">
        <v>1085</v>
      </c>
      <c r="D1014" s="133" t="s">
        <v>754</v>
      </c>
      <c r="E1014" s="134"/>
      <c r="F1014" s="135" t="s">
        <v>1066</v>
      </c>
      <c r="G1014" s="136"/>
      <c r="H1014" s="134" t="s">
        <v>1096</v>
      </c>
      <c r="I1014" s="136" t="s">
        <v>1097</v>
      </c>
      <c r="J1014" s="137">
        <v>39.200000000000003</v>
      </c>
      <c r="K1014" s="137">
        <v>39.200000000000003</v>
      </c>
      <c r="L1014" s="138"/>
      <c r="M1014" s="139">
        <v>160</v>
      </c>
      <c r="N1014" s="140"/>
      <c r="O1014" s="141"/>
      <c r="P1014" s="142"/>
      <c r="Q1014" s="143"/>
      <c r="R1014" s="144"/>
      <c r="S1014" s="141"/>
      <c r="T1014" s="143"/>
      <c r="U1014" s="145"/>
      <c r="V1014" s="109"/>
      <c r="W1014" s="109"/>
      <c r="X1014" s="109"/>
      <c r="Y1014" s="109"/>
      <c r="Z1014" s="109"/>
      <c r="AA1014" s="109"/>
      <c r="AB1014" s="109"/>
      <c r="AC1014" s="109"/>
      <c r="AD1014" s="109"/>
      <c r="AE1014" s="109"/>
      <c r="AF1014" s="109"/>
      <c r="AG1014" s="109"/>
      <c r="AH1014" s="109"/>
      <c r="AI1014" s="109"/>
      <c r="AJ1014" s="109"/>
      <c r="AK1014" s="109"/>
      <c r="AL1014" s="109"/>
      <c r="AM1014" s="109"/>
      <c r="AN1014" s="109"/>
      <c r="AO1014" s="109"/>
      <c r="AP1014" s="109"/>
      <c r="AQ1014" s="109"/>
      <c r="AR1014" s="109"/>
      <c r="AS1014" s="109"/>
      <c r="AT1014" s="109"/>
      <c r="AU1014" s="109"/>
      <c r="AV1014" s="109"/>
      <c r="AW1014" s="109"/>
      <c r="AX1014" s="109"/>
      <c r="AY1014" s="109"/>
      <c r="AZ1014" s="109"/>
      <c r="BA1014" s="109"/>
      <c r="BB1014" s="109"/>
      <c r="BC1014" s="109"/>
      <c r="BD1014" s="109"/>
    </row>
    <row r="1015" spans="1:56" s="110" customFormat="1">
      <c r="A1015" s="131"/>
      <c r="B1015" s="132" t="s">
        <v>1084</v>
      </c>
      <c r="C1015" s="133" t="s">
        <v>1085</v>
      </c>
      <c r="D1015" s="133" t="s">
        <v>754</v>
      </c>
      <c r="E1015" s="134"/>
      <c r="F1015" s="135" t="s">
        <v>1066</v>
      </c>
      <c r="G1015" s="136"/>
      <c r="H1015" s="134" t="s">
        <v>1098</v>
      </c>
      <c r="I1015" s="136" t="s">
        <v>1088</v>
      </c>
      <c r="J1015" s="137">
        <v>9.5</v>
      </c>
      <c r="K1015" s="137">
        <v>9.5</v>
      </c>
      <c r="L1015" s="138"/>
      <c r="M1015" s="139">
        <v>160</v>
      </c>
      <c r="N1015" s="140"/>
      <c r="O1015" s="141"/>
      <c r="P1015" s="142"/>
      <c r="Q1015" s="143"/>
      <c r="R1015" s="144"/>
      <c r="S1015" s="141"/>
      <c r="T1015" s="143"/>
      <c r="U1015" s="145"/>
      <c r="V1015" s="109"/>
      <c r="W1015" s="109"/>
      <c r="X1015" s="109"/>
      <c r="Y1015" s="109"/>
      <c r="Z1015" s="109"/>
      <c r="AA1015" s="109"/>
      <c r="AB1015" s="109"/>
      <c r="AC1015" s="109"/>
      <c r="AD1015" s="109"/>
      <c r="AE1015" s="109"/>
      <c r="AF1015" s="109"/>
      <c r="AG1015" s="109"/>
      <c r="AH1015" s="109"/>
      <c r="AI1015" s="109"/>
      <c r="AJ1015" s="109"/>
      <c r="AK1015" s="109"/>
      <c r="AL1015" s="109"/>
      <c r="AM1015" s="109"/>
      <c r="AN1015" s="109"/>
      <c r="AO1015" s="109"/>
      <c r="AP1015" s="109"/>
      <c r="AQ1015" s="109"/>
      <c r="AR1015" s="109"/>
      <c r="AS1015" s="109"/>
      <c r="AT1015" s="109"/>
      <c r="AU1015" s="109"/>
      <c r="AV1015" s="109"/>
      <c r="AW1015" s="109"/>
      <c r="AX1015" s="109"/>
      <c r="AY1015" s="109"/>
      <c r="AZ1015" s="109"/>
      <c r="BA1015" s="109"/>
      <c r="BB1015" s="109"/>
      <c r="BC1015" s="109"/>
      <c r="BD1015" s="109"/>
    </row>
    <row r="1016" spans="1:56" s="110" customFormat="1">
      <c r="A1016" s="131"/>
      <c r="B1016" s="132" t="s">
        <v>1084</v>
      </c>
      <c r="C1016" s="133" t="s">
        <v>1085</v>
      </c>
      <c r="D1016" s="133" t="s">
        <v>754</v>
      </c>
      <c r="E1016" s="134"/>
      <c r="F1016" s="135" t="s">
        <v>1066</v>
      </c>
      <c r="G1016" s="136"/>
      <c r="H1016" s="134" t="s">
        <v>1099</v>
      </c>
      <c r="I1016" s="136" t="s">
        <v>1097</v>
      </c>
      <c r="J1016" s="137">
        <v>4</v>
      </c>
      <c r="K1016" s="138">
        <v>0</v>
      </c>
      <c r="L1016" s="138">
        <v>4</v>
      </c>
      <c r="M1016" s="139">
        <v>0</v>
      </c>
      <c r="N1016" s="140"/>
      <c r="O1016" s="141"/>
      <c r="P1016" s="142"/>
      <c r="Q1016" s="143"/>
      <c r="R1016" s="144"/>
      <c r="S1016" s="141"/>
      <c r="T1016" s="143"/>
      <c r="U1016" s="145"/>
      <c r="V1016" s="109"/>
      <c r="W1016" s="109"/>
      <c r="X1016" s="109"/>
      <c r="Y1016" s="109"/>
      <c r="Z1016" s="109"/>
      <c r="AA1016" s="109"/>
      <c r="AB1016" s="109"/>
      <c r="AC1016" s="109"/>
      <c r="AD1016" s="109"/>
      <c r="AE1016" s="109"/>
      <c r="AF1016" s="109"/>
      <c r="AG1016" s="109"/>
      <c r="AH1016" s="109"/>
      <c r="AI1016" s="109"/>
      <c r="AJ1016" s="109"/>
      <c r="AK1016" s="109"/>
      <c r="AL1016" s="109"/>
      <c r="AM1016" s="109"/>
      <c r="AN1016" s="109"/>
      <c r="AO1016" s="109"/>
      <c r="AP1016" s="109"/>
      <c r="AQ1016" s="109"/>
      <c r="AR1016" s="109"/>
      <c r="AS1016" s="109"/>
      <c r="AT1016" s="109"/>
      <c r="AU1016" s="109"/>
      <c r="AV1016" s="109"/>
      <c r="AW1016" s="109"/>
      <c r="AX1016" s="109"/>
      <c r="AY1016" s="109"/>
      <c r="AZ1016" s="109"/>
      <c r="BA1016" s="109"/>
      <c r="BB1016" s="109"/>
      <c r="BC1016" s="109"/>
      <c r="BD1016" s="109"/>
    </row>
    <row r="1017" spans="1:56" s="110" customFormat="1">
      <c r="A1017" s="131"/>
      <c r="B1017" s="132" t="s">
        <v>1084</v>
      </c>
      <c r="C1017" s="133" t="s">
        <v>1085</v>
      </c>
      <c r="D1017" s="133" t="s">
        <v>754</v>
      </c>
      <c r="E1017" s="134"/>
      <c r="F1017" s="135" t="s">
        <v>1066</v>
      </c>
      <c r="G1017" s="136"/>
      <c r="H1017" s="136" t="s">
        <v>1100</v>
      </c>
      <c r="I1017" s="136" t="s">
        <v>1101</v>
      </c>
      <c r="J1017" s="137">
        <v>1</v>
      </c>
      <c r="K1017" s="137">
        <v>1</v>
      </c>
      <c r="L1017" s="138"/>
      <c r="M1017" s="139">
        <v>200</v>
      </c>
      <c r="N1017" s="140"/>
      <c r="O1017" s="141"/>
      <c r="P1017" s="142"/>
      <c r="Q1017" s="143"/>
      <c r="R1017" s="144"/>
      <c r="S1017" s="141"/>
      <c r="T1017" s="143"/>
      <c r="U1017" s="145"/>
      <c r="V1017" s="109"/>
      <c r="W1017" s="109"/>
      <c r="X1017" s="109"/>
      <c r="Y1017" s="109"/>
      <c r="Z1017" s="109"/>
      <c r="AA1017" s="109"/>
      <c r="AB1017" s="109"/>
      <c r="AC1017" s="109"/>
      <c r="AD1017" s="109"/>
      <c r="AE1017" s="109"/>
      <c r="AF1017" s="109"/>
      <c r="AG1017" s="109"/>
      <c r="AH1017" s="109"/>
      <c r="AI1017" s="109"/>
      <c r="AJ1017" s="109"/>
      <c r="AK1017" s="109"/>
      <c r="AL1017" s="109"/>
      <c r="AM1017" s="109"/>
      <c r="AN1017" s="109"/>
      <c r="AO1017" s="109"/>
      <c r="AP1017" s="109"/>
      <c r="AQ1017" s="109"/>
      <c r="AR1017" s="109"/>
      <c r="AS1017" s="109"/>
      <c r="AT1017" s="109"/>
      <c r="AU1017" s="109"/>
      <c r="AV1017" s="109"/>
      <c r="AW1017" s="109"/>
      <c r="AX1017" s="109"/>
      <c r="AY1017" s="109"/>
      <c r="AZ1017" s="109"/>
      <c r="BA1017" s="109"/>
      <c r="BB1017" s="109"/>
      <c r="BC1017" s="109"/>
      <c r="BD1017" s="109"/>
    </row>
    <row r="1018" spans="1:56" s="110" customFormat="1">
      <c r="A1018" s="131"/>
      <c r="B1018" s="132" t="s">
        <v>1084</v>
      </c>
      <c r="C1018" s="133" t="s">
        <v>1085</v>
      </c>
      <c r="D1018" s="133" t="s">
        <v>754</v>
      </c>
      <c r="E1018" s="134"/>
      <c r="F1018" s="135" t="s">
        <v>1066</v>
      </c>
      <c r="G1018" s="136"/>
      <c r="H1018" s="136" t="s">
        <v>1102</v>
      </c>
      <c r="I1018" s="136" t="s">
        <v>1088</v>
      </c>
      <c r="J1018" s="137">
        <v>2.6</v>
      </c>
      <c r="K1018" s="137">
        <v>2.6</v>
      </c>
      <c r="L1018" s="138"/>
      <c r="M1018" s="139">
        <v>200</v>
      </c>
      <c r="N1018" s="140"/>
      <c r="O1018" s="141"/>
      <c r="P1018" s="142"/>
      <c r="Q1018" s="143"/>
      <c r="R1018" s="144"/>
      <c r="S1018" s="141"/>
      <c r="T1018" s="143"/>
      <c r="U1018" s="145"/>
      <c r="V1018" s="109"/>
      <c r="W1018" s="109"/>
      <c r="X1018" s="109"/>
      <c r="Y1018" s="109"/>
      <c r="Z1018" s="109"/>
      <c r="AA1018" s="109"/>
      <c r="AB1018" s="109"/>
      <c r="AC1018" s="109"/>
      <c r="AD1018" s="109"/>
      <c r="AE1018" s="109"/>
      <c r="AF1018" s="109"/>
      <c r="AG1018" s="109"/>
      <c r="AH1018" s="109"/>
      <c r="AI1018" s="109"/>
      <c r="AJ1018" s="109"/>
      <c r="AK1018" s="109"/>
      <c r="AL1018" s="109"/>
      <c r="AM1018" s="109"/>
      <c r="AN1018" s="109"/>
      <c r="AO1018" s="109"/>
      <c r="AP1018" s="109"/>
      <c r="AQ1018" s="109"/>
      <c r="AR1018" s="109"/>
      <c r="AS1018" s="109"/>
      <c r="AT1018" s="109"/>
      <c r="AU1018" s="109"/>
      <c r="AV1018" s="109"/>
      <c r="AW1018" s="109"/>
      <c r="AX1018" s="109"/>
      <c r="AY1018" s="109"/>
      <c r="AZ1018" s="109"/>
      <c r="BA1018" s="109"/>
      <c r="BB1018" s="109"/>
      <c r="BC1018" s="109"/>
      <c r="BD1018" s="109"/>
    </row>
    <row r="1019" spans="1:56" s="90" customFormat="1" ht="12.75" customHeight="1">
      <c r="A1019" s="94" t="s">
        <v>1103</v>
      </c>
      <c r="B1019" s="95" t="s">
        <v>1084</v>
      </c>
      <c r="C1019" s="95"/>
      <c r="D1019" s="95"/>
      <c r="E1019" s="95"/>
      <c r="F1019" s="51"/>
      <c r="G1019" s="52"/>
      <c r="H1019" s="96"/>
      <c r="I1019" s="96"/>
      <c r="J1019" s="97">
        <f>SUM(J1004:J1018)</f>
        <v>623.83000000000015</v>
      </c>
      <c r="K1019" s="97">
        <f>SUM(K1004:K1018)</f>
        <v>619.83000000000015</v>
      </c>
      <c r="L1019" s="97">
        <f>SUM(L1004:L1018)</f>
        <v>4</v>
      </c>
      <c r="M1019" s="52"/>
      <c r="N1019" s="57"/>
      <c r="O1019" s="35"/>
      <c r="P1019" s="36"/>
      <c r="Q1019" s="58"/>
      <c r="R1019" s="48"/>
      <c r="S1019" s="39"/>
      <c r="T1019" s="58"/>
      <c r="U1019" s="40"/>
      <c r="V1019" s="41"/>
      <c r="W1019" s="41"/>
      <c r="X1019" s="41"/>
      <c r="Y1019" s="41"/>
      <c r="Z1019" s="41"/>
      <c r="AA1019" s="41"/>
      <c r="AB1019" s="41"/>
      <c r="AC1019" s="41"/>
      <c r="AD1019" s="41"/>
      <c r="AE1019" s="41"/>
      <c r="AF1019" s="41"/>
      <c r="AG1019" s="41"/>
      <c r="AH1019" s="41"/>
      <c r="AI1019" s="41"/>
      <c r="AJ1019" s="86"/>
      <c r="AK1019" s="86"/>
      <c r="AL1019" s="86"/>
      <c r="AM1019" s="86"/>
      <c r="AN1019" s="86"/>
      <c r="AO1019" s="86"/>
      <c r="AP1019" s="86"/>
      <c r="AQ1019" s="86"/>
      <c r="AR1019" s="86"/>
      <c r="AS1019" s="86"/>
      <c r="AT1019" s="86"/>
      <c r="AU1019" s="86"/>
      <c r="AV1019" s="86"/>
      <c r="AW1019" s="86"/>
      <c r="AX1019" s="86"/>
      <c r="AY1019" s="86"/>
      <c r="AZ1019" s="86"/>
      <c r="BA1019" s="86"/>
      <c r="BB1019" s="86"/>
      <c r="BC1019" s="86"/>
      <c r="BD1019" s="86"/>
    </row>
    <row r="1020" spans="1:56" s="110" customFormat="1">
      <c r="A1020" s="151"/>
      <c r="B1020" s="152"/>
      <c r="C1020" s="153"/>
      <c r="D1020" s="153"/>
      <c r="E1020" s="153"/>
      <c r="F1020" s="153"/>
      <c r="G1020" s="153"/>
      <c r="H1020" s="153"/>
      <c r="I1020" s="154" t="s">
        <v>1104</v>
      </c>
      <c r="J1020" s="74"/>
      <c r="K1020" s="153"/>
      <c r="L1020" s="153"/>
      <c r="M1020" s="153"/>
      <c r="N1020" s="152"/>
      <c r="O1020" s="141"/>
      <c r="P1020" s="142"/>
      <c r="Q1020" s="143"/>
      <c r="R1020" s="144"/>
      <c r="S1020" s="141"/>
      <c r="T1020" s="143"/>
      <c r="U1020" s="145"/>
      <c r="V1020" s="109"/>
      <c r="W1020" s="109"/>
      <c r="X1020" s="109"/>
      <c r="Y1020" s="109"/>
      <c r="Z1020" s="109"/>
      <c r="AA1020" s="109"/>
      <c r="AB1020" s="109"/>
      <c r="AC1020" s="109"/>
      <c r="AD1020" s="109"/>
      <c r="AE1020" s="109"/>
      <c r="AF1020" s="109"/>
      <c r="AG1020" s="109"/>
      <c r="AH1020" s="109"/>
      <c r="AI1020" s="109"/>
      <c r="AJ1020" s="109"/>
      <c r="AK1020" s="109"/>
      <c r="AL1020" s="109"/>
      <c r="AM1020" s="109"/>
      <c r="AN1020" s="109"/>
      <c r="AO1020" s="109"/>
      <c r="AP1020" s="109"/>
      <c r="AQ1020" s="109"/>
      <c r="AR1020" s="109"/>
      <c r="AS1020" s="109"/>
      <c r="AT1020" s="109"/>
      <c r="AU1020" s="109"/>
      <c r="AV1020" s="109"/>
      <c r="AW1020" s="109"/>
      <c r="AX1020" s="109"/>
      <c r="AY1020" s="109"/>
      <c r="AZ1020" s="109"/>
      <c r="BA1020" s="109"/>
      <c r="BB1020" s="109"/>
      <c r="BC1020" s="109"/>
      <c r="BD1020" s="109"/>
    </row>
    <row r="1021" spans="1:56">
      <c r="A1021" s="43"/>
      <c r="O1021" s="159"/>
      <c r="P1021" s="160"/>
      <c r="Q1021" s="161"/>
      <c r="R1021" s="162"/>
      <c r="S1021" s="163"/>
      <c r="T1021" s="161"/>
      <c r="U1021" s="164"/>
      <c r="V1021" s="165"/>
      <c r="W1021" s="165"/>
      <c r="X1021" s="165"/>
      <c r="Y1021" s="165"/>
      <c r="Z1021" s="165"/>
      <c r="AA1021" s="165"/>
      <c r="AB1021" s="165"/>
      <c r="AC1021" s="165"/>
      <c r="AD1021" s="165"/>
      <c r="AE1021" s="165"/>
      <c r="AF1021" s="165"/>
      <c r="AG1021" s="165"/>
      <c r="AH1021" s="165"/>
      <c r="AI1021" s="165"/>
    </row>
    <row r="1022" spans="1:56" s="174" customFormat="1">
      <c r="A1022" s="166"/>
      <c r="B1022" s="167" t="s">
        <v>1105</v>
      </c>
      <c r="C1022" s="167"/>
      <c r="D1022" s="167"/>
      <c r="E1022" s="167"/>
      <c r="F1022" s="167"/>
      <c r="G1022" s="167"/>
      <c r="H1022" s="167"/>
      <c r="I1022" s="167"/>
      <c r="J1022" s="168">
        <f>J1019+J1002+J982+J815+J629+J420+J246+J139+J88</f>
        <v>52379.87</v>
      </c>
      <c r="K1022" s="168">
        <f>K1019+K1002+K982+K815+K629+K420+K246+K139+K88</f>
        <v>49114.05</v>
      </c>
      <c r="L1022" s="168">
        <f>L1019+L1002+L982+L815+L629+L420+L246+L139+L88</f>
        <v>3277.8199999999997</v>
      </c>
      <c r="M1022" s="167"/>
      <c r="N1022" s="169"/>
      <c r="O1022" s="169"/>
      <c r="P1022" s="170"/>
      <c r="Q1022" s="171"/>
      <c r="R1022" s="169"/>
      <c r="S1022" s="172">
        <f>SUM(S2:S1021)</f>
        <v>0</v>
      </c>
      <c r="T1022" s="171"/>
      <c r="U1022" s="172">
        <f>SUM(U2:U1021)</f>
        <v>9529036</v>
      </c>
      <c r="V1022" s="173"/>
      <c r="W1022" s="41"/>
      <c r="X1022" s="41"/>
      <c r="Y1022" s="41"/>
      <c r="Z1022" s="41"/>
      <c r="AA1022" s="41"/>
      <c r="AB1022" s="41"/>
      <c r="AC1022" s="41"/>
      <c r="AD1022" s="41"/>
      <c r="AE1022" s="41"/>
      <c r="AF1022" s="41"/>
      <c r="AG1022" s="41"/>
      <c r="AH1022" s="41"/>
      <c r="AI1022" s="41"/>
      <c r="AJ1022" s="165"/>
      <c r="AK1022" s="165"/>
      <c r="AL1022" s="165"/>
      <c r="AM1022" s="165"/>
      <c r="AN1022" s="165"/>
      <c r="AO1022" s="165"/>
      <c r="AP1022" s="165"/>
      <c r="AQ1022" s="165"/>
      <c r="AR1022" s="165"/>
      <c r="AS1022" s="165"/>
      <c r="AT1022" s="165"/>
      <c r="AU1022" s="165"/>
      <c r="AV1022" s="165"/>
      <c r="AW1022" s="165"/>
      <c r="AX1022" s="165"/>
      <c r="AY1022" s="165"/>
      <c r="AZ1022" s="165"/>
      <c r="BA1022" s="165"/>
      <c r="BB1022" s="165"/>
      <c r="BC1022" s="165"/>
      <c r="BD1022" s="165"/>
    </row>
    <row r="1023" spans="1:56">
      <c r="A1023" s="43"/>
    </row>
    <row r="1024" spans="1:56">
      <c r="A1024" s="43"/>
      <c r="J1024" s="175"/>
    </row>
    <row r="1025" spans="1:1">
      <c r="A1025" s="43"/>
    </row>
    <row r="1026" spans="1:1">
      <c r="A1026" s="43"/>
    </row>
    <row r="1027" spans="1:1">
      <c r="A1027" s="43"/>
    </row>
    <row r="1028" spans="1:1">
      <c r="A1028" s="43"/>
    </row>
    <row r="1029" spans="1:1">
      <c r="A1029" s="43"/>
    </row>
    <row r="1030" spans="1:1">
      <c r="A1030" s="43"/>
    </row>
    <row r="1031" spans="1:1">
      <c r="A1031" s="43"/>
    </row>
    <row r="1032" spans="1:1">
      <c r="A1032" s="43"/>
    </row>
    <row r="1033" spans="1:1">
      <c r="A1033" s="43"/>
    </row>
    <row r="1034" spans="1:1">
      <c r="A1034" s="43"/>
    </row>
    <row r="1035" spans="1:1">
      <c r="A1035" s="43"/>
    </row>
    <row r="1036" spans="1:1">
      <c r="A1036" s="43"/>
    </row>
    <row r="1037" spans="1:1">
      <c r="A1037" s="43"/>
    </row>
    <row r="1038" spans="1:1">
      <c r="A1038" s="43"/>
    </row>
    <row r="1039" spans="1:1">
      <c r="A1039" s="43"/>
    </row>
    <row r="1040" spans="1:1">
      <c r="A1040" s="43"/>
    </row>
    <row r="1041" spans="1:1">
      <c r="A1041" s="43"/>
    </row>
    <row r="1042" spans="1:1">
      <c r="A1042" s="43"/>
    </row>
    <row r="1043" spans="1:1">
      <c r="A1043" s="43"/>
    </row>
    <row r="1044" spans="1:1">
      <c r="A1044" s="43"/>
    </row>
    <row r="1045" spans="1:1">
      <c r="A1045" s="43"/>
    </row>
    <row r="1046" spans="1:1">
      <c r="A1046" s="43"/>
    </row>
    <row r="1047" spans="1:1">
      <c r="A1047" s="43"/>
    </row>
    <row r="1048" spans="1:1">
      <c r="A1048" s="43"/>
    </row>
    <row r="1049" spans="1:1">
      <c r="A1049" s="43"/>
    </row>
    <row r="1050" spans="1:1">
      <c r="A1050" s="43"/>
    </row>
    <row r="1051" spans="1:1">
      <c r="A1051" s="43"/>
    </row>
    <row r="1052" spans="1:1">
      <c r="A1052" s="43"/>
    </row>
    <row r="1053" spans="1:1">
      <c r="A1053" s="43"/>
    </row>
    <row r="1054" spans="1:1">
      <c r="A1054" s="43"/>
    </row>
    <row r="1055" spans="1:1">
      <c r="A1055" s="43"/>
    </row>
    <row r="1056" spans="1:1">
      <c r="A1056" s="43"/>
    </row>
    <row r="1057" spans="1:1">
      <c r="A1057" s="43"/>
    </row>
    <row r="1058" spans="1:1">
      <c r="A1058" s="43"/>
    </row>
    <row r="1059" spans="1:1">
      <c r="A1059" s="43"/>
    </row>
    <row r="1060" spans="1:1">
      <c r="A1060" s="43"/>
    </row>
    <row r="1061" spans="1:1">
      <c r="A1061" s="43"/>
    </row>
    <row r="1062" spans="1:1">
      <c r="A1062" s="43"/>
    </row>
    <row r="1063" spans="1:1">
      <c r="A1063" s="43"/>
    </row>
    <row r="1064" spans="1:1">
      <c r="A1064" s="43"/>
    </row>
    <row r="1065" spans="1:1">
      <c r="A1065" s="43"/>
    </row>
    <row r="1066" spans="1:1">
      <c r="A1066" s="43"/>
    </row>
    <row r="1067" spans="1:1">
      <c r="A1067" s="43"/>
    </row>
    <row r="1068" spans="1:1">
      <c r="A1068" s="43"/>
    </row>
    <row r="1069" spans="1:1">
      <c r="A1069" s="43"/>
    </row>
    <row r="1070" spans="1:1">
      <c r="A1070" s="43"/>
    </row>
    <row r="1071" spans="1:1">
      <c r="A1071" s="43"/>
    </row>
    <row r="1072" spans="1:1">
      <c r="A1072" s="43"/>
    </row>
    <row r="1073" spans="1:1">
      <c r="A1073" s="43"/>
    </row>
    <row r="1074" spans="1:1">
      <c r="A1074" s="43"/>
    </row>
    <row r="1075" spans="1:1">
      <c r="A1075" s="43"/>
    </row>
    <row r="1076" spans="1:1">
      <c r="A1076" s="43"/>
    </row>
    <row r="1077" spans="1:1">
      <c r="A1077" s="43"/>
    </row>
    <row r="1078" spans="1:1">
      <c r="A1078" s="43"/>
    </row>
    <row r="1079" spans="1:1">
      <c r="A1079" s="43"/>
    </row>
    <row r="1080" spans="1:1">
      <c r="A1080" s="43"/>
    </row>
    <row r="1081" spans="1:1">
      <c r="A1081" s="43"/>
    </row>
    <row r="1082" spans="1:1">
      <c r="A1082" s="43"/>
    </row>
    <row r="1083" spans="1:1">
      <c r="A1083" s="43"/>
    </row>
    <row r="1084" spans="1:1">
      <c r="A1084" s="43"/>
    </row>
    <row r="1085" spans="1:1">
      <c r="A1085" s="43"/>
    </row>
    <row r="1086" spans="1:1">
      <c r="A1086" s="43"/>
    </row>
    <row r="1087" spans="1:1">
      <c r="A1087" s="43"/>
    </row>
    <row r="1088" spans="1:1">
      <c r="A1088" s="43"/>
    </row>
    <row r="1089" spans="1:1">
      <c r="A1089" s="43"/>
    </row>
    <row r="1090" spans="1:1">
      <c r="A1090" s="43"/>
    </row>
    <row r="1091" spans="1:1">
      <c r="A1091" s="43"/>
    </row>
    <row r="1092" spans="1:1">
      <c r="A1092" s="43"/>
    </row>
    <row r="1093" spans="1:1">
      <c r="A1093" s="43"/>
    </row>
    <row r="1094" spans="1:1">
      <c r="A1094" s="43"/>
    </row>
    <row r="1095" spans="1:1">
      <c r="A1095" s="43"/>
    </row>
    <row r="1096" spans="1:1">
      <c r="A1096" s="43"/>
    </row>
    <row r="1097" spans="1:1">
      <c r="A1097" s="43"/>
    </row>
    <row r="1098" spans="1:1">
      <c r="A1098" s="43"/>
    </row>
    <row r="1099" spans="1:1">
      <c r="A1099" s="43"/>
    </row>
    <row r="1100" spans="1:1">
      <c r="A1100" s="43"/>
    </row>
    <row r="1101" spans="1:1">
      <c r="A1101" s="43"/>
    </row>
    <row r="1102" spans="1:1">
      <c r="A1102" s="43"/>
    </row>
    <row r="1103" spans="1:1">
      <c r="A1103" s="43"/>
    </row>
    <row r="1104" spans="1:1">
      <c r="A1104" s="43"/>
    </row>
    <row r="1105" spans="1:1">
      <c r="A1105" s="43"/>
    </row>
    <row r="1106" spans="1:1">
      <c r="A1106" s="43"/>
    </row>
    <row r="1107" spans="1:1">
      <c r="A1107" s="43"/>
    </row>
    <row r="1108" spans="1:1">
      <c r="A1108" s="43"/>
    </row>
    <row r="1109" spans="1:1">
      <c r="A1109" s="43"/>
    </row>
    <row r="1110" spans="1:1">
      <c r="A1110" s="43"/>
    </row>
    <row r="1111" spans="1:1">
      <c r="A1111" s="43"/>
    </row>
    <row r="1112" spans="1:1">
      <c r="A1112" s="43"/>
    </row>
    <row r="1113" spans="1:1">
      <c r="A1113" s="43"/>
    </row>
    <row r="1114" spans="1:1">
      <c r="A1114" s="43"/>
    </row>
    <row r="1115" spans="1:1">
      <c r="A1115" s="43"/>
    </row>
    <row r="1116" spans="1:1">
      <c r="A1116" s="43"/>
    </row>
    <row r="1117" spans="1:1">
      <c r="A1117" s="43"/>
    </row>
    <row r="1118" spans="1:1">
      <c r="A1118" s="43"/>
    </row>
    <row r="1119" spans="1:1">
      <c r="A1119" s="43"/>
    </row>
    <row r="1120" spans="1:1">
      <c r="A1120" s="43"/>
    </row>
    <row r="1121" spans="1:1">
      <c r="A1121" s="43"/>
    </row>
    <row r="1122" spans="1:1">
      <c r="A1122" s="43"/>
    </row>
    <row r="1123" spans="1:1">
      <c r="A1123" s="43"/>
    </row>
    <row r="1124" spans="1:1">
      <c r="A1124" s="43"/>
    </row>
    <row r="1125" spans="1:1">
      <c r="A1125" s="43"/>
    </row>
    <row r="1126" spans="1:1">
      <c r="A1126" s="43"/>
    </row>
    <row r="1127" spans="1:1">
      <c r="A1127" s="43"/>
    </row>
    <row r="1128" spans="1:1">
      <c r="A1128" s="43"/>
    </row>
    <row r="1129" spans="1:1">
      <c r="A1129" s="43"/>
    </row>
    <row r="1130" spans="1:1">
      <c r="A1130" s="43"/>
    </row>
    <row r="1131" spans="1:1">
      <c r="A1131" s="43"/>
    </row>
    <row r="1132" spans="1:1">
      <c r="A1132" s="43"/>
    </row>
    <row r="1133" spans="1:1">
      <c r="A1133" s="43"/>
    </row>
    <row r="1134" spans="1:1">
      <c r="A1134" s="43"/>
    </row>
    <row r="1135" spans="1:1">
      <c r="A1135" s="43"/>
    </row>
    <row r="1136" spans="1:1">
      <c r="A1136" s="43"/>
    </row>
    <row r="1137" spans="1:1">
      <c r="A1137" s="43"/>
    </row>
    <row r="1138" spans="1:1">
      <c r="A1138" s="43"/>
    </row>
    <row r="1139" spans="1:1">
      <c r="A1139" s="43"/>
    </row>
    <row r="1140" spans="1:1">
      <c r="A1140" s="43"/>
    </row>
    <row r="1141" spans="1:1">
      <c r="A1141" s="43"/>
    </row>
    <row r="1142" spans="1:1">
      <c r="A1142" s="43"/>
    </row>
    <row r="1143" spans="1:1">
      <c r="A1143" s="43"/>
    </row>
    <row r="1144" spans="1:1">
      <c r="A1144" s="43"/>
    </row>
    <row r="1145" spans="1:1">
      <c r="A1145" s="43"/>
    </row>
    <row r="1146" spans="1:1">
      <c r="A1146" s="43"/>
    </row>
    <row r="1147" spans="1:1">
      <c r="A1147" s="43"/>
    </row>
    <row r="1148" spans="1:1">
      <c r="A1148" s="43"/>
    </row>
    <row r="1149" spans="1:1">
      <c r="A1149" s="43"/>
    </row>
    <row r="1150" spans="1:1">
      <c r="A1150" s="43"/>
    </row>
    <row r="1151" spans="1:1">
      <c r="A1151" s="43"/>
    </row>
    <row r="1152" spans="1:1">
      <c r="A1152" s="43"/>
    </row>
    <row r="1153" spans="1:1">
      <c r="A1153" s="43"/>
    </row>
    <row r="1154" spans="1:1">
      <c r="A1154" s="43"/>
    </row>
    <row r="1155" spans="1:1">
      <c r="A1155" s="43"/>
    </row>
    <row r="1156" spans="1:1">
      <c r="A1156" s="43"/>
    </row>
    <row r="1157" spans="1:1">
      <c r="A1157" s="43"/>
    </row>
    <row r="1158" spans="1:1">
      <c r="A1158" s="43"/>
    </row>
    <row r="1159" spans="1:1">
      <c r="A1159" s="43"/>
    </row>
    <row r="1160" spans="1:1">
      <c r="A1160" s="43"/>
    </row>
    <row r="1161" spans="1:1">
      <c r="A1161" s="43"/>
    </row>
    <row r="1162" spans="1:1">
      <c r="A1162" s="43"/>
    </row>
    <row r="1163" spans="1:1">
      <c r="A1163" s="43"/>
    </row>
    <row r="1164" spans="1:1">
      <c r="A1164" s="43"/>
    </row>
    <row r="1165" spans="1:1">
      <c r="A1165" s="43"/>
    </row>
    <row r="1166" spans="1:1">
      <c r="A1166" s="43"/>
    </row>
    <row r="1167" spans="1:1">
      <c r="A1167" s="43"/>
    </row>
    <row r="1168" spans="1:1">
      <c r="A1168" s="43"/>
    </row>
    <row r="1169" spans="1:1">
      <c r="A1169" s="43"/>
    </row>
    <row r="1170" spans="1:1">
      <c r="A1170" s="43"/>
    </row>
    <row r="1171" spans="1:1">
      <c r="A1171" s="43"/>
    </row>
    <row r="1172" spans="1:1">
      <c r="A1172" s="43"/>
    </row>
    <row r="1173" spans="1:1">
      <c r="A1173" s="43"/>
    </row>
    <row r="1174" spans="1:1">
      <c r="A1174" s="43"/>
    </row>
    <row r="1175" spans="1:1">
      <c r="A1175" s="43"/>
    </row>
    <row r="1176" spans="1:1">
      <c r="A1176" s="43"/>
    </row>
    <row r="1177" spans="1:1">
      <c r="A1177" s="43"/>
    </row>
    <row r="1178" spans="1:1">
      <c r="A1178" s="43"/>
    </row>
    <row r="1179" spans="1:1">
      <c r="A1179" s="43"/>
    </row>
    <row r="1180" spans="1:1">
      <c r="A1180" s="43"/>
    </row>
    <row r="1181" spans="1:1">
      <c r="A1181" s="43"/>
    </row>
    <row r="1182" spans="1:1">
      <c r="A1182" s="43"/>
    </row>
    <row r="1183" spans="1:1">
      <c r="A1183" s="43"/>
    </row>
    <row r="1184" spans="1:1">
      <c r="A1184" s="43"/>
    </row>
    <row r="1185" spans="1:1">
      <c r="A1185" s="43"/>
    </row>
    <row r="1186" spans="1:1">
      <c r="A1186" s="43"/>
    </row>
    <row r="1187" spans="1:1">
      <c r="A1187" s="43"/>
    </row>
    <row r="1188" spans="1:1">
      <c r="A1188" s="43"/>
    </row>
    <row r="1189" spans="1:1">
      <c r="A1189" s="43"/>
    </row>
    <row r="1190" spans="1:1">
      <c r="A1190" s="43"/>
    </row>
    <row r="1191" spans="1:1">
      <c r="A1191" s="43"/>
    </row>
    <row r="1192" spans="1:1">
      <c r="A1192" s="43"/>
    </row>
    <row r="1193" spans="1:1">
      <c r="A1193" s="43"/>
    </row>
    <row r="1194" spans="1:1">
      <c r="A1194" s="43"/>
    </row>
    <row r="1195" spans="1:1">
      <c r="A1195" s="43"/>
    </row>
    <row r="1196" spans="1:1">
      <c r="A1196" s="43"/>
    </row>
    <row r="1197" spans="1:1">
      <c r="A1197" s="43"/>
    </row>
    <row r="1198" spans="1:1">
      <c r="A1198" s="43"/>
    </row>
    <row r="1199" spans="1:1">
      <c r="A1199" s="43"/>
    </row>
    <row r="1200" spans="1:1">
      <c r="A1200" s="43"/>
    </row>
    <row r="1201" spans="1:1">
      <c r="A1201" s="43"/>
    </row>
    <row r="1202" spans="1:1">
      <c r="A1202" s="43"/>
    </row>
    <row r="1203" spans="1:1">
      <c r="A1203" s="43"/>
    </row>
    <row r="1204" spans="1:1">
      <c r="A1204" s="43"/>
    </row>
    <row r="1205" spans="1:1">
      <c r="A1205" s="43"/>
    </row>
    <row r="1206" spans="1:1">
      <c r="A1206" s="43"/>
    </row>
    <row r="1207" spans="1:1">
      <c r="A1207" s="43"/>
    </row>
    <row r="1208" spans="1:1">
      <c r="A1208" s="43"/>
    </row>
    <row r="1209" spans="1:1">
      <c r="A1209" s="43"/>
    </row>
    <row r="1210" spans="1:1">
      <c r="A1210" s="43"/>
    </row>
    <row r="1211" spans="1:1">
      <c r="A1211" s="43"/>
    </row>
    <row r="1212" spans="1:1">
      <c r="A1212" s="43"/>
    </row>
    <row r="1213" spans="1:1">
      <c r="A1213" s="43"/>
    </row>
    <row r="1214" spans="1:1">
      <c r="A1214" s="43"/>
    </row>
    <row r="1215" spans="1:1">
      <c r="A1215" s="43"/>
    </row>
    <row r="1216" spans="1:1">
      <c r="A1216" s="43"/>
    </row>
    <row r="1217" spans="1:1">
      <c r="A1217" s="43"/>
    </row>
    <row r="1218" spans="1:1">
      <c r="A1218" s="43"/>
    </row>
    <row r="1219" spans="1:1">
      <c r="A1219" s="43"/>
    </row>
    <row r="1220" spans="1:1">
      <c r="A1220" s="43"/>
    </row>
    <row r="1221" spans="1:1">
      <c r="A1221" s="43"/>
    </row>
    <row r="1222" spans="1:1">
      <c r="A1222" s="43"/>
    </row>
    <row r="1223" spans="1:1">
      <c r="A1223" s="43"/>
    </row>
    <row r="1224" spans="1:1">
      <c r="A1224" s="43"/>
    </row>
    <row r="1225" spans="1:1">
      <c r="A1225" s="43"/>
    </row>
    <row r="1226" spans="1:1">
      <c r="A1226" s="43"/>
    </row>
    <row r="1227" spans="1:1">
      <c r="A1227" s="43"/>
    </row>
    <row r="1228" spans="1:1">
      <c r="A1228" s="43"/>
    </row>
    <row r="1229" spans="1:1">
      <c r="A1229" s="43"/>
    </row>
    <row r="1230" spans="1:1">
      <c r="A1230" s="43"/>
    </row>
    <row r="1231" spans="1:1">
      <c r="A1231" s="43"/>
    </row>
    <row r="1232" spans="1:1">
      <c r="A1232" s="43"/>
    </row>
    <row r="1233" spans="1:1">
      <c r="A1233" s="43"/>
    </row>
    <row r="1234" spans="1:1">
      <c r="A1234" s="43"/>
    </row>
    <row r="1235" spans="1:1">
      <c r="A1235" s="43"/>
    </row>
    <row r="1236" spans="1:1">
      <c r="A1236" s="43"/>
    </row>
    <row r="1237" spans="1:1">
      <c r="A1237" s="43"/>
    </row>
    <row r="1238" spans="1:1">
      <c r="A1238" s="43"/>
    </row>
    <row r="1239" spans="1:1">
      <c r="A1239" s="43"/>
    </row>
    <row r="1240" spans="1:1">
      <c r="A1240" s="43"/>
    </row>
    <row r="1241" spans="1:1">
      <c r="A1241" s="43"/>
    </row>
    <row r="1242" spans="1:1">
      <c r="A1242" s="43"/>
    </row>
    <row r="1243" spans="1:1">
      <c r="A1243" s="43"/>
    </row>
    <row r="1244" spans="1:1">
      <c r="A1244" s="43"/>
    </row>
    <row r="1245" spans="1:1">
      <c r="A1245" s="43"/>
    </row>
    <row r="1246" spans="1:1">
      <c r="A1246" s="43"/>
    </row>
    <row r="1247" spans="1:1">
      <c r="A1247" s="43"/>
    </row>
    <row r="1248" spans="1:1">
      <c r="A1248" s="43"/>
    </row>
    <row r="1249" spans="1:1">
      <c r="A1249" s="43"/>
    </row>
    <row r="1250" spans="1:1">
      <c r="A1250" s="43"/>
    </row>
    <row r="1251" spans="1:1">
      <c r="A1251" s="43"/>
    </row>
    <row r="1252" spans="1:1">
      <c r="A1252" s="43"/>
    </row>
    <row r="1253" spans="1:1">
      <c r="A1253" s="43"/>
    </row>
    <row r="1254" spans="1:1">
      <c r="A1254" s="43"/>
    </row>
    <row r="1255" spans="1:1">
      <c r="A1255" s="43"/>
    </row>
    <row r="1256" spans="1:1">
      <c r="A1256" s="43"/>
    </row>
    <row r="1257" spans="1:1">
      <c r="A1257" s="43"/>
    </row>
    <row r="1258" spans="1:1">
      <c r="A1258" s="43"/>
    </row>
    <row r="1259" spans="1:1">
      <c r="A1259" s="43"/>
    </row>
    <row r="1260" spans="1:1">
      <c r="A1260" s="43"/>
    </row>
    <row r="1261" spans="1:1">
      <c r="A1261" s="43"/>
    </row>
    <row r="1262" spans="1:1">
      <c r="A1262" s="43"/>
    </row>
    <row r="1263" spans="1:1">
      <c r="A1263" s="43"/>
    </row>
    <row r="1264" spans="1:1">
      <c r="A1264" s="43"/>
    </row>
    <row r="1265" spans="1:1">
      <c r="A1265" s="43"/>
    </row>
    <row r="1266" spans="1:1">
      <c r="A1266" s="43"/>
    </row>
    <row r="1267" spans="1:1">
      <c r="A1267" s="43"/>
    </row>
    <row r="1268" spans="1:1">
      <c r="A1268" s="43"/>
    </row>
    <row r="1269" spans="1:1">
      <c r="A1269" s="43"/>
    </row>
    <row r="1270" spans="1:1">
      <c r="A1270" s="43"/>
    </row>
    <row r="1271" spans="1:1">
      <c r="A1271" s="43"/>
    </row>
    <row r="1272" spans="1:1">
      <c r="A1272" s="43"/>
    </row>
    <row r="1273" spans="1:1">
      <c r="A1273" s="43"/>
    </row>
    <row r="1274" spans="1:1">
      <c r="A1274" s="43"/>
    </row>
    <row r="1275" spans="1:1">
      <c r="A1275" s="43"/>
    </row>
    <row r="1276" spans="1:1">
      <c r="A1276" s="43"/>
    </row>
    <row r="1277" spans="1:1">
      <c r="A1277" s="43"/>
    </row>
    <row r="1278" spans="1:1">
      <c r="A1278" s="43"/>
    </row>
    <row r="1279" spans="1:1">
      <c r="A1279" s="43"/>
    </row>
    <row r="1280" spans="1:1">
      <c r="A1280" s="43"/>
    </row>
    <row r="1281" spans="1:1">
      <c r="A1281" s="43"/>
    </row>
    <row r="1282" spans="1:1">
      <c r="A1282" s="43"/>
    </row>
    <row r="1283" spans="1:1">
      <c r="A1283" s="43"/>
    </row>
    <row r="1284" spans="1:1">
      <c r="A1284" s="43"/>
    </row>
    <row r="1285" spans="1:1">
      <c r="A1285" s="43"/>
    </row>
    <row r="1286" spans="1:1">
      <c r="A1286" s="43"/>
    </row>
    <row r="1287" spans="1:1">
      <c r="A1287" s="43"/>
    </row>
    <row r="1288" spans="1:1">
      <c r="A1288" s="43"/>
    </row>
    <row r="1289" spans="1:1">
      <c r="A1289" s="43"/>
    </row>
    <row r="1290" spans="1:1">
      <c r="A1290" s="43"/>
    </row>
    <row r="1291" spans="1:1">
      <c r="A1291" s="43"/>
    </row>
    <row r="1292" spans="1:1">
      <c r="A1292" s="43"/>
    </row>
    <row r="1293" spans="1:1">
      <c r="A1293" s="43"/>
    </row>
    <row r="1294" spans="1:1">
      <c r="A1294" s="43"/>
    </row>
    <row r="1295" spans="1:1">
      <c r="A1295" s="43"/>
    </row>
    <row r="1296" spans="1:1">
      <c r="A1296" s="43"/>
    </row>
    <row r="1297" spans="1:1">
      <c r="A1297" s="43"/>
    </row>
    <row r="1298" spans="1:1">
      <c r="A1298" s="43"/>
    </row>
    <row r="1299" spans="1:1">
      <c r="A1299" s="43"/>
    </row>
    <row r="1300" spans="1:1">
      <c r="A1300" s="43"/>
    </row>
    <row r="1301" spans="1:1">
      <c r="A1301" s="43"/>
    </row>
    <row r="1302" spans="1:1">
      <c r="A1302" s="43"/>
    </row>
    <row r="1303" spans="1:1">
      <c r="A1303" s="43"/>
    </row>
    <row r="1304" spans="1:1">
      <c r="A1304" s="43"/>
    </row>
    <row r="1305" spans="1:1">
      <c r="A1305" s="43"/>
    </row>
    <row r="1306" spans="1:1">
      <c r="A1306" s="43"/>
    </row>
    <row r="1307" spans="1:1">
      <c r="A1307" s="43"/>
    </row>
    <row r="1308" spans="1:1">
      <c r="A1308" s="43"/>
    </row>
    <row r="1309" spans="1:1">
      <c r="A1309" s="43"/>
    </row>
    <row r="1310" spans="1:1">
      <c r="A1310" s="43"/>
    </row>
    <row r="1311" spans="1:1">
      <c r="A1311" s="43"/>
    </row>
    <row r="1312" spans="1:1">
      <c r="A1312" s="43"/>
    </row>
    <row r="1313" spans="1:1">
      <c r="A1313" s="43"/>
    </row>
    <row r="1314" spans="1:1">
      <c r="A1314" s="43"/>
    </row>
    <row r="1315" spans="1:1">
      <c r="A1315" s="43"/>
    </row>
    <row r="1316" spans="1:1">
      <c r="A1316" s="43"/>
    </row>
    <row r="1317" spans="1:1">
      <c r="A1317" s="43"/>
    </row>
    <row r="1318" spans="1:1">
      <c r="A1318" s="43"/>
    </row>
    <row r="1319" spans="1:1">
      <c r="A1319" s="43"/>
    </row>
    <row r="1320" spans="1:1">
      <c r="A1320" s="43"/>
    </row>
    <row r="1321" spans="1:1">
      <c r="A1321" s="43"/>
    </row>
    <row r="1322" spans="1:1">
      <c r="A1322" s="43"/>
    </row>
    <row r="1323" spans="1:1">
      <c r="A1323" s="43"/>
    </row>
    <row r="1324" spans="1:1">
      <c r="A1324" s="43"/>
    </row>
    <row r="1325" spans="1:1">
      <c r="A1325" s="43"/>
    </row>
    <row r="1326" spans="1:1">
      <c r="A1326" s="43"/>
    </row>
    <row r="1327" spans="1:1">
      <c r="A1327" s="43"/>
    </row>
    <row r="1328" spans="1:1">
      <c r="A1328" s="43"/>
    </row>
    <row r="1329" spans="1:1">
      <c r="A1329" s="43"/>
    </row>
    <row r="1330" spans="1:1">
      <c r="A1330" s="43"/>
    </row>
    <row r="1331" spans="1:1">
      <c r="A1331" s="43"/>
    </row>
    <row r="1332" spans="1:1">
      <c r="A1332" s="43"/>
    </row>
    <row r="1333" spans="1:1">
      <c r="A1333" s="43"/>
    </row>
    <row r="1334" spans="1:1">
      <c r="A1334" s="43"/>
    </row>
    <row r="1335" spans="1:1">
      <c r="A1335" s="43"/>
    </row>
    <row r="1336" spans="1:1">
      <c r="A1336" s="43"/>
    </row>
    <row r="1337" spans="1:1">
      <c r="A1337" s="43"/>
    </row>
    <row r="1338" spans="1:1">
      <c r="A1338" s="43"/>
    </row>
    <row r="1339" spans="1:1">
      <c r="A1339" s="43"/>
    </row>
    <row r="1340" spans="1:1">
      <c r="A1340" s="43"/>
    </row>
    <row r="1341" spans="1:1">
      <c r="A1341" s="43"/>
    </row>
    <row r="1342" spans="1:1">
      <c r="A1342" s="43"/>
    </row>
    <row r="1343" spans="1:1">
      <c r="A1343" s="43"/>
    </row>
    <row r="1344" spans="1:1">
      <c r="A1344" s="43"/>
    </row>
    <row r="1345" spans="1:1">
      <c r="A1345" s="43"/>
    </row>
    <row r="1346" spans="1:1">
      <c r="A1346" s="43"/>
    </row>
    <row r="1347" spans="1:1">
      <c r="A1347" s="43"/>
    </row>
    <row r="1348" spans="1:1">
      <c r="A1348" s="43"/>
    </row>
    <row r="1349" spans="1:1">
      <c r="A1349" s="43"/>
    </row>
    <row r="1350" spans="1:1">
      <c r="A1350" s="43"/>
    </row>
    <row r="1351" spans="1:1">
      <c r="A1351" s="43"/>
    </row>
    <row r="1352" spans="1:1">
      <c r="A1352" s="43"/>
    </row>
    <row r="1353" spans="1:1">
      <c r="A1353" s="43"/>
    </row>
    <row r="1354" spans="1:1">
      <c r="A1354" s="43"/>
    </row>
    <row r="1355" spans="1:1">
      <c r="A1355" s="43"/>
    </row>
    <row r="1356" spans="1:1">
      <c r="A1356" s="43"/>
    </row>
    <row r="1357" spans="1:1">
      <c r="A1357" s="43"/>
    </row>
    <row r="1358" spans="1:1">
      <c r="A1358" s="43"/>
    </row>
    <row r="1359" spans="1:1">
      <c r="A1359" s="43"/>
    </row>
    <row r="1360" spans="1:1">
      <c r="A1360" s="43"/>
    </row>
    <row r="1361" spans="1:1">
      <c r="A1361" s="43"/>
    </row>
    <row r="1362" spans="1:1">
      <c r="A1362" s="43"/>
    </row>
    <row r="1363" spans="1:1">
      <c r="A1363" s="43"/>
    </row>
    <row r="1364" spans="1:1">
      <c r="A1364" s="43"/>
    </row>
    <row r="1365" spans="1:1">
      <c r="A1365" s="43"/>
    </row>
    <row r="1366" spans="1:1">
      <c r="A1366" s="43"/>
    </row>
    <row r="1367" spans="1:1">
      <c r="A1367" s="43"/>
    </row>
    <row r="1368" spans="1:1">
      <c r="A1368" s="43"/>
    </row>
    <row r="1369" spans="1:1">
      <c r="A1369" s="43"/>
    </row>
    <row r="1370" spans="1:1">
      <c r="A1370" s="43"/>
    </row>
    <row r="1371" spans="1:1">
      <c r="A1371" s="43"/>
    </row>
    <row r="1372" spans="1:1">
      <c r="A1372" s="43"/>
    </row>
    <row r="1373" spans="1:1">
      <c r="A1373" s="43"/>
    </row>
    <row r="1374" spans="1:1">
      <c r="A1374" s="43"/>
    </row>
    <row r="1375" spans="1:1">
      <c r="A1375" s="43"/>
    </row>
    <row r="1376" spans="1:1">
      <c r="A1376" s="43"/>
    </row>
    <row r="1377" spans="1:1">
      <c r="A1377" s="43"/>
    </row>
    <row r="1378" spans="1:1">
      <c r="A1378" s="43"/>
    </row>
    <row r="1379" spans="1:1">
      <c r="A1379" s="43"/>
    </row>
    <row r="1380" spans="1:1">
      <c r="A1380" s="43"/>
    </row>
    <row r="1381" spans="1:1">
      <c r="A1381" s="43"/>
    </row>
    <row r="1382" spans="1:1">
      <c r="A1382" s="43"/>
    </row>
    <row r="1383" spans="1:1">
      <c r="A1383" s="43"/>
    </row>
    <row r="1384" spans="1:1">
      <c r="A1384" s="43"/>
    </row>
    <row r="1385" spans="1:1">
      <c r="A1385" s="43"/>
    </row>
    <row r="1386" spans="1:1">
      <c r="A1386" s="43"/>
    </row>
    <row r="1387" spans="1:1">
      <c r="A1387" s="43"/>
    </row>
    <row r="1388" spans="1:1">
      <c r="A1388" s="43"/>
    </row>
    <row r="1389" spans="1:1">
      <c r="A1389" s="43"/>
    </row>
    <row r="1390" spans="1:1">
      <c r="A1390" s="43"/>
    </row>
    <row r="1391" spans="1:1">
      <c r="A1391" s="43"/>
    </row>
    <row r="1392" spans="1:1">
      <c r="A1392" s="43"/>
    </row>
    <row r="1393" spans="1:1">
      <c r="A1393" s="43"/>
    </row>
    <row r="1394" spans="1:1">
      <c r="A1394" s="43"/>
    </row>
    <row r="1395" spans="1:1">
      <c r="A1395" s="43"/>
    </row>
    <row r="1396" spans="1:1">
      <c r="A1396" s="43"/>
    </row>
    <row r="1397" spans="1:1">
      <c r="A1397" s="43"/>
    </row>
    <row r="1398" spans="1:1">
      <c r="A1398" s="43"/>
    </row>
    <row r="1399" spans="1:1">
      <c r="A1399" s="43"/>
    </row>
    <row r="1400" spans="1:1">
      <c r="A1400" s="43"/>
    </row>
    <row r="1401" spans="1:1">
      <c r="A1401" s="43"/>
    </row>
    <row r="1402" spans="1:1">
      <c r="A1402" s="43"/>
    </row>
    <row r="1403" spans="1:1">
      <c r="A1403" s="43"/>
    </row>
    <row r="1404" spans="1:1">
      <c r="A1404" s="43"/>
    </row>
    <row r="1405" spans="1:1">
      <c r="A1405" s="43"/>
    </row>
    <row r="1406" spans="1:1">
      <c r="A1406" s="43"/>
    </row>
    <row r="1407" spans="1:1">
      <c r="A1407" s="43"/>
    </row>
    <row r="1408" spans="1:1">
      <c r="A1408" s="43"/>
    </row>
    <row r="1409" spans="1:1">
      <c r="A1409" s="43"/>
    </row>
    <row r="1410" spans="1:1">
      <c r="A1410" s="43"/>
    </row>
    <row r="1411" spans="1:1">
      <c r="A1411" s="43"/>
    </row>
    <row r="1412" spans="1:1">
      <c r="A1412" s="43"/>
    </row>
    <row r="1413" spans="1:1">
      <c r="A1413" s="43"/>
    </row>
    <row r="1414" spans="1:1">
      <c r="A1414" s="43"/>
    </row>
    <row r="1415" spans="1:1">
      <c r="A1415" s="43"/>
    </row>
    <row r="1416" spans="1:1">
      <c r="A1416" s="43"/>
    </row>
    <row r="1417" spans="1:1">
      <c r="A1417" s="43"/>
    </row>
    <row r="1418" spans="1:1">
      <c r="A1418" s="43"/>
    </row>
    <row r="1419" spans="1:1">
      <c r="A1419" s="43"/>
    </row>
    <row r="1420" spans="1:1">
      <c r="A1420" s="43"/>
    </row>
    <row r="1421" spans="1:1">
      <c r="A1421" s="43"/>
    </row>
    <row r="1422" spans="1:1">
      <c r="A1422" s="43"/>
    </row>
    <row r="1423" spans="1:1">
      <c r="A1423" s="43"/>
    </row>
    <row r="1424" spans="1:1">
      <c r="A1424" s="43"/>
    </row>
    <row r="1425" spans="1:1">
      <c r="A1425" s="43"/>
    </row>
    <row r="1426" spans="1:1">
      <c r="A1426" s="43"/>
    </row>
    <row r="1427" spans="1:1">
      <c r="A1427" s="43"/>
    </row>
    <row r="1428" spans="1:1">
      <c r="A1428" s="43"/>
    </row>
    <row r="1429" spans="1:1">
      <c r="A1429" s="43"/>
    </row>
    <row r="1430" spans="1:1">
      <c r="A1430" s="43"/>
    </row>
    <row r="1431" spans="1:1">
      <c r="A1431" s="43"/>
    </row>
    <row r="1432" spans="1:1">
      <c r="A1432" s="43"/>
    </row>
    <row r="1433" spans="1:1">
      <c r="A1433" s="43"/>
    </row>
    <row r="1434" spans="1:1">
      <c r="A1434" s="43"/>
    </row>
    <row r="1435" spans="1:1">
      <c r="A1435" s="43"/>
    </row>
    <row r="1436" spans="1:1">
      <c r="A1436" s="43"/>
    </row>
    <row r="1437" spans="1:1">
      <c r="A1437" s="43"/>
    </row>
    <row r="1438" spans="1:1">
      <c r="A1438" s="43"/>
    </row>
    <row r="1439" spans="1:1">
      <c r="A1439" s="43"/>
    </row>
    <row r="1440" spans="1:1">
      <c r="A1440" s="43"/>
    </row>
    <row r="1441" spans="1:1">
      <c r="A1441" s="43"/>
    </row>
    <row r="1442" spans="1:1">
      <c r="A1442" s="43"/>
    </row>
    <row r="1443" spans="1:1">
      <c r="A1443" s="43"/>
    </row>
    <row r="1444" spans="1:1">
      <c r="A1444" s="43"/>
    </row>
    <row r="1445" spans="1:1">
      <c r="A1445" s="43"/>
    </row>
    <row r="1446" spans="1:1">
      <c r="A1446" s="43"/>
    </row>
    <row r="1447" spans="1:1">
      <c r="A1447" s="43"/>
    </row>
    <row r="1448" spans="1:1">
      <c r="A1448" s="43"/>
    </row>
    <row r="1449" spans="1:1">
      <c r="A1449" s="43"/>
    </row>
    <row r="1450" spans="1:1">
      <c r="A1450" s="43"/>
    </row>
    <row r="1451" spans="1:1">
      <c r="A1451" s="43"/>
    </row>
    <row r="1452" spans="1:1">
      <c r="A1452" s="43"/>
    </row>
    <row r="1453" spans="1:1">
      <c r="A1453" s="43"/>
    </row>
    <row r="1454" spans="1:1">
      <c r="A1454" s="43"/>
    </row>
    <row r="1455" spans="1:1">
      <c r="A1455" s="43"/>
    </row>
    <row r="1456" spans="1:1">
      <c r="A1456" s="43"/>
    </row>
    <row r="1457" spans="1:1">
      <c r="A1457" s="43"/>
    </row>
    <row r="1458" spans="1:1">
      <c r="A1458" s="43"/>
    </row>
    <row r="1459" spans="1:1">
      <c r="A1459" s="43"/>
    </row>
    <row r="1460" spans="1:1">
      <c r="A1460" s="43"/>
    </row>
    <row r="1461" spans="1:1">
      <c r="A1461" s="43"/>
    </row>
    <row r="1462" spans="1:1">
      <c r="A1462" s="43"/>
    </row>
    <row r="1463" spans="1:1">
      <c r="A1463" s="43"/>
    </row>
    <row r="1464" spans="1:1">
      <c r="A1464" s="43"/>
    </row>
    <row r="1465" spans="1:1">
      <c r="A1465" s="43"/>
    </row>
    <row r="1466" spans="1:1">
      <c r="A1466" s="43"/>
    </row>
    <row r="1467" spans="1:1">
      <c r="A1467" s="43"/>
    </row>
    <row r="1468" spans="1:1">
      <c r="A1468" s="43"/>
    </row>
    <row r="1469" spans="1:1">
      <c r="A1469" s="43"/>
    </row>
    <row r="1470" spans="1:1">
      <c r="A1470" s="43"/>
    </row>
    <row r="1471" spans="1:1">
      <c r="A1471" s="43"/>
    </row>
    <row r="1472" spans="1:1">
      <c r="A1472" s="43"/>
    </row>
    <row r="1473" spans="1:1">
      <c r="A1473" s="43"/>
    </row>
    <row r="1474" spans="1:1">
      <c r="A1474" s="43"/>
    </row>
    <row r="1475" spans="1:1">
      <c r="A1475" s="43"/>
    </row>
    <row r="1476" spans="1:1">
      <c r="A1476" s="43"/>
    </row>
    <row r="1477" spans="1:1">
      <c r="A1477" s="43"/>
    </row>
    <row r="1478" spans="1:1">
      <c r="A1478" s="43"/>
    </row>
    <row r="1479" spans="1:1">
      <c r="A1479" s="43"/>
    </row>
    <row r="1480" spans="1:1">
      <c r="A1480" s="43"/>
    </row>
    <row r="1481" spans="1:1">
      <c r="A1481" s="43"/>
    </row>
    <row r="1482" spans="1:1">
      <c r="A1482" s="43"/>
    </row>
    <row r="1483" spans="1:1">
      <c r="A1483" s="43"/>
    </row>
    <row r="1484" spans="1:1">
      <c r="A1484" s="43"/>
    </row>
    <row r="1485" spans="1:1">
      <c r="A1485" s="43"/>
    </row>
    <row r="1486" spans="1:1">
      <c r="A1486" s="43"/>
    </row>
    <row r="1487" spans="1:1">
      <c r="A1487" s="43"/>
    </row>
    <row r="1488" spans="1:1">
      <c r="A1488" s="43"/>
    </row>
    <row r="1489" spans="1:1">
      <c r="A1489" s="43"/>
    </row>
    <row r="1490" spans="1:1">
      <c r="A1490" s="43"/>
    </row>
    <row r="1491" spans="1:1">
      <c r="A1491" s="43"/>
    </row>
    <row r="1492" spans="1:1">
      <c r="A1492" s="43"/>
    </row>
    <row r="1493" spans="1:1">
      <c r="A1493" s="43"/>
    </row>
    <row r="1494" spans="1:1">
      <c r="A1494" s="43"/>
    </row>
    <row r="1495" spans="1:1">
      <c r="A1495" s="43"/>
    </row>
    <row r="1496" spans="1:1">
      <c r="A1496" s="43"/>
    </row>
    <row r="1497" spans="1:1">
      <c r="A1497" s="43"/>
    </row>
    <row r="1498" spans="1:1">
      <c r="A1498" s="43"/>
    </row>
    <row r="1499" spans="1:1">
      <c r="A1499" s="43"/>
    </row>
    <row r="1500" spans="1:1">
      <c r="A1500" s="43"/>
    </row>
    <row r="1501" spans="1:1">
      <c r="A1501" s="43"/>
    </row>
    <row r="1502" spans="1:1">
      <c r="A1502" s="43"/>
    </row>
    <row r="1503" spans="1:1">
      <c r="A1503" s="43"/>
    </row>
    <row r="1504" spans="1:1">
      <c r="A1504" s="43"/>
    </row>
    <row r="1505" spans="1:1">
      <c r="A1505" s="43"/>
    </row>
    <row r="1506" spans="1:1">
      <c r="A1506" s="43"/>
    </row>
    <row r="1507" spans="1:1">
      <c r="A1507" s="43"/>
    </row>
    <row r="1508" spans="1:1">
      <c r="A1508" s="43"/>
    </row>
    <row r="1509" spans="1:1">
      <c r="A1509" s="43"/>
    </row>
    <row r="1510" spans="1:1">
      <c r="A1510" s="43"/>
    </row>
    <row r="1511" spans="1:1">
      <c r="A1511" s="43"/>
    </row>
    <row r="1512" spans="1:1">
      <c r="A1512" s="43"/>
    </row>
    <row r="1513" spans="1:1">
      <c r="A1513" s="43"/>
    </row>
    <row r="1514" spans="1:1">
      <c r="A1514" s="43"/>
    </row>
    <row r="1515" spans="1:1">
      <c r="A1515" s="43"/>
    </row>
    <row r="1516" spans="1:1">
      <c r="A1516" s="43"/>
    </row>
    <row r="1517" spans="1:1">
      <c r="A1517" s="43"/>
    </row>
    <row r="1518" spans="1:1">
      <c r="A1518" s="43"/>
    </row>
    <row r="1519" spans="1:1">
      <c r="A1519" s="43"/>
    </row>
    <row r="1520" spans="1:1">
      <c r="A1520" s="43"/>
    </row>
    <row r="1521" spans="1:1">
      <c r="A1521" s="43"/>
    </row>
    <row r="1522" spans="1:1">
      <c r="A1522" s="43"/>
    </row>
    <row r="1523" spans="1:1">
      <c r="A1523" s="43"/>
    </row>
    <row r="1524" spans="1:1">
      <c r="A1524" s="43"/>
    </row>
    <row r="1525" spans="1:1">
      <c r="A1525" s="43"/>
    </row>
    <row r="1526" spans="1:1">
      <c r="A1526" s="43"/>
    </row>
    <row r="1527" spans="1:1">
      <c r="A1527" s="43"/>
    </row>
    <row r="1528" spans="1:1">
      <c r="A1528" s="43"/>
    </row>
    <row r="1529" spans="1:1">
      <c r="A1529" s="43"/>
    </row>
    <row r="1530" spans="1:1">
      <c r="A1530" s="43"/>
    </row>
    <row r="1531" spans="1:1">
      <c r="A1531" s="43"/>
    </row>
    <row r="1532" spans="1:1">
      <c r="A1532" s="43"/>
    </row>
    <row r="1533" spans="1:1">
      <c r="A1533" s="43"/>
    </row>
    <row r="1534" spans="1:1">
      <c r="A1534" s="43"/>
    </row>
    <row r="1535" spans="1:1">
      <c r="A1535" s="43"/>
    </row>
    <row r="1536" spans="1:1">
      <c r="A1536" s="43"/>
    </row>
    <row r="1537" spans="1:1">
      <c r="A1537" s="43"/>
    </row>
    <row r="1538" spans="1:1">
      <c r="A1538" s="43"/>
    </row>
    <row r="1539" spans="1:1">
      <c r="A1539" s="43"/>
    </row>
    <row r="1540" spans="1:1">
      <c r="A1540" s="43"/>
    </row>
    <row r="1541" spans="1:1">
      <c r="A1541" s="43"/>
    </row>
    <row r="1542" spans="1:1">
      <c r="A1542" s="43"/>
    </row>
    <row r="1543" spans="1:1">
      <c r="A1543" s="43"/>
    </row>
    <row r="1544" spans="1:1">
      <c r="A1544" s="43"/>
    </row>
    <row r="1545" spans="1:1">
      <c r="A1545" s="43"/>
    </row>
    <row r="1546" spans="1:1">
      <c r="A1546" s="43"/>
    </row>
    <row r="1547" spans="1:1">
      <c r="A1547" s="43"/>
    </row>
    <row r="1548" spans="1:1">
      <c r="A1548" s="43"/>
    </row>
    <row r="1549" spans="1:1">
      <c r="A1549" s="43"/>
    </row>
    <row r="1550" spans="1:1">
      <c r="A1550" s="43"/>
    </row>
    <row r="1551" spans="1:1">
      <c r="A1551" s="43"/>
    </row>
    <row r="1552" spans="1:1">
      <c r="A1552" s="43"/>
    </row>
    <row r="1553" spans="1:1">
      <c r="A1553" s="43"/>
    </row>
    <row r="1554" spans="1:1">
      <c r="A1554" s="43"/>
    </row>
    <row r="1555" spans="1:1">
      <c r="A1555" s="43"/>
    </row>
    <row r="1556" spans="1:1">
      <c r="A1556" s="43"/>
    </row>
    <row r="1557" spans="1:1">
      <c r="A1557" s="43"/>
    </row>
    <row r="1558" spans="1:1">
      <c r="A1558" s="43"/>
    </row>
    <row r="1559" spans="1:1">
      <c r="A1559" s="43"/>
    </row>
    <row r="1560" spans="1:1">
      <c r="A1560" s="43"/>
    </row>
    <row r="1561" spans="1:1">
      <c r="A1561" s="43"/>
    </row>
    <row r="1562" spans="1:1">
      <c r="A1562" s="43"/>
    </row>
    <row r="1563" spans="1:1">
      <c r="A1563" s="43"/>
    </row>
    <row r="1564" spans="1:1">
      <c r="A1564" s="43"/>
    </row>
    <row r="1565" spans="1:1">
      <c r="A1565" s="43"/>
    </row>
    <row r="1566" spans="1:1">
      <c r="A1566" s="43"/>
    </row>
    <row r="1567" spans="1:1">
      <c r="A1567" s="43"/>
    </row>
    <row r="1568" spans="1:1">
      <c r="A1568" s="43"/>
    </row>
    <row r="1569" spans="1:1">
      <c r="A1569" s="43"/>
    </row>
    <row r="1570" spans="1:1">
      <c r="A1570" s="43"/>
    </row>
    <row r="1571" spans="1:1">
      <c r="A1571" s="43"/>
    </row>
    <row r="1572" spans="1:1">
      <c r="A1572" s="43"/>
    </row>
    <row r="1573" spans="1:1">
      <c r="A1573" s="43"/>
    </row>
    <row r="1574" spans="1:1">
      <c r="A1574" s="43"/>
    </row>
    <row r="1575" spans="1:1">
      <c r="A1575" s="43"/>
    </row>
    <row r="1576" spans="1:1">
      <c r="A1576" s="43"/>
    </row>
    <row r="1577" spans="1:1">
      <c r="A1577" s="43"/>
    </row>
    <row r="1578" spans="1:1">
      <c r="A1578" s="43"/>
    </row>
    <row r="1579" spans="1:1">
      <c r="A1579" s="43"/>
    </row>
    <row r="1580" spans="1:1">
      <c r="A1580" s="43"/>
    </row>
    <row r="1581" spans="1:1">
      <c r="A1581" s="43"/>
    </row>
    <row r="1582" spans="1:1">
      <c r="A1582" s="43"/>
    </row>
    <row r="1583" spans="1:1">
      <c r="A1583" s="43"/>
    </row>
    <row r="1584" spans="1:1">
      <c r="A1584" s="43"/>
    </row>
    <row r="1585" spans="1:1">
      <c r="A1585" s="43"/>
    </row>
    <row r="1586" spans="1:1">
      <c r="A1586" s="43"/>
    </row>
    <row r="1587" spans="1:1">
      <c r="A1587" s="43"/>
    </row>
    <row r="1588" spans="1:1">
      <c r="A1588" s="43"/>
    </row>
    <row r="1589" spans="1:1">
      <c r="A1589" s="43"/>
    </row>
    <row r="1590" spans="1:1">
      <c r="A1590" s="43"/>
    </row>
    <row r="1591" spans="1:1">
      <c r="A1591" s="43"/>
    </row>
    <row r="1592" spans="1:1">
      <c r="A1592" s="43"/>
    </row>
    <row r="1593" spans="1:1">
      <c r="A1593" s="43"/>
    </row>
    <row r="1594" spans="1:1">
      <c r="A1594" s="43"/>
    </row>
    <row r="1595" spans="1:1">
      <c r="A1595" s="43"/>
    </row>
    <row r="1596" spans="1:1">
      <c r="A1596" s="43"/>
    </row>
    <row r="1597" spans="1:1">
      <c r="A1597" s="43"/>
    </row>
    <row r="1598" spans="1:1">
      <c r="A1598" s="43"/>
    </row>
    <row r="1599" spans="1:1">
      <c r="A1599" s="43"/>
    </row>
    <row r="1600" spans="1:1">
      <c r="A1600" s="43"/>
    </row>
    <row r="1601" spans="1:1">
      <c r="A1601" s="43"/>
    </row>
    <row r="1602" spans="1:1">
      <c r="A1602" s="43"/>
    </row>
    <row r="1603" spans="1:1">
      <c r="A1603" s="43"/>
    </row>
    <row r="1604" spans="1:1">
      <c r="A1604" s="43"/>
    </row>
    <row r="1605" spans="1:1">
      <c r="A1605" s="43"/>
    </row>
    <row r="1606" spans="1:1">
      <c r="A1606" s="43"/>
    </row>
    <row r="1607" spans="1:1">
      <c r="A1607" s="43"/>
    </row>
    <row r="1608" spans="1:1">
      <c r="A1608" s="43"/>
    </row>
    <row r="1609" spans="1:1">
      <c r="A1609" s="43"/>
    </row>
    <row r="1610" spans="1:1">
      <c r="A1610" s="43"/>
    </row>
    <row r="1611" spans="1:1">
      <c r="A1611" s="43"/>
    </row>
    <row r="1612" spans="1:1">
      <c r="A1612" s="43"/>
    </row>
    <row r="1613" spans="1:1">
      <c r="A1613" s="43"/>
    </row>
    <row r="1614" spans="1:1">
      <c r="A1614" s="43"/>
    </row>
    <row r="1615" spans="1:1">
      <c r="A1615" s="43"/>
    </row>
    <row r="1616" spans="1:1">
      <c r="A1616" s="43"/>
    </row>
    <row r="1617" spans="1:1">
      <c r="A1617" s="43"/>
    </row>
    <row r="1618" spans="1:1">
      <c r="A1618" s="43"/>
    </row>
    <row r="1619" spans="1:1">
      <c r="A1619" s="43"/>
    </row>
    <row r="1620" spans="1:1">
      <c r="A1620" s="43"/>
    </row>
    <row r="1621" spans="1:1">
      <c r="A1621" s="43"/>
    </row>
    <row r="1622" spans="1:1">
      <c r="A1622" s="43"/>
    </row>
    <row r="1623" spans="1:1">
      <c r="A1623" s="43"/>
    </row>
    <row r="1624" spans="1:1">
      <c r="A1624" s="43"/>
    </row>
    <row r="1625" spans="1:1">
      <c r="A1625" s="43"/>
    </row>
    <row r="1626" spans="1:1">
      <c r="A1626" s="43"/>
    </row>
    <row r="1627" spans="1:1">
      <c r="A1627" s="43"/>
    </row>
    <row r="1628" spans="1:1">
      <c r="A1628" s="43"/>
    </row>
    <row r="1629" spans="1:1">
      <c r="A1629" s="43"/>
    </row>
    <row r="1630" spans="1:1">
      <c r="A1630" s="43"/>
    </row>
    <row r="1631" spans="1:1">
      <c r="A1631" s="43"/>
    </row>
    <row r="1632" spans="1:1">
      <c r="A1632" s="43"/>
    </row>
    <row r="1633" spans="1:1">
      <c r="A1633" s="43"/>
    </row>
    <row r="1634" spans="1:1">
      <c r="A1634" s="43"/>
    </row>
    <row r="1635" spans="1:1">
      <c r="A1635" s="43"/>
    </row>
    <row r="1636" spans="1:1">
      <c r="A1636" s="43"/>
    </row>
    <row r="1637" spans="1:1">
      <c r="A1637" s="43"/>
    </row>
    <row r="1638" spans="1:1">
      <c r="A1638" s="43"/>
    </row>
    <row r="1639" spans="1:1">
      <c r="A1639" s="43"/>
    </row>
    <row r="1640" spans="1:1">
      <c r="A1640" s="43"/>
    </row>
    <row r="1641" spans="1:1">
      <c r="A1641" s="43"/>
    </row>
    <row r="1642" spans="1:1">
      <c r="A1642" s="43"/>
    </row>
    <row r="1643" spans="1:1">
      <c r="A1643" s="43"/>
    </row>
    <row r="1644" spans="1:1">
      <c r="A1644" s="43"/>
    </row>
    <row r="1645" spans="1:1">
      <c r="A1645" s="43"/>
    </row>
    <row r="1646" spans="1:1">
      <c r="A1646" s="43"/>
    </row>
    <row r="1647" spans="1:1">
      <c r="A1647" s="43"/>
    </row>
    <row r="1648" spans="1:1">
      <c r="A1648" s="43"/>
    </row>
    <row r="1649" spans="1:1">
      <c r="A1649" s="43"/>
    </row>
    <row r="1650" spans="1:1">
      <c r="A1650" s="43"/>
    </row>
    <row r="1651" spans="1:1">
      <c r="A1651" s="43"/>
    </row>
    <row r="1652" spans="1:1">
      <c r="A1652" s="43"/>
    </row>
    <row r="1653" spans="1:1">
      <c r="A1653" s="43"/>
    </row>
    <row r="1654" spans="1:1">
      <c r="A1654" s="43"/>
    </row>
    <row r="1655" spans="1:1">
      <c r="A1655" s="43"/>
    </row>
    <row r="1656" spans="1:1">
      <c r="A1656" s="43"/>
    </row>
    <row r="1657" spans="1:1">
      <c r="A1657" s="43"/>
    </row>
    <row r="1658" spans="1:1">
      <c r="A1658" s="43"/>
    </row>
    <row r="1659" spans="1:1">
      <c r="A1659" s="43"/>
    </row>
    <row r="1660" spans="1:1">
      <c r="A1660" s="43"/>
    </row>
    <row r="1661" spans="1:1">
      <c r="A1661" s="43"/>
    </row>
    <row r="1662" spans="1:1">
      <c r="A1662" s="43"/>
    </row>
    <row r="1663" spans="1:1">
      <c r="A1663" s="43"/>
    </row>
    <row r="1664" spans="1:1">
      <c r="A1664" s="43"/>
    </row>
    <row r="1665" spans="1:1">
      <c r="A1665" s="43"/>
    </row>
    <row r="1666" spans="1:1">
      <c r="A1666" s="43"/>
    </row>
    <row r="1667" spans="1:1">
      <c r="A1667" s="43"/>
    </row>
    <row r="1668" spans="1:1">
      <c r="A1668" s="43"/>
    </row>
    <row r="1669" spans="1:1">
      <c r="A1669" s="43"/>
    </row>
    <row r="1670" spans="1:1">
      <c r="A1670" s="43"/>
    </row>
    <row r="1671" spans="1:1">
      <c r="A1671" s="43"/>
    </row>
    <row r="1672" spans="1:1">
      <c r="A1672" s="43"/>
    </row>
    <row r="1673" spans="1:1">
      <c r="A1673" s="43"/>
    </row>
    <row r="1674" spans="1:1">
      <c r="A1674" s="43"/>
    </row>
    <row r="1675" spans="1:1">
      <c r="A1675" s="43"/>
    </row>
    <row r="1676" spans="1:1">
      <c r="A1676" s="43"/>
    </row>
    <row r="1677" spans="1:1">
      <c r="A1677" s="43"/>
    </row>
    <row r="1678" spans="1:1">
      <c r="A1678" s="43"/>
    </row>
    <row r="1679" spans="1:1">
      <c r="A1679" s="43"/>
    </row>
    <row r="1680" spans="1:1">
      <c r="A1680" s="43"/>
    </row>
    <row r="1681" spans="1:1">
      <c r="A1681" s="43"/>
    </row>
    <row r="1682" spans="1:1">
      <c r="A1682" s="43"/>
    </row>
    <row r="1683" spans="1:1">
      <c r="A1683" s="43"/>
    </row>
    <row r="1684" spans="1:1">
      <c r="A1684" s="43"/>
    </row>
    <row r="1685" spans="1:1">
      <c r="A1685" s="43"/>
    </row>
    <row r="1686" spans="1:1">
      <c r="A1686" s="43"/>
    </row>
    <row r="1687" spans="1:1">
      <c r="A1687" s="43"/>
    </row>
    <row r="1688" spans="1:1">
      <c r="A1688" s="43"/>
    </row>
    <row r="1689" spans="1:1">
      <c r="A1689" s="43"/>
    </row>
    <row r="1690" spans="1:1">
      <c r="A1690" s="43"/>
    </row>
    <row r="1691" spans="1:1">
      <c r="A1691" s="43"/>
    </row>
    <row r="1692" spans="1:1">
      <c r="A1692" s="43"/>
    </row>
    <row r="1693" spans="1:1">
      <c r="A1693" s="43"/>
    </row>
    <row r="1694" spans="1:1">
      <c r="A1694" s="43"/>
    </row>
    <row r="1695" spans="1:1">
      <c r="A1695" s="43"/>
    </row>
    <row r="1696" spans="1:1">
      <c r="A1696" s="43"/>
    </row>
    <row r="1697" spans="1:1">
      <c r="A1697" s="43"/>
    </row>
    <row r="1698" spans="1:1">
      <c r="A1698" s="43"/>
    </row>
    <row r="1699" spans="1:1">
      <c r="A1699" s="43"/>
    </row>
    <row r="1700" spans="1:1">
      <c r="A1700" s="43"/>
    </row>
    <row r="1701" spans="1:1">
      <c r="A1701" s="43"/>
    </row>
    <row r="1702" spans="1:1">
      <c r="A1702" s="43"/>
    </row>
    <row r="1703" spans="1:1">
      <c r="A1703" s="43"/>
    </row>
    <row r="1704" spans="1:1">
      <c r="A1704" s="43"/>
    </row>
    <row r="1705" spans="1:1">
      <c r="A1705" s="43"/>
    </row>
    <row r="1706" spans="1:1">
      <c r="A1706" s="43"/>
    </row>
    <row r="1707" spans="1:1">
      <c r="A1707" s="43"/>
    </row>
    <row r="1708" spans="1:1">
      <c r="A1708" s="43"/>
    </row>
    <row r="1709" spans="1:1">
      <c r="A1709" s="43"/>
    </row>
    <row r="1710" spans="1:1">
      <c r="A1710" s="43"/>
    </row>
    <row r="1711" spans="1:1">
      <c r="A1711" s="43"/>
    </row>
    <row r="1712" spans="1:1">
      <c r="A1712" s="43"/>
    </row>
    <row r="1713" spans="1:1">
      <c r="A1713" s="43"/>
    </row>
    <row r="1714" spans="1:1">
      <c r="A1714" s="43"/>
    </row>
    <row r="1715" spans="1:1">
      <c r="A1715" s="43"/>
    </row>
    <row r="1716" spans="1:1">
      <c r="A1716" s="43"/>
    </row>
    <row r="1717" spans="1:1">
      <c r="A1717" s="43"/>
    </row>
    <row r="1718" spans="1:1">
      <c r="A1718" s="43"/>
    </row>
    <row r="1719" spans="1:1">
      <c r="A1719" s="43"/>
    </row>
    <row r="1720" spans="1:1">
      <c r="A1720" s="43"/>
    </row>
    <row r="1721" spans="1:1">
      <c r="A1721" s="43"/>
    </row>
    <row r="1722" spans="1:1">
      <c r="A1722" s="43"/>
    </row>
    <row r="1723" spans="1:1">
      <c r="A1723" s="43"/>
    </row>
    <row r="1724" spans="1:1">
      <c r="A1724" s="43"/>
    </row>
    <row r="1725" spans="1:1">
      <c r="A1725" s="43"/>
    </row>
    <row r="1726" spans="1:1">
      <c r="A1726" s="43"/>
    </row>
    <row r="1727" spans="1:1">
      <c r="A1727" s="43"/>
    </row>
    <row r="1728" spans="1:1">
      <c r="A1728" s="43"/>
    </row>
    <row r="1729" spans="1:1">
      <c r="A1729" s="43"/>
    </row>
    <row r="1730" spans="1:1">
      <c r="A1730" s="43"/>
    </row>
    <row r="1731" spans="1:1">
      <c r="A1731" s="43"/>
    </row>
    <row r="1732" spans="1:1">
      <c r="A1732" s="43"/>
    </row>
    <row r="1733" spans="1:1">
      <c r="A1733" s="43"/>
    </row>
    <row r="1734" spans="1:1">
      <c r="A1734" s="43"/>
    </row>
    <row r="1735" spans="1:1">
      <c r="A1735" s="43"/>
    </row>
    <row r="1736" spans="1:1">
      <c r="A1736" s="43"/>
    </row>
    <row r="1737" spans="1:1">
      <c r="A1737" s="43"/>
    </row>
    <row r="1738" spans="1:1">
      <c r="A1738" s="43"/>
    </row>
    <row r="1739" spans="1:1">
      <c r="A1739" s="43"/>
    </row>
    <row r="1740" spans="1:1">
      <c r="A1740" s="43"/>
    </row>
    <row r="1741" spans="1:1">
      <c r="A1741" s="43"/>
    </row>
    <row r="1742" spans="1:1">
      <c r="A1742" s="43"/>
    </row>
    <row r="1743" spans="1:1">
      <c r="A1743" s="43"/>
    </row>
    <row r="1744" spans="1:1">
      <c r="A1744" s="43"/>
    </row>
    <row r="1745" spans="1:1">
      <c r="A1745" s="43"/>
    </row>
    <row r="1746" spans="1:1">
      <c r="A1746" s="43"/>
    </row>
    <row r="1747" spans="1:1">
      <c r="A1747" s="43"/>
    </row>
    <row r="1748" spans="1:1">
      <c r="A1748" s="43"/>
    </row>
    <row r="1749" spans="1:1">
      <c r="A1749" s="43"/>
    </row>
    <row r="1750" spans="1:1">
      <c r="A1750" s="43"/>
    </row>
    <row r="1751" spans="1:1">
      <c r="A1751" s="43"/>
    </row>
    <row r="1752" spans="1:1">
      <c r="A1752" s="43"/>
    </row>
    <row r="1753" spans="1:1">
      <c r="A1753" s="43"/>
    </row>
    <row r="1754" spans="1:1">
      <c r="A1754" s="43"/>
    </row>
    <row r="1755" spans="1:1">
      <c r="A1755" s="43"/>
    </row>
    <row r="1756" spans="1:1">
      <c r="A1756" s="43"/>
    </row>
    <row r="1757" spans="1:1">
      <c r="A1757" s="43"/>
    </row>
    <row r="1758" spans="1:1">
      <c r="A1758" s="43"/>
    </row>
    <row r="1759" spans="1:1">
      <c r="A1759" s="43"/>
    </row>
    <row r="1760" spans="1:1">
      <c r="A1760" s="43"/>
    </row>
    <row r="1761" spans="1:1">
      <c r="A1761" s="43"/>
    </row>
    <row r="1762" spans="1:1">
      <c r="A1762" s="43"/>
    </row>
    <row r="1763" spans="1:1">
      <c r="A1763" s="43"/>
    </row>
    <row r="1764" spans="1:1">
      <c r="A1764" s="43"/>
    </row>
    <row r="1765" spans="1:1">
      <c r="A1765" s="43"/>
    </row>
    <row r="1766" spans="1:1">
      <c r="A1766" s="43"/>
    </row>
    <row r="1767" spans="1:1">
      <c r="A1767" s="43"/>
    </row>
    <row r="1768" spans="1:1">
      <c r="A1768" s="43"/>
    </row>
    <row r="1769" spans="1:1">
      <c r="A1769" s="43"/>
    </row>
    <row r="1770" spans="1:1">
      <c r="A1770" s="43"/>
    </row>
    <row r="1771" spans="1:1">
      <c r="A1771" s="43"/>
    </row>
    <row r="1772" spans="1:1">
      <c r="A1772" s="43"/>
    </row>
    <row r="1773" spans="1:1">
      <c r="A1773" s="43"/>
    </row>
    <row r="1774" spans="1:1">
      <c r="A1774" s="43"/>
    </row>
    <row r="1775" spans="1:1">
      <c r="A1775" s="43"/>
    </row>
    <row r="1776" spans="1:1">
      <c r="A1776" s="43"/>
    </row>
    <row r="1777" spans="1:1">
      <c r="A1777" s="43"/>
    </row>
    <row r="1778" spans="1:1">
      <c r="A1778" s="43"/>
    </row>
    <row r="1779" spans="1:1">
      <c r="A1779" s="43"/>
    </row>
    <row r="1780" spans="1:1">
      <c r="A1780" s="43"/>
    </row>
    <row r="1781" spans="1:1">
      <c r="A1781" s="43"/>
    </row>
    <row r="1782" spans="1:1">
      <c r="A1782" s="43"/>
    </row>
    <row r="1783" spans="1:1">
      <c r="A1783" s="43"/>
    </row>
    <row r="1784" spans="1:1">
      <c r="A1784" s="43"/>
    </row>
    <row r="1785" spans="1:1">
      <c r="A1785" s="43"/>
    </row>
    <row r="1786" spans="1:1">
      <c r="A1786" s="43"/>
    </row>
    <row r="1787" spans="1:1">
      <c r="A1787" s="43"/>
    </row>
    <row r="1788" spans="1:1">
      <c r="A1788" s="43"/>
    </row>
    <row r="1789" spans="1:1">
      <c r="A1789" s="43"/>
    </row>
    <row r="1790" spans="1:1">
      <c r="A1790" s="43"/>
    </row>
    <row r="1791" spans="1:1">
      <c r="A1791" s="43"/>
    </row>
    <row r="1792" spans="1:1">
      <c r="A1792" s="43"/>
    </row>
    <row r="1793" spans="1:1">
      <c r="A1793" s="43"/>
    </row>
    <row r="1794" spans="1:1">
      <c r="A1794" s="43"/>
    </row>
    <row r="1795" spans="1:1">
      <c r="A1795" s="43"/>
    </row>
    <row r="1796" spans="1:1">
      <c r="A1796" s="43"/>
    </row>
    <row r="1797" spans="1:1">
      <c r="A1797" s="43"/>
    </row>
    <row r="1798" spans="1:1">
      <c r="A1798" s="43"/>
    </row>
    <row r="1799" spans="1:1">
      <c r="A1799" s="43"/>
    </row>
    <row r="1800" spans="1:1">
      <c r="A1800" s="43"/>
    </row>
    <row r="1801" spans="1:1">
      <c r="A1801" s="43"/>
    </row>
    <row r="1802" spans="1:1">
      <c r="A1802" s="43"/>
    </row>
    <row r="1803" spans="1:1">
      <c r="A1803" s="43"/>
    </row>
    <row r="1804" spans="1:1">
      <c r="A1804" s="43"/>
    </row>
    <row r="1805" spans="1:1">
      <c r="A1805" s="43"/>
    </row>
    <row r="1806" spans="1:1">
      <c r="A1806" s="43"/>
    </row>
    <row r="1807" spans="1:1">
      <c r="A1807" s="43"/>
    </row>
    <row r="1808" spans="1:1">
      <c r="A1808" s="43"/>
    </row>
    <row r="1809" spans="1:1">
      <c r="A1809" s="43"/>
    </row>
    <row r="1810" spans="1:1">
      <c r="A1810" s="43"/>
    </row>
    <row r="1811" spans="1:1">
      <c r="A1811" s="43"/>
    </row>
    <row r="1812" spans="1:1">
      <c r="A1812" s="43"/>
    </row>
    <row r="1813" spans="1:1">
      <c r="A1813" s="43"/>
    </row>
    <row r="1814" spans="1:1">
      <c r="A1814" s="43"/>
    </row>
    <row r="1815" spans="1:1">
      <c r="A1815" s="43"/>
    </row>
    <row r="1816" spans="1:1">
      <c r="A1816" s="43"/>
    </row>
    <row r="1817" spans="1:1">
      <c r="A1817" s="43"/>
    </row>
    <row r="1818" spans="1:1">
      <c r="A1818" s="43"/>
    </row>
    <row r="1819" spans="1:1">
      <c r="A1819" s="43"/>
    </row>
    <row r="1820" spans="1:1">
      <c r="A1820" s="43"/>
    </row>
    <row r="1821" spans="1:1">
      <c r="A1821" s="43"/>
    </row>
    <row r="1822" spans="1:1">
      <c r="A1822" s="43"/>
    </row>
    <row r="1823" spans="1:1">
      <c r="A1823" s="43"/>
    </row>
    <row r="1824" spans="1:1">
      <c r="A1824" s="43"/>
    </row>
    <row r="1825" spans="1:1">
      <c r="A1825" s="43"/>
    </row>
    <row r="1826" spans="1:1">
      <c r="A1826" s="43"/>
    </row>
    <row r="1827" spans="1:1">
      <c r="A1827" s="43"/>
    </row>
    <row r="1828" spans="1:1">
      <c r="A1828" s="43"/>
    </row>
    <row r="1829" spans="1:1">
      <c r="A1829" s="43"/>
    </row>
    <row r="1830" spans="1:1">
      <c r="A1830" s="43"/>
    </row>
    <row r="1831" spans="1:1">
      <c r="A1831" s="43"/>
    </row>
    <row r="1832" spans="1:1">
      <c r="A1832" s="43"/>
    </row>
    <row r="1833" spans="1:1">
      <c r="A1833" s="43"/>
    </row>
    <row r="1834" spans="1:1">
      <c r="A1834" s="43"/>
    </row>
    <row r="1835" spans="1:1">
      <c r="A1835" s="43"/>
    </row>
    <row r="1836" spans="1:1">
      <c r="A1836" s="43"/>
    </row>
    <row r="1837" spans="1:1">
      <c r="A1837" s="43"/>
    </row>
    <row r="1838" spans="1:1">
      <c r="A1838" s="43"/>
    </row>
    <row r="1839" spans="1:1">
      <c r="A1839" s="43"/>
    </row>
    <row r="1840" spans="1:1">
      <c r="A1840" s="43"/>
    </row>
    <row r="1841" spans="1:1">
      <c r="A1841" s="43"/>
    </row>
    <row r="1842" spans="1:1">
      <c r="A1842" s="43"/>
    </row>
    <row r="1843" spans="1:1">
      <c r="A1843" s="43"/>
    </row>
    <row r="1844" spans="1:1">
      <c r="A1844" s="43"/>
    </row>
    <row r="1845" spans="1:1">
      <c r="A1845" s="43"/>
    </row>
    <row r="1846" spans="1:1">
      <c r="A1846" s="43"/>
    </row>
    <row r="1847" spans="1:1">
      <c r="A1847" s="43"/>
    </row>
    <row r="1848" spans="1:1">
      <c r="A1848" s="43"/>
    </row>
    <row r="1849" spans="1:1">
      <c r="A1849" s="43"/>
    </row>
    <row r="1850" spans="1:1">
      <c r="A1850" s="43"/>
    </row>
    <row r="1851" spans="1:1">
      <c r="A1851" s="43"/>
    </row>
    <row r="1852" spans="1:1">
      <c r="A1852" s="43"/>
    </row>
    <row r="1853" spans="1:1">
      <c r="A1853" s="43"/>
    </row>
    <row r="1854" spans="1:1">
      <c r="A1854" s="43"/>
    </row>
    <row r="1855" spans="1:1">
      <c r="A1855" s="43"/>
    </row>
    <row r="1856" spans="1:1">
      <c r="A1856" s="43"/>
    </row>
    <row r="1857" spans="1:1">
      <c r="A1857" s="43"/>
    </row>
    <row r="1858" spans="1:1">
      <c r="A1858" s="43"/>
    </row>
    <row r="1859" spans="1:1">
      <c r="A1859" s="43"/>
    </row>
    <row r="1860" spans="1:1">
      <c r="A1860" s="43"/>
    </row>
    <row r="1861" spans="1:1">
      <c r="A1861" s="43"/>
    </row>
    <row r="1862" spans="1:1">
      <c r="A1862" s="43"/>
    </row>
    <row r="1863" spans="1:1">
      <c r="A1863" s="43"/>
    </row>
    <row r="1864" spans="1:1">
      <c r="A1864" s="43"/>
    </row>
    <row r="1865" spans="1:1">
      <c r="A1865" s="43"/>
    </row>
    <row r="1866" spans="1:1">
      <c r="A1866" s="43"/>
    </row>
    <row r="1867" spans="1:1">
      <c r="A1867" s="43"/>
    </row>
    <row r="1868" spans="1:1">
      <c r="A1868" s="43"/>
    </row>
    <row r="1869" spans="1:1">
      <c r="A1869" s="43"/>
    </row>
    <row r="1870" spans="1:1">
      <c r="A1870" s="43"/>
    </row>
    <row r="1871" spans="1:1">
      <c r="A1871" s="43"/>
    </row>
    <row r="1872" spans="1:1">
      <c r="A1872" s="43"/>
    </row>
    <row r="1873" spans="1:1">
      <c r="A1873" s="43"/>
    </row>
    <row r="1874" spans="1:1">
      <c r="A1874" s="43"/>
    </row>
    <row r="1875" spans="1:1">
      <c r="A1875" s="43"/>
    </row>
    <row r="1876" spans="1:1">
      <c r="A1876" s="43"/>
    </row>
    <row r="1877" spans="1:1">
      <c r="A1877" s="43"/>
    </row>
    <row r="1878" spans="1:1">
      <c r="A1878" s="43"/>
    </row>
    <row r="1879" spans="1:1">
      <c r="A1879" s="43"/>
    </row>
    <row r="1880" spans="1:1">
      <c r="A1880" s="43"/>
    </row>
    <row r="1881" spans="1:1">
      <c r="A1881" s="43"/>
    </row>
    <row r="1882" spans="1:1">
      <c r="A1882" s="43"/>
    </row>
    <row r="1883" spans="1:1">
      <c r="A1883" s="43"/>
    </row>
    <row r="1884" spans="1:1">
      <c r="A1884" s="43"/>
    </row>
    <row r="1885" spans="1:1">
      <c r="A1885" s="43"/>
    </row>
    <row r="1886" spans="1:1">
      <c r="A1886" s="43"/>
    </row>
    <row r="1887" spans="1:1">
      <c r="A1887" s="43"/>
    </row>
    <row r="1888" spans="1:1">
      <c r="A1888" s="43"/>
    </row>
    <row r="1889" spans="1:1">
      <c r="A1889" s="43"/>
    </row>
    <row r="1890" spans="1:1">
      <c r="A1890" s="43"/>
    </row>
    <row r="1891" spans="1:1">
      <c r="A1891" s="43"/>
    </row>
    <row r="1892" spans="1:1">
      <c r="A1892" s="43"/>
    </row>
    <row r="1893" spans="1:1">
      <c r="A1893" s="43"/>
    </row>
    <row r="1894" spans="1:1">
      <c r="A1894" s="43"/>
    </row>
    <row r="1895" spans="1:1">
      <c r="A1895" s="43"/>
    </row>
    <row r="1896" spans="1:1">
      <c r="A1896" s="43"/>
    </row>
    <row r="1897" spans="1:1">
      <c r="A1897" s="43"/>
    </row>
    <row r="1898" spans="1:1">
      <c r="A1898" s="43"/>
    </row>
    <row r="1899" spans="1:1">
      <c r="A1899" s="43"/>
    </row>
    <row r="1900" spans="1:1">
      <c r="A1900" s="43"/>
    </row>
    <row r="1901" spans="1:1">
      <c r="A1901" s="43"/>
    </row>
    <row r="1902" spans="1:1">
      <c r="A1902" s="43"/>
    </row>
    <row r="1903" spans="1:1">
      <c r="A1903" s="43"/>
    </row>
    <row r="1904" spans="1:1">
      <c r="A1904" s="43"/>
    </row>
    <row r="1905" spans="1:1">
      <c r="A1905" s="43"/>
    </row>
    <row r="1906" spans="1:1">
      <c r="A1906" s="43"/>
    </row>
    <row r="1907" spans="1:1">
      <c r="A1907" s="43"/>
    </row>
    <row r="1908" spans="1:1">
      <c r="A1908" s="43"/>
    </row>
    <row r="1909" spans="1:1">
      <c r="A1909" s="43"/>
    </row>
    <row r="1910" spans="1:1">
      <c r="A1910" s="43"/>
    </row>
    <row r="1911" spans="1:1">
      <c r="A1911" s="43"/>
    </row>
    <row r="1912" spans="1:1">
      <c r="A1912" s="43"/>
    </row>
    <row r="1913" spans="1:1">
      <c r="A1913" s="43"/>
    </row>
    <row r="1914" spans="1:1">
      <c r="A1914" s="43"/>
    </row>
    <row r="1915" spans="1:1">
      <c r="A1915" s="43"/>
    </row>
    <row r="1916" spans="1:1">
      <c r="A1916" s="43"/>
    </row>
    <row r="1917" spans="1:1">
      <c r="A1917" s="43"/>
    </row>
    <row r="1918" spans="1:1">
      <c r="A1918" s="43"/>
    </row>
    <row r="1919" spans="1:1">
      <c r="A1919" s="43"/>
    </row>
    <row r="1920" spans="1:1">
      <c r="A1920" s="43"/>
    </row>
    <row r="1921" spans="1:1">
      <c r="A1921" s="43"/>
    </row>
    <row r="1922" spans="1:1">
      <c r="A1922" s="43"/>
    </row>
    <row r="1923" spans="1:1">
      <c r="A1923" s="43"/>
    </row>
    <row r="1924" spans="1:1">
      <c r="A1924" s="43"/>
    </row>
    <row r="1925" spans="1:1">
      <c r="A1925" s="43"/>
    </row>
    <row r="1926" spans="1:1">
      <c r="A1926" s="43"/>
    </row>
    <row r="1927" spans="1:1">
      <c r="A1927" s="43"/>
    </row>
    <row r="1928" spans="1:1">
      <c r="A1928" s="43"/>
    </row>
    <row r="1929" spans="1:1">
      <c r="A1929" s="43"/>
    </row>
    <row r="1930" spans="1:1">
      <c r="A1930" s="43"/>
    </row>
    <row r="1931" spans="1:1">
      <c r="A1931" s="43"/>
    </row>
    <row r="1932" spans="1:1">
      <c r="A1932" s="43"/>
    </row>
    <row r="1933" spans="1:1">
      <c r="A1933" s="43"/>
    </row>
    <row r="1934" spans="1:1">
      <c r="A1934" s="43"/>
    </row>
    <row r="1935" spans="1:1">
      <c r="A1935" s="43"/>
    </row>
    <row r="1936" spans="1:1">
      <c r="A1936" s="43"/>
    </row>
    <row r="1937" spans="1:1">
      <c r="A1937" s="43"/>
    </row>
    <row r="1938" spans="1:1">
      <c r="A1938" s="43"/>
    </row>
    <row r="1939" spans="1:1">
      <c r="A1939" s="43"/>
    </row>
    <row r="1940" spans="1:1">
      <c r="A1940" s="43"/>
    </row>
    <row r="1941" spans="1:1">
      <c r="A1941" s="43"/>
    </row>
    <row r="1942" spans="1:1">
      <c r="A1942" s="43"/>
    </row>
    <row r="1943" spans="1:1">
      <c r="A1943" s="43"/>
    </row>
    <row r="1944" spans="1:1">
      <c r="A1944" s="43"/>
    </row>
    <row r="1945" spans="1:1">
      <c r="A1945" s="43"/>
    </row>
    <row r="1946" spans="1:1">
      <c r="A1946" s="43"/>
    </row>
    <row r="1947" spans="1:1">
      <c r="A1947" s="43"/>
    </row>
    <row r="1948" spans="1:1">
      <c r="A1948" s="43"/>
    </row>
    <row r="1949" spans="1:1">
      <c r="A1949" s="43"/>
    </row>
    <row r="1950" spans="1:1">
      <c r="A1950" s="43"/>
    </row>
    <row r="1951" spans="1:1">
      <c r="A1951" s="43"/>
    </row>
    <row r="1952" spans="1:1">
      <c r="A1952" s="43"/>
    </row>
    <row r="1953" spans="1:1">
      <c r="A1953" s="43"/>
    </row>
    <row r="1954" spans="1:1">
      <c r="A1954" s="43"/>
    </row>
    <row r="1955" spans="1:1">
      <c r="A1955" s="43"/>
    </row>
    <row r="1956" spans="1:1">
      <c r="A1956" s="43"/>
    </row>
    <row r="1957" spans="1:1">
      <c r="A1957" s="43"/>
    </row>
    <row r="1958" spans="1:1">
      <c r="A1958" s="43"/>
    </row>
    <row r="1959" spans="1:1">
      <c r="A1959" s="43"/>
    </row>
    <row r="1960" spans="1:1">
      <c r="A1960" s="43"/>
    </row>
    <row r="1961" spans="1:1">
      <c r="A1961" s="43"/>
    </row>
    <row r="1962" spans="1:1">
      <c r="A1962" s="43"/>
    </row>
    <row r="1963" spans="1:1">
      <c r="A1963" s="43"/>
    </row>
    <row r="1964" spans="1:1">
      <c r="A1964" s="43"/>
    </row>
    <row r="1965" spans="1:1">
      <c r="A1965" s="43"/>
    </row>
    <row r="1966" spans="1:1">
      <c r="A1966" s="43"/>
    </row>
    <row r="1967" spans="1:1">
      <c r="A1967" s="43"/>
    </row>
    <row r="1968" spans="1:1">
      <c r="A1968" s="43"/>
    </row>
    <row r="1969" spans="1:1">
      <c r="A1969" s="43"/>
    </row>
    <row r="1970" spans="1:1">
      <c r="A1970" s="43"/>
    </row>
    <row r="1971" spans="1:1">
      <c r="A1971" s="43"/>
    </row>
    <row r="1972" spans="1:1">
      <c r="A1972" s="43"/>
    </row>
    <row r="1973" spans="1:1">
      <c r="A1973" s="43"/>
    </row>
    <row r="1974" spans="1:1">
      <c r="A1974" s="43"/>
    </row>
    <row r="1975" spans="1:1">
      <c r="A1975" s="43"/>
    </row>
    <row r="1976" spans="1:1">
      <c r="A1976" s="43"/>
    </row>
    <row r="1977" spans="1:1">
      <c r="A1977" s="43"/>
    </row>
    <row r="1978" spans="1:1">
      <c r="A1978" s="43"/>
    </row>
    <row r="1979" spans="1:1">
      <c r="A1979" s="43"/>
    </row>
    <row r="1980" spans="1:1">
      <c r="A1980" s="43"/>
    </row>
    <row r="1981" spans="1:1">
      <c r="A1981" s="43"/>
    </row>
    <row r="1982" spans="1:1">
      <c r="A1982" s="43"/>
    </row>
    <row r="1983" spans="1:1">
      <c r="A1983" s="43"/>
    </row>
    <row r="1984" spans="1:1">
      <c r="A1984" s="43"/>
    </row>
    <row r="1985" spans="1:1">
      <c r="A1985" s="43"/>
    </row>
    <row r="1986" spans="1:1">
      <c r="A1986" s="43"/>
    </row>
    <row r="1987" spans="1:1">
      <c r="A1987" s="43"/>
    </row>
    <row r="1988" spans="1:1">
      <c r="A1988" s="43"/>
    </row>
    <row r="1989" spans="1:1">
      <c r="A1989" s="43"/>
    </row>
    <row r="1990" spans="1:1">
      <c r="A1990" s="43"/>
    </row>
    <row r="1991" spans="1:1">
      <c r="A1991" s="43"/>
    </row>
    <row r="1992" spans="1:1">
      <c r="A1992" s="43"/>
    </row>
    <row r="1993" spans="1:1">
      <c r="A1993" s="43"/>
    </row>
    <row r="1994" spans="1:1">
      <c r="A1994" s="43"/>
    </row>
    <row r="1995" spans="1:1">
      <c r="A1995" s="43"/>
    </row>
    <row r="1996" spans="1:1">
      <c r="A1996" s="43"/>
    </row>
    <row r="1997" spans="1:1">
      <c r="A1997" s="43"/>
    </row>
    <row r="1998" spans="1:1">
      <c r="A1998" s="43"/>
    </row>
    <row r="1999" spans="1:1">
      <c r="A1999" s="43"/>
    </row>
    <row r="2000" spans="1:1">
      <c r="A2000" s="43"/>
    </row>
    <row r="2001" spans="1:1">
      <c r="A2001" s="43"/>
    </row>
    <row r="2002" spans="1:1">
      <c r="A2002" s="43"/>
    </row>
    <row r="2003" spans="1:1">
      <c r="A2003" s="43"/>
    </row>
    <row r="2004" spans="1:1">
      <c r="A2004" s="43"/>
    </row>
    <row r="2005" spans="1:1">
      <c r="A2005" s="43"/>
    </row>
    <row r="2006" spans="1:1">
      <c r="A2006" s="43"/>
    </row>
    <row r="2007" spans="1:1">
      <c r="A2007" s="43"/>
    </row>
    <row r="2008" spans="1:1">
      <c r="A2008" s="43"/>
    </row>
    <row r="2009" spans="1:1">
      <c r="A2009" s="43"/>
    </row>
    <row r="2010" spans="1:1">
      <c r="A2010" s="43"/>
    </row>
    <row r="2011" spans="1:1">
      <c r="A2011" s="43"/>
    </row>
    <row r="2012" spans="1:1">
      <c r="A2012" s="43"/>
    </row>
    <row r="2013" spans="1:1">
      <c r="A2013" s="43"/>
    </row>
    <row r="2014" spans="1:1">
      <c r="A2014" s="43"/>
    </row>
    <row r="2015" spans="1:1">
      <c r="A2015" s="43"/>
    </row>
    <row r="2016" spans="1:1">
      <c r="A2016" s="43"/>
    </row>
    <row r="2017" spans="1:1">
      <c r="A2017" s="43"/>
    </row>
    <row r="2018" spans="1:1">
      <c r="A2018" s="43"/>
    </row>
    <row r="2019" spans="1:1">
      <c r="A2019" s="43"/>
    </row>
    <row r="2020" spans="1:1">
      <c r="A2020" s="43"/>
    </row>
    <row r="2021" spans="1:1">
      <c r="A2021" s="43"/>
    </row>
    <row r="2022" spans="1:1">
      <c r="A2022" s="43"/>
    </row>
    <row r="2023" spans="1:1">
      <c r="A2023" s="43"/>
    </row>
    <row r="2024" spans="1:1">
      <c r="A2024" s="43"/>
    </row>
    <row r="2025" spans="1:1">
      <c r="A2025" s="43"/>
    </row>
    <row r="2026" spans="1:1">
      <c r="A2026" s="43"/>
    </row>
    <row r="2027" spans="1:1">
      <c r="A2027" s="43"/>
    </row>
    <row r="2028" spans="1:1">
      <c r="A2028" s="43"/>
    </row>
    <row r="2029" spans="1:1">
      <c r="A2029" s="43"/>
    </row>
    <row r="2030" spans="1:1">
      <c r="A2030" s="43"/>
    </row>
    <row r="2031" spans="1:1">
      <c r="A2031" s="43"/>
    </row>
    <row r="2032" spans="1:1">
      <c r="A2032" s="43"/>
    </row>
    <row r="2033" spans="1:1">
      <c r="A2033" s="43"/>
    </row>
    <row r="2034" spans="1:1">
      <c r="A2034" s="43"/>
    </row>
    <row r="2035" spans="1:1">
      <c r="A2035" s="43"/>
    </row>
    <row r="2036" spans="1:1">
      <c r="A2036" s="43"/>
    </row>
    <row r="2037" spans="1:1">
      <c r="A2037" s="43"/>
    </row>
    <row r="2038" spans="1:1">
      <c r="A2038" s="43"/>
    </row>
    <row r="2039" spans="1:1">
      <c r="A2039" s="43"/>
    </row>
    <row r="2040" spans="1:1">
      <c r="A2040" s="43"/>
    </row>
    <row r="2041" spans="1:1">
      <c r="A2041" s="43"/>
    </row>
    <row r="2042" spans="1:1">
      <c r="A2042" s="43"/>
    </row>
    <row r="2043" spans="1:1">
      <c r="A2043" s="43"/>
    </row>
    <row r="2044" spans="1:1">
      <c r="A2044" s="43"/>
    </row>
    <row r="2045" spans="1:1">
      <c r="A2045" s="43"/>
    </row>
    <row r="2046" spans="1:1">
      <c r="A2046" s="43"/>
    </row>
    <row r="2047" spans="1:1">
      <c r="A2047" s="43"/>
    </row>
    <row r="2048" spans="1:1">
      <c r="A2048" s="43"/>
    </row>
    <row r="2049" spans="1:1">
      <c r="A2049" s="43"/>
    </row>
    <row r="2050" spans="1:1">
      <c r="A2050" s="43"/>
    </row>
    <row r="2051" spans="1:1">
      <c r="A2051" s="43"/>
    </row>
    <row r="2052" spans="1:1">
      <c r="A2052" s="43"/>
    </row>
    <row r="2053" spans="1:1">
      <c r="A2053" s="43"/>
    </row>
    <row r="2054" spans="1:1">
      <c r="A2054" s="43"/>
    </row>
    <row r="2055" spans="1:1">
      <c r="A2055" s="43"/>
    </row>
    <row r="2056" spans="1:1">
      <c r="A2056" s="43"/>
    </row>
    <row r="2057" spans="1:1">
      <c r="A2057" s="43"/>
    </row>
    <row r="2058" spans="1:1">
      <c r="A2058" s="43"/>
    </row>
    <row r="2059" spans="1:1">
      <c r="A2059" s="43"/>
    </row>
    <row r="2060" spans="1:1">
      <c r="A2060" s="43"/>
    </row>
    <row r="2061" spans="1:1">
      <c r="A2061" s="43"/>
    </row>
    <row r="2062" spans="1:1">
      <c r="A2062" s="43"/>
    </row>
    <row r="2063" spans="1:1">
      <c r="A2063" s="43"/>
    </row>
    <row r="2064" spans="1:1">
      <c r="A2064" s="43"/>
    </row>
    <row r="2065" spans="1:1">
      <c r="A2065" s="43"/>
    </row>
    <row r="2066" spans="1:1">
      <c r="A2066" s="43"/>
    </row>
    <row r="2067" spans="1:1">
      <c r="A2067" s="43"/>
    </row>
    <row r="2068" spans="1:1">
      <c r="A2068" s="43"/>
    </row>
    <row r="2069" spans="1:1">
      <c r="A2069" s="43"/>
    </row>
    <row r="2070" spans="1:1">
      <c r="A2070" s="43"/>
    </row>
    <row r="2071" spans="1:1">
      <c r="A2071" s="43"/>
    </row>
    <row r="2072" spans="1:1">
      <c r="A2072" s="43"/>
    </row>
    <row r="2073" spans="1:1">
      <c r="A2073" s="43"/>
    </row>
    <row r="2074" spans="1:1">
      <c r="A2074" s="43"/>
    </row>
    <row r="2075" spans="1:1">
      <c r="A2075" s="43"/>
    </row>
    <row r="2076" spans="1:1">
      <c r="A2076" s="43"/>
    </row>
    <row r="2077" spans="1:1">
      <c r="A2077" s="43"/>
    </row>
    <row r="2078" spans="1:1">
      <c r="A2078" s="43"/>
    </row>
    <row r="2079" spans="1:1">
      <c r="A2079" s="43"/>
    </row>
    <row r="2080" spans="1:1">
      <c r="A2080" s="43"/>
    </row>
    <row r="2081" spans="1:1">
      <c r="A2081" s="43"/>
    </row>
    <row r="2082" spans="1:1">
      <c r="A2082" s="43"/>
    </row>
    <row r="2083" spans="1:1">
      <c r="A2083" s="43"/>
    </row>
    <row r="2084" spans="1:1">
      <c r="A2084" s="43"/>
    </row>
    <row r="2085" spans="1:1">
      <c r="A2085" s="43"/>
    </row>
    <row r="2086" spans="1:1">
      <c r="A2086" s="43"/>
    </row>
    <row r="2087" spans="1:1">
      <c r="A2087" s="43"/>
    </row>
    <row r="2088" spans="1:1">
      <c r="A2088" s="43"/>
    </row>
    <row r="2089" spans="1:1">
      <c r="A2089" s="43"/>
    </row>
    <row r="2090" spans="1:1">
      <c r="A2090" s="43"/>
    </row>
    <row r="2091" spans="1:1">
      <c r="A2091" s="43"/>
    </row>
    <row r="2092" spans="1:1">
      <c r="A2092" s="43"/>
    </row>
    <row r="2093" spans="1:1">
      <c r="A2093" s="43"/>
    </row>
    <row r="2094" spans="1:1">
      <c r="A2094" s="43"/>
    </row>
    <row r="2095" spans="1:1">
      <c r="A2095" s="43"/>
    </row>
    <row r="2096" spans="1:1">
      <c r="A2096" s="43"/>
    </row>
    <row r="2097" spans="1:1">
      <c r="A2097" s="43"/>
    </row>
    <row r="2098" spans="1:1">
      <c r="A2098" s="43"/>
    </row>
    <row r="2099" spans="1:1">
      <c r="A2099" s="43"/>
    </row>
    <row r="2100" spans="1:1">
      <c r="A2100" s="43"/>
    </row>
    <row r="2101" spans="1:1">
      <c r="A2101" s="43"/>
    </row>
    <row r="2102" spans="1:1">
      <c r="A2102" s="43"/>
    </row>
    <row r="2103" spans="1:1">
      <c r="A2103" s="43"/>
    </row>
    <row r="2104" spans="1:1">
      <c r="A2104" s="43"/>
    </row>
    <row r="2105" spans="1:1">
      <c r="A2105" s="43"/>
    </row>
    <row r="2106" spans="1:1">
      <c r="A2106" s="43"/>
    </row>
    <row r="2107" spans="1:1">
      <c r="A2107" s="43"/>
    </row>
    <row r="2108" spans="1:1">
      <c r="A2108" s="43"/>
    </row>
    <row r="2109" spans="1:1">
      <c r="A2109" s="43"/>
    </row>
    <row r="2110" spans="1:1">
      <c r="A2110" s="43"/>
    </row>
    <row r="2111" spans="1:1">
      <c r="A2111" s="43"/>
    </row>
    <row r="2112" spans="1:1">
      <c r="A2112" s="43"/>
    </row>
    <row r="2113" spans="1:1">
      <c r="A2113" s="43"/>
    </row>
    <row r="2114" spans="1:1">
      <c r="A2114" s="43"/>
    </row>
    <row r="2115" spans="1:1">
      <c r="A2115" s="43"/>
    </row>
    <row r="2116" spans="1:1">
      <c r="A2116" s="43"/>
    </row>
    <row r="2117" spans="1:1">
      <c r="A2117" s="43"/>
    </row>
    <row r="2118" spans="1:1">
      <c r="A2118" s="43"/>
    </row>
    <row r="2119" spans="1:1">
      <c r="A2119" s="43"/>
    </row>
    <row r="2120" spans="1:1">
      <c r="A2120" s="43"/>
    </row>
    <row r="2121" spans="1:1">
      <c r="A2121" s="43"/>
    </row>
    <row r="2122" spans="1:1">
      <c r="A2122" s="43"/>
    </row>
    <row r="2123" spans="1:1">
      <c r="A2123" s="43"/>
    </row>
    <row r="2124" spans="1:1">
      <c r="A2124" s="43"/>
    </row>
    <row r="2125" spans="1:1">
      <c r="A2125" s="43"/>
    </row>
    <row r="2126" spans="1:1">
      <c r="A2126" s="43"/>
    </row>
    <row r="2127" spans="1:1">
      <c r="A2127" s="43"/>
    </row>
    <row r="2128" spans="1:1">
      <c r="A2128" s="43"/>
    </row>
    <row r="2129" spans="1:1">
      <c r="A2129" s="43"/>
    </row>
    <row r="2130" spans="1:1">
      <c r="A2130" s="43"/>
    </row>
    <row r="2131" spans="1:1">
      <c r="A2131" s="43"/>
    </row>
    <row r="2132" spans="1:1">
      <c r="A2132" s="43"/>
    </row>
    <row r="2133" spans="1:1">
      <c r="A2133" s="43"/>
    </row>
    <row r="2134" spans="1:1">
      <c r="A2134" s="43"/>
    </row>
    <row r="2135" spans="1:1">
      <c r="A2135" s="43"/>
    </row>
    <row r="2136" spans="1:1">
      <c r="A2136" s="43"/>
    </row>
    <row r="2137" spans="1:1">
      <c r="A2137" s="43"/>
    </row>
    <row r="2138" spans="1:1">
      <c r="A2138" s="43"/>
    </row>
    <row r="2139" spans="1:1">
      <c r="A2139" s="43"/>
    </row>
    <row r="2140" spans="1:1">
      <c r="A2140" s="43"/>
    </row>
    <row r="2141" spans="1:1">
      <c r="A2141" s="43"/>
    </row>
    <row r="2142" spans="1:1">
      <c r="A2142" s="43"/>
    </row>
    <row r="2143" spans="1:1">
      <c r="A2143" s="43"/>
    </row>
    <row r="2144" spans="1:1">
      <c r="A2144" s="43"/>
    </row>
    <row r="2145" spans="1:1">
      <c r="A2145" s="43"/>
    </row>
    <row r="2146" spans="1:1">
      <c r="A2146" s="43"/>
    </row>
    <row r="2147" spans="1:1">
      <c r="A2147" s="43"/>
    </row>
    <row r="2148" spans="1:1">
      <c r="A2148" s="43"/>
    </row>
    <row r="2149" spans="1:1">
      <c r="A2149" s="43"/>
    </row>
    <row r="2150" spans="1:1">
      <c r="A2150" s="43"/>
    </row>
    <row r="2151" spans="1:1">
      <c r="A2151" s="43"/>
    </row>
    <row r="2152" spans="1:1">
      <c r="A2152" s="43"/>
    </row>
    <row r="2153" spans="1:1">
      <c r="A2153" s="43"/>
    </row>
    <row r="2154" spans="1:1">
      <c r="A2154" s="43"/>
    </row>
    <row r="2155" spans="1:1">
      <c r="A2155" s="43"/>
    </row>
    <row r="2156" spans="1:1">
      <c r="A2156" s="43"/>
    </row>
    <row r="2157" spans="1:1">
      <c r="A2157" s="43"/>
    </row>
    <row r="2158" spans="1:1">
      <c r="A2158" s="43"/>
    </row>
    <row r="2159" spans="1:1">
      <c r="A2159" s="43"/>
    </row>
    <row r="2160" spans="1:1">
      <c r="A2160" s="43"/>
    </row>
    <row r="2161" spans="1:1">
      <c r="A2161" s="43"/>
    </row>
    <row r="2162" spans="1:1">
      <c r="A2162" s="43"/>
    </row>
    <row r="2163" spans="1:1">
      <c r="A2163" s="43"/>
    </row>
    <row r="2164" spans="1:1">
      <c r="A2164" s="43"/>
    </row>
    <row r="2165" spans="1:1">
      <c r="A2165" s="43"/>
    </row>
    <row r="2166" spans="1:1">
      <c r="A2166" s="43"/>
    </row>
    <row r="2167" spans="1:1">
      <c r="A2167" s="43"/>
    </row>
    <row r="2168" spans="1:1">
      <c r="A2168" s="43"/>
    </row>
    <row r="2169" spans="1:1">
      <c r="A2169" s="43"/>
    </row>
    <row r="2170" spans="1:1">
      <c r="A2170" s="43"/>
    </row>
    <row r="2171" spans="1:1">
      <c r="A2171" s="43"/>
    </row>
    <row r="2172" spans="1:1">
      <c r="A2172" s="43"/>
    </row>
    <row r="2173" spans="1:1">
      <c r="A2173" s="43"/>
    </row>
    <row r="2174" spans="1:1">
      <c r="A2174" s="43"/>
    </row>
    <row r="2175" spans="1:1">
      <c r="A2175" s="43"/>
    </row>
    <row r="2176" spans="1:1">
      <c r="A2176" s="43"/>
    </row>
    <row r="2177" spans="1:1">
      <c r="A2177" s="43"/>
    </row>
    <row r="2178" spans="1:1">
      <c r="A2178" s="43"/>
    </row>
    <row r="2179" spans="1:1">
      <c r="A2179" s="43"/>
    </row>
    <row r="2180" spans="1:1">
      <c r="A2180" s="43"/>
    </row>
    <row r="2181" spans="1:1">
      <c r="A2181" s="43"/>
    </row>
    <row r="2182" spans="1:1">
      <c r="A2182" s="43"/>
    </row>
    <row r="2183" spans="1:1">
      <c r="A2183" s="43"/>
    </row>
    <row r="2184" spans="1:1">
      <c r="A2184" s="43"/>
    </row>
    <row r="2185" spans="1:1">
      <c r="A2185" s="43"/>
    </row>
    <row r="2186" spans="1:1">
      <c r="A2186" s="43"/>
    </row>
    <row r="2187" spans="1:1">
      <c r="A2187" s="43"/>
    </row>
    <row r="2188" spans="1:1">
      <c r="A2188" s="43"/>
    </row>
    <row r="2189" spans="1:1">
      <c r="A2189" s="43"/>
    </row>
    <row r="2190" spans="1:1">
      <c r="A2190" s="43"/>
    </row>
    <row r="2191" spans="1:1">
      <c r="A2191" s="43"/>
    </row>
    <row r="2192" spans="1:1">
      <c r="A2192" s="43"/>
    </row>
    <row r="2193" spans="1:1">
      <c r="A2193" s="43"/>
    </row>
    <row r="2194" spans="1:1">
      <c r="A2194" s="43"/>
    </row>
    <row r="2195" spans="1:1">
      <c r="A2195" s="43"/>
    </row>
    <row r="2196" spans="1:1">
      <c r="A2196" s="43"/>
    </row>
    <row r="2197" spans="1:1">
      <c r="A2197" s="43"/>
    </row>
    <row r="2198" spans="1:1">
      <c r="A2198" s="43"/>
    </row>
    <row r="2199" spans="1:1">
      <c r="A2199" s="43"/>
    </row>
    <row r="2200" spans="1:1">
      <c r="A2200" s="43"/>
    </row>
    <row r="2201" spans="1:1">
      <c r="A2201" s="43"/>
    </row>
    <row r="2202" spans="1:1">
      <c r="A2202" s="43"/>
    </row>
    <row r="2203" spans="1:1">
      <c r="A2203" s="43"/>
    </row>
    <row r="2204" spans="1:1">
      <c r="A2204" s="43"/>
    </row>
    <row r="2205" spans="1:1">
      <c r="A2205" s="43"/>
    </row>
    <row r="2206" spans="1:1">
      <c r="A2206" s="43"/>
    </row>
    <row r="2207" spans="1:1">
      <c r="A2207" s="43"/>
    </row>
    <row r="2208" spans="1:1">
      <c r="A2208" s="43"/>
    </row>
    <row r="2209" spans="1:1">
      <c r="A2209" s="43"/>
    </row>
    <row r="2210" spans="1:1">
      <c r="A2210" s="43"/>
    </row>
    <row r="2211" spans="1:1">
      <c r="A2211" s="43"/>
    </row>
    <row r="2212" spans="1:1">
      <c r="A2212" s="43"/>
    </row>
    <row r="2213" spans="1:1">
      <c r="A2213" s="43"/>
    </row>
    <row r="2214" spans="1:1">
      <c r="A2214" s="43"/>
    </row>
    <row r="2215" spans="1:1">
      <c r="A2215" s="43"/>
    </row>
    <row r="2216" spans="1:1">
      <c r="A2216" s="43"/>
    </row>
    <row r="2217" spans="1:1">
      <c r="A2217" s="43"/>
    </row>
    <row r="2218" spans="1:1">
      <c r="A2218" s="43"/>
    </row>
    <row r="2219" spans="1:1">
      <c r="A2219" s="43"/>
    </row>
    <row r="2220" spans="1:1">
      <c r="A2220" s="43"/>
    </row>
    <row r="2221" spans="1:1">
      <c r="A2221" s="43"/>
    </row>
    <row r="2222" spans="1:1">
      <c r="A2222" s="43"/>
    </row>
    <row r="2223" spans="1:1">
      <c r="A2223" s="43"/>
    </row>
    <row r="2224" spans="1:1">
      <c r="A2224" s="43"/>
    </row>
    <row r="2225" spans="1:1">
      <c r="A2225" s="43"/>
    </row>
    <row r="2226" spans="1:1">
      <c r="A2226" s="43"/>
    </row>
    <row r="2227" spans="1:1">
      <c r="A2227" s="43"/>
    </row>
    <row r="2228" spans="1:1">
      <c r="A2228" s="43"/>
    </row>
    <row r="2229" spans="1:1">
      <c r="A2229" s="43"/>
    </row>
    <row r="2230" spans="1:1">
      <c r="A2230" s="43"/>
    </row>
    <row r="2231" spans="1:1">
      <c r="A2231" s="43"/>
    </row>
    <row r="2232" spans="1:1">
      <c r="A2232" s="43"/>
    </row>
    <row r="2233" spans="1:1">
      <c r="A2233" s="43"/>
    </row>
    <row r="2234" spans="1:1">
      <c r="A2234" s="43"/>
    </row>
    <row r="2235" spans="1:1">
      <c r="A2235" s="43"/>
    </row>
    <row r="2236" spans="1:1">
      <c r="A2236" s="43"/>
    </row>
    <row r="2237" spans="1:1">
      <c r="A2237" s="43"/>
    </row>
    <row r="2238" spans="1:1">
      <c r="A2238" s="43"/>
    </row>
    <row r="2239" spans="1:1">
      <c r="A2239" s="43"/>
    </row>
    <row r="2240" spans="1:1">
      <c r="A2240" s="43"/>
    </row>
    <row r="2241" spans="1:1">
      <c r="A2241" s="43"/>
    </row>
    <row r="2242" spans="1:1">
      <c r="A2242" s="43"/>
    </row>
    <row r="2243" spans="1:1">
      <c r="A2243" s="43"/>
    </row>
    <row r="2244" spans="1:1">
      <c r="A2244" s="43"/>
    </row>
    <row r="2245" spans="1:1">
      <c r="A2245" s="43"/>
    </row>
    <row r="2246" spans="1:1">
      <c r="A2246" s="43"/>
    </row>
    <row r="2247" spans="1:1">
      <c r="A2247" s="43"/>
    </row>
    <row r="2248" spans="1:1">
      <c r="A2248" s="43"/>
    </row>
    <row r="2249" spans="1:1">
      <c r="A2249" s="43"/>
    </row>
    <row r="2250" spans="1:1">
      <c r="A2250" s="43"/>
    </row>
    <row r="2251" spans="1:1">
      <c r="A2251" s="43"/>
    </row>
    <row r="2252" spans="1:1">
      <c r="A2252" s="43"/>
    </row>
    <row r="2253" spans="1:1">
      <c r="A2253" s="43"/>
    </row>
    <row r="2254" spans="1:1">
      <c r="A2254" s="43"/>
    </row>
    <row r="2255" spans="1:1">
      <c r="A2255" s="43"/>
    </row>
    <row r="2256" spans="1:1">
      <c r="A2256" s="43"/>
    </row>
    <row r="2257" spans="1:1">
      <c r="A2257" s="43"/>
    </row>
    <row r="2258" spans="1:1">
      <c r="A2258" s="43"/>
    </row>
    <row r="2259" spans="1:1">
      <c r="A2259" s="43"/>
    </row>
    <row r="2260" spans="1:1">
      <c r="A2260" s="43"/>
    </row>
    <row r="2261" spans="1:1">
      <c r="A2261" s="43"/>
    </row>
    <row r="2262" spans="1:1">
      <c r="A2262" s="43"/>
    </row>
    <row r="2263" spans="1:1">
      <c r="A2263" s="43"/>
    </row>
    <row r="2264" spans="1:1">
      <c r="A2264" s="43"/>
    </row>
    <row r="2265" spans="1:1">
      <c r="A2265" s="43"/>
    </row>
    <row r="2266" spans="1:1">
      <c r="A2266" s="43"/>
    </row>
    <row r="2267" spans="1:1">
      <c r="A2267" s="43"/>
    </row>
    <row r="2268" spans="1:1">
      <c r="A2268" s="43"/>
    </row>
    <row r="2269" spans="1:1">
      <c r="A2269" s="43"/>
    </row>
    <row r="2270" spans="1:1">
      <c r="A2270" s="43"/>
    </row>
    <row r="2271" spans="1:1">
      <c r="A2271" s="43"/>
    </row>
    <row r="2272" spans="1:1">
      <c r="A2272" s="43"/>
    </row>
    <row r="2273" spans="1:1">
      <c r="A2273" s="43"/>
    </row>
    <row r="2274" spans="1:1">
      <c r="A2274" s="43"/>
    </row>
    <row r="2275" spans="1:1">
      <c r="A2275" s="43"/>
    </row>
    <row r="2276" spans="1:1">
      <c r="A2276" s="43"/>
    </row>
    <row r="2277" spans="1:1">
      <c r="A2277" s="43"/>
    </row>
    <row r="2278" spans="1:1">
      <c r="A2278" s="43"/>
    </row>
    <row r="2279" spans="1:1">
      <c r="A2279" s="43"/>
    </row>
    <row r="2280" spans="1:1">
      <c r="A2280" s="43"/>
    </row>
    <row r="2281" spans="1:1">
      <c r="A2281" s="43"/>
    </row>
    <row r="2282" spans="1:1">
      <c r="A2282" s="43"/>
    </row>
    <row r="2283" spans="1:1">
      <c r="A2283" s="43"/>
    </row>
    <row r="2284" spans="1:1">
      <c r="A2284" s="43"/>
    </row>
    <row r="2285" spans="1:1">
      <c r="A2285" s="43"/>
    </row>
    <row r="2286" spans="1:1">
      <c r="A2286" s="43"/>
    </row>
    <row r="2287" spans="1:1">
      <c r="A2287" s="43"/>
    </row>
    <row r="2288" spans="1:1">
      <c r="A2288" s="43"/>
    </row>
    <row r="2289" spans="1:1">
      <c r="A2289" s="43"/>
    </row>
    <row r="2290" spans="1:1">
      <c r="A2290" s="43"/>
    </row>
    <row r="2291" spans="1:1">
      <c r="A2291" s="43"/>
    </row>
    <row r="2292" spans="1:1">
      <c r="A2292" s="43"/>
    </row>
    <row r="2293" spans="1:1">
      <c r="A2293" s="43"/>
    </row>
    <row r="2294" spans="1:1">
      <c r="A2294" s="43"/>
    </row>
    <row r="2295" spans="1:1">
      <c r="A2295" s="43"/>
    </row>
    <row r="2296" spans="1:1">
      <c r="A2296" s="43"/>
    </row>
    <row r="2297" spans="1:1">
      <c r="A2297" s="43"/>
    </row>
    <row r="2298" spans="1:1">
      <c r="A2298" s="43"/>
    </row>
    <row r="2299" spans="1:1">
      <c r="A2299" s="43"/>
    </row>
    <row r="2300" spans="1:1">
      <c r="A2300" s="43"/>
    </row>
    <row r="2301" spans="1:1">
      <c r="A2301" s="43"/>
    </row>
    <row r="2302" spans="1:1">
      <c r="A2302" s="43"/>
    </row>
    <row r="2303" spans="1:1">
      <c r="A2303" s="43"/>
    </row>
    <row r="2304" spans="1:1">
      <c r="A2304" s="43"/>
    </row>
    <row r="2305" spans="1:1">
      <c r="A2305" s="43"/>
    </row>
    <row r="2306" spans="1:1">
      <c r="A2306" s="43"/>
    </row>
    <row r="2307" spans="1:1">
      <c r="A2307" s="43"/>
    </row>
    <row r="2308" spans="1:1">
      <c r="A2308" s="43"/>
    </row>
    <row r="2309" spans="1:1">
      <c r="A2309" s="43"/>
    </row>
    <row r="2310" spans="1:1">
      <c r="A2310" s="43"/>
    </row>
    <row r="2311" spans="1:1">
      <c r="A2311" s="43"/>
    </row>
    <row r="2312" spans="1:1">
      <c r="A2312" s="43"/>
    </row>
    <row r="2313" spans="1:1">
      <c r="A2313" s="43"/>
    </row>
    <row r="2314" spans="1:1">
      <c r="A2314" s="43"/>
    </row>
    <row r="2315" spans="1:1">
      <c r="A2315" s="43"/>
    </row>
    <row r="2316" spans="1:1">
      <c r="A2316" s="43"/>
    </row>
    <row r="2317" spans="1:1">
      <c r="A2317" s="43"/>
    </row>
    <row r="2318" spans="1:1">
      <c r="A2318" s="43"/>
    </row>
    <row r="2319" spans="1:1">
      <c r="A2319" s="43"/>
    </row>
    <row r="2320" spans="1:1">
      <c r="A2320" s="43"/>
    </row>
    <row r="2321" spans="1:1">
      <c r="A2321" s="43"/>
    </row>
    <row r="2322" spans="1:1">
      <c r="A2322" s="43"/>
    </row>
    <row r="2323" spans="1:1">
      <c r="A2323" s="43"/>
    </row>
    <row r="2324" spans="1:1">
      <c r="A2324" s="43"/>
    </row>
    <row r="2325" spans="1:1">
      <c r="A2325" s="43"/>
    </row>
    <row r="2326" spans="1:1">
      <c r="A2326" s="43"/>
    </row>
    <row r="2327" spans="1:1">
      <c r="A2327" s="43"/>
    </row>
    <row r="2328" spans="1:1">
      <c r="A2328" s="43"/>
    </row>
    <row r="2329" spans="1:1">
      <c r="A2329" s="43"/>
    </row>
    <row r="2330" spans="1:1">
      <c r="A2330" s="43"/>
    </row>
    <row r="2331" spans="1:1">
      <c r="A2331" s="43"/>
    </row>
    <row r="2332" spans="1:1">
      <c r="A2332" s="43"/>
    </row>
    <row r="2333" spans="1:1">
      <c r="A2333" s="43"/>
    </row>
    <row r="2334" spans="1:1">
      <c r="A2334" s="43"/>
    </row>
    <row r="2335" spans="1:1">
      <c r="A2335" s="43"/>
    </row>
    <row r="2336" spans="1:1">
      <c r="A2336" s="43"/>
    </row>
    <row r="2337" spans="1:1">
      <c r="A2337" s="43"/>
    </row>
    <row r="2338" spans="1:1">
      <c r="A2338" s="43"/>
    </row>
    <row r="2339" spans="1:1">
      <c r="A2339" s="43"/>
    </row>
    <row r="2340" spans="1:1">
      <c r="A2340" s="43"/>
    </row>
    <row r="2341" spans="1:1">
      <c r="A2341" s="43"/>
    </row>
    <row r="2342" spans="1:1">
      <c r="A2342" s="43"/>
    </row>
    <row r="2343" spans="1:1">
      <c r="A2343" s="43"/>
    </row>
    <row r="2344" spans="1:1">
      <c r="A2344" s="43"/>
    </row>
    <row r="2345" spans="1:1">
      <c r="A2345" s="43"/>
    </row>
    <row r="2346" spans="1:1">
      <c r="A2346" s="43"/>
    </row>
    <row r="2347" spans="1:1">
      <c r="A2347" s="43"/>
    </row>
    <row r="2348" spans="1:1">
      <c r="A2348" s="43"/>
    </row>
    <row r="2349" spans="1:1">
      <c r="A2349" s="43"/>
    </row>
    <row r="2350" spans="1:1">
      <c r="A2350" s="43"/>
    </row>
    <row r="2351" spans="1:1">
      <c r="A2351" s="43"/>
    </row>
    <row r="2352" spans="1:1">
      <c r="A2352" s="43"/>
    </row>
    <row r="2353" spans="1:1">
      <c r="A2353" s="43"/>
    </row>
    <row r="2354" spans="1:1">
      <c r="A2354" s="43"/>
    </row>
    <row r="2355" spans="1:1">
      <c r="A2355" s="43"/>
    </row>
    <row r="2356" spans="1:1">
      <c r="A2356" s="43"/>
    </row>
    <row r="2357" spans="1:1">
      <c r="A2357" s="43"/>
    </row>
    <row r="2358" spans="1:1">
      <c r="A2358" s="43"/>
    </row>
    <row r="2359" spans="1:1">
      <c r="A2359" s="43"/>
    </row>
    <row r="2360" spans="1:1">
      <c r="A2360" s="43"/>
    </row>
    <row r="2361" spans="1:1">
      <c r="A2361" s="43"/>
    </row>
    <row r="2362" spans="1:1">
      <c r="A2362" s="43"/>
    </row>
    <row r="2363" spans="1:1">
      <c r="A2363" s="43"/>
    </row>
    <row r="2364" spans="1:1">
      <c r="A2364" s="43"/>
    </row>
    <row r="2365" spans="1:1">
      <c r="A2365" s="43"/>
    </row>
    <row r="2366" spans="1:1">
      <c r="A2366" s="43"/>
    </row>
    <row r="2367" spans="1:1">
      <c r="A2367" s="43"/>
    </row>
    <row r="2368" spans="1:1">
      <c r="A2368" s="43"/>
    </row>
    <row r="2369" spans="1:1">
      <c r="A2369" s="43"/>
    </row>
    <row r="2370" spans="1:1">
      <c r="A2370" s="43"/>
    </row>
    <row r="2371" spans="1:1">
      <c r="A2371" s="43"/>
    </row>
    <row r="2372" spans="1:1">
      <c r="A2372" s="43"/>
    </row>
    <row r="2373" spans="1:1">
      <c r="A2373" s="43"/>
    </row>
    <row r="2374" spans="1:1">
      <c r="A2374" s="43"/>
    </row>
    <row r="2375" spans="1:1">
      <c r="A2375" s="43"/>
    </row>
    <row r="2376" spans="1:1">
      <c r="A2376" s="43"/>
    </row>
    <row r="2377" spans="1:1">
      <c r="A2377" s="43"/>
    </row>
    <row r="2378" spans="1:1">
      <c r="A2378" s="43"/>
    </row>
    <row r="2379" spans="1:1">
      <c r="A2379" s="43"/>
    </row>
    <row r="2380" spans="1:1">
      <c r="A2380" s="43"/>
    </row>
    <row r="2381" spans="1:1">
      <c r="A2381" s="43"/>
    </row>
    <row r="2382" spans="1:1">
      <c r="A2382" s="43"/>
    </row>
    <row r="2383" spans="1:1">
      <c r="A2383" s="43"/>
    </row>
    <row r="2384" spans="1:1">
      <c r="A2384" s="43"/>
    </row>
    <row r="2385" spans="1:1">
      <c r="A2385" s="43"/>
    </row>
    <row r="2386" spans="1:1">
      <c r="A2386" s="43"/>
    </row>
    <row r="2387" spans="1:1">
      <c r="A2387" s="43"/>
    </row>
    <row r="2388" spans="1:1">
      <c r="A2388" s="43"/>
    </row>
    <row r="2389" spans="1:1">
      <c r="A2389" s="43"/>
    </row>
    <row r="2390" spans="1:1">
      <c r="A2390" s="43"/>
    </row>
    <row r="2391" spans="1:1">
      <c r="A2391" s="43"/>
    </row>
    <row r="2392" spans="1:1">
      <c r="A2392" s="43"/>
    </row>
    <row r="2393" spans="1:1">
      <c r="A2393" s="43"/>
    </row>
    <row r="2394" spans="1:1">
      <c r="A2394" s="43"/>
    </row>
    <row r="2395" spans="1:1">
      <c r="A2395" s="43"/>
    </row>
    <row r="2396" spans="1:1">
      <c r="A2396" s="43"/>
    </row>
    <row r="2397" spans="1:1">
      <c r="A2397" s="43"/>
    </row>
    <row r="2398" spans="1:1">
      <c r="A2398" s="43"/>
    </row>
    <row r="2399" spans="1:1">
      <c r="A2399" s="43"/>
    </row>
    <row r="2400" spans="1:1">
      <c r="A2400" s="43"/>
    </row>
    <row r="2401" spans="1:1">
      <c r="A2401" s="43"/>
    </row>
    <row r="2402" spans="1:1">
      <c r="A2402" s="43"/>
    </row>
    <row r="2403" spans="1:1">
      <c r="A2403" s="43"/>
    </row>
    <row r="2404" spans="1:1">
      <c r="A2404" s="43"/>
    </row>
    <row r="2405" spans="1:1">
      <c r="A2405" s="43"/>
    </row>
    <row r="2406" spans="1:1">
      <c r="A2406" s="43"/>
    </row>
    <row r="2407" spans="1:1">
      <c r="A2407" s="43"/>
    </row>
    <row r="2408" spans="1:1">
      <c r="A2408" s="43"/>
    </row>
    <row r="2409" spans="1:1">
      <c r="A2409" s="43"/>
    </row>
    <row r="2410" spans="1:1">
      <c r="A2410" s="43"/>
    </row>
    <row r="2411" spans="1:1">
      <c r="A2411" s="43"/>
    </row>
    <row r="2412" spans="1:1">
      <c r="A2412" s="43"/>
    </row>
    <row r="2413" spans="1:1">
      <c r="A2413" s="43"/>
    </row>
    <row r="2414" spans="1:1">
      <c r="A2414" s="43"/>
    </row>
    <row r="2415" spans="1:1">
      <c r="A2415" s="43"/>
    </row>
    <row r="2416" spans="1:1">
      <c r="A2416" s="43"/>
    </row>
    <row r="2417" spans="1:1">
      <c r="A2417" s="43"/>
    </row>
    <row r="2418" spans="1:1">
      <c r="A2418" s="43"/>
    </row>
    <row r="2419" spans="1:1">
      <c r="A2419" s="43"/>
    </row>
    <row r="2420" spans="1:1">
      <c r="A2420" s="43"/>
    </row>
    <row r="2421" spans="1:1">
      <c r="A2421" s="43"/>
    </row>
    <row r="2422" spans="1:1">
      <c r="A2422" s="43"/>
    </row>
    <row r="2423" spans="1:1">
      <c r="A2423" s="43"/>
    </row>
    <row r="2424" spans="1:1">
      <c r="A2424" s="43"/>
    </row>
    <row r="2425" spans="1:1">
      <c r="A2425" s="43"/>
    </row>
    <row r="2426" spans="1:1">
      <c r="A2426" s="43"/>
    </row>
    <row r="2427" spans="1:1">
      <c r="A2427" s="43"/>
    </row>
    <row r="2428" spans="1:1">
      <c r="A2428" s="43"/>
    </row>
    <row r="2429" spans="1:1">
      <c r="A2429" s="43"/>
    </row>
    <row r="2430" spans="1:1">
      <c r="A2430" s="43"/>
    </row>
    <row r="2431" spans="1:1">
      <c r="A2431" s="43"/>
    </row>
    <row r="2432" spans="1:1">
      <c r="A2432" s="43"/>
    </row>
    <row r="2433" spans="1:1">
      <c r="A2433" s="43"/>
    </row>
    <row r="2434" spans="1:1">
      <c r="A2434" s="43"/>
    </row>
    <row r="2435" spans="1:1">
      <c r="A2435" s="43"/>
    </row>
    <row r="2436" spans="1:1">
      <c r="A2436" s="43"/>
    </row>
    <row r="2437" spans="1:1">
      <c r="A2437" s="43"/>
    </row>
    <row r="2438" spans="1:1">
      <c r="A2438" s="43"/>
    </row>
    <row r="2439" spans="1:1">
      <c r="A2439" s="43"/>
    </row>
    <row r="2440" spans="1:1">
      <c r="A2440" s="43"/>
    </row>
    <row r="2441" spans="1:1">
      <c r="A2441" s="43"/>
    </row>
    <row r="2442" spans="1:1">
      <c r="A2442" s="43"/>
    </row>
    <row r="2443" spans="1:1">
      <c r="A2443" s="43"/>
    </row>
    <row r="2444" spans="1:1">
      <c r="A2444" s="43"/>
    </row>
    <row r="2445" spans="1:1">
      <c r="A2445" s="43"/>
    </row>
    <row r="2446" spans="1:1">
      <c r="A2446" s="43"/>
    </row>
    <row r="2447" spans="1:1">
      <c r="A2447" s="43"/>
    </row>
    <row r="2448" spans="1:1">
      <c r="A2448" s="43"/>
    </row>
    <row r="2449" spans="1:1">
      <c r="A2449" s="43"/>
    </row>
    <row r="2450" spans="1:1">
      <c r="A2450" s="43"/>
    </row>
    <row r="2451" spans="1:1">
      <c r="A2451" s="43"/>
    </row>
    <row r="2452" spans="1:1">
      <c r="A2452" s="43"/>
    </row>
    <row r="2453" spans="1:1">
      <c r="A2453" s="43"/>
    </row>
    <row r="2454" spans="1:1">
      <c r="A2454" s="43"/>
    </row>
    <row r="2455" spans="1:1">
      <c r="A2455" s="43"/>
    </row>
    <row r="2456" spans="1:1">
      <c r="A2456" s="43"/>
    </row>
    <row r="2457" spans="1:1">
      <c r="A2457" s="43"/>
    </row>
    <row r="2458" spans="1:1">
      <c r="A2458" s="43"/>
    </row>
    <row r="2459" spans="1:1">
      <c r="A2459" s="43"/>
    </row>
    <row r="2460" spans="1:1">
      <c r="A2460" s="43"/>
    </row>
    <row r="2461" spans="1:1">
      <c r="A2461" s="43"/>
    </row>
    <row r="2462" spans="1:1">
      <c r="A2462" s="43"/>
    </row>
    <row r="2463" spans="1:1">
      <c r="A2463" s="43"/>
    </row>
    <row r="2464" spans="1:1">
      <c r="A2464" s="43"/>
    </row>
    <row r="2465" spans="1:1">
      <c r="A2465" s="43"/>
    </row>
    <row r="2466" spans="1:1">
      <c r="A2466" s="43"/>
    </row>
    <row r="2467" spans="1:1">
      <c r="A2467" s="43"/>
    </row>
    <row r="2468" spans="1:1">
      <c r="A2468" s="43"/>
    </row>
    <row r="2469" spans="1:1">
      <c r="A2469" s="43"/>
    </row>
    <row r="2470" spans="1:1">
      <c r="A2470" s="43"/>
    </row>
    <row r="2471" spans="1:1">
      <c r="A2471" s="43"/>
    </row>
    <row r="2472" spans="1:1">
      <c r="A2472" s="43"/>
    </row>
    <row r="2473" spans="1:1">
      <c r="A2473" s="43"/>
    </row>
    <row r="2474" spans="1:1">
      <c r="A2474" s="43"/>
    </row>
    <row r="2475" spans="1:1">
      <c r="A2475" s="43"/>
    </row>
    <row r="2476" spans="1:1">
      <c r="A2476" s="43"/>
    </row>
    <row r="2477" spans="1:1">
      <c r="A2477" s="43"/>
    </row>
    <row r="2478" spans="1:1">
      <c r="A2478" s="43"/>
    </row>
    <row r="2479" spans="1:1">
      <c r="A2479" s="43"/>
    </row>
    <row r="2480" spans="1:1">
      <c r="A2480" s="43"/>
    </row>
    <row r="2481" spans="1:1">
      <c r="A2481" s="43"/>
    </row>
    <row r="2482" spans="1:1">
      <c r="A2482" s="43"/>
    </row>
    <row r="2483" spans="1:1">
      <c r="A2483" s="43"/>
    </row>
    <row r="2484" spans="1:1">
      <c r="A2484" s="43"/>
    </row>
    <row r="2485" spans="1:1">
      <c r="A2485" s="43"/>
    </row>
    <row r="2486" spans="1:1">
      <c r="A2486" s="43"/>
    </row>
    <row r="2487" spans="1:1">
      <c r="A2487" s="43"/>
    </row>
    <row r="2488" spans="1:1">
      <c r="A2488" s="43"/>
    </row>
    <row r="2489" spans="1:1">
      <c r="A2489" s="43"/>
    </row>
    <row r="2490" spans="1:1">
      <c r="A2490" s="43"/>
    </row>
    <row r="2491" spans="1:1">
      <c r="A2491" s="43"/>
    </row>
    <row r="2492" spans="1:1">
      <c r="A2492" s="43"/>
    </row>
    <row r="2493" spans="1:1">
      <c r="A2493" s="43"/>
    </row>
    <row r="2494" spans="1:1">
      <c r="A2494" s="43"/>
    </row>
    <row r="2495" spans="1:1">
      <c r="A2495" s="43"/>
    </row>
    <row r="2496" spans="1:1">
      <c r="A2496" s="43"/>
    </row>
    <row r="2497" spans="1:1">
      <c r="A2497" s="43"/>
    </row>
    <row r="2498" spans="1:1">
      <c r="A2498" s="43"/>
    </row>
    <row r="2499" spans="1:1">
      <c r="A2499" s="43"/>
    </row>
    <row r="2500" spans="1:1">
      <c r="A2500" s="43"/>
    </row>
    <row r="2501" spans="1:1">
      <c r="A2501" s="43"/>
    </row>
    <row r="2502" spans="1:1">
      <c r="A2502" s="43"/>
    </row>
    <row r="2503" spans="1:1">
      <c r="A2503" s="43"/>
    </row>
    <row r="2504" spans="1:1">
      <c r="A2504" s="43"/>
    </row>
    <row r="2505" spans="1:1">
      <c r="A2505" s="43"/>
    </row>
    <row r="2506" spans="1:1">
      <c r="A2506" s="43"/>
    </row>
    <row r="2507" spans="1:1">
      <c r="A2507" s="43"/>
    </row>
    <row r="2508" spans="1:1">
      <c r="A2508" s="43"/>
    </row>
    <row r="2509" spans="1:1">
      <c r="A2509" s="43"/>
    </row>
    <row r="2510" spans="1:1">
      <c r="A2510" s="43"/>
    </row>
    <row r="2511" spans="1:1">
      <c r="A2511" s="43"/>
    </row>
    <row r="2512" spans="1:1">
      <c r="A2512" s="43"/>
    </row>
    <row r="2513" spans="1:1">
      <c r="A2513" s="43"/>
    </row>
    <row r="2514" spans="1:1">
      <c r="A2514" s="43"/>
    </row>
    <row r="2515" spans="1:1">
      <c r="A2515" s="43"/>
    </row>
    <row r="2516" spans="1:1">
      <c r="A2516" s="43"/>
    </row>
    <row r="2517" spans="1:1">
      <c r="A2517" s="43"/>
    </row>
    <row r="2518" spans="1:1">
      <c r="A2518" s="43"/>
    </row>
    <row r="2519" spans="1:1">
      <c r="A2519" s="43"/>
    </row>
    <row r="2520" spans="1:1">
      <c r="A2520" s="43"/>
    </row>
    <row r="2521" spans="1:1">
      <c r="A2521" s="43"/>
    </row>
    <row r="2522" spans="1:1">
      <c r="A2522" s="43"/>
    </row>
    <row r="2523" spans="1:1">
      <c r="A2523" s="43"/>
    </row>
    <row r="2524" spans="1:1">
      <c r="A2524" s="43"/>
    </row>
    <row r="2525" spans="1:1">
      <c r="A2525" s="43"/>
    </row>
    <row r="2526" spans="1:1">
      <c r="A2526" s="43"/>
    </row>
    <row r="2527" spans="1:1">
      <c r="A2527" s="43"/>
    </row>
    <row r="2528" spans="1:1">
      <c r="A2528" s="43"/>
    </row>
    <row r="2529" spans="1:1">
      <c r="A2529" s="43"/>
    </row>
    <row r="2530" spans="1:1">
      <c r="A2530" s="43"/>
    </row>
    <row r="2531" spans="1:1">
      <c r="A2531" s="43"/>
    </row>
    <row r="2532" spans="1:1">
      <c r="A2532" s="43"/>
    </row>
    <row r="2533" spans="1:1">
      <c r="A2533" s="43"/>
    </row>
    <row r="2534" spans="1:1">
      <c r="A2534" s="43"/>
    </row>
    <row r="2535" spans="1:1">
      <c r="A2535" s="43"/>
    </row>
    <row r="2536" spans="1:1">
      <c r="A2536" s="43"/>
    </row>
    <row r="2537" spans="1:1">
      <c r="A2537" s="43"/>
    </row>
    <row r="2538" spans="1:1">
      <c r="A2538" s="43"/>
    </row>
    <row r="2539" spans="1:1">
      <c r="A2539" s="43"/>
    </row>
    <row r="2540" spans="1:1">
      <c r="A2540" s="43"/>
    </row>
    <row r="2541" spans="1:1">
      <c r="A2541" s="43"/>
    </row>
    <row r="2542" spans="1:1">
      <c r="A2542" s="43"/>
    </row>
    <row r="2543" spans="1:1">
      <c r="A2543" s="43"/>
    </row>
    <row r="2544" spans="1:1">
      <c r="A2544" s="43"/>
    </row>
    <row r="2545" spans="1:1">
      <c r="A2545" s="43"/>
    </row>
    <row r="2546" spans="1:1">
      <c r="A2546" s="43"/>
    </row>
    <row r="2547" spans="1:1">
      <c r="A2547" s="43"/>
    </row>
    <row r="2548" spans="1:1">
      <c r="A2548" s="43"/>
    </row>
    <row r="2549" spans="1:1">
      <c r="A2549" s="43"/>
    </row>
    <row r="2550" spans="1:1">
      <c r="A2550" s="43"/>
    </row>
    <row r="2551" spans="1:1">
      <c r="A2551" s="43"/>
    </row>
    <row r="2552" spans="1:1">
      <c r="A2552" s="43"/>
    </row>
    <row r="2553" spans="1:1">
      <c r="A2553" s="43"/>
    </row>
    <row r="2554" spans="1:1">
      <c r="A2554" s="43"/>
    </row>
    <row r="2555" spans="1:1">
      <c r="A2555" s="43"/>
    </row>
    <row r="2556" spans="1:1">
      <c r="A2556" s="43"/>
    </row>
    <row r="2557" spans="1:1">
      <c r="A2557" s="43"/>
    </row>
    <row r="2558" spans="1:1">
      <c r="A2558" s="43"/>
    </row>
    <row r="2559" spans="1:1">
      <c r="A2559" s="43"/>
    </row>
    <row r="2560" spans="1:1">
      <c r="A2560" s="43"/>
    </row>
    <row r="2561" spans="1:1">
      <c r="A2561" s="43"/>
    </row>
    <row r="2562" spans="1:1">
      <c r="A2562" s="43"/>
    </row>
    <row r="2563" spans="1:1">
      <c r="A2563" s="43"/>
    </row>
    <row r="2564" spans="1:1">
      <c r="A2564" s="43"/>
    </row>
    <row r="2565" spans="1:1">
      <c r="A2565" s="43"/>
    </row>
    <row r="2566" spans="1:1">
      <c r="A2566" s="43"/>
    </row>
    <row r="2567" spans="1:1">
      <c r="A2567" s="43"/>
    </row>
    <row r="2568" spans="1:1">
      <c r="A2568" s="43"/>
    </row>
    <row r="2569" spans="1:1">
      <c r="A2569" s="43"/>
    </row>
    <row r="2570" spans="1:1">
      <c r="A2570" s="43"/>
    </row>
    <row r="2571" spans="1:1">
      <c r="A2571" s="43"/>
    </row>
    <row r="2572" spans="1:1">
      <c r="A2572" s="43"/>
    </row>
    <row r="2573" spans="1:1">
      <c r="A2573" s="43"/>
    </row>
    <row r="2574" spans="1:1">
      <c r="A2574" s="43"/>
    </row>
    <row r="2575" spans="1:1">
      <c r="A2575" s="43"/>
    </row>
    <row r="2576" spans="1:1">
      <c r="A2576" s="43"/>
    </row>
    <row r="2577" spans="1:1">
      <c r="A2577" s="43"/>
    </row>
    <row r="2578" spans="1:1">
      <c r="A2578" s="43"/>
    </row>
    <row r="2579" spans="1:1">
      <c r="A2579" s="43"/>
    </row>
    <row r="2580" spans="1:1">
      <c r="A2580" s="43"/>
    </row>
    <row r="2581" spans="1:1">
      <c r="A2581" s="43"/>
    </row>
    <row r="2582" spans="1:1">
      <c r="A2582" s="43"/>
    </row>
    <row r="2583" spans="1:1">
      <c r="A2583" s="43"/>
    </row>
    <row r="2584" spans="1:1">
      <c r="A2584" s="43"/>
    </row>
    <row r="2585" spans="1:1">
      <c r="A2585" s="43"/>
    </row>
    <row r="2586" spans="1:1">
      <c r="A2586" s="43"/>
    </row>
    <row r="2587" spans="1:1">
      <c r="A2587" s="43"/>
    </row>
    <row r="2588" spans="1:1">
      <c r="A2588" s="43"/>
    </row>
    <row r="2589" spans="1:1">
      <c r="A2589" s="43"/>
    </row>
    <row r="2590" spans="1:1">
      <c r="A2590" s="43"/>
    </row>
    <row r="2591" spans="1:1">
      <c r="A2591" s="43"/>
    </row>
    <row r="2592" spans="1:1">
      <c r="A2592" s="43"/>
    </row>
    <row r="2593" spans="1:1">
      <c r="A2593" s="43"/>
    </row>
    <row r="2594" spans="1:1">
      <c r="A2594" s="43"/>
    </row>
    <row r="2595" spans="1:1">
      <c r="A2595" s="43"/>
    </row>
    <row r="2596" spans="1:1">
      <c r="A2596" s="43"/>
    </row>
    <row r="2597" spans="1:1">
      <c r="A2597" s="43"/>
    </row>
    <row r="2598" spans="1:1">
      <c r="A2598" s="43"/>
    </row>
    <row r="2599" spans="1:1">
      <c r="A2599" s="43"/>
    </row>
    <row r="2600" spans="1:1">
      <c r="A2600" s="43"/>
    </row>
    <row r="2601" spans="1:1">
      <c r="A2601" s="43"/>
    </row>
    <row r="2602" spans="1:1">
      <c r="A2602" s="43"/>
    </row>
    <row r="2603" spans="1:1">
      <c r="A2603" s="43"/>
    </row>
    <row r="2604" spans="1:1">
      <c r="A2604" s="43"/>
    </row>
    <row r="2605" spans="1:1">
      <c r="A2605" s="43"/>
    </row>
    <row r="2606" spans="1:1">
      <c r="A2606" s="43"/>
    </row>
    <row r="2607" spans="1:1">
      <c r="A2607" s="43"/>
    </row>
    <row r="2608" spans="1:1">
      <c r="A2608" s="43"/>
    </row>
    <row r="2609" spans="1:1">
      <c r="A2609" s="43"/>
    </row>
    <row r="2610" spans="1:1">
      <c r="A2610" s="43"/>
    </row>
    <row r="2611" spans="1:1">
      <c r="A2611" s="43"/>
    </row>
    <row r="2612" spans="1:1">
      <c r="A2612" s="43"/>
    </row>
    <row r="2613" spans="1:1">
      <c r="A2613" s="43"/>
    </row>
    <row r="2614" spans="1:1">
      <c r="A2614" s="43"/>
    </row>
    <row r="2615" spans="1:1">
      <c r="A2615" s="43"/>
    </row>
    <row r="2616" spans="1:1">
      <c r="A2616" s="43"/>
    </row>
    <row r="2617" spans="1:1">
      <c r="A2617" s="43"/>
    </row>
    <row r="2618" spans="1:1">
      <c r="A2618" s="43"/>
    </row>
    <row r="2619" spans="1:1">
      <c r="A2619" s="43"/>
    </row>
    <row r="2620" spans="1:1">
      <c r="A2620" s="43"/>
    </row>
    <row r="2621" spans="1:1">
      <c r="A2621" s="43"/>
    </row>
    <row r="2622" spans="1:1">
      <c r="A2622" s="43"/>
    </row>
    <row r="2623" spans="1:1">
      <c r="A2623" s="43"/>
    </row>
    <row r="2624" spans="1:1">
      <c r="A2624" s="43"/>
    </row>
    <row r="2625" spans="1:1">
      <c r="A2625" s="43"/>
    </row>
    <row r="2626" spans="1:1">
      <c r="A2626" s="43"/>
    </row>
    <row r="2627" spans="1:1">
      <c r="A2627" s="43"/>
    </row>
    <row r="2628" spans="1:1">
      <c r="A2628" s="43"/>
    </row>
    <row r="2629" spans="1:1">
      <c r="A2629" s="43"/>
    </row>
    <row r="2630" spans="1:1">
      <c r="A2630" s="43"/>
    </row>
    <row r="2631" spans="1:1">
      <c r="A2631" s="43"/>
    </row>
    <row r="2632" spans="1:1">
      <c r="A2632" s="43"/>
    </row>
    <row r="2633" spans="1:1">
      <c r="A2633" s="43"/>
    </row>
    <row r="2634" spans="1:1">
      <c r="A2634" s="43"/>
    </row>
    <row r="2635" spans="1:1">
      <c r="A2635" s="43"/>
    </row>
    <row r="2636" spans="1:1">
      <c r="A2636" s="43"/>
    </row>
    <row r="2637" spans="1:1">
      <c r="A2637" s="43"/>
    </row>
    <row r="2638" spans="1:1">
      <c r="A2638" s="43"/>
    </row>
    <row r="2639" spans="1:1">
      <c r="A2639" s="43"/>
    </row>
    <row r="2640" spans="1:1">
      <c r="A2640" s="43"/>
    </row>
    <row r="2641" spans="1:1">
      <c r="A2641" s="43"/>
    </row>
    <row r="2642" spans="1:1">
      <c r="A2642" s="43"/>
    </row>
    <row r="2643" spans="1:1">
      <c r="A2643" s="43"/>
    </row>
    <row r="2644" spans="1:1">
      <c r="A2644" s="43"/>
    </row>
    <row r="2645" spans="1:1">
      <c r="A2645" s="43"/>
    </row>
    <row r="2646" spans="1:1">
      <c r="A2646" s="43"/>
    </row>
    <row r="2647" spans="1:1">
      <c r="A2647" s="43"/>
    </row>
    <row r="2648" spans="1:1">
      <c r="A2648" s="43"/>
    </row>
    <row r="2649" spans="1:1">
      <c r="A2649" s="43"/>
    </row>
    <row r="2650" spans="1:1">
      <c r="A2650" s="43"/>
    </row>
    <row r="2651" spans="1:1">
      <c r="A2651" s="43"/>
    </row>
    <row r="2652" spans="1:1">
      <c r="A2652" s="43"/>
    </row>
    <row r="2653" spans="1:1">
      <c r="A2653" s="43"/>
    </row>
    <row r="2654" spans="1:1">
      <c r="A2654" s="43"/>
    </row>
    <row r="2655" spans="1:1">
      <c r="A2655" s="43"/>
    </row>
    <row r="2656" spans="1:1">
      <c r="A2656" s="43"/>
    </row>
    <row r="2657" spans="1:1">
      <c r="A2657" s="43"/>
    </row>
    <row r="2658" spans="1:1">
      <c r="A2658" s="43"/>
    </row>
    <row r="2659" spans="1:1">
      <c r="A2659" s="43"/>
    </row>
    <row r="2660" spans="1:1">
      <c r="A2660" s="43"/>
    </row>
    <row r="2661" spans="1:1">
      <c r="A2661" s="43"/>
    </row>
    <row r="2662" spans="1:1">
      <c r="A2662" s="43"/>
    </row>
    <row r="2663" spans="1:1">
      <c r="A2663" s="43"/>
    </row>
    <row r="2664" spans="1:1">
      <c r="A2664" s="43"/>
    </row>
    <row r="2665" spans="1:1">
      <c r="A2665" s="43"/>
    </row>
    <row r="2666" spans="1:1">
      <c r="A2666" s="43"/>
    </row>
    <row r="2667" spans="1:1">
      <c r="A2667" s="43"/>
    </row>
    <row r="2668" spans="1:1">
      <c r="A2668" s="43"/>
    </row>
    <row r="2669" spans="1:1">
      <c r="A2669" s="43"/>
    </row>
    <row r="2670" spans="1:1">
      <c r="A2670" s="43"/>
    </row>
    <row r="2671" spans="1:1">
      <c r="A2671" s="43"/>
    </row>
    <row r="2672" spans="1:1">
      <c r="A2672" s="43"/>
    </row>
    <row r="2673" spans="1:1">
      <c r="A2673" s="43"/>
    </row>
    <row r="2674" spans="1:1">
      <c r="A2674" s="43"/>
    </row>
    <row r="2675" spans="1:1">
      <c r="A2675" s="43"/>
    </row>
    <row r="2676" spans="1:1">
      <c r="A2676" s="43"/>
    </row>
    <row r="2677" spans="1:1">
      <c r="A2677" s="43"/>
    </row>
    <row r="2678" spans="1:1">
      <c r="A2678" s="43"/>
    </row>
    <row r="2679" spans="1:1">
      <c r="A2679" s="43"/>
    </row>
    <row r="2680" spans="1:1">
      <c r="A2680" s="43"/>
    </row>
    <row r="2681" spans="1:1">
      <c r="A2681" s="43"/>
    </row>
    <row r="2682" spans="1:1">
      <c r="A2682" s="43"/>
    </row>
    <row r="2683" spans="1:1">
      <c r="A2683" s="43"/>
    </row>
    <row r="2684" spans="1:1">
      <c r="A2684" s="43"/>
    </row>
    <row r="2685" spans="1:1">
      <c r="A2685" s="43"/>
    </row>
    <row r="2686" spans="1:1">
      <c r="A2686" s="43"/>
    </row>
    <row r="2687" spans="1:1">
      <c r="A2687" s="43"/>
    </row>
    <row r="2688" spans="1:1">
      <c r="A2688" s="43"/>
    </row>
    <row r="2689" spans="1:1">
      <c r="A2689" s="43"/>
    </row>
    <row r="2690" spans="1:1">
      <c r="A2690" s="43"/>
    </row>
    <row r="2691" spans="1:1">
      <c r="A2691" s="43"/>
    </row>
    <row r="2692" spans="1:1">
      <c r="A2692" s="43"/>
    </row>
    <row r="2693" spans="1:1">
      <c r="A2693" s="43"/>
    </row>
    <row r="2694" spans="1:1">
      <c r="A2694" s="43"/>
    </row>
    <row r="2695" spans="1:1">
      <c r="A2695" s="43"/>
    </row>
    <row r="2696" spans="1:1">
      <c r="A2696" s="43"/>
    </row>
    <row r="2697" spans="1:1">
      <c r="A2697" s="43"/>
    </row>
    <row r="2698" spans="1:1">
      <c r="A2698" s="43"/>
    </row>
    <row r="2699" spans="1:1">
      <c r="A2699" s="43"/>
    </row>
    <row r="2700" spans="1:1">
      <c r="A2700" s="43"/>
    </row>
    <row r="2701" spans="1:1">
      <c r="A2701" s="43"/>
    </row>
    <row r="2702" spans="1:1">
      <c r="A2702" s="43"/>
    </row>
    <row r="2703" spans="1:1">
      <c r="A2703" s="43"/>
    </row>
    <row r="2704" spans="1:1">
      <c r="A2704" s="43"/>
    </row>
    <row r="2705" spans="1:1">
      <c r="A2705" s="43"/>
    </row>
    <row r="2706" spans="1:1">
      <c r="A2706" s="43"/>
    </row>
    <row r="2707" spans="1:1">
      <c r="A2707" s="43"/>
    </row>
    <row r="2708" spans="1:1">
      <c r="A2708" s="43"/>
    </row>
    <row r="2709" spans="1:1">
      <c r="A2709" s="43"/>
    </row>
    <row r="2710" spans="1:1">
      <c r="A2710" s="43"/>
    </row>
    <row r="2711" spans="1:1">
      <c r="A2711" s="43"/>
    </row>
    <row r="2712" spans="1:1">
      <c r="A2712" s="43"/>
    </row>
    <row r="2713" spans="1:1">
      <c r="A2713" s="43"/>
    </row>
    <row r="2714" spans="1:1">
      <c r="A2714" s="43"/>
    </row>
    <row r="2715" spans="1:1">
      <c r="A2715" s="43"/>
    </row>
    <row r="2716" spans="1:1">
      <c r="A2716" s="43"/>
    </row>
    <row r="2717" spans="1:1">
      <c r="A2717" s="43"/>
    </row>
    <row r="2718" spans="1:1">
      <c r="A2718" s="43"/>
    </row>
    <row r="2719" spans="1:1">
      <c r="A2719" s="43"/>
    </row>
    <row r="2720" spans="1:1">
      <c r="A2720" s="43"/>
    </row>
    <row r="2721" spans="1:1">
      <c r="A2721" s="43"/>
    </row>
    <row r="2722" spans="1:1">
      <c r="A2722" s="43"/>
    </row>
    <row r="2723" spans="1:1">
      <c r="A2723" s="43"/>
    </row>
    <row r="2724" spans="1:1">
      <c r="A2724" s="43"/>
    </row>
    <row r="2725" spans="1:1">
      <c r="A2725" s="43"/>
    </row>
    <row r="2726" spans="1:1">
      <c r="A2726" s="43"/>
    </row>
    <row r="2727" spans="1:1">
      <c r="A2727" s="43"/>
    </row>
    <row r="2728" spans="1:1">
      <c r="A2728" s="43"/>
    </row>
    <row r="2729" spans="1:1">
      <c r="A2729" s="43"/>
    </row>
    <row r="2730" spans="1:1">
      <c r="A2730" s="43"/>
    </row>
    <row r="2731" spans="1:1">
      <c r="A2731" s="43"/>
    </row>
    <row r="2732" spans="1:1">
      <c r="A2732" s="43"/>
    </row>
    <row r="2733" spans="1:1">
      <c r="A2733" s="43"/>
    </row>
    <row r="2734" spans="1:1">
      <c r="A2734" s="43"/>
    </row>
    <row r="2735" spans="1:1">
      <c r="A2735" s="43"/>
    </row>
    <row r="2736" spans="1:1">
      <c r="A2736" s="43"/>
    </row>
    <row r="2737" spans="1:1">
      <c r="A2737" s="43"/>
    </row>
    <row r="2738" spans="1:1">
      <c r="A2738" s="43"/>
    </row>
    <row r="2739" spans="1:1">
      <c r="A2739" s="43"/>
    </row>
    <row r="2740" spans="1:1">
      <c r="A2740" s="43"/>
    </row>
    <row r="2741" spans="1:1">
      <c r="A2741" s="43"/>
    </row>
    <row r="2742" spans="1:1">
      <c r="A2742" s="43"/>
    </row>
    <row r="2743" spans="1:1">
      <c r="A2743" s="43"/>
    </row>
    <row r="2744" spans="1:1">
      <c r="A2744" s="43"/>
    </row>
    <row r="2745" spans="1:1">
      <c r="A2745" s="43"/>
    </row>
    <row r="2746" spans="1:1">
      <c r="A2746" s="43"/>
    </row>
    <row r="2747" spans="1:1">
      <c r="A2747" s="43"/>
    </row>
    <row r="2748" spans="1:1">
      <c r="A2748" s="43"/>
    </row>
    <row r="2749" spans="1:1">
      <c r="A2749" s="43"/>
    </row>
    <row r="2750" spans="1:1">
      <c r="A2750" s="43"/>
    </row>
    <row r="2751" spans="1:1">
      <c r="A2751" s="43"/>
    </row>
    <row r="2752" spans="1:1">
      <c r="A2752" s="43"/>
    </row>
    <row r="2753" spans="1:1">
      <c r="A2753" s="43"/>
    </row>
    <row r="2754" spans="1:1">
      <c r="A2754" s="43"/>
    </row>
    <row r="2755" spans="1:1">
      <c r="A2755" s="43"/>
    </row>
    <row r="2756" spans="1:1">
      <c r="A2756" s="43"/>
    </row>
    <row r="2757" spans="1:1">
      <c r="A2757" s="43"/>
    </row>
    <row r="2758" spans="1:1">
      <c r="A2758" s="43"/>
    </row>
    <row r="2759" spans="1:1">
      <c r="A2759" s="43"/>
    </row>
    <row r="2760" spans="1:1">
      <c r="A2760" s="43"/>
    </row>
    <row r="2761" spans="1:1">
      <c r="A2761" s="43"/>
    </row>
    <row r="2762" spans="1:1">
      <c r="A2762" s="43"/>
    </row>
    <row r="2763" spans="1:1">
      <c r="A2763" s="43"/>
    </row>
    <row r="2764" spans="1:1">
      <c r="A2764" s="43"/>
    </row>
    <row r="2765" spans="1:1">
      <c r="A2765" s="43"/>
    </row>
    <row r="2766" spans="1:1">
      <c r="A2766" s="43"/>
    </row>
    <row r="2767" spans="1:1">
      <c r="A2767" s="43"/>
    </row>
    <row r="2768" spans="1:1">
      <c r="A2768" s="43"/>
    </row>
    <row r="2769" spans="1:1">
      <c r="A2769" s="43"/>
    </row>
    <row r="2770" spans="1:1">
      <c r="A2770" s="43"/>
    </row>
    <row r="2771" spans="1:1">
      <c r="A2771" s="43"/>
    </row>
    <row r="2772" spans="1:1">
      <c r="A2772" s="43"/>
    </row>
    <row r="2773" spans="1:1">
      <c r="A2773" s="43"/>
    </row>
    <row r="2774" spans="1:1">
      <c r="A2774" s="43"/>
    </row>
    <row r="2775" spans="1:1">
      <c r="A2775" s="43"/>
    </row>
    <row r="2776" spans="1:1">
      <c r="A2776" s="43"/>
    </row>
    <row r="2777" spans="1:1">
      <c r="A2777" s="43"/>
    </row>
    <row r="2778" spans="1:1">
      <c r="A2778" s="43"/>
    </row>
    <row r="2779" spans="1:1">
      <c r="A2779" s="43"/>
    </row>
    <row r="2780" spans="1:1">
      <c r="A2780" s="43"/>
    </row>
    <row r="2781" spans="1:1">
      <c r="A2781" s="43"/>
    </row>
    <row r="2782" spans="1:1">
      <c r="A2782" s="43"/>
    </row>
    <row r="2783" spans="1:1">
      <c r="A2783" s="43"/>
    </row>
    <row r="2784" spans="1:1">
      <c r="A2784" s="43"/>
    </row>
    <row r="2785" spans="1:1">
      <c r="A2785" s="43"/>
    </row>
    <row r="2786" spans="1:1">
      <c r="A2786" s="43"/>
    </row>
    <row r="2787" spans="1:1">
      <c r="A2787" s="43"/>
    </row>
    <row r="2788" spans="1:1">
      <c r="A2788" s="43"/>
    </row>
    <row r="2789" spans="1:1">
      <c r="A2789" s="43"/>
    </row>
    <row r="2790" spans="1:1">
      <c r="A2790" s="43"/>
    </row>
    <row r="2791" spans="1:1">
      <c r="A2791" s="43"/>
    </row>
    <row r="2792" spans="1:1">
      <c r="A2792" s="43"/>
    </row>
    <row r="2793" spans="1:1">
      <c r="A2793" s="43"/>
    </row>
    <row r="2794" spans="1:1">
      <c r="A2794" s="43"/>
    </row>
    <row r="2795" spans="1:1">
      <c r="A2795" s="43"/>
    </row>
    <row r="2796" spans="1:1">
      <c r="A2796" s="43"/>
    </row>
    <row r="2797" spans="1:1">
      <c r="A2797" s="43"/>
    </row>
    <row r="2798" spans="1:1">
      <c r="A2798" s="43"/>
    </row>
    <row r="2799" spans="1:1">
      <c r="A2799" s="43"/>
    </row>
    <row r="2800" spans="1:1">
      <c r="A2800" s="43"/>
    </row>
    <row r="2801" spans="1:1">
      <c r="A2801" s="43"/>
    </row>
    <row r="2802" spans="1:1">
      <c r="A2802" s="43"/>
    </row>
    <row r="2803" spans="1:1">
      <c r="A2803" s="43"/>
    </row>
    <row r="2804" spans="1:1">
      <c r="A2804" s="43"/>
    </row>
    <row r="2805" spans="1:1">
      <c r="A2805" s="43"/>
    </row>
    <row r="2806" spans="1:1">
      <c r="A2806" s="43"/>
    </row>
    <row r="2807" spans="1:1">
      <c r="A2807" s="43"/>
    </row>
    <row r="2808" spans="1:1">
      <c r="A2808" s="43"/>
    </row>
    <row r="2809" spans="1:1">
      <c r="A2809" s="43"/>
    </row>
    <row r="2810" spans="1:1">
      <c r="A2810" s="43"/>
    </row>
    <row r="2811" spans="1:1">
      <c r="A2811" s="43"/>
    </row>
    <row r="2812" spans="1:1">
      <c r="A2812" s="43"/>
    </row>
    <row r="2813" spans="1:1">
      <c r="A2813" s="43"/>
    </row>
    <row r="2814" spans="1:1">
      <c r="A2814" s="43"/>
    </row>
    <row r="2815" spans="1:1">
      <c r="A2815" s="43"/>
    </row>
    <row r="2816" spans="1:1">
      <c r="A2816" s="43"/>
    </row>
    <row r="2817" spans="1:1">
      <c r="A2817" s="43"/>
    </row>
    <row r="2818" spans="1:1">
      <c r="A2818" s="43"/>
    </row>
    <row r="2819" spans="1:1">
      <c r="A2819" s="43"/>
    </row>
    <row r="2820" spans="1:1">
      <c r="A2820" s="43"/>
    </row>
    <row r="2821" spans="1:1">
      <c r="A2821" s="43"/>
    </row>
    <row r="2822" spans="1:1">
      <c r="A2822" s="43"/>
    </row>
    <row r="2823" spans="1:1">
      <c r="A2823" s="43"/>
    </row>
    <row r="2824" spans="1:1">
      <c r="A2824" s="43"/>
    </row>
    <row r="2825" spans="1:1">
      <c r="A2825" s="43"/>
    </row>
    <row r="2826" spans="1:1">
      <c r="A2826" s="43"/>
    </row>
    <row r="2827" spans="1:1">
      <c r="A2827" s="43"/>
    </row>
    <row r="2828" spans="1:1">
      <c r="A2828" s="43"/>
    </row>
    <row r="2829" spans="1:1">
      <c r="A2829" s="43"/>
    </row>
    <row r="2830" spans="1:1">
      <c r="A2830" s="43"/>
    </row>
    <row r="2831" spans="1:1">
      <c r="A2831" s="43"/>
    </row>
    <row r="2832" spans="1:1">
      <c r="A2832" s="43"/>
    </row>
    <row r="2833" spans="1:1">
      <c r="A2833" s="43"/>
    </row>
    <row r="2834" spans="1:1">
      <c r="A2834" s="43"/>
    </row>
    <row r="2835" spans="1:1">
      <c r="A2835" s="43"/>
    </row>
    <row r="2836" spans="1:1">
      <c r="A2836" s="43"/>
    </row>
    <row r="2837" spans="1:1">
      <c r="A2837" s="43"/>
    </row>
    <row r="2838" spans="1:1">
      <c r="A2838" s="43"/>
    </row>
    <row r="2839" spans="1:1">
      <c r="A2839" s="43"/>
    </row>
    <row r="2840" spans="1:1">
      <c r="A2840" s="43"/>
    </row>
    <row r="2841" spans="1:1">
      <c r="A2841" s="43"/>
    </row>
    <row r="2842" spans="1:1">
      <c r="A2842" s="43"/>
    </row>
    <row r="2843" spans="1:1">
      <c r="A2843" s="43"/>
    </row>
    <row r="2844" spans="1:1">
      <c r="A2844" s="43"/>
    </row>
    <row r="2845" spans="1:1">
      <c r="A2845" s="43"/>
    </row>
    <row r="2846" spans="1:1">
      <c r="A2846" s="43"/>
    </row>
    <row r="2847" spans="1:1">
      <c r="A2847" s="43"/>
    </row>
    <row r="2848" spans="1:1">
      <c r="A2848" s="43"/>
    </row>
    <row r="2849" spans="1:1">
      <c r="A2849" s="43"/>
    </row>
    <row r="2850" spans="1:1">
      <c r="A2850" s="43"/>
    </row>
    <row r="2851" spans="1:1">
      <c r="A2851" s="43"/>
    </row>
    <row r="2852" spans="1:1">
      <c r="A2852" s="43"/>
    </row>
    <row r="2853" spans="1:1">
      <c r="A2853" s="43"/>
    </row>
    <row r="2854" spans="1:1">
      <c r="A2854" s="43"/>
    </row>
    <row r="2855" spans="1:1">
      <c r="A2855" s="43"/>
    </row>
    <row r="2856" spans="1:1">
      <c r="A2856" s="43"/>
    </row>
    <row r="2857" spans="1:1">
      <c r="A2857" s="43"/>
    </row>
    <row r="2858" spans="1:1">
      <c r="A2858" s="43"/>
    </row>
    <row r="2859" spans="1:1">
      <c r="A2859" s="43"/>
    </row>
    <row r="2860" spans="1:1">
      <c r="A2860" s="43"/>
    </row>
    <row r="2861" spans="1:1">
      <c r="A2861" s="43"/>
    </row>
    <row r="2862" spans="1:1">
      <c r="A2862" s="43"/>
    </row>
    <row r="2863" spans="1:1">
      <c r="A2863" s="43"/>
    </row>
    <row r="2864" spans="1:1">
      <c r="A2864" s="43"/>
    </row>
    <row r="2865" spans="1:1">
      <c r="A2865" s="43"/>
    </row>
    <row r="2866" spans="1:1">
      <c r="A2866" s="43"/>
    </row>
    <row r="2867" spans="1:1">
      <c r="A2867" s="43"/>
    </row>
    <row r="2868" spans="1:1">
      <c r="A2868" s="43"/>
    </row>
    <row r="2869" spans="1:1">
      <c r="A2869" s="43"/>
    </row>
    <row r="2870" spans="1:1">
      <c r="A2870" s="43"/>
    </row>
    <row r="2871" spans="1:1">
      <c r="A2871" s="43"/>
    </row>
    <row r="2872" spans="1:1">
      <c r="A2872" s="43"/>
    </row>
    <row r="2873" spans="1:1">
      <c r="A2873" s="43"/>
    </row>
    <row r="2874" spans="1:1">
      <c r="A2874" s="43"/>
    </row>
    <row r="2875" spans="1:1">
      <c r="A2875" s="43"/>
    </row>
    <row r="2876" spans="1:1">
      <c r="A2876" s="43"/>
    </row>
    <row r="2877" spans="1:1">
      <c r="A2877" s="43"/>
    </row>
    <row r="2878" spans="1:1">
      <c r="A2878" s="43"/>
    </row>
    <row r="2879" spans="1:1">
      <c r="A2879" s="43"/>
    </row>
    <row r="2880" spans="1:1">
      <c r="A2880" s="43"/>
    </row>
    <row r="2881" spans="1:1">
      <c r="A2881" s="43"/>
    </row>
    <row r="2882" spans="1:1">
      <c r="A2882" s="43"/>
    </row>
    <row r="2883" spans="1:1">
      <c r="A2883" s="43"/>
    </row>
    <row r="2884" spans="1:1">
      <c r="A2884" s="43"/>
    </row>
    <row r="2885" spans="1:1">
      <c r="A2885" s="43"/>
    </row>
    <row r="2886" spans="1:1">
      <c r="A2886" s="43"/>
    </row>
    <row r="2887" spans="1:1">
      <c r="A2887" s="43"/>
    </row>
    <row r="2888" spans="1:1">
      <c r="A2888" s="43"/>
    </row>
    <row r="2889" spans="1:1">
      <c r="A2889" s="43"/>
    </row>
    <row r="2890" spans="1:1">
      <c r="A2890" s="43"/>
    </row>
    <row r="2891" spans="1:1">
      <c r="A2891" s="43"/>
    </row>
    <row r="2892" spans="1:1">
      <c r="A2892" s="43"/>
    </row>
    <row r="2893" spans="1:1">
      <c r="A2893" s="43"/>
    </row>
    <row r="2894" spans="1:1">
      <c r="A2894" s="43"/>
    </row>
    <row r="2895" spans="1:1">
      <c r="A2895" s="43"/>
    </row>
    <row r="2896" spans="1:1">
      <c r="A2896" s="43"/>
    </row>
    <row r="2897" spans="1:1">
      <c r="A2897" s="43"/>
    </row>
    <row r="2898" spans="1:1">
      <c r="A2898" s="43"/>
    </row>
    <row r="2899" spans="1:1">
      <c r="A2899" s="43"/>
    </row>
    <row r="2900" spans="1:1">
      <c r="A2900" s="43"/>
    </row>
    <row r="2901" spans="1:1">
      <c r="A2901" s="43"/>
    </row>
    <row r="2902" spans="1:1">
      <c r="A2902" s="43"/>
    </row>
    <row r="2903" spans="1:1">
      <c r="A2903" s="43"/>
    </row>
    <row r="2904" spans="1:1">
      <c r="A2904" s="43"/>
    </row>
    <row r="2905" spans="1:1">
      <c r="A2905" s="43"/>
    </row>
    <row r="2906" spans="1:1">
      <c r="A2906" s="43"/>
    </row>
    <row r="2907" spans="1:1">
      <c r="A2907" s="43"/>
    </row>
    <row r="2908" spans="1:1">
      <c r="A2908" s="43"/>
    </row>
    <row r="2909" spans="1:1">
      <c r="A2909" s="43"/>
    </row>
    <row r="2910" spans="1:1">
      <c r="A2910" s="43"/>
    </row>
    <row r="2911" spans="1:1">
      <c r="A2911" s="43"/>
    </row>
    <row r="2912" spans="1:1">
      <c r="A2912" s="43"/>
    </row>
    <row r="2913" spans="1:1">
      <c r="A2913" s="43"/>
    </row>
    <row r="2914" spans="1:1">
      <c r="A2914" s="43"/>
    </row>
    <row r="2915" spans="1:1">
      <c r="A2915" s="43"/>
    </row>
    <row r="2916" spans="1:1">
      <c r="A2916" s="43"/>
    </row>
    <row r="2917" spans="1:1">
      <c r="A2917" s="43"/>
    </row>
    <row r="2918" spans="1:1">
      <c r="A2918" s="43"/>
    </row>
    <row r="2919" spans="1:1">
      <c r="A2919" s="43"/>
    </row>
    <row r="2920" spans="1:1">
      <c r="A2920" s="43"/>
    </row>
    <row r="2921" spans="1:1">
      <c r="A2921" s="43"/>
    </row>
    <row r="2922" spans="1:1">
      <c r="A2922" s="43"/>
    </row>
    <row r="2923" spans="1:1">
      <c r="A2923" s="43"/>
    </row>
    <row r="2924" spans="1:1">
      <c r="A2924" s="43"/>
    </row>
    <row r="2925" spans="1:1">
      <c r="A2925" s="43"/>
    </row>
    <row r="2926" spans="1:1">
      <c r="A2926" s="43"/>
    </row>
    <row r="2927" spans="1:1">
      <c r="A2927" s="43"/>
    </row>
    <row r="2928" spans="1:1">
      <c r="A2928" s="43"/>
    </row>
    <row r="2929" spans="1:1">
      <c r="A2929" s="43"/>
    </row>
    <row r="2930" spans="1:1">
      <c r="A2930" s="43"/>
    </row>
    <row r="2931" spans="1:1">
      <c r="A2931" s="43"/>
    </row>
    <row r="2932" spans="1:1">
      <c r="A2932" s="43"/>
    </row>
    <row r="2933" spans="1:1">
      <c r="A2933" s="43"/>
    </row>
    <row r="2934" spans="1:1">
      <c r="A2934" s="43"/>
    </row>
    <row r="2935" spans="1:1">
      <c r="A2935" s="43"/>
    </row>
    <row r="2936" spans="1:1">
      <c r="A2936" s="43"/>
    </row>
    <row r="2937" spans="1:1">
      <c r="A2937" s="43"/>
    </row>
    <row r="2938" spans="1:1">
      <c r="A2938" s="43"/>
    </row>
    <row r="2939" spans="1:1">
      <c r="A2939" s="43"/>
    </row>
    <row r="2940" spans="1:1">
      <c r="A2940" s="43"/>
    </row>
    <row r="2941" spans="1:1">
      <c r="A2941" s="43"/>
    </row>
    <row r="2942" spans="1:1">
      <c r="A2942" s="43"/>
    </row>
    <row r="2943" spans="1:1">
      <c r="A2943" s="43"/>
    </row>
    <row r="2944" spans="1:1">
      <c r="A2944" s="43"/>
    </row>
    <row r="2945" spans="1:1">
      <c r="A2945" s="43"/>
    </row>
    <row r="2946" spans="1:1">
      <c r="A2946" s="43"/>
    </row>
    <row r="2947" spans="1:1">
      <c r="A2947" s="43"/>
    </row>
    <row r="2948" spans="1:1">
      <c r="A2948" s="43"/>
    </row>
    <row r="2949" spans="1:1">
      <c r="A2949" s="43"/>
    </row>
    <row r="2950" spans="1:1">
      <c r="A2950" s="43"/>
    </row>
    <row r="2951" spans="1:1">
      <c r="A2951" s="43"/>
    </row>
    <row r="2952" spans="1:1">
      <c r="A2952" s="43"/>
    </row>
    <row r="2953" spans="1:1">
      <c r="A2953" s="43"/>
    </row>
    <row r="2954" spans="1:1">
      <c r="A2954" s="43"/>
    </row>
    <row r="2955" spans="1:1">
      <c r="A2955" s="43"/>
    </row>
    <row r="2956" spans="1:1">
      <c r="A2956" s="43"/>
    </row>
    <row r="2957" spans="1:1">
      <c r="A2957" s="43"/>
    </row>
    <row r="2958" spans="1:1">
      <c r="A2958" s="43"/>
    </row>
    <row r="2959" spans="1:1">
      <c r="A2959" s="43"/>
    </row>
    <row r="2960" spans="1:1">
      <c r="A2960" s="43"/>
    </row>
    <row r="2961" spans="1:1">
      <c r="A2961" s="43"/>
    </row>
    <row r="2962" spans="1:1">
      <c r="A2962" s="43"/>
    </row>
    <row r="2963" spans="1:1">
      <c r="A2963" s="43"/>
    </row>
    <row r="2964" spans="1:1">
      <c r="A2964" s="43"/>
    </row>
    <row r="2965" spans="1:1">
      <c r="A2965" s="43"/>
    </row>
    <row r="2966" spans="1:1">
      <c r="A2966" s="43"/>
    </row>
    <row r="2967" spans="1:1">
      <c r="A2967" s="43"/>
    </row>
    <row r="2968" spans="1:1">
      <c r="A2968" s="43"/>
    </row>
    <row r="2969" spans="1:1">
      <c r="A2969" s="43"/>
    </row>
    <row r="2970" spans="1:1">
      <c r="A2970" s="43"/>
    </row>
    <row r="2971" spans="1:1">
      <c r="A2971" s="43"/>
    </row>
    <row r="2972" spans="1:1">
      <c r="A2972" s="43"/>
    </row>
    <row r="2973" spans="1:1">
      <c r="A2973" s="43"/>
    </row>
    <row r="2974" spans="1:1">
      <c r="A2974" s="43"/>
    </row>
    <row r="2975" spans="1:1">
      <c r="A2975" s="43"/>
    </row>
    <row r="2976" spans="1:1">
      <c r="A2976" s="43"/>
    </row>
    <row r="2977" spans="1:1">
      <c r="A2977" s="43"/>
    </row>
    <row r="2978" spans="1:1">
      <c r="A2978" s="43"/>
    </row>
    <row r="2979" spans="1:1">
      <c r="A2979" s="43"/>
    </row>
    <row r="2980" spans="1:1">
      <c r="A2980" s="43"/>
    </row>
    <row r="2981" spans="1:1">
      <c r="A2981" s="43"/>
    </row>
    <row r="2982" spans="1:1">
      <c r="A2982" s="43"/>
    </row>
    <row r="2983" spans="1:1">
      <c r="A2983" s="43"/>
    </row>
    <row r="2984" spans="1:1">
      <c r="A2984" s="43"/>
    </row>
    <row r="2985" spans="1:1">
      <c r="A2985" s="43"/>
    </row>
    <row r="2986" spans="1:1">
      <c r="A2986" s="43"/>
    </row>
    <row r="2987" spans="1:1">
      <c r="A2987" s="43"/>
    </row>
    <row r="2988" spans="1:1">
      <c r="A2988" s="43"/>
    </row>
    <row r="2989" spans="1:1">
      <c r="A2989" s="43"/>
    </row>
    <row r="2990" spans="1:1">
      <c r="A2990" s="43"/>
    </row>
    <row r="2991" spans="1:1">
      <c r="A2991" s="43"/>
    </row>
    <row r="2992" spans="1:1">
      <c r="A2992" s="43"/>
    </row>
    <row r="2993" spans="1:1">
      <c r="A2993" s="43"/>
    </row>
    <row r="2994" spans="1:1">
      <c r="A2994" s="43"/>
    </row>
    <row r="2995" spans="1:1">
      <c r="A2995" s="43"/>
    </row>
    <row r="2996" spans="1:1">
      <c r="A2996" s="43"/>
    </row>
    <row r="2997" spans="1:1">
      <c r="A2997" s="43"/>
    </row>
    <row r="2998" spans="1:1">
      <c r="A2998" s="43"/>
    </row>
    <row r="2999" spans="1:1">
      <c r="A2999" s="43"/>
    </row>
    <row r="3000" spans="1:1">
      <c r="A3000" s="43"/>
    </row>
    <row r="3001" spans="1:1">
      <c r="A3001" s="43"/>
    </row>
    <row r="3002" spans="1:1">
      <c r="A3002" s="43"/>
    </row>
    <row r="3003" spans="1:1">
      <c r="A3003" s="43"/>
    </row>
    <row r="3004" spans="1:1">
      <c r="A3004" s="43"/>
    </row>
    <row r="3005" spans="1:1">
      <c r="A3005" s="43"/>
    </row>
    <row r="3006" spans="1:1">
      <c r="A3006" s="43"/>
    </row>
    <row r="3007" spans="1:1">
      <c r="A3007" s="43"/>
    </row>
    <row r="3008" spans="1:1">
      <c r="A3008" s="43"/>
    </row>
    <row r="3009" spans="1:1">
      <c r="A3009" s="43"/>
    </row>
    <row r="3010" spans="1:1">
      <c r="A3010" s="43"/>
    </row>
    <row r="3011" spans="1:1">
      <c r="A3011" s="43"/>
    </row>
    <row r="3012" spans="1:1">
      <c r="A3012" s="43"/>
    </row>
    <row r="3013" spans="1:1">
      <c r="A3013" s="43"/>
    </row>
    <row r="3014" spans="1:1">
      <c r="A3014" s="43"/>
    </row>
    <row r="3015" spans="1:1">
      <c r="A3015" s="43"/>
    </row>
    <row r="3016" spans="1:1">
      <c r="A3016" s="43"/>
    </row>
    <row r="3017" spans="1:1">
      <c r="A3017" s="43"/>
    </row>
    <row r="3018" spans="1:1">
      <c r="A3018" s="43"/>
    </row>
    <row r="3019" spans="1:1">
      <c r="A3019" s="43"/>
    </row>
    <row r="3020" spans="1:1">
      <c r="A3020" s="43"/>
    </row>
    <row r="3021" spans="1:1">
      <c r="A3021" s="43"/>
    </row>
    <row r="3022" spans="1:1">
      <c r="A3022" s="43"/>
    </row>
    <row r="3023" spans="1:1">
      <c r="A3023" s="43"/>
    </row>
    <row r="3024" spans="1:1">
      <c r="A3024" s="43"/>
    </row>
    <row r="3025" spans="1:1">
      <c r="A3025" s="43"/>
    </row>
    <row r="3026" spans="1:1">
      <c r="A3026" s="43"/>
    </row>
    <row r="3027" spans="1:1">
      <c r="A3027" s="43"/>
    </row>
    <row r="3028" spans="1:1">
      <c r="A3028" s="43"/>
    </row>
    <row r="3029" spans="1:1">
      <c r="A3029" s="43"/>
    </row>
    <row r="3030" spans="1:1">
      <c r="A3030" s="43"/>
    </row>
    <row r="3031" spans="1:1">
      <c r="A3031" s="43"/>
    </row>
    <row r="3032" spans="1:1">
      <c r="A3032" s="43"/>
    </row>
    <row r="3033" spans="1:1">
      <c r="A3033" s="43"/>
    </row>
    <row r="3034" spans="1:1">
      <c r="A3034" s="43"/>
    </row>
    <row r="3035" spans="1:1">
      <c r="A3035" s="43"/>
    </row>
    <row r="3036" spans="1:1">
      <c r="A3036" s="43"/>
    </row>
    <row r="3037" spans="1:1">
      <c r="A3037" s="43"/>
    </row>
    <row r="3038" spans="1:1">
      <c r="A3038" s="43"/>
    </row>
    <row r="3039" spans="1:1">
      <c r="A3039" s="43"/>
    </row>
    <row r="3040" spans="1:1">
      <c r="A3040" s="43"/>
    </row>
    <row r="3041" spans="1:1">
      <c r="A3041" s="43"/>
    </row>
    <row r="3042" spans="1:1">
      <c r="A3042" s="43"/>
    </row>
    <row r="3043" spans="1:1">
      <c r="A3043" s="43"/>
    </row>
    <row r="3044" spans="1:1">
      <c r="A3044" s="43"/>
    </row>
    <row r="3045" spans="1:1">
      <c r="A3045" s="43"/>
    </row>
    <row r="3046" spans="1:1">
      <c r="A3046" s="43"/>
    </row>
    <row r="3047" spans="1:1">
      <c r="A3047" s="43"/>
    </row>
    <row r="3048" spans="1:1">
      <c r="A3048" s="43"/>
    </row>
    <row r="3049" spans="1:1">
      <c r="A3049" s="43"/>
    </row>
    <row r="3050" spans="1:1">
      <c r="A3050" s="43"/>
    </row>
    <row r="3051" spans="1:1">
      <c r="A3051" s="43"/>
    </row>
    <row r="3052" spans="1:1">
      <c r="A3052" s="43"/>
    </row>
    <row r="3053" spans="1:1">
      <c r="A3053" s="43"/>
    </row>
    <row r="3054" spans="1:1">
      <c r="A3054" s="43"/>
    </row>
    <row r="3055" spans="1:1">
      <c r="A3055" s="43"/>
    </row>
    <row r="3056" spans="1:1">
      <c r="A3056" s="43"/>
    </row>
    <row r="3057" spans="1:1">
      <c r="A3057" s="43"/>
    </row>
    <row r="3058" spans="1:1">
      <c r="A3058" s="43"/>
    </row>
    <row r="3059" spans="1:1">
      <c r="A3059" s="43"/>
    </row>
    <row r="3060" spans="1:1">
      <c r="A3060" s="43"/>
    </row>
    <row r="3061" spans="1:1">
      <c r="A3061" s="43"/>
    </row>
    <row r="3062" spans="1:1">
      <c r="A3062" s="43"/>
    </row>
    <row r="3063" spans="1:1">
      <c r="A3063" s="43"/>
    </row>
    <row r="3064" spans="1:1">
      <c r="A3064" s="43"/>
    </row>
    <row r="3065" spans="1:1">
      <c r="A3065" s="43"/>
    </row>
    <row r="3066" spans="1:1">
      <c r="A3066" s="43"/>
    </row>
    <row r="3067" spans="1:1">
      <c r="A3067" s="43"/>
    </row>
    <row r="3068" spans="1:1">
      <c r="A3068" s="43"/>
    </row>
    <row r="3069" spans="1:1">
      <c r="A3069" s="43"/>
    </row>
    <row r="3070" spans="1:1">
      <c r="A3070" s="43"/>
    </row>
    <row r="3071" spans="1:1">
      <c r="A3071" s="43"/>
    </row>
    <row r="3072" spans="1:1">
      <c r="A3072" s="43"/>
    </row>
    <row r="3073" spans="1:1">
      <c r="A3073" s="43"/>
    </row>
    <row r="3074" spans="1:1">
      <c r="A3074" s="43"/>
    </row>
    <row r="3075" spans="1:1">
      <c r="A3075" s="43"/>
    </row>
    <row r="3076" spans="1:1">
      <c r="A3076" s="43"/>
    </row>
    <row r="3077" spans="1:1">
      <c r="A3077" s="43"/>
    </row>
    <row r="3078" spans="1:1">
      <c r="A3078" s="43"/>
    </row>
    <row r="3079" spans="1:1">
      <c r="A3079" s="43"/>
    </row>
    <row r="3080" spans="1:1">
      <c r="A3080" s="43"/>
    </row>
    <row r="3081" spans="1:1">
      <c r="A3081" s="43"/>
    </row>
    <row r="3082" spans="1:1">
      <c r="A3082" s="43"/>
    </row>
    <row r="3083" spans="1:1">
      <c r="A3083" s="43"/>
    </row>
    <row r="3084" spans="1:1">
      <c r="A3084" s="43"/>
    </row>
    <row r="3085" spans="1:1">
      <c r="A3085" s="43"/>
    </row>
    <row r="3086" spans="1:1">
      <c r="A3086" s="43"/>
    </row>
    <row r="3087" spans="1:1">
      <c r="A3087" s="43"/>
    </row>
    <row r="3088" spans="1:1">
      <c r="A3088" s="43"/>
    </row>
    <row r="3089" spans="1:1">
      <c r="A3089" s="43"/>
    </row>
    <row r="3090" spans="1:1">
      <c r="A3090" s="43"/>
    </row>
    <row r="3091" spans="1:1">
      <c r="A3091" s="43"/>
    </row>
    <row r="3092" spans="1:1">
      <c r="A3092" s="43"/>
    </row>
    <row r="3093" spans="1:1">
      <c r="A3093" s="43"/>
    </row>
    <row r="3094" spans="1:1">
      <c r="A3094" s="43"/>
    </row>
    <row r="3095" spans="1:1">
      <c r="A3095" s="43"/>
    </row>
    <row r="3096" spans="1:1">
      <c r="A3096" s="43"/>
    </row>
    <row r="3097" spans="1:1">
      <c r="A3097" s="43"/>
    </row>
    <row r="3098" spans="1:1">
      <c r="A3098" s="43"/>
    </row>
    <row r="3099" spans="1:1">
      <c r="A3099" s="43"/>
    </row>
    <row r="3100" spans="1:1">
      <c r="A3100" s="43"/>
    </row>
    <row r="3101" spans="1:1">
      <c r="A3101" s="43"/>
    </row>
    <row r="3102" spans="1:1">
      <c r="A3102" s="43"/>
    </row>
    <row r="3103" spans="1:1">
      <c r="A3103" s="43"/>
    </row>
    <row r="3104" spans="1:1">
      <c r="A3104" s="43"/>
    </row>
    <row r="3105" spans="1:1">
      <c r="A3105" s="43"/>
    </row>
    <row r="3106" spans="1:1">
      <c r="A3106" s="43"/>
    </row>
    <row r="3107" spans="1:1">
      <c r="A3107" s="43"/>
    </row>
    <row r="3108" spans="1:1">
      <c r="A3108" s="43"/>
    </row>
    <row r="3109" spans="1:1">
      <c r="A3109" s="43"/>
    </row>
    <row r="3110" spans="1:1">
      <c r="A3110" s="43"/>
    </row>
    <row r="3111" spans="1:1">
      <c r="A3111" s="43"/>
    </row>
    <row r="3112" spans="1:1">
      <c r="A3112" s="43"/>
    </row>
    <row r="3113" spans="1:1">
      <c r="A3113" s="43"/>
    </row>
    <row r="3114" spans="1:1">
      <c r="A3114" s="43"/>
    </row>
    <row r="3115" spans="1:1">
      <c r="A3115" s="43"/>
    </row>
    <row r="3116" spans="1:1">
      <c r="A3116" s="43"/>
    </row>
    <row r="3117" spans="1:1">
      <c r="A3117" s="43"/>
    </row>
    <row r="3118" spans="1:1">
      <c r="A3118" s="43"/>
    </row>
    <row r="3119" spans="1:1">
      <c r="A3119" s="43"/>
    </row>
    <row r="3120" spans="1:1">
      <c r="A3120" s="43"/>
    </row>
    <row r="3121" spans="1:1">
      <c r="A3121" s="43"/>
    </row>
    <row r="3122" spans="1:1">
      <c r="A3122" s="43"/>
    </row>
    <row r="3123" spans="1:1">
      <c r="A3123" s="43"/>
    </row>
    <row r="3124" spans="1:1">
      <c r="A3124" s="43"/>
    </row>
    <row r="3125" spans="1:1">
      <c r="A3125" s="43"/>
    </row>
    <row r="3126" spans="1:1">
      <c r="A3126" s="43"/>
    </row>
    <row r="3127" spans="1:1">
      <c r="A3127" s="43"/>
    </row>
    <row r="3128" spans="1:1">
      <c r="A3128" s="43"/>
    </row>
    <row r="3129" spans="1:1">
      <c r="A3129" s="43"/>
    </row>
    <row r="3130" spans="1:1">
      <c r="A3130" s="43"/>
    </row>
    <row r="3131" spans="1:1">
      <c r="A3131" s="43"/>
    </row>
    <row r="3132" spans="1:1">
      <c r="A3132" s="43"/>
    </row>
    <row r="3133" spans="1:1">
      <c r="A3133" s="43"/>
    </row>
    <row r="3134" spans="1:1">
      <c r="A3134" s="43"/>
    </row>
    <row r="3135" spans="1:1">
      <c r="A3135" s="43"/>
    </row>
    <row r="3136" spans="1:1">
      <c r="A3136" s="43"/>
    </row>
    <row r="3137" spans="1:1">
      <c r="A3137" s="43"/>
    </row>
    <row r="3138" spans="1:1">
      <c r="A3138" s="43"/>
    </row>
    <row r="3139" spans="1:1">
      <c r="A3139" s="43"/>
    </row>
    <row r="3140" spans="1:1">
      <c r="A3140" s="43"/>
    </row>
    <row r="3141" spans="1:1">
      <c r="A3141" s="43"/>
    </row>
    <row r="3142" spans="1:1">
      <c r="A3142" s="43"/>
    </row>
    <row r="3143" spans="1:1">
      <c r="A3143" s="43"/>
    </row>
    <row r="3144" spans="1:1">
      <c r="A3144" s="43"/>
    </row>
    <row r="3145" spans="1:1">
      <c r="A3145" s="43"/>
    </row>
    <row r="3146" spans="1:1">
      <c r="A3146" s="43"/>
    </row>
    <row r="3147" spans="1:1">
      <c r="A3147" s="43"/>
    </row>
    <row r="3148" spans="1:1">
      <c r="A3148" s="43"/>
    </row>
    <row r="3149" spans="1:1">
      <c r="A3149" s="43"/>
    </row>
    <row r="3150" spans="1:1">
      <c r="A3150" s="43"/>
    </row>
    <row r="3151" spans="1:1">
      <c r="A3151" s="43"/>
    </row>
    <row r="3152" spans="1:1">
      <c r="A3152" s="43"/>
    </row>
    <row r="3153" spans="1:1">
      <c r="A3153" s="43"/>
    </row>
    <row r="3154" spans="1:1">
      <c r="A3154" s="43"/>
    </row>
    <row r="3155" spans="1:1">
      <c r="A3155" s="43"/>
    </row>
    <row r="3156" spans="1:1">
      <c r="A3156" s="43"/>
    </row>
    <row r="3157" spans="1:1">
      <c r="A3157" s="43"/>
    </row>
    <row r="3158" spans="1:1">
      <c r="A3158" s="43"/>
    </row>
    <row r="3159" spans="1:1">
      <c r="A3159" s="43"/>
    </row>
    <row r="3160" spans="1:1">
      <c r="A3160" s="43"/>
    </row>
    <row r="3161" spans="1:1">
      <c r="A3161" s="43"/>
    </row>
    <row r="3162" spans="1:1">
      <c r="A3162" s="43"/>
    </row>
    <row r="3163" spans="1:1">
      <c r="A3163" s="43"/>
    </row>
    <row r="3164" spans="1:1">
      <c r="A3164" s="43"/>
    </row>
    <row r="3165" spans="1:1">
      <c r="A3165" s="43"/>
    </row>
    <row r="3166" spans="1:1">
      <c r="A3166" s="43"/>
    </row>
    <row r="3167" spans="1:1">
      <c r="A3167" s="43"/>
    </row>
    <row r="3168" spans="1:1">
      <c r="A3168" s="43"/>
    </row>
    <row r="3169" spans="1:1">
      <c r="A3169" s="43"/>
    </row>
    <row r="3170" spans="1:1">
      <c r="A3170" s="43"/>
    </row>
    <row r="3171" spans="1:1">
      <c r="A3171" s="43"/>
    </row>
    <row r="3172" spans="1:1">
      <c r="A3172" s="43"/>
    </row>
    <row r="3173" spans="1:1">
      <c r="A3173" s="43"/>
    </row>
    <row r="3174" spans="1:1">
      <c r="A3174" s="43"/>
    </row>
    <row r="3175" spans="1:1">
      <c r="A3175" s="43"/>
    </row>
    <row r="3176" spans="1:1">
      <c r="A3176" s="43"/>
    </row>
    <row r="3177" spans="1:1">
      <c r="A3177" s="43"/>
    </row>
    <row r="3178" spans="1:1">
      <c r="A3178" s="43"/>
    </row>
    <row r="3179" spans="1:1">
      <c r="A3179" s="43"/>
    </row>
    <row r="3180" spans="1:1">
      <c r="A3180" s="43"/>
    </row>
    <row r="3181" spans="1:1">
      <c r="A3181" s="43"/>
    </row>
    <row r="3182" spans="1:1">
      <c r="A3182" s="43"/>
    </row>
    <row r="3183" spans="1:1">
      <c r="A3183" s="43"/>
    </row>
    <row r="3184" spans="1:1">
      <c r="A3184" s="43"/>
    </row>
    <row r="3185" spans="1:1">
      <c r="A3185" s="43"/>
    </row>
    <row r="3186" spans="1:1">
      <c r="A3186" s="43"/>
    </row>
    <row r="3187" spans="1:1">
      <c r="A3187" s="43"/>
    </row>
    <row r="3188" spans="1:1">
      <c r="A3188" s="43"/>
    </row>
    <row r="3189" spans="1:1">
      <c r="A3189" s="43"/>
    </row>
    <row r="3190" spans="1:1">
      <c r="A3190" s="43"/>
    </row>
    <row r="3191" spans="1:1">
      <c r="A3191" s="43"/>
    </row>
    <row r="3192" spans="1:1">
      <c r="A3192" s="43"/>
    </row>
    <row r="3193" spans="1:1">
      <c r="A3193" s="43"/>
    </row>
    <row r="3194" spans="1:1">
      <c r="A3194" s="43"/>
    </row>
    <row r="3195" spans="1:1">
      <c r="A3195" s="43"/>
    </row>
    <row r="3196" spans="1:1">
      <c r="A3196" s="43"/>
    </row>
    <row r="3197" spans="1:1">
      <c r="A3197" s="43"/>
    </row>
    <row r="3198" spans="1:1">
      <c r="A3198" s="43"/>
    </row>
    <row r="3199" spans="1:1">
      <c r="A3199" s="43"/>
    </row>
    <row r="3200" spans="1:1">
      <c r="A3200" s="43"/>
    </row>
    <row r="3201" spans="1:1">
      <c r="A3201" s="43"/>
    </row>
    <row r="3202" spans="1:1">
      <c r="A3202" s="43"/>
    </row>
    <row r="3203" spans="1:1">
      <c r="A3203" s="43"/>
    </row>
    <row r="3204" spans="1:1">
      <c r="A3204" s="43"/>
    </row>
    <row r="3205" spans="1:1">
      <c r="A3205" s="43"/>
    </row>
    <row r="3206" spans="1:1">
      <c r="A3206" s="43"/>
    </row>
    <row r="3207" spans="1:1">
      <c r="A3207" s="43"/>
    </row>
    <row r="3208" spans="1:1">
      <c r="A3208" s="43"/>
    </row>
    <row r="3209" spans="1:1">
      <c r="A3209" s="43"/>
    </row>
    <row r="3210" spans="1:1">
      <c r="A3210" s="43"/>
    </row>
    <row r="3211" spans="1:1">
      <c r="A3211" s="43"/>
    </row>
    <row r="3212" spans="1:1">
      <c r="A3212" s="43"/>
    </row>
    <row r="3213" spans="1:1">
      <c r="A3213" s="43"/>
    </row>
    <row r="3214" spans="1:1">
      <c r="A3214" s="43"/>
    </row>
    <row r="3215" spans="1:1">
      <c r="A3215" s="43"/>
    </row>
    <row r="3216" spans="1:1">
      <c r="A3216" s="43"/>
    </row>
    <row r="3217" spans="1:1">
      <c r="A3217" s="43"/>
    </row>
    <row r="3218" spans="1:1">
      <c r="A3218" s="43"/>
    </row>
    <row r="3219" spans="1:1">
      <c r="A3219" s="43"/>
    </row>
    <row r="3220" spans="1:1">
      <c r="A3220" s="43"/>
    </row>
    <row r="3221" spans="1:1">
      <c r="A3221" s="43"/>
    </row>
    <row r="3222" spans="1:1">
      <c r="A3222" s="43"/>
    </row>
    <row r="3223" spans="1:1">
      <c r="A3223" s="43"/>
    </row>
    <row r="3224" spans="1:1">
      <c r="A3224" s="43"/>
    </row>
    <row r="3225" spans="1:1">
      <c r="A3225" s="43"/>
    </row>
    <row r="3226" spans="1:1">
      <c r="A3226" s="43"/>
    </row>
    <row r="3227" spans="1:1">
      <c r="A3227" s="43"/>
    </row>
    <row r="3228" spans="1:1">
      <c r="A3228" s="43"/>
    </row>
    <row r="3229" spans="1:1">
      <c r="A3229" s="43"/>
    </row>
    <row r="3230" spans="1:1">
      <c r="A3230" s="43"/>
    </row>
    <row r="3231" spans="1:1">
      <c r="A3231" s="43"/>
    </row>
    <row r="3232" spans="1:1">
      <c r="A3232" s="43"/>
    </row>
    <row r="3233" spans="1:1">
      <c r="A3233" s="43"/>
    </row>
    <row r="3234" spans="1:1">
      <c r="A3234" s="43"/>
    </row>
    <row r="3235" spans="1:1">
      <c r="A3235" s="43"/>
    </row>
    <row r="3236" spans="1:1">
      <c r="A3236" s="43"/>
    </row>
    <row r="3237" spans="1:1">
      <c r="A3237" s="43"/>
    </row>
    <row r="3238" spans="1:1">
      <c r="A3238" s="43"/>
    </row>
    <row r="3239" spans="1:1">
      <c r="A3239" s="43"/>
    </row>
    <row r="3240" spans="1:1">
      <c r="A3240" s="43"/>
    </row>
    <row r="3241" spans="1:1">
      <c r="A3241" s="43"/>
    </row>
    <row r="3242" spans="1:1">
      <c r="A3242" s="43"/>
    </row>
    <row r="3243" spans="1:1">
      <c r="A3243" s="43"/>
    </row>
    <row r="3244" spans="1:1">
      <c r="A3244" s="43"/>
    </row>
    <row r="3245" spans="1:1">
      <c r="A3245" s="43"/>
    </row>
    <row r="3246" spans="1:1">
      <c r="A3246" s="43"/>
    </row>
    <row r="3247" spans="1:1">
      <c r="A3247" s="43"/>
    </row>
    <row r="3248" spans="1:1">
      <c r="A3248" s="43"/>
    </row>
    <row r="3249" spans="1:1">
      <c r="A3249" s="43"/>
    </row>
    <row r="3250" spans="1:1">
      <c r="A3250" s="43"/>
    </row>
    <row r="3251" spans="1:1">
      <c r="A3251" s="43"/>
    </row>
    <row r="3252" spans="1:1">
      <c r="A3252" s="43"/>
    </row>
    <row r="3253" spans="1:1">
      <c r="A3253" s="43"/>
    </row>
    <row r="3254" spans="1:1">
      <c r="A3254" s="43"/>
    </row>
    <row r="3255" spans="1:1">
      <c r="A3255" s="43"/>
    </row>
    <row r="3256" spans="1:1">
      <c r="A3256" s="43"/>
    </row>
    <row r="3257" spans="1:1">
      <c r="A3257" s="43"/>
    </row>
    <row r="3258" spans="1:1">
      <c r="A3258" s="43"/>
    </row>
    <row r="3259" spans="1:1">
      <c r="A3259" s="43"/>
    </row>
    <row r="3260" spans="1:1">
      <c r="A3260" s="43"/>
    </row>
    <row r="3261" spans="1:1">
      <c r="A3261" s="43"/>
    </row>
    <row r="3262" spans="1:1">
      <c r="A3262" s="43"/>
    </row>
    <row r="3263" spans="1:1">
      <c r="A3263" s="43"/>
    </row>
    <row r="3264" spans="1:1">
      <c r="A3264" s="43"/>
    </row>
    <row r="3265" spans="1:1">
      <c r="A3265" s="43"/>
    </row>
    <row r="3266" spans="1:1">
      <c r="A3266" s="43"/>
    </row>
    <row r="3267" spans="1:1">
      <c r="A3267" s="43"/>
    </row>
    <row r="3268" spans="1:1">
      <c r="A3268" s="43"/>
    </row>
    <row r="3269" spans="1:1">
      <c r="A3269" s="43"/>
    </row>
    <row r="3270" spans="1:1">
      <c r="A3270" s="43"/>
    </row>
    <row r="3271" spans="1:1">
      <c r="A3271" s="43"/>
    </row>
    <row r="3272" spans="1:1">
      <c r="A3272" s="43"/>
    </row>
    <row r="3273" spans="1:1">
      <c r="A3273" s="43"/>
    </row>
    <row r="3274" spans="1:1">
      <c r="A3274" s="43"/>
    </row>
    <row r="3275" spans="1:1">
      <c r="A3275" s="43"/>
    </row>
    <row r="3276" spans="1:1">
      <c r="A3276" s="43"/>
    </row>
    <row r="3277" spans="1:1">
      <c r="A3277" s="43"/>
    </row>
    <row r="3278" spans="1:1">
      <c r="A3278" s="43"/>
    </row>
    <row r="3279" spans="1:1">
      <c r="A3279" s="43"/>
    </row>
    <row r="3280" spans="1:1">
      <c r="A3280" s="43"/>
    </row>
    <row r="3281" spans="1:1">
      <c r="A3281" s="43"/>
    </row>
    <row r="3282" spans="1:1">
      <c r="A3282" s="43"/>
    </row>
    <row r="3283" spans="1:1">
      <c r="A3283" s="43"/>
    </row>
    <row r="3284" spans="1:1">
      <c r="A3284" s="43"/>
    </row>
    <row r="3285" spans="1:1">
      <c r="A3285" s="43"/>
    </row>
    <row r="3286" spans="1:1">
      <c r="A3286" s="43"/>
    </row>
    <row r="3287" spans="1:1">
      <c r="A3287" s="43"/>
    </row>
    <row r="3288" spans="1:1">
      <c r="A3288" s="43"/>
    </row>
    <row r="3289" spans="1:1">
      <c r="A3289" s="43"/>
    </row>
    <row r="3290" spans="1:1">
      <c r="A3290" s="43"/>
    </row>
    <row r="3291" spans="1:1">
      <c r="A3291" s="43"/>
    </row>
    <row r="3292" spans="1:1">
      <c r="A3292" s="43"/>
    </row>
    <row r="3293" spans="1:1">
      <c r="A3293" s="43"/>
    </row>
    <row r="3294" spans="1:1">
      <c r="A3294" s="43"/>
    </row>
    <row r="3295" spans="1:1">
      <c r="A3295" s="43"/>
    </row>
    <row r="3296" spans="1:1">
      <c r="A3296" s="43"/>
    </row>
    <row r="3297" spans="1:1">
      <c r="A3297" s="43"/>
    </row>
    <row r="3298" spans="1:1">
      <c r="A3298" s="43"/>
    </row>
    <row r="3299" spans="1:1">
      <c r="A3299" s="43"/>
    </row>
    <row r="3300" spans="1:1">
      <c r="A3300" s="43"/>
    </row>
    <row r="3301" spans="1:1">
      <c r="A3301" s="43"/>
    </row>
    <row r="3302" spans="1:1">
      <c r="A3302" s="43"/>
    </row>
    <row r="3303" spans="1:1">
      <c r="A3303" s="43"/>
    </row>
    <row r="3304" spans="1:1">
      <c r="A3304" s="43"/>
    </row>
    <row r="3305" spans="1:1">
      <c r="A3305" s="43"/>
    </row>
    <row r="3306" spans="1:1">
      <c r="A3306" s="43"/>
    </row>
    <row r="3307" spans="1:1">
      <c r="A3307" s="43"/>
    </row>
    <row r="3308" spans="1:1">
      <c r="A3308" s="43"/>
    </row>
    <row r="3309" spans="1:1">
      <c r="A3309" s="43"/>
    </row>
    <row r="3310" spans="1:1">
      <c r="A3310" s="43"/>
    </row>
    <row r="3311" spans="1:1">
      <c r="A3311" s="43"/>
    </row>
    <row r="3312" spans="1:1">
      <c r="A3312" s="43"/>
    </row>
    <row r="3313" spans="1:1">
      <c r="A3313" s="43"/>
    </row>
    <row r="3314" spans="1:1">
      <c r="A3314" s="43"/>
    </row>
    <row r="3315" spans="1:1">
      <c r="A3315" s="43"/>
    </row>
    <row r="3316" spans="1:1">
      <c r="A3316" s="43"/>
    </row>
    <row r="3317" spans="1:1">
      <c r="A3317" s="43"/>
    </row>
    <row r="3318" spans="1:1">
      <c r="A3318" s="43"/>
    </row>
    <row r="3319" spans="1:1">
      <c r="A3319" s="43"/>
    </row>
    <row r="3320" spans="1:1">
      <c r="A3320" s="43"/>
    </row>
    <row r="3321" spans="1:1">
      <c r="A3321" s="43"/>
    </row>
    <row r="3322" spans="1:1">
      <c r="A3322" s="43"/>
    </row>
    <row r="3323" spans="1:1">
      <c r="A3323" s="43"/>
    </row>
    <row r="3324" spans="1:1">
      <c r="A3324" s="43"/>
    </row>
    <row r="3325" spans="1:1">
      <c r="A3325" s="43"/>
    </row>
    <row r="3326" spans="1:1">
      <c r="A3326" s="43"/>
    </row>
    <row r="3327" spans="1:1">
      <c r="A3327" s="43"/>
    </row>
    <row r="3328" spans="1:1">
      <c r="A3328" s="43"/>
    </row>
    <row r="3329" spans="1:1">
      <c r="A3329" s="43"/>
    </row>
    <row r="3330" spans="1:1">
      <c r="A3330" s="43"/>
    </row>
    <row r="3331" spans="1:1">
      <c r="A3331" s="43"/>
    </row>
    <row r="3332" spans="1:1">
      <c r="A3332" s="43"/>
    </row>
    <row r="3333" spans="1:1">
      <c r="A3333" s="43"/>
    </row>
    <row r="3334" spans="1:1">
      <c r="A3334" s="43"/>
    </row>
    <row r="3335" spans="1:1">
      <c r="A3335" s="43"/>
    </row>
    <row r="3336" spans="1:1">
      <c r="A3336" s="43"/>
    </row>
    <row r="3337" spans="1:1">
      <c r="A3337" s="43"/>
    </row>
    <row r="3338" spans="1:1">
      <c r="A3338" s="43"/>
    </row>
    <row r="3339" spans="1:1">
      <c r="A3339" s="43"/>
    </row>
    <row r="3340" spans="1:1">
      <c r="A3340" s="43"/>
    </row>
    <row r="3341" spans="1:1">
      <c r="A3341" s="43"/>
    </row>
    <row r="3342" spans="1:1">
      <c r="A3342" s="43"/>
    </row>
    <row r="3343" spans="1:1">
      <c r="A3343" s="43"/>
    </row>
    <row r="3344" spans="1:1">
      <c r="A3344" s="43"/>
    </row>
    <row r="3345" spans="1:1">
      <c r="A3345" s="43"/>
    </row>
    <row r="3346" spans="1:1">
      <c r="A3346" s="43"/>
    </row>
    <row r="3347" spans="1:1">
      <c r="A3347" s="43"/>
    </row>
    <row r="3348" spans="1:1">
      <c r="A3348" s="43"/>
    </row>
    <row r="3349" spans="1:1">
      <c r="A3349" s="43"/>
    </row>
    <row r="3350" spans="1:1">
      <c r="A3350" s="43"/>
    </row>
    <row r="3351" spans="1:1">
      <c r="A3351" s="43"/>
    </row>
    <row r="3352" spans="1:1">
      <c r="A3352" s="43"/>
    </row>
    <row r="3353" spans="1:1">
      <c r="A3353" s="43"/>
    </row>
    <row r="3354" spans="1:1">
      <c r="A3354" s="43"/>
    </row>
    <row r="3355" spans="1:1">
      <c r="A3355" s="43"/>
    </row>
    <row r="3356" spans="1:1">
      <c r="A3356" s="43"/>
    </row>
    <row r="3357" spans="1:1">
      <c r="A3357" s="43"/>
    </row>
    <row r="3358" spans="1:1">
      <c r="A3358" s="43"/>
    </row>
    <row r="3359" spans="1:1">
      <c r="A3359" s="43"/>
    </row>
    <row r="3360" spans="1:1">
      <c r="A3360" s="43"/>
    </row>
    <row r="3361" spans="1:1">
      <c r="A3361" s="43"/>
    </row>
    <row r="3362" spans="1:1">
      <c r="A3362" s="43"/>
    </row>
    <row r="3363" spans="1:1">
      <c r="A3363" s="43"/>
    </row>
    <row r="3364" spans="1:1">
      <c r="A3364" s="43"/>
    </row>
    <row r="3365" spans="1:1">
      <c r="A3365" s="43"/>
    </row>
    <row r="3366" spans="1:1">
      <c r="A3366" s="43"/>
    </row>
    <row r="3367" spans="1:1">
      <c r="A3367" s="43"/>
    </row>
    <row r="3368" spans="1:1">
      <c r="A3368" s="43"/>
    </row>
    <row r="3369" spans="1:1">
      <c r="A3369" s="43"/>
    </row>
    <row r="3370" spans="1:1">
      <c r="A3370" s="43"/>
    </row>
    <row r="3371" spans="1:1">
      <c r="A3371" s="43"/>
    </row>
    <row r="3372" spans="1:1">
      <c r="A3372" s="43"/>
    </row>
    <row r="3373" spans="1:1">
      <c r="A3373" s="43"/>
    </row>
    <row r="3374" spans="1:1">
      <c r="A3374" s="43"/>
    </row>
    <row r="3375" spans="1:1">
      <c r="A3375" s="43"/>
    </row>
    <row r="3376" spans="1:1">
      <c r="A3376" s="43"/>
    </row>
    <row r="3377" spans="1:1">
      <c r="A3377" s="43"/>
    </row>
    <row r="3378" spans="1:1">
      <c r="A3378" s="43"/>
    </row>
    <row r="3379" spans="1:1">
      <c r="A3379" s="43"/>
    </row>
    <row r="3380" spans="1:1">
      <c r="A3380" s="43"/>
    </row>
    <row r="3381" spans="1:1">
      <c r="A3381" s="43"/>
    </row>
    <row r="3382" spans="1:1">
      <c r="A3382" s="43"/>
    </row>
    <row r="3383" spans="1:1">
      <c r="A3383" s="43"/>
    </row>
    <row r="3384" spans="1:1">
      <c r="A3384" s="43"/>
    </row>
    <row r="3385" spans="1:1">
      <c r="A3385" s="43"/>
    </row>
    <row r="3386" spans="1:1">
      <c r="A3386" s="43"/>
    </row>
    <row r="3387" spans="1:1">
      <c r="A3387" s="43"/>
    </row>
    <row r="3388" spans="1:1">
      <c r="A3388" s="43"/>
    </row>
    <row r="3389" spans="1:1">
      <c r="A3389" s="43"/>
    </row>
    <row r="3390" spans="1:1">
      <c r="A3390" s="43"/>
    </row>
    <row r="3391" spans="1:1">
      <c r="A3391" s="43"/>
    </row>
    <row r="3392" spans="1:1">
      <c r="A3392" s="43"/>
    </row>
    <row r="3393" spans="1:1">
      <c r="A3393" s="43"/>
    </row>
    <row r="3394" spans="1:1">
      <c r="A3394" s="43"/>
    </row>
    <row r="3395" spans="1:1">
      <c r="A3395" s="43"/>
    </row>
    <row r="3396" spans="1:1">
      <c r="A3396" s="43"/>
    </row>
    <row r="3397" spans="1:1">
      <c r="A3397" s="43"/>
    </row>
    <row r="3398" spans="1:1">
      <c r="A3398" s="43"/>
    </row>
    <row r="3399" spans="1:1">
      <c r="A3399" s="43"/>
    </row>
    <row r="3400" spans="1:1">
      <c r="A3400" s="43"/>
    </row>
    <row r="3401" spans="1:1">
      <c r="A3401" s="43"/>
    </row>
    <row r="3402" spans="1:1">
      <c r="A3402" s="43"/>
    </row>
    <row r="3403" spans="1:1">
      <c r="A3403" s="43"/>
    </row>
    <row r="3404" spans="1:1">
      <c r="A3404" s="43"/>
    </row>
    <row r="3405" spans="1:1">
      <c r="A3405" s="43"/>
    </row>
    <row r="3406" spans="1:1">
      <c r="A3406" s="43"/>
    </row>
    <row r="3407" spans="1:1">
      <c r="A3407" s="43"/>
    </row>
    <row r="3408" spans="1:1">
      <c r="A3408" s="43"/>
    </row>
    <row r="3409" spans="1:1">
      <c r="A3409" s="43"/>
    </row>
    <row r="3410" spans="1:1">
      <c r="A3410" s="43"/>
    </row>
    <row r="3411" spans="1:1">
      <c r="A3411" s="43"/>
    </row>
    <row r="3412" spans="1:1">
      <c r="A3412" s="43"/>
    </row>
    <row r="3413" spans="1:1">
      <c r="A3413" s="43"/>
    </row>
    <row r="3414" spans="1:1">
      <c r="A3414" s="43"/>
    </row>
    <row r="3415" spans="1:1">
      <c r="A3415" s="43"/>
    </row>
    <row r="3416" spans="1:1">
      <c r="A3416" s="43"/>
    </row>
    <row r="3417" spans="1:1">
      <c r="A3417" s="43"/>
    </row>
    <row r="3418" spans="1:1">
      <c r="A3418" s="43"/>
    </row>
    <row r="3419" spans="1:1">
      <c r="A3419" s="43"/>
    </row>
    <row r="3420" spans="1:1">
      <c r="A3420" s="43"/>
    </row>
    <row r="3421" spans="1:1">
      <c r="A3421" s="43"/>
    </row>
    <row r="3422" spans="1:1">
      <c r="A3422" s="43"/>
    </row>
    <row r="3423" spans="1:1">
      <c r="A3423" s="43"/>
    </row>
    <row r="3424" spans="1:1">
      <c r="A3424" s="43"/>
    </row>
    <row r="3425" spans="1:1">
      <c r="A3425" s="43"/>
    </row>
    <row r="3426" spans="1:1">
      <c r="A3426" s="43"/>
    </row>
    <row r="3427" spans="1:1">
      <c r="A3427" s="43"/>
    </row>
    <row r="3428" spans="1:1">
      <c r="A3428" s="43"/>
    </row>
    <row r="3429" spans="1:1">
      <c r="A3429" s="43"/>
    </row>
    <row r="3430" spans="1:1">
      <c r="A3430" s="43"/>
    </row>
    <row r="3431" spans="1:1">
      <c r="A3431" s="43"/>
    </row>
    <row r="3432" spans="1:1">
      <c r="A3432" s="43"/>
    </row>
    <row r="3433" spans="1:1">
      <c r="A3433" s="43"/>
    </row>
    <row r="3434" spans="1:1">
      <c r="A3434" s="43"/>
    </row>
    <row r="3435" spans="1:1">
      <c r="A3435" s="43"/>
    </row>
    <row r="3436" spans="1:1">
      <c r="A3436" s="43"/>
    </row>
    <row r="3437" spans="1:1">
      <c r="A3437" s="43"/>
    </row>
    <row r="3438" spans="1:1">
      <c r="A3438" s="43"/>
    </row>
    <row r="3439" spans="1:1">
      <c r="A3439" s="43"/>
    </row>
    <row r="3440" spans="1:1">
      <c r="A3440" s="43"/>
    </row>
    <row r="3441" spans="1:1">
      <c r="A3441" s="43"/>
    </row>
    <row r="3442" spans="1:1">
      <c r="A3442" s="43"/>
    </row>
    <row r="3443" spans="1:1">
      <c r="A3443" s="43"/>
    </row>
    <row r="3444" spans="1:1">
      <c r="A3444" s="43"/>
    </row>
    <row r="3445" spans="1:1">
      <c r="A3445" s="43"/>
    </row>
    <row r="3446" spans="1:1">
      <c r="A3446" s="43"/>
    </row>
    <row r="3447" spans="1:1">
      <c r="A3447" s="43"/>
    </row>
    <row r="3448" spans="1:1">
      <c r="A3448" s="43"/>
    </row>
    <row r="3449" spans="1:1">
      <c r="A3449" s="43"/>
    </row>
    <row r="3450" spans="1:1">
      <c r="A3450" s="43"/>
    </row>
    <row r="3451" spans="1:1">
      <c r="A3451" s="43"/>
    </row>
    <row r="3452" spans="1:1">
      <c r="A3452" s="43"/>
    </row>
    <row r="3453" spans="1:1">
      <c r="A3453" s="43"/>
    </row>
    <row r="3454" spans="1:1">
      <c r="A3454" s="43"/>
    </row>
    <row r="3455" spans="1:1">
      <c r="A3455" s="43"/>
    </row>
    <row r="3456" spans="1:1">
      <c r="A3456" s="43"/>
    </row>
    <row r="3457" spans="1:1">
      <c r="A3457" s="43"/>
    </row>
    <row r="3458" spans="1:1">
      <c r="A3458" s="43"/>
    </row>
    <row r="3459" spans="1:1">
      <c r="A3459" s="43"/>
    </row>
    <row r="3460" spans="1:1">
      <c r="A3460" s="43"/>
    </row>
    <row r="3461" spans="1:1">
      <c r="A3461" s="43"/>
    </row>
    <row r="3462" spans="1:1">
      <c r="A3462" s="43"/>
    </row>
    <row r="3463" spans="1:1">
      <c r="A3463" s="43"/>
    </row>
    <row r="3464" spans="1:1">
      <c r="A3464" s="43"/>
    </row>
    <row r="3465" spans="1:1">
      <c r="A3465" s="43"/>
    </row>
    <row r="3466" spans="1:1">
      <c r="A3466" s="43"/>
    </row>
    <row r="3467" spans="1:1">
      <c r="A3467" s="43"/>
    </row>
    <row r="3468" spans="1:1">
      <c r="A3468" s="43"/>
    </row>
    <row r="3469" spans="1:1">
      <c r="A3469" s="43"/>
    </row>
    <row r="3470" spans="1:1">
      <c r="A3470" s="43"/>
    </row>
    <row r="3471" spans="1:1">
      <c r="A3471" s="43"/>
    </row>
    <row r="3472" spans="1:1">
      <c r="A3472" s="43"/>
    </row>
    <row r="3473" spans="1:1">
      <c r="A3473" s="43"/>
    </row>
    <row r="3474" spans="1:1">
      <c r="A3474" s="43"/>
    </row>
    <row r="3475" spans="1:1">
      <c r="A3475" s="43"/>
    </row>
    <row r="3476" spans="1:1">
      <c r="A3476" s="43"/>
    </row>
    <row r="3477" spans="1:1">
      <c r="A3477" s="43"/>
    </row>
    <row r="3478" spans="1:1">
      <c r="A3478" s="43"/>
    </row>
    <row r="3479" spans="1:1">
      <c r="A3479" s="43"/>
    </row>
    <row r="3480" spans="1:1">
      <c r="A3480" s="43"/>
    </row>
    <row r="3481" spans="1:1">
      <c r="A3481" s="43"/>
    </row>
    <row r="3482" spans="1:1">
      <c r="A3482" s="43"/>
    </row>
    <row r="3483" spans="1:1">
      <c r="A3483" s="43"/>
    </row>
    <row r="3484" spans="1:1">
      <c r="A3484" s="43"/>
    </row>
    <row r="3485" spans="1:1">
      <c r="A3485" s="43"/>
    </row>
    <row r="3486" spans="1:1">
      <c r="A3486" s="43"/>
    </row>
    <row r="3487" spans="1:1">
      <c r="A3487" s="43"/>
    </row>
    <row r="3488" spans="1:1">
      <c r="A3488" s="43"/>
    </row>
    <row r="3489" spans="1:1">
      <c r="A3489" s="43"/>
    </row>
    <row r="3490" spans="1:1">
      <c r="A3490" s="43"/>
    </row>
    <row r="3491" spans="1:1">
      <c r="A3491" s="43"/>
    </row>
    <row r="3492" spans="1:1">
      <c r="A3492" s="43"/>
    </row>
    <row r="3493" spans="1:1">
      <c r="A3493" s="43"/>
    </row>
    <row r="3494" spans="1:1">
      <c r="A3494" s="43"/>
    </row>
    <row r="3495" spans="1:1">
      <c r="A3495" s="43"/>
    </row>
    <row r="3496" spans="1:1">
      <c r="A3496" s="43"/>
    </row>
    <row r="3497" spans="1:1">
      <c r="A3497" s="43"/>
    </row>
    <row r="3498" spans="1:1">
      <c r="A3498" s="43"/>
    </row>
    <row r="3499" spans="1:1">
      <c r="A3499" s="43"/>
    </row>
    <row r="3500" spans="1:1">
      <c r="A3500" s="43"/>
    </row>
    <row r="3501" spans="1:1">
      <c r="A3501" s="43"/>
    </row>
    <row r="3502" spans="1:1">
      <c r="A3502" s="43"/>
    </row>
    <row r="3503" spans="1:1">
      <c r="A3503" s="43"/>
    </row>
    <row r="3504" spans="1:1">
      <c r="A3504" s="43"/>
    </row>
    <row r="3505" spans="1:1">
      <c r="A3505" s="43"/>
    </row>
    <row r="3506" spans="1:1">
      <c r="A3506" s="43"/>
    </row>
    <row r="3507" spans="1:1">
      <c r="A3507" s="43"/>
    </row>
    <row r="3508" spans="1:1">
      <c r="A3508" s="43"/>
    </row>
    <row r="3509" spans="1:1">
      <c r="A3509" s="43"/>
    </row>
    <row r="3510" spans="1:1">
      <c r="A3510" s="43"/>
    </row>
    <row r="3511" spans="1:1">
      <c r="A3511" s="43"/>
    </row>
    <row r="3512" spans="1:1">
      <c r="A3512" s="43"/>
    </row>
    <row r="3513" spans="1:1">
      <c r="A3513" s="43"/>
    </row>
    <row r="3514" spans="1:1">
      <c r="A3514" s="43"/>
    </row>
    <row r="3515" spans="1:1">
      <c r="A3515" s="43"/>
    </row>
    <row r="3516" spans="1:1">
      <c r="A3516" s="43"/>
    </row>
    <row r="3517" spans="1:1">
      <c r="A3517" s="43"/>
    </row>
    <row r="3518" spans="1:1">
      <c r="A3518" s="43"/>
    </row>
    <row r="3519" spans="1:1">
      <c r="A3519" s="43"/>
    </row>
    <row r="3520" spans="1:1">
      <c r="A3520" s="43"/>
    </row>
    <row r="3521" spans="1:1">
      <c r="A3521" s="43"/>
    </row>
    <row r="3522" spans="1:1">
      <c r="A3522" s="43"/>
    </row>
    <row r="3523" spans="1:1">
      <c r="A3523" s="43"/>
    </row>
    <row r="3524" spans="1:1">
      <c r="A3524" s="43"/>
    </row>
    <row r="3525" spans="1:1">
      <c r="A3525" s="43"/>
    </row>
    <row r="3526" spans="1:1">
      <c r="A3526" s="43"/>
    </row>
    <row r="3527" spans="1:1">
      <c r="A3527" s="43"/>
    </row>
    <row r="3528" spans="1:1">
      <c r="A3528" s="43"/>
    </row>
    <row r="3529" spans="1:1">
      <c r="A3529" s="43"/>
    </row>
    <row r="3530" spans="1:1">
      <c r="A3530" s="43"/>
    </row>
    <row r="3531" spans="1:1">
      <c r="A3531" s="43"/>
    </row>
    <row r="3532" spans="1:1">
      <c r="A3532" s="43"/>
    </row>
    <row r="3533" spans="1:1">
      <c r="A3533" s="43"/>
    </row>
    <row r="3534" spans="1:1">
      <c r="A3534" s="43"/>
    </row>
    <row r="3535" spans="1:1">
      <c r="A3535" s="43"/>
    </row>
    <row r="3536" spans="1:1">
      <c r="A3536" s="43"/>
    </row>
    <row r="3537" spans="1:1">
      <c r="A3537" s="43"/>
    </row>
    <row r="3538" spans="1:1">
      <c r="A3538" s="43"/>
    </row>
    <row r="3539" spans="1:1">
      <c r="A3539" s="43"/>
    </row>
    <row r="3540" spans="1:1">
      <c r="A3540" s="43"/>
    </row>
    <row r="3541" spans="1:1">
      <c r="A3541" s="43"/>
    </row>
    <row r="3542" spans="1:1">
      <c r="A3542" s="43"/>
    </row>
    <row r="3543" spans="1:1">
      <c r="A3543" s="43"/>
    </row>
    <row r="3544" spans="1:1">
      <c r="A3544" s="43"/>
    </row>
    <row r="3545" spans="1:1">
      <c r="A3545" s="43"/>
    </row>
    <row r="3546" spans="1:1">
      <c r="A3546" s="43"/>
    </row>
    <row r="3547" spans="1:1">
      <c r="A3547" s="43"/>
    </row>
    <row r="3548" spans="1:1">
      <c r="A3548" s="43"/>
    </row>
    <row r="3549" spans="1:1">
      <c r="A3549" s="43"/>
    </row>
    <row r="3550" spans="1:1">
      <c r="A3550" s="43"/>
    </row>
    <row r="3551" spans="1:1">
      <c r="A3551" s="43"/>
    </row>
    <row r="3552" spans="1:1">
      <c r="A3552" s="43"/>
    </row>
    <row r="3553" spans="1:1">
      <c r="A3553" s="43"/>
    </row>
    <row r="3554" spans="1:1">
      <c r="A3554" s="43"/>
    </row>
    <row r="3555" spans="1:1">
      <c r="A3555" s="43"/>
    </row>
    <row r="3556" spans="1:1">
      <c r="A3556" s="43"/>
    </row>
    <row r="3557" spans="1:1">
      <c r="A3557" s="43"/>
    </row>
    <row r="3558" spans="1:1">
      <c r="A3558" s="43"/>
    </row>
    <row r="3559" spans="1:1">
      <c r="A3559" s="43"/>
    </row>
    <row r="3560" spans="1:1">
      <c r="A3560" s="43"/>
    </row>
    <row r="3561" spans="1:1">
      <c r="A3561" s="43"/>
    </row>
    <row r="3562" spans="1:1">
      <c r="A3562" s="43"/>
    </row>
    <row r="3563" spans="1:1">
      <c r="A3563" s="43"/>
    </row>
    <row r="3564" spans="1:1">
      <c r="A3564" s="43"/>
    </row>
    <row r="3565" spans="1:1">
      <c r="A3565" s="43"/>
    </row>
    <row r="3566" spans="1:1">
      <c r="A3566" s="43"/>
    </row>
    <row r="3567" spans="1:1">
      <c r="A3567" s="43"/>
    </row>
    <row r="3568" spans="1:1">
      <c r="A3568" s="43"/>
    </row>
    <row r="3569" spans="1:1">
      <c r="A3569" s="43"/>
    </row>
    <row r="3570" spans="1:1">
      <c r="A3570" s="43"/>
    </row>
    <row r="3571" spans="1:1">
      <c r="A3571" s="43"/>
    </row>
    <row r="3572" spans="1:1">
      <c r="A3572" s="43"/>
    </row>
    <row r="3573" spans="1:1">
      <c r="A3573" s="43"/>
    </row>
    <row r="3574" spans="1:1">
      <c r="A3574" s="43"/>
    </row>
    <row r="3575" spans="1:1">
      <c r="A3575" s="43"/>
    </row>
    <row r="3576" spans="1:1">
      <c r="A3576" s="43"/>
    </row>
    <row r="3577" spans="1:1">
      <c r="A3577" s="43"/>
    </row>
    <row r="3578" spans="1:1">
      <c r="A3578" s="43"/>
    </row>
    <row r="3579" spans="1:1">
      <c r="A3579" s="43"/>
    </row>
    <row r="3580" spans="1:1">
      <c r="A3580" s="43"/>
    </row>
    <row r="3581" spans="1:1">
      <c r="A3581" s="43"/>
    </row>
    <row r="3582" spans="1:1">
      <c r="A3582" s="43"/>
    </row>
    <row r="3583" spans="1:1">
      <c r="A3583" s="43"/>
    </row>
    <row r="3584" spans="1:1">
      <c r="A3584" s="43"/>
    </row>
    <row r="3585" spans="1:1">
      <c r="A3585" s="43"/>
    </row>
    <row r="3586" spans="1:1">
      <c r="A3586" s="43"/>
    </row>
    <row r="3587" spans="1:1">
      <c r="A3587" s="43"/>
    </row>
    <row r="3588" spans="1:1">
      <c r="A3588" s="43"/>
    </row>
    <row r="3589" spans="1:1">
      <c r="A3589" s="43"/>
    </row>
    <row r="3590" spans="1:1">
      <c r="A3590" s="43"/>
    </row>
    <row r="3591" spans="1:1">
      <c r="A3591" s="43"/>
    </row>
    <row r="3592" spans="1:1">
      <c r="A3592" s="43"/>
    </row>
    <row r="3593" spans="1:1">
      <c r="A3593" s="43"/>
    </row>
    <row r="3594" spans="1:1">
      <c r="A3594" s="43"/>
    </row>
    <row r="3595" spans="1:1">
      <c r="A3595" s="43"/>
    </row>
    <row r="3596" spans="1:1">
      <c r="A3596" s="43"/>
    </row>
    <row r="3597" spans="1:1">
      <c r="A3597" s="43"/>
    </row>
    <row r="3598" spans="1:1">
      <c r="A3598" s="43"/>
    </row>
    <row r="3599" spans="1:1">
      <c r="A3599" s="43"/>
    </row>
    <row r="3600" spans="1:1">
      <c r="A3600" s="43"/>
    </row>
    <row r="3601" spans="1:1">
      <c r="A3601" s="43"/>
    </row>
    <row r="3602" spans="1:1">
      <c r="A3602" s="43"/>
    </row>
    <row r="3603" spans="1:1">
      <c r="A3603" s="43"/>
    </row>
    <row r="3604" spans="1:1">
      <c r="A3604" s="43"/>
    </row>
    <row r="3605" spans="1:1">
      <c r="A3605" s="43"/>
    </row>
    <row r="3606" spans="1:1">
      <c r="A3606" s="43"/>
    </row>
    <row r="3607" spans="1:1">
      <c r="A3607" s="43"/>
    </row>
    <row r="3608" spans="1:1">
      <c r="A3608" s="43"/>
    </row>
    <row r="3609" spans="1:1">
      <c r="A3609" s="43"/>
    </row>
    <row r="3610" spans="1:1">
      <c r="A3610" s="43"/>
    </row>
    <row r="3611" spans="1:1">
      <c r="A3611" s="43"/>
    </row>
    <row r="3612" spans="1:1">
      <c r="A3612" s="43"/>
    </row>
    <row r="3613" spans="1:1">
      <c r="A3613" s="43"/>
    </row>
    <row r="3614" spans="1:1">
      <c r="A3614" s="43"/>
    </row>
    <row r="3615" spans="1:1">
      <c r="A3615" s="43"/>
    </row>
    <row r="3616" spans="1:1">
      <c r="A3616" s="43"/>
    </row>
    <row r="3617" spans="1:1">
      <c r="A3617" s="43"/>
    </row>
    <row r="3618" spans="1:1">
      <c r="A3618" s="43"/>
    </row>
    <row r="3619" spans="1:1">
      <c r="A3619" s="43"/>
    </row>
    <row r="3620" spans="1:1">
      <c r="A3620" s="43"/>
    </row>
    <row r="3621" spans="1:1">
      <c r="A3621" s="43"/>
    </row>
    <row r="3622" spans="1:1">
      <c r="A3622" s="43"/>
    </row>
    <row r="3623" spans="1:1">
      <c r="A3623" s="43"/>
    </row>
    <row r="3624" spans="1:1">
      <c r="A3624" s="43"/>
    </row>
    <row r="3625" spans="1:1">
      <c r="A3625" s="43"/>
    </row>
    <row r="3626" spans="1:1">
      <c r="A3626" s="43"/>
    </row>
    <row r="3627" spans="1:1">
      <c r="A3627" s="43"/>
    </row>
    <row r="3628" spans="1:1">
      <c r="A3628" s="43"/>
    </row>
    <row r="3629" spans="1:1">
      <c r="A3629" s="43"/>
    </row>
    <row r="3630" spans="1:1">
      <c r="A3630" s="43"/>
    </row>
    <row r="3631" spans="1:1">
      <c r="A3631" s="43"/>
    </row>
    <row r="3632" spans="1:1">
      <c r="A3632" s="43"/>
    </row>
    <row r="3633" spans="1:1">
      <c r="A3633" s="43"/>
    </row>
    <row r="3634" spans="1:1">
      <c r="A3634" s="43"/>
    </row>
    <row r="3635" spans="1:1">
      <c r="A3635" s="43"/>
    </row>
    <row r="3636" spans="1:1">
      <c r="A3636" s="43"/>
    </row>
    <row r="3637" spans="1:1">
      <c r="A3637" s="43"/>
    </row>
    <row r="3638" spans="1:1">
      <c r="A3638" s="43"/>
    </row>
    <row r="3639" spans="1:1">
      <c r="A3639" s="43"/>
    </row>
    <row r="3640" spans="1:1">
      <c r="A3640" s="43"/>
    </row>
    <row r="3641" spans="1:1">
      <c r="A3641" s="43"/>
    </row>
    <row r="3642" spans="1:1">
      <c r="A3642" s="43"/>
    </row>
    <row r="3643" spans="1:1">
      <c r="A3643" s="43"/>
    </row>
    <row r="3644" spans="1:1">
      <c r="A3644" s="43"/>
    </row>
    <row r="3645" spans="1:1">
      <c r="A3645" s="43"/>
    </row>
    <row r="3646" spans="1:1">
      <c r="A3646" s="43"/>
    </row>
    <row r="3647" spans="1:1">
      <c r="A3647" s="43"/>
    </row>
    <row r="3648" spans="1:1">
      <c r="A3648" s="43"/>
    </row>
    <row r="3649" spans="1:1">
      <c r="A3649" s="43"/>
    </row>
    <row r="3650" spans="1:1">
      <c r="A3650" s="43"/>
    </row>
    <row r="3651" spans="1:1">
      <c r="A3651" s="43"/>
    </row>
    <row r="3652" spans="1:1">
      <c r="A3652" s="43"/>
    </row>
    <row r="3653" spans="1:1">
      <c r="A3653" s="43"/>
    </row>
    <row r="3654" spans="1:1">
      <c r="A3654" s="43"/>
    </row>
    <row r="3655" spans="1:1">
      <c r="A3655" s="43"/>
    </row>
    <row r="3656" spans="1:1">
      <c r="A3656" s="43"/>
    </row>
    <row r="3657" spans="1:1">
      <c r="A3657" s="43"/>
    </row>
    <row r="3658" spans="1:1">
      <c r="A3658" s="43"/>
    </row>
    <row r="3659" spans="1:1">
      <c r="A3659" s="43"/>
    </row>
    <row r="3660" spans="1:1">
      <c r="A3660" s="43"/>
    </row>
    <row r="3661" spans="1:1">
      <c r="A3661" s="43"/>
    </row>
    <row r="3662" spans="1:1">
      <c r="A3662" s="43"/>
    </row>
    <row r="3663" spans="1:1">
      <c r="A3663" s="43"/>
    </row>
    <row r="3664" spans="1:1">
      <c r="A3664" s="43"/>
    </row>
    <row r="3665" spans="1:1">
      <c r="A3665" s="43"/>
    </row>
    <row r="3666" spans="1:1">
      <c r="A3666" s="43"/>
    </row>
    <row r="3667" spans="1:1">
      <c r="A3667" s="43"/>
    </row>
    <row r="3668" spans="1:1">
      <c r="A3668" s="43"/>
    </row>
    <row r="3669" spans="1:1">
      <c r="A3669" s="43"/>
    </row>
    <row r="3670" spans="1:1">
      <c r="A3670" s="43"/>
    </row>
    <row r="3671" spans="1:1">
      <c r="A3671" s="43"/>
    </row>
    <row r="3672" spans="1:1">
      <c r="A3672" s="43"/>
    </row>
    <row r="3673" spans="1:1">
      <c r="A3673" s="43"/>
    </row>
    <row r="3674" spans="1:1">
      <c r="A3674" s="43"/>
    </row>
    <row r="3675" spans="1:1">
      <c r="A3675" s="43"/>
    </row>
    <row r="3676" spans="1:1">
      <c r="A3676" s="43"/>
    </row>
    <row r="3677" spans="1:1">
      <c r="A3677" s="43"/>
    </row>
    <row r="3678" spans="1:1">
      <c r="A3678" s="43"/>
    </row>
    <row r="3679" spans="1:1">
      <c r="A3679" s="43"/>
    </row>
    <row r="3680" spans="1:1">
      <c r="A3680" s="43"/>
    </row>
    <row r="3681" spans="1:1">
      <c r="A3681" s="43"/>
    </row>
    <row r="3682" spans="1:1">
      <c r="A3682" s="43"/>
    </row>
    <row r="3683" spans="1:1">
      <c r="A3683" s="43"/>
    </row>
    <row r="3684" spans="1:1">
      <c r="A3684" s="43"/>
    </row>
    <row r="3685" spans="1:1">
      <c r="A3685" s="43"/>
    </row>
    <row r="3686" spans="1:1">
      <c r="A3686" s="43"/>
    </row>
    <row r="3687" spans="1:1">
      <c r="A3687" s="43"/>
    </row>
    <row r="3688" spans="1:1">
      <c r="A3688" s="43"/>
    </row>
    <row r="3689" spans="1:1">
      <c r="A3689" s="43"/>
    </row>
    <row r="3690" spans="1:1">
      <c r="A3690" s="43"/>
    </row>
    <row r="3691" spans="1:1">
      <c r="A3691" s="43"/>
    </row>
    <row r="3692" spans="1:1">
      <c r="A3692" s="43"/>
    </row>
    <row r="3693" spans="1:1">
      <c r="A3693" s="43"/>
    </row>
    <row r="3694" spans="1:1">
      <c r="A3694" s="43"/>
    </row>
    <row r="3695" spans="1:1">
      <c r="A3695" s="43"/>
    </row>
    <row r="3696" spans="1:1">
      <c r="A3696" s="43"/>
    </row>
    <row r="3697" spans="1:1">
      <c r="A3697" s="43"/>
    </row>
    <row r="3698" spans="1:1">
      <c r="A3698" s="43"/>
    </row>
    <row r="3699" spans="1:1">
      <c r="A3699" s="43"/>
    </row>
    <row r="3700" spans="1:1">
      <c r="A3700" s="43"/>
    </row>
    <row r="3701" spans="1:1">
      <c r="A3701" s="43"/>
    </row>
    <row r="3702" spans="1:1">
      <c r="A3702" s="43"/>
    </row>
    <row r="3703" spans="1:1">
      <c r="A3703" s="43"/>
    </row>
    <row r="3704" spans="1:1">
      <c r="A3704" s="43"/>
    </row>
    <row r="3705" spans="1:1">
      <c r="A3705" s="43"/>
    </row>
    <row r="3706" spans="1:1">
      <c r="A3706" s="43"/>
    </row>
    <row r="3707" spans="1:1">
      <c r="A3707" s="43"/>
    </row>
    <row r="3708" spans="1:1">
      <c r="A3708" s="43"/>
    </row>
    <row r="3709" spans="1:1">
      <c r="A3709" s="43"/>
    </row>
    <row r="3710" spans="1:1">
      <c r="A3710" s="43"/>
    </row>
    <row r="3711" spans="1:1">
      <c r="A3711" s="43"/>
    </row>
    <row r="3712" spans="1:1">
      <c r="A3712" s="43"/>
    </row>
    <row r="3713" spans="1:1">
      <c r="A3713" s="43"/>
    </row>
    <row r="3714" spans="1:1">
      <c r="A3714" s="43"/>
    </row>
    <row r="3715" spans="1:1">
      <c r="A3715" s="43"/>
    </row>
    <row r="3716" spans="1:1">
      <c r="A3716" s="43"/>
    </row>
    <row r="3717" spans="1:1">
      <c r="A3717" s="43"/>
    </row>
    <row r="3718" spans="1:1">
      <c r="A3718" s="43"/>
    </row>
    <row r="3719" spans="1:1">
      <c r="A3719" s="43"/>
    </row>
    <row r="3720" spans="1:1">
      <c r="A3720" s="43"/>
    </row>
    <row r="3721" spans="1:1">
      <c r="A3721" s="43"/>
    </row>
    <row r="3722" spans="1:1">
      <c r="A3722" s="43"/>
    </row>
    <row r="3723" spans="1:1">
      <c r="A3723" s="43"/>
    </row>
    <row r="3724" spans="1:1">
      <c r="A3724" s="43"/>
    </row>
    <row r="3725" spans="1:1">
      <c r="A3725" s="43"/>
    </row>
    <row r="3726" spans="1:1">
      <c r="A3726" s="43"/>
    </row>
    <row r="3727" spans="1:1">
      <c r="A3727" s="43"/>
    </row>
    <row r="3728" spans="1:1">
      <c r="A3728" s="43"/>
    </row>
    <row r="3729" spans="1:1">
      <c r="A3729" s="43"/>
    </row>
    <row r="3730" spans="1:1">
      <c r="A3730" s="43"/>
    </row>
    <row r="3731" spans="1:1">
      <c r="A3731" s="43"/>
    </row>
    <row r="3732" spans="1:1">
      <c r="A3732" s="43"/>
    </row>
    <row r="3733" spans="1:1">
      <c r="A3733" s="43"/>
    </row>
    <row r="3734" spans="1:1">
      <c r="A3734" s="43"/>
    </row>
    <row r="3735" spans="1:1">
      <c r="A3735" s="43"/>
    </row>
    <row r="3736" spans="1:1">
      <c r="A3736" s="43"/>
    </row>
    <row r="3737" spans="1:1">
      <c r="A3737" s="43"/>
    </row>
    <row r="3738" spans="1:1">
      <c r="A3738" s="43"/>
    </row>
    <row r="3739" spans="1:1">
      <c r="A3739" s="43"/>
    </row>
    <row r="3740" spans="1:1">
      <c r="A3740" s="43"/>
    </row>
    <row r="3741" spans="1:1">
      <c r="A3741" s="43"/>
    </row>
    <row r="3742" spans="1:1">
      <c r="A3742" s="43"/>
    </row>
    <row r="3743" spans="1:1">
      <c r="A3743" s="43"/>
    </row>
    <row r="3744" spans="1:1">
      <c r="A3744" s="43"/>
    </row>
    <row r="3745" spans="1:1">
      <c r="A3745" s="43"/>
    </row>
    <row r="3746" spans="1:1">
      <c r="A3746" s="43"/>
    </row>
    <row r="3747" spans="1:1">
      <c r="A3747" s="43"/>
    </row>
    <row r="3748" spans="1:1">
      <c r="A3748" s="43"/>
    </row>
    <row r="3749" spans="1:1">
      <c r="A3749" s="43"/>
    </row>
    <row r="3750" spans="1:1">
      <c r="A3750" s="43"/>
    </row>
    <row r="3751" spans="1:1">
      <c r="A3751" s="43"/>
    </row>
    <row r="3752" spans="1:1">
      <c r="A3752" s="43"/>
    </row>
    <row r="3753" spans="1:1">
      <c r="A3753" s="43"/>
    </row>
    <row r="3754" spans="1:1">
      <c r="A3754" s="43"/>
    </row>
    <row r="3755" spans="1:1">
      <c r="A3755" s="43"/>
    </row>
    <row r="3756" spans="1:1">
      <c r="A3756" s="43"/>
    </row>
    <row r="3757" spans="1:1">
      <c r="A3757" s="43"/>
    </row>
    <row r="3758" spans="1:1">
      <c r="A3758" s="43"/>
    </row>
    <row r="3759" spans="1:1">
      <c r="A3759" s="43"/>
    </row>
    <row r="3760" spans="1:1">
      <c r="A3760" s="43"/>
    </row>
    <row r="3761" spans="1:1">
      <c r="A3761" s="43"/>
    </row>
    <row r="3762" spans="1:1">
      <c r="A3762" s="43"/>
    </row>
    <row r="3763" spans="1:1">
      <c r="A3763" s="43"/>
    </row>
    <row r="3764" spans="1:1">
      <c r="A3764" s="43"/>
    </row>
    <row r="3765" spans="1:1">
      <c r="A3765" s="43"/>
    </row>
    <row r="3766" spans="1:1">
      <c r="A3766" s="43"/>
    </row>
    <row r="3767" spans="1:1">
      <c r="A3767" s="43"/>
    </row>
    <row r="3768" spans="1:1">
      <c r="A3768" s="43"/>
    </row>
    <row r="3769" spans="1:1">
      <c r="A3769" s="43"/>
    </row>
    <row r="3770" spans="1:1">
      <c r="A3770" s="43"/>
    </row>
    <row r="3771" spans="1:1">
      <c r="A3771" s="43"/>
    </row>
    <row r="3772" spans="1:1">
      <c r="A3772" s="43"/>
    </row>
    <row r="3773" spans="1:1">
      <c r="A3773" s="43"/>
    </row>
    <row r="3774" spans="1:1">
      <c r="A3774" s="43"/>
    </row>
    <row r="3775" spans="1:1">
      <c r="A3775" s="43"/>
    </row>
    <row r="3776" spans="1:1">
      <c r="A3776" s="43"/>
    </row>
    <row r="3777" spans="1:1">
      <c r="A3777" s="43"/>
    </row>
    <row r="3778" spans="1:1">
      <c r="A3778" s="43"/>
    </row>
    <row r="3779" spans="1:1">
      <c r="A3779" s="43"/>
    </row>
    <row r="3780" spans="1:1">
      <c r="A3780" s="43"/>
    </row>
    <row r="3781" spans="1:1">
      <c r="A3781" s="43"/>
    </row>
    <row r="3782" spans="1:1">
      <c r="A3782" s="43"/>
    </row>
    <row r="3783" spans="1:1">
      <c r="A3783" s="43"/>
    </row>
    <row r="3784" spans="1:1">
      <c r="A3784" s="43"/>
    </row>
    <row r="3785" spans="1:1">
      <c r="A3785" s="43"/>
    </row>
    <row r="3786" spans="1:1">
      <c r="A3786" s="43"/>
    </row>
    <row r="3787" spans="1:1">
      <c r="A3787" s="43"/>
    </row>
    <row r="3788" spans="1:1">
      <c r="A3788" s="43"/>
    </row>
    <row r="3789" spans="1:1">
      <c r="A3789" s="43"/>
    </row>
    <row r="3790" spans="1:1">
      <c r="A3790" s="43"/>
    </row>
    <row r="3791" spans="1:1">
      <c r="A3791" s="43"/>
    </row>
    <row r="3792" spans="1:1">
      <c r="A3792" s="43"/>
    </row>
    <row r="3793" spans="1:1">
      <c r="A3793" s="43"/>
    </row>
    <row r="3794" spans="1:1">
      <c r="A3794" s="43"/>
    </row>
    <row r="3795" spans="1:1">
      <c r="A3795" s="43"/>
    </row>
    <row r="3796" spans="1:1">
      <c r="A3796" s="43"/>
    </row>
    <row r="3797" spans="1:1">
      <c r="A3797" s="43"/>
    </row>
    <row r="3798" spans="1:1">
      <c r="A3798" s="43"/>
    </row>
    <row r="3799" spans="1:1">
      <c r="A3799" s="43"/>
    </row>
    <row r="3800" spans="1:1">
      <c r="A3800" s="43"/>
    </row>
    <row r="3801" spans="1:1">
      <c r="A3801" s="43"/>
    </row>
    <row r="3802" spans="1:1">
      <c r="A3802" s="43"/>
    </row>
    <row r="3803" spans="1:1">
      <c r="A3803" s="43"/>
    </row>
    <row r="3804" spans="1:1">
      <c r="A3804" s="43"/>
    </row>
    <row r="3805" spans="1:1">
      <c r="A3805" s="43"/>
    </row>
    <row r="3806" spans="1:1">
      <c r="A3806" s="43"/>
    </row>
    <row r="3807" spans="1:1">
      <c r="A3807" s="43"/>
    </row>
    <row r="3808" spans="1:1">
      <c r="A3808" s="43"/>
    </row>
    <row r="3809" spans="1:1">
      <c r="A3809" s="43"/>
    </row>
    <row r="3810" spans="1:1">
      <c r="A3810" s="43"/>
    </row>
    <row r="3811" spans="1:1">
      <c r="A3811" s="43"/>
    </row>
    <row r="3812" spans="1:1">
      <c r="A3812" s="43"/>
    </row>
    <row r="3813" spans="1:1">
      <c r="A3813" s="43"/>
    </row>
    <row r="3814" spans="1:1">
      <c r="A3814" s="43"/>
    </row>
    <row r="3815" spans="1:1">
      <c r="A3815" s="43"/>
    </row>
    <row r="3816" spans="1:1">
      <c r="A3816" s="43"/>
    </row>
    <row r="3817" spans="1:1">
      <c r="A3817" s="43"/>
    </row>
    <row r="3818" spans="1:1">
      <c r="A3818" s="43"/>
    </row>
    <row r="3819" spans="1:1">
      <c r="A3819" s="43"/>
    </row>
    <row r="3820" spans="1:1">
      <c r="A3820" s="43"/>
    </row>
    <row r="3821" spans="1:1">
      <c r="A3821" s="43"/>
    </row>
    <row r="3822" spans="1:1">
      <c r="A3822" s="43"/>
    </row>
    <row r="3823" spans="1:1">
      <c r="A3823" s="43"/>
    </row>
    <row r="3824" spans="1:1">
      <c r="A3824" s="43"/>
    </row>
    <row r="3825" spans="1:1">
      <c r="A3825" s="43"/>
    </row>
    <row r="3826" spans="1:1">
      <c r="A3826" s="43"/>
    </row>
    <row r="3827" spans="1:1">
      <c r="A3827" s="43"/>
    </row>
    <row r="3828" spans="1:1">
      <c r="A3828" s="43"/>
    </row>
    <row r="3829" spans="1:1">
      <c r="A3829" s="43"/>
    </row>
    <row r="3830" spans="1:1">
      <c r="A3830" s="43"/>
    </row>
    <row r="3831" spans="1:1">
      <c r="A3831" s="43"/>
    </row>
    <row r="3832" spans="1:1">
      <c r="A3832" s="43"/>
    </row>
    <row r="3833" spans="1:1">
      <c r="A3833" s="43"/>
    </row>
    <row r="3834" spans="1:1">
      <c r="A3834" s="43"/>
    </row>
    <row r="3835" spans="1:1">
      <c r="A3835" s="43"/>
    </row>
    <row r="3836" spans="1:1">
      <c r="A3836" s="43"/>
    </row>
    <row r="3837" spans="1:1">
      <c r="A3837" s="43"/>
    </row>
    <row r="3838" spans="1:1">
      <c r="A3838" s="43"/>
    </row>
    <row r="3839" spans="1:1">
      <c r="A3839" s="43"/>
    </row>
    <row r="3840" spans="1:1">
      <c r="A3840" s="43"/>
    </row>
    <row r="3841" spans="1:1">
      <c r="A3841" s="43"/>
    </row>
    <row r="3842" spans="1:1">
      <c r="A3842" s="43"/>
    </row>
    <row r="3843" spans="1:1">
      <c r="A3843" s="43"/>
    </row>
    <row r="3844" spans="1:1">
      <c r="A3844" s="43"/>
    </row>
    <row r="3845" spans="1:1">
      <c r="A3845" s="43"/>
    </row>
    <row r="3846" spans="1:1">
      <c r="A3846" s="43"/>
    </row>
    <row r="3847" spans="1:1">
      <c r="A3847" s="43"/>
    </row>
    <row r="3848" spans="1:1">
      <c r="A3848" s="43"/>
    </row>
    <row r="3849" spans="1:1">
      <c r="A3849" s="43"/>
    </row>
    <row r="3850" spans="1:1">
      <c r="A3850" s="43"/>
    </row>
    <row r="3851" spans="1:1">
      <c r="A3851" s="43"/>
    </row>
    <row r="3852" spans="1:1">
      <c r="A3852" s="43"/>
    </row>
    <row r="3853" spans="1:1">
      <c r="A3853" s="43"/>
    </row>
    <row r="3854" spans="1:1">
      <c r="A3854" s="43"/>
    </row>
    <row r="3855" spans="1:1">
      <c r="A3855" s="43"/>
    </row>
    <row r="3856" spans="1:1">
      <c r="A3856" s="43"/>
    </row>
    <row r="3857" spans="1:1">
      <c r="A3857" s="43"/>
    </row>
    <row r="3858" spans="1:1">
      <c r="A3858" s="43"/>
    </row>
    <row r="3859" spans="1:1">
      <c r="A3859" s="43"/>
    </row>
    <row r="3860" spans="1:1">
      <c r="A3860" s="43"/>
    </row>
    <row r="3861" spans="1:1">
      <c r="A3861" s="43"/>
    </row>
    <row r="3862" spans="1:1">
      <c r="A3862" s="43"/>
    </row>
    <row r="3863" spans="1:1">
      <c r="A3863" s="43"/>
    </row>
    <row r="3864" spans="1:1">
      <c r="A3864" s="43"/>
    </row>
    <row r="3865" spans="1:1">
      <c r="A3865" s="43"/>
    </row>
    <row r="3866" spans="1:1">
      <c r="A3866" s="43"/>
    </row>
    <row r="3867" spans="1:1">
      <c r="A3867" s="43"/>
    </row>
    <row r="3868" spans="1:1">
      <c r="A3868" s="43"/>
    </row>
    <row r="3869" spans="1:1">
      <c r="A3869" s="43"/>
    </row>
    <row r="3870" spans="1:1">
      <c r="A3870" s="43"/>
    </row>
    <row r="3871" spans="1:1">
      <c r="A3871" s="43"/>
    </row>
    <row r="3872" spans="1:1">
      <c r="A3872" s="43"/>
    </row>
    <row r="3873" spans="1:1">
      <c r="A3873" s="43"/>
    </row>
    <row r="3874" spans="1:1">
      <c r="A3874" s="43"/>
    </row>
    <row r="3875" spans="1:1">
      <c r="A3875" s="43"/>
    </row>
    <row r="3876" spans="1:1">
      <c r="A3876" s="43"/>
    </row>
    <row r="3877" spans="1:1">
      <c r="A3877" s="43"/>
    </row>
    <row r="3878" spans="1:1">
      <c r="A3878" s="43"/>
    </row>
    <row r="3879" spans="1:1">
      <c r="A3879" s="43"/>
    </row>
    <row r="3880" spans="1:1">
      <c r="A3880" s="43"/>
    </row>
    <row r="3881" spans="1:1">
      <c r="A3881" s="43"/>
    </row>
    <row r="3882" spans="1:1">
      <c r="A3882" s="43"/>
    </row>
    <row r="3883" spans="1:1">
      <c r="A3883" s="43"/>
    </row>
    <row r="3884" spans="1:1">
      <c r="A3884" s="43"/>
    </row>
    <row r="3885" spans="1:1">
      <c r="A3885" s="43"/>
    </row>
    <row r="3886" spans="1:1">
      <c r="A3886" s="43"/>
    </row>
    <row r="3887" spans="1:1">
      <c r="A3887" s="43"/>
    </row>
    <row r="3888" spans="1:1">
      <c r="A3888" s="43"/>
    </row>
    <row r="3889" spans="1:1">
      <c r="A3889" s="43"/>
    </row>
    <row r="3890" spans="1:1">
      <c r="A3890" s="43"/>
    </row>
    <row r="3891" spans="1:1">
      <c r="A3891" s="43"/>
    </row>
    <row r="3892" spans="1:1">
      <c r="A3892" s="43"/>
    </row>
    <row r="3893" spans="1:1">
      <c r="A3893" s="43"/>
    </row>
    <row r="3894" spans="1:1">
      <c r="A3894" s="43"/>
    </row>
    <row r="3895" spans="1:1">
      <c r="A3895" s="43"/>
    </row>
    <row r="3896" spans="1:1">
      <c r="A3896" s="43"/>
    </row>
    <row r="3897" spans="1:1">
      <c r="A3897" s="43"/>
    </row>
    <row r="3898" spans="1:1">
      <c r="A3898" s="43"/>
    </row>
    <row r="3899" spans="1:1">
      <c r="A3899" s="43"/>
    </row>
    <row r="3900" spans="1:1">
      <c r="A3900" s="43"/>
    </row>
    <row r="3901" spans="1:1">
      <c r="A3901" s="43"/>
    </row>
    <row r="3902" spans="1:1">
      <c r="A3902" s="43"/>
    </row>
    <row r="3903" spans="1:1">
      <c r="A3903" s="43"/>
    </row>
    <row r="3904" spans="1:1">
      <c r="A3904" s="43"/>
    </row>
    <row r="3905" spans="1:1">
      <c r="A3905" s="43"/>
    </row>
    <row r="3906" spans="1:1">
      <c r="A3906" s="43"/>
    </row>
    <row r="3907" spans="1:1">
      <c r="A3907" s="43"/>
    </row>
    <row r="3908" spans="1:1">
      <c r="A3908" s="43"/>
    </row>
    <row r="3909" spans="1:1">
      <c r="A3909" s="43"/>
    </row>
    <row r="3910" spans="1:1">
      <c r="A3910" s="43"/>
    </row>
    <row r="3911" spans="1:1">
      <c r="A3911" s="43"/>
    </row>
    <row r="3912" spans="1:1">
      <c r="A3912" s="43"/>
    </row>
    <row r="3913" spans="1:1">
      <c r="A3913" s="43"/>
    </row>
    <row r="3914" spans="1:1">
      <c r="A3914" s="43"/>
    </row>
    <row r="3915" spans="1:1">
      <c r="A3915" s="43"/>
    </row>
    <row r="3916" spans="1:1">
      <c r="A3916" s="43"/>
    </row>
    <row r="3917" spans="1:1">
      <c r="A3917" s="43"/>
    </row>
    <row r="3918" spans="1:1">
      <c r="A3918" s="43"/>
    </row>
    <row r="3919" spans="1:1">
      <c r="A3919" s="43"/>
    </row>
    <row r="3920" spans="1:1">
      <c r="A3920" s="43"/>
    </row>
    <row r="3921" spans="1:1">
      <c r="A3921" s="43"/>
    </row>
    <row r="3922" spans="1:1">
      <c r="A3922" s="43"/>
    </row>
    <row r="3923" spans="1:1">
      <c r="A3923" s="43"/>
    </row>
    <row r="3924" spans="1:1">
      <c r="A3924" s="43"/>
    </row>
    <row r="3925" spans="1:1">
      <c r="A3925" s="43"/>
    </row>
    <row r="3926" spans="1:1">
      <c r="A3926" s="43"/>
    </row>
    <row r="3927" spans="1:1">
      <c r="A3927" s="43"/>
    </row>
    <row r="3928" spans="1:1">
      <c r="A3928" s="43"/>
    </row>
    <row r="3929" spans="1:1">
      <c r="A3929" s="43"/>
    </row>
    <row r="3930" spans="1:1">
      <c r="A3930" s="43"/>
    </row>
    <row r="3931" spans="1:1">
      <c r="A3931" s="43"/>
    </row>
    <row r="3932" spans="1:1">
      <c r="A3932" s="43"/>
    </row>
    <row r="3933" spans="1:1">
      <c r="A3933" s="43"/>
    </row>
    <row r="3934" spans="1:1">
      <c r="A3934" s="43"/>
    </row>
    <row r="3935" spans="1:1">
      <c r="A3935" s="43"/>
    </row>
    <row r="3936" spans="1:1">
      <c r="A3936" s="43"/>
    </row>
    <row r="3937" spans="1:1">
      <c r="A3937" s="43"/>
    </row>
    <row r="3938" spans="1:1">
      <c r="A3938" s="43"/>
    </row>
    <row r="3939" spans="1:1">
      <c r="A3939" s="43"/>
    </row>
    <row r="3940" spans="1:1">
      <c r="A3940" s="43"/>
    </row>
    <row r="3941" spans="1:1">
      <c r="A3941" s="43"/>
    </row>
    <row r="3942" spans="1:1">
      <c r="A3942" s="43"/>
    </row>
    <row r="3943" spans="1:1">
      <c r="A3943" s="43"/>
    </row>
    <row r="3944" spans="1:1">
      <c r="A3944" s="43"/>
    </row>
    <row r="3945" spans="1:1">
      <c r="A3945" s="43"/>
    </row>
    <row r="3946" spans="1:1">
      <c r="A3946" s="43"/>
    </row>
    <row r="3947" spans="1:1">
      <c r="A3947" s="43"/>
    </row>
    <row r="3948" spans="1:1">
      <c r="A3948" s="43"/>
    </row>
    <row r="3949" spans="1:1">
      <c r="A3949" s="43"/>
    </row>
    <row r="3950" spans="1:1">
      <c r="A3950" s="43"/>
    </row>
    <row r="3951" spans="1:1">
      <c r="A3951" s="43"/>
    </row>
    <row r="3952" spans="1:1">
      <c r="A3952" s="43"/>
    </row>
    <row r="3953" spans="1:1">
      <c r="A3953" s="43"/>
    </row>
    <row r="3954" spans="1:1">
      <c r="A3954" s="43"/>
    </row>
    <row r="3955" spans="1:1">
      <c r="A3955" s="43"/>
    </row>
    <row r="3956" spans="1:1">
      <c r="A3956" s="43"/>
    </row>
    <row r="3957" spans="1:1">
      <c r="A3957" s="43"/>
    </row>
    <row r="3958" spans="1:1">
      <c r="A3958" s="43"/>
    </row>
    <row r="3959" spans="1:1">
      <c r="A3959" s="43"/>
    </row>
    <row r="3960" spans="1:1">
      <c r="A3960" s="43"/>
    </row>
    <row r="3961" spans="1:1">
      <c r="A3961" s="43"/>
    </row>
    <row r="3962" spans="1:1">
      <c r="A3962" s="43"/>
    </row>
    <row r="3963" spans="1:1">
      <c r="A3963" s="43"/>
    </row>
    <row r="3964" spans="1:1">
      <c r="A3964" s="43"/>
    </row>
    <row r="3965" spans="1:1">
      <c r="A3965" s="43"/>
    </row>
    <row r="3966" spans="1:1">
      <c r="A3966" s="43"/>
    </row>
    <row r="3967" spans="1:1">
      <c r="A3967" s="43"/>
    </row>
    <row r="3968" spans="1:1">
      <c r="A3968" s="43"/>
    </row>
    <row r="3969" spans="1:1">
      <c r="A3969" s="43"/>
    </row>
    <row r="3970" spans="1:1">
      <c r="A3970" s="43"/>
    </row>
    <row r="3971" spans="1:1">
      <c r="A3971" s="43"/>
    </row>
    <row r="3972" spans="1:1">
      <c r="A3972" s="43"/>
    </row>
    <row r="3973" spans="1:1">
      <c r="A3973" s="43"/>
    </row>
    <row r="3974" spans="1:1">
      <c r="A3974" s="43"/>
    </row>
    <row r="3975" spans="1:1">
      <c r="A3975" s="43"/>
    </row>
    <row r="3976" spans="1:1">
      <c r="A3976" s="43"/>
    </row>
    <row r="3977" spans="1:1">
      <c r="A3977" s="43"/>
    </row>
    <row r="3978" spans="1:1">
      <c r="A3978" s="43"/>
    </row>
    <row r="3979" spans="1:1">
      <c r="A3979" s="43"/>
    </row>
    <row r="3980" spans="1:1">
      <c r="A3980" s="43"/>
    </row>
    <row r="3981" spans="1:1">
      <c r="A3981" s="43"/>
    </row>
    <row r="3982" spans="1:1">
      <c r="A3982" s="43"/>
    </row>
    <row r="3983" spans="1:1">
      <c r="A3983" s="43"/>
    </row>
    <row r="3984" spans="1:1">
      <c r="A3984" s="43"/>
    </row>
    <row r="3985" spans="1:1">
      <c r="A3985" s="43"/>
    </row>
    <row r="3986" spans="1:1">
      <c r="A3986" s="43"/>
    </row>
    <row r="3987" spans="1:1">
      <c r="A3987" s="43"/>
    </row>
    <row r="3988" spans="1:1">
      <c r="A3988" s="43"/>
    </row>
    <row r="3989" spans="1:1">
      <c r="A3989" s="43"/>
    </row>
    <row r="3990" spans="1:1">
      <c r="A3990" s="43"/>
    </row>
    <row r="3991" spans="1:1">
      <c r="A3991" s="43"/>
    </row>
    <row r="3992" spans="1:1">
      <c r="A3992" s="43"/>
    </row>
    <row r="3993" spans="1:1">
      <c r="A3993" s="43"/>
    </row>
    <row r="3994" spans="1:1">
      <c r="A3994" s="43"/>
    </row>
    <row r="3995" spans="1:1">
      <c r="A3995" s="43"/>
    </row>
    <row r="3996" spans="1:1">
      <c r="A3996" s="43"/>
    </row>
    <row r="3997" spans="1:1">
      <c r="A3997" s="43"/>
    </row>
    <row r="3998" spans="1:1">
      <c r="A3998" s="43"/>
    </row>
    <row r="3999" spans="1:1">
      <c r="A3999" s="43"/>
    </row>
    <row r="4000" spans="1:1">
      <c r="A4000" s="43"/>
    </row>
    <row r="4001" spans="1:1">
      <c r="A4001" s="43"/>
    </row>
    <row r="4002" spans="1:1">
      <c r="A4002" s="43"/>
    </row>
    <row r="4003" spans="1:1">
      <c r="A4003" s="43"/>
    </row>
    <row r="4004" spans="1:1">
      <c r="A4004" s="43"/>
    </row>
    <row r="4005" spans="1:1">
      <c r="A4005" s="43"/>
    </row>
    <row r="4006" spans="1:1">
      <c r="A4006" s="43"/>
    </row>
    <row r="4007" spans="1:1">
      <c r="A4007" s="43"/>
    </row>
    <row r="4008" spans="1:1">
      <c r="A4008" s="43"/>
    </row>
    <row r="4009" spans="1:1">
      <c r="A4009" s="43"/>
    </row>
    <row r="4010" spans="1:1">
      <c r="A4010" s="43"/>
    </row>
    <row r="4011" spans="1:1">
      <c r="A4011" s="43"/>
    </row>
    <row r="4012" spans="1:1">
      <c r="A4012" s="43"/>
    </row>
    <row r="4013" spans="1:1">
      <c r="A4013" s="43"/>
    </row>
    <row r="4014" spans="1:1">
      <c r="A4014" s="43"/>
    </row>
    <row r="4015" spans="1:1">
      <c r="A4015" s="43"/>
    </row>
    <row r="4016" spans="1:1">
      <c r="A4016" s="43"/>
    </row>
    <row r="4017" spans="1:1">
      <c r="A4017" s="43"/>
    </row>
    <row r="4018" spans="1:1">
      <c r="A4018" s="43"/>
    </row>
    <row r="4019" spans="1:1">
      <c r="A4019" s="43"/>
    </row>
    <row r="4020" spans="1:1">
      <c r="A4020" s="43"/>
    </row>
    <row r="4021" spans="1:1">
      <c r="A4021" s="43"/>
    </row>
    <row r="4022" spans="1:1">
      <c r="A4022" s="43"/>
    </row>
    <row r="4023" spans="1:1">
      <c r="A4023" s="43"/>
    </row>
    <row r="4024" spans="1:1">
      <c r="A4024" s="43"/>
    </row>
    <row r="4025" spans="1:1">
      <c r="A4025" s="43"/>
    </row>
    <row r="4026" spans="1:1">
      <c r="A4026" s="43"/>
    </row>
    <row r="4027" spans="1:1">
      <c r="A4027" s="43"/>
    </row>
    <row r="4028" spans="1:1">
      <c r="A4028" s="43"/>
    </row>
    <row r="4029" spans="1:1">
      <c r="A4029" s="43"/>
    </row>
    <row r="4030" spans="1:1">
      <c r="A4030" s="43"/>
    </row>
    <row r="4031" spans="1:1">
      <c r="A4031" s="43"/>
    </row>
    <row r="4032" spans="1:1">
      <c r="A4032" s="43"/>
    </row>
    <row r="4033" spans="1:1">
      <c r="A4033" s="43"/>
    </row>
    <row r="4034" spans="1:1">
      <c r="A4034" s="43"/>
    </row>
    <row r="4035" spans="1:1">
      <c r="A4035" s="43"/>
    </row>
    <row r="4036" spans="1:1">
      <c r="A4036" s="43"/>
    </row>
    <row r="4037" spans="1:1">
      <c r="A4037" s="43"/>
    </row>
    <row r="4038" spans="1:1">
      <c r="A4038" s="43"/>
    </row>
    <row r="4039" spans="1:1">
      <c r="A4039" s="43"/>
    </row>
    <row r="4040" spans="1:1">
      <c r="A4040" s="43"/>
    </row>
    <row r="4041" spans="1:1">
      <c r="A4041" s="43"/>
    </row>
    <row r="4042" spans="1:1">
      <c r="A4042" s="43"/>
    </row>
    <row r="4043" spans="1:1">
      <c r="A4043" s="43"/>
    </row>
    <row r="4044" spans="1:1">
      <c r="A4044" s="43"/>
    </row>
    <row r="4045" spans="1:1">
      <c r="A4045" s="43"/>
    </row>
    <row r="4046" spans="1:1">
      <c r="A4046" s="43"/>
    </row>
    <row r="4047" spans="1:1">
      <c r="A4047" s="43"/>
    </row>
    <row r="4048" spans="1:1">
      <c r="A4048" s="43"/>
    </row>
    <row r="4049" spans="1:1">
      <c r="A4049" s="43"/>
    </row>
    <row r="4050" spans="1:1">
      <c r="A4050" s="43"/>
    </row>
    <row r="4051" spans="1:1">
      <c r="A4051" s="43"/>
    </row>
    <row r="4052" spans="1:1">
      <c r="A4052" s="43"/>
    </row>
    <row r="4053" spans="1:1">
      <c r="A4053" s="43"/>
    </row>
    <row r="4054" spans="1:1">
      <c r="A4054" s="43"/>
    </row>
    <row r="4055" spans="1:1">
      <c r="A4055" s="43"/>
    </row>
    <row r="4056" spans="1:1">
      <c r="A4056" s="43"/>
    </row>
    <row r="4057" spans="1:1">
      <c r="A4057" s="43"/>
    </row>
    <row r="4058" spans="1:1">
      <c r="A4058" s="43"/>
    </row>
    <row r="4059" spans="1:1">
      <c r="A4059" s="43"/>
    </row>
    <row r="4060" spans="1:1">
      <c r="A4060" s="43"/>
    </row>
    <row r="4061" spans="1:1">
      <c r="A4061" s="43"/>
    </row>
    <row r="4062" spans="1:1">
      <c r="A4062" s="43"/>
    </row>
    <row r="4063" spans="1:1">
      <c r="A4063" s="43"/>
    </row>
    <row r="4064" spans="1:1">
      <c r="A4064" s="43"/>
    </row>
    <row r="4065" spans="1:1">
      <c r="A4065" s="43"/>
    </row>
    <row r="4066" spans="1:1">
      <c r="A4066" s="43"/>
    </row>
    <row r="4067" spans="1:1">
      <c r="A4067" s="43"/>
    </row>
    <row r="4068" spans="1:1">
      <c r="A4068" s="43"/>
    </row>
    <row r="4069" spans="1:1">
      <c r="A4069" s="43"/>
    </row>
    <row r="4070" spans="1:1">
      <c r="A4070" s="43"/>
    </row>
    <row r="4071" spans="1:1">
      <c r="A4071" s="43"/>
    </row>
    <row r="4072" spans="1:1">
      <c r="A4072" s="43"/>
    </row>
    <row r="4073" spans="1:1">
      <c r="A4073" s="43"/>
    </row>
    <row r="4074" spans="1:1">
      <c r="A4074" s="43"/>
    </row>
    <row r="4075" spans="1:1">
      <c r="A4075" s="43"/>
    </row>
    <row r="4076" spans="1:1">
      <c r="A4076" s="43"/>
    </row>
    <row r="4077" spans="1:1">
      <c r="A4077" s="43"/>
    </row>
    <row r="4078" spans="1:1">
      <c r="A4078" s="43"/>
    </row>
    <row r="4079" spans="1:1">
      <c r="A4079" s="43"/>
    </row>
    <row r="4080" spans="1:1">
      <c r="A4080" s="43"/>
    </row>
    <row r="4081" spans="1:1">
      <c r="A4081" s="43"/>
    </row>
    <row r="4082" spans="1:1">
      <c r="A4082" s="43"/>
    </row>
    <row r="4083" spans="1:1">
      <c r="A4083" s="43"/>
    </row>
    <row r="4084" spans="1:1">
      <c r="A4084" s="43"/>
    </row>
    <row r="4085" spans="1:1">
      <c r="A4085" s="43"/>
    </row>
    <row r="4086" spans="1:1">
      <c r="A4086" s="43"/>
    </row>
    <row r="4087" spans="1:1">
      <c r="A4087" s="43"/>
    </row>
    <row r="4088" spans="1:1">
      <c r="A4088" s="43"/>
    </row>
    <row r="4089" spans="1:1">
      <c r="A4089" s="43"/>
    </row>
    <row r="4090" spans="1:1">
      <c r="A4090" s="43"/>
    </row>
    <row r="4091" spans="1:1">
      <c r="A4091" s="43"/>
    </row>
    <row r="4092" spans="1:1">
      <c r="A4092" s="43"/>
    </row>
    <row r="4093" spans="1:1">
      <c r="A4093" s="43"/>
    </row>
    <row r="4094" spans="1:1">
      <c r="A4094" s="43"/>
    </row>
    <row r="4095" spans="1:1">
      <c r="A4095" s="43"/>
    </row>
    <row r="4096" spans="1:1">
      <c r="A4096" s="43"/>
    </row>
    <row r="4097" spans="1:1">
      <c r="A4097" s="43"/>
    </row>
    <row r="4098" spans="1:1">
      <c r="A4098" s="43"/>
    </row>
    <row r="4099" spans="1:1">
      <c r="A4099" s="43"/>
    </row>
    <row r="4100" spans="1:1">
      <c r="A4100" s="43"/>
    </row>
    <row r="4101" spans="1:1">
      <c r="A4101" s="43"/>
    </row>
    <row r="4102" spans="1:1">
      <c r="A4102" s="43"/>
    </row>
    <row r="4103" spans="1:1">
      <c r="A4103" s="43"/>
    </row>
    <row r="4104" spans="1:1">
      <c r="A4104" s="43"/>
    </row>
    <row r="4105" spans="1:1">
      <c r="A4105" s="43"/>
    </row>
    <row r="4106" spans="1:1">
      <c r="A4106" s="43"/>
    </row>
    <row r="4107" spans="1:1">
      <c r="A4107" s="43"/>
    </row>
    <row r="4108" spans="1:1">
      <c r="A4108" s="43"/>
    </row>
    <row r="4109" spans="1:1">
      <c r="A4109" s="43"/>
    </row>
    <row r="4110" spans="1:1">
      <c r="A4110" s="43"/>
    </row>
    <row r="4111" spans="1:1">
      <c r="A4111" s="43"/>
    </row>
    <row r="4112" spans="1:1">
      <c r="A4112" s="43"/>
    </row>
    <row r="4113" spans="1:1">
      <c r="A4113" s="43"/>
    </row>
    <row r="4114" spans="1:1">
      <c r="A4114" s="43"/>
    </row>
    <row r="4115" spans="1:1">
      <c r="A4115" s="43"/>
    </row>
    <row r="4116" spans="1:1">
      <c r="A4116" s="43"/>
    </row>
    <row r="4117" spans="1:1">
      <c r="A4117" s="43"/>
    </row>
    <row r="4118" spans="1:1">
      <c r="A4118" s="43"/>
    </row>
    <row r="4119" spans="1:1">
      <c r="A4119" s="43"/>
    </row>
    <row r="4120" spans="1:1">
      <c r="A4120" s="43"/>
    </row>
    <row r="4121" spans="1:1">
      <c r="A4121" s="43"/>
    </row>
    <row r="4122" spans="1:1">
      <c r="A4122" s="43"/>
    </row>
    <row r="4123" spans="1:1">
      <c r="A4123" s="43"/>
    </row>
    <row r="4124" spans="1:1">
      <c r="A4124" s="43"/>
    </row>
    <row r="4125" spans="1:1">
      <c r="A4125" s="43"/>
    </row>
    <row r="4126" spans="1:1">
      <c r="A4126" s="43"/>
    </row>
    <row r="4127" spans="1:1">
      <c r="A4127" s="43"/>
    </row>
    <row r="4128" spans="1:1">
      <c r="A4128" s="43"/>
    </row>
    <row r="4129" spans="1:1">
      <c r="A4129" s="43"/>
    </row>
    <row r="4130" spans="1:1">
      <c r="A4130" s="43"/>
    </row>
    <row r="4131" spans="1:1">
      <c r="A4131" s="43"/>
    </row>
    <row r="4132" spans="1:1">
      <c r="A4132" s="43"/>
    </row>
    <row r="4133" spans="1:1">
      <c r="A4133" s="43"/>
    </row>
    <row r="4134" spans="1:1">
      <c r="A4134" s="43"/>
    </row>
    <row r="4135" spans="1:1">
      <c r="A4135" s="43"/>
    </row>
    <row r="4136" spans="1:1">
      <c r="A4136" s="43"/>
    </row>
    <row r="4137" spans="1:1">
      <c r="A4137" s="43"/>
    </row>
    <row r="4138" spans="1:1">
      <c r="A4138" s="43"/>
    </row>
    <row r="4139" spans="1:1">
      <c r="A4139" s="43"/>
    </row>
    <row r="4140" spans="1:1">
      <c r="A4140" s="43"/>
    </row>
    <row r="4141" spans="1:1">
      <c r="A4141" s="43"/>
    </row>
    <row r="4142" spans="1:1">
      <c r="A4142" s="43"/>
    </row>
    <row r="4143" spans="1:1">
      <c r="A4143" s="43"/>
    </row>
    <row r="4144" spans="1:1">
      <c r="A4144" s="43"/>
    </row>
    <row r="4145" spans="1:1">
      <c r="A4145" s="43"/>
    </row>
    <row r="4146" spans="1:1">
      <c r="A4146" s="43"/>
    </row>
    <row r="4147" spans="1:1">
      <c r="A4147" s="43"/>
    </row>
    <row r="4148" spans="1:1">
      <c r="A4148" s="43"/>
    </row>
    <row r="4149" spans="1:1">
      <c r="A4149" s="43"/>
    </row>
    <row r="4150" spans="1:1">
      <c r="A4150" s="43"/>
    </row>
    <row r="4151" spans="1:1">
      <c r="A4151" s="43"/>
    </row>
    <row r="4152" spans="1:1">
      <c r="A4152" s="43"/>
    </row>
    <row r="4153" spans="1:1">
      <c r="A4153" s="43"/>
    </row>
    <row r="4154" spans="1:1">
      <c r="A4154" s="43"/>
    </row>
    <row r="4155" spans="1:1">
      <c r="A4155" s="43"/>
    </row>
    <row r="4156" spans="1:1">
      <c r="A4156" s="43"/>
    </row>
    <row r="4157" spans="1:1">
      <c r="A4157" s="43"/>
    </row>
    <row r="4158" spans="1:1">
      <c r="A4158" s="43"/>
    </row>
    <row r="4159" spans="1:1">
      <c r="A4159" s="43"/>
    </row>
    <row r="4160" spans="1:1">
      <c r="A4160" s="43"/>
    </row>
    <row r="4161" spans="1:1">
      <c r="A4161" s="43"/>
    </row>
    <row r="4162" spans="1:1">
      <c r="A4162" s="43"/>
    </row>
    <row r="4163" spans="1:1">
      <c r="A4163" s="43"/>
    </row>
    <row r="4164" spans="1:1">
      <c r="A4164" s="43"/>
    </row>
    <row r="4165" spans="1:1">
      <c r="A4165" s="43"/>
    </row>
    <row r="4166" spans="1:1">
      <c r="A4166" s="43"/>
    </row>
    <row r="4167" spans="1:1">
      <c r="A4167" s="43"/>
    </row>
    <row r="4168" spans="1:1">
      <c r="A4168" s="43"/>
    </row>
    <row r="4169" spans="1:1">
      <c r="A4169" s="43"/>
    </row>
    <row r="4170" spans="1:1">
      <c r="A4170" s="43"/>
    </row>
    <row r="4171" spans="1:1">
      <c r="A4171" s="43"/>
    </row>
    <row r="4172" spans="1:1">
      <c r="A4172" s="43"/>
    </row>
    <row r="4173" spans="1:1">
      <c r="A4173" s="43"/>
    </row>
    <row r="4174" spans="1:1">
      <c r="A4174" s="43"/>
    </row>
    <row r="4175" spans="1:1">
      <c r="A4175" s="43"/>
    </row>
    <row r="4176" spans="1:1">
      <c r="A4176" s="43"/>
    </row>
    <row r="4177" spans="1:1">
      <c r="A4177" s="43"/>
    </row>
    <row r="4178" spans="1:1">
      <c r="A4178" s="43"/>
    </row>
    <row r="4179" spans="1:1">
      <c r="A4179" s="43"/>
    </row>
    <row r="4180" spans="1:1">
      <c r="A4180" s="43"/>
    </row>
    <row r="4181" spans="1:1">
      <c r="A4181" s="43"/>
    </row>
    <row r="4182" spans="1:1">
      <c r="A4182" s="43"/>
    </row>
    <row r="4183" spans="1:1">
      <c r="A4183" s="43"/>
    </row>
    <row r="4184" spans="1:1">
      <c r="A4184" s="43"/>
    </row>
    <row r="4185" spans="1:1">
      <c r="A4185" s="43"/>
    </row>
    <row r="4186" spans="1:1">
      <c r="A4186" s="43"/>
    </row>
    <row r="4187" spans="1:1">
      <c r="A4187" s="43"/>
    </row>
    <row r="4188" spans="1:1">
      <c r="A4188" s="43"/>
    </row>
    <row r="4189" spans="1:1">
      <c r="A4189" s="43"/>
    </row>
    <row r="4190" spans="1:1">
      <c r="A4190" s="43"/>
    </row>
    <row r="4191" spans="1:1">
      <c r="A4191" s="43"/>
    </row>
    <row r="4192" spans="1:1">
      <c r="A4192" s="43"/>
    </row>
    <row r="4193" spans="1:1">
      <c r="A4193" s="43"/>
    </row>
    <row r="4194" spans="1:1">
      <c r="A4194" s="43"/>
    </row>
    <row r="4195" spans="1:1">
      <c r="A4195" s="43"/>
    </row>
    <row r="4196" spans="1:1">
      <c r="A4196" s="43"/>
    </row>
    <row r="4197" spans="1:1">
      <c r="A4197" s="43"/>
    </row>
    <row r="4198" spans="1:1">
      <c r="A4198" s="43"/>
    </row>
    <row r="4199" spans="1:1">
      <c r="A4199" s="43"/>
    </row>
    <row r="4200" spans="1:1">
      <c r="A4200" s="43"/>
    </row>
    <row r="4201" spans="1:1">
      <c r="A4201" s="43"/>
    </row>
    <row r="4202" spans="1:1">
      <c r="A4202" s="43"/>
    </row>
    <row r="4203" spans="1:1">
      <c r="A4203" s="43"/>
    </row>
    <row r="4204" spans="1:1">
      <c r="A4204" s="43"/>
    </row>
    <row r="4205" spans="1:1">
      <c r="A4205" s="43"/>
    </row>
    <row r="4206" spans="1:1">
      <c r="A4206" s="43"/>
    </row>
    <row r="4207" spans="1:1">
      <c r="A4207" s="43"/>
    </row>
    <row r="4208" spans="1:1">
      <c r="A4208" s="43"/>
    </row>
    <row r="4209" spans="1:1">
      <c r="A4209" s="43"/>
    </row>
    <row r="4210" spans="1:1">
      <c r="A4210" s="43"/>
    </row>
    <row r="4211" spans="1:1">
      <c r="A4211" s="43"/>
    </row>
    <row r="4212" spans="1:1">
      <c r="A4212" s="43"/>
    </row>
    <row r="4213" spans="1:1">
      <c r="A4213" s="43"/>
    </row>
    <row r="4214" spans="1:1">
      <c r="A4214" s="43"/>
    </row>
    <row r="4215" spans="1:1">
      <c r="A4215" s="43"/>
    </row>
    <row r="4216" spans="1:1">
      <c r="A4216" s="43"/>
    </row>
    <row r="4217" spans="1:1">
      <c r="A4217" s="43"/>
    </row>
    <row r="4218" spans="1:1">
      <c r="A4218" s="43"/>
    </row>
    <row r="4219" spans="1:1">
      <c r="A4219" s="43"/>
    </row>
    <row r="4220" spans="1:1">
      <c r="A4220" s="43"/>
    </row>
    <row r="4221" spans="1:1">
      <c r="A4221" s="43"/>
    </row>
    <row r="4222" spans="1:1">
      <c r="A4222" s="43"/>
    </row>
    <row r="4223" spans="1:1">
      <c r="A4223" s="43"/>
    </row>
    <row r="4224" spans="1:1">
      <c r="A4224" s="43"/>
    </row>
    <row r="4225" spans="1:1">
      <c r="A4225" s="43"/>
    </row>
    <row r="4226" spans="1:1">
      <c r="A4226" s="43"/>
    </row>
    <row r="4227" spans="1:1">
      <c r="A4227" s="43"/>
    </row>
    <row r="4228" spans="1:1">
      <c r="A4228" s="43"/>
    </row>
    <row r="4229" spans="1:1">
      <c r="A4229" s="43"/>
    </row>
    <row r="4230" spans="1:1">
      <c r="A4230" s="43"/>
    </row>
    <row r="4231" spans="1:1">
      <c r="A4231" s="43"/>
    </row>
    <row r="4232" spans="1:1">
      <c r="A4232" s="43"/>
    </row>
    <row r="4233" spans="1:1">
      <c r="A4233" s="43"/>
    </row>
    <row r="4234" spans="1:1">
      <c r="A4234" s="43"/>
    </row>
    <row r="4235" spans="1:1">
      <c r="A4235" s="43"/>
    </row>
    <row r="4236" spans="1:1">
      <c r="A4236" s="43"/>
    </row>
    <row r="4237" spans="1:1">
      <c r="A4237" s="43"/>
    </row>
    <row r="4238" spans="1:1">
      <c r="A4238" s="43"/>
    </row>
    <row r="4239" spans="1:1">
      <c r="A4239" s="43"/>
    </row>
    <row r="4240" spans="1:1">
      <c r="A4240" s="43"/>
    </row>
    <row r="4241" spans="1:1">
      <c r="A4241" s="43"/>
    </row>
    <row r="4242" spans="1:1">
      <c r="A4242" s="43"/>
    </row>
    <row r="4243" spans="1:1">
      <c r="A4243" s="43"/>
    </row>
    <row r="4244" spans="1:1">
      <c r="A4244" s="43"/>
    </row>
    <row r="4245" spans="1:1">
      <c r="A4245" s="43"/>
    </row>
    <row r="4246" spans="1:1">
      <c r="A4246" s="43"/>
    </row>
    <row r="4247" spans="1:1">
      <c r="A4247" s="43"/>
    </row>
    <row r="4248" spans="1:1">
      <c r="A4248" s="43"/>
    </row>
    <row r="4249" spans="1:1">
      <c r="A4249" s="43"/>
    </row>
    <row r="4250" spans="1:1">
      <c r="A4250" s="43"/>
    </row>
    <row r="4251" spans="1:1">
      <c r="A4251" s="43"/>
    </row>
    <row r="4252" spans="1:1">
      <c r="A4252" s="43"/>
    </row>
    <row r="4253" spans="1:1">
      <c r="A4253" s="43"/>
    </row>
    <row r="4254" spans="1:1">
      <c r="A4254" s="43"/>
    </row>
    <row r="4255" spans="1:1">
      <c r="A4255" s="43"/>
    </row>
    <row r="4256" spans="1:1">
      <c r="A4256" s="43"/>
    </row>
    <row r="4257" spans="1:1">
      <c r="A4257" s="43"/>
    </row>
    <row r="4258" spans="1:1">
      <c r="A4258" s="43"/>
    </row>
    <row r="4259" spans="1:1">
      <c r="A4259" s="43"/>
    </row>
    <row r="4260" spans="1:1">
      <c r="A4260" s="43"/>
    </row>
    <row r="4261" spans="1:1">
      <c r="A4261" s="43"/>
    </row>
    <row r="4262" spans="1:1">
      <c r="A4262" s="43"/>
    </row>
    <row r="4263" spans="1:1">
      <c r="A4263" s="43"/>
    </row>
    <row r="4264" spans="1:1">
      <c r="A4264" s="43"/>
    </row>
    <row r="4265" spans="1:1">
      <c r="A4265" s="43"/>
    </row>
    <row r="4266" spans="1:1">
      <c r="A4266" s="43"/>
    </row>
    <row r="4267" spans="1:1">
      <c r="A4267" s="43"/>
    </row>
    <row r="4268" spans="1:1">
      <c r="A4268" s="43"/>
    </row>
    <row r="4269" spans="1:1">
      <c r="A4269" s="43"/>
    </row>
    <row r="4270" spans="1:1">
      <c r="A4270" s="43"/>
    </row>
    <row r="4271" spans="1:1">
      <c r="A4271" s="43"/>
    </row>
    <row r="4272" spans="1:1">
      <c r="A4272" s="43"/>
    </row>
    <row r="4273" spans="1:1">
      <c r="A4273" s="43"/>
    </row>
    <row r="4274" spans="1:1">
      <c r="A4274" s="43"/>
    </row>
    <row r="4275" spans="1:1">
      <c r="A4275" s="43"/>
    </row>
    <row r="4276" spans="1:1">
      <c r="A4276" s="43"/>
    </row>
    <row r="4277" spans="1:1">
      <c r="A4277" s="43"/>
    </row>
    <row r="4278" spans="1:1">
      <c r="A4278" s="43"/>
    </row>
    <row r="4279" spans="1:1">
      <c r="A4279" s="43"/>
    </row>
    <row r="4280" spans="1:1">
      <c r="A4280" s="43"/>
    </row>
    <row r="4281" spans="1:1">
      <c r="A4281" s="43"/>
    </row>
    <row r="4282" spans="1:1">
      <c r="A4282" s="43"/>
    </row>
    <row r="4283" spans="1:1">
      <c r="A4283" s="43"/>
    </row>
    <row r="4284" spans="1:1">
      <c r="A4284" s="43"/>
    </row>
    <row r="4285" spans="1:1">
      <c r="A4285" s="43"/>
    </row>
    <row r="4286" spans="1:1">
      <c r="A4286" s="43"/>
    </row>
    <row r="4287" spans="1:1">
      <c r="A4287" s="43"/>
    </row>
    <row r="4288" spans="1:1">
      <c r="A4288" s="43"/>
    </row>
    <row r="4289" spans="1:1">
      <c r="A4289" s="43"/>
    </row>
    <row r="4290" spans="1:1">
      <c r="A4290" s="43"/>
    </row>
    <row r="4291" spans="1:1">
      <c r="A4291" s="43"/>
    </row>
    <row r="4292" spans="1:1">
      <c r="A4292" s="43"/>
    </row>
    <row r="4293" spans="1:1">
      <c r="A4293" s="43"/>
    </row>
    <row r="4294" spans="1:1">
      <c r="A4294" s="43"/>
    </row>
    <row r="4295" spans="1:1">
      <c r="A4295" s="43"/>
    </row>
    <row r="4296" spans="1:1">
      <c r="A4296" s="43"/>
    </row>
    <row r="4297" spans="1:1">
      <c r="A4297" s="43"/>
    </row>
    <row r="4298" spans="1:1">
      <c r="A4298" s="43"/>
    </row>
    <row r="4299" spans="1:1">
      <c r="A4299" s="43"/>
    </row>
    <row r="4300" spans="1:1">
      <c r="A4300" s="43"/>
    </row>
    <row r="4301" spans="1:1">
      <c r="A4301" s="43"/>
    </row>
    <row r="4302" spans="1:1">
      <c r="A4302" s="43"/>
    </row>
    <row r="4303" spans="1:1">
      <c r="A4303" s="43"/>
    </row>
    <row r="4304" spans="1:1">
      <c r="A4304" s="43"/>
    </row>
    <row r="4305" spans="1:1">
      <c r="A4305" s="43"/>
    </row>
    <row r="4306" spans="1:1">
      <c r="A4306" s="43"/>
    </row>
    <row r="4307" spans="1:1">
      <c r="A4307" s="43"/>
    </row>
    <row r="4308" spans="1:1">
      <c r="A4308" s="43"/>
    </row>
    <row r="4309" spans="1:1">
      <c r="A4309" s="43"/>
    </row>
    <row r="4310" spans="1:1">
      <c r="A4310" s="43"/>
    </row>
    <row r="4311" spans="1:1">
      <c r="A4311" s="43"/>
    </row>
    <row r="4312" spans="1:1">
      <c r="A4312" s="43"/>
    </row>
    <row r="4313" spans="1:1">
      <c r="A4313" s="43"/>
    </row>
    <row r="4314" spans="1:1">
      <c r="A4314" s="43"/>
    </row>
    <row r="4315" spans="1:1">
      <c r="A4315" s="43"/>
    </row>
    <row r="4316" spans="1:1">
      <c r="A4316" s="43"/>
    </row>
    <row r="4317" spans="1:1">
      <c r="A4317" s="43"/>
    </row>
    <row r="4318" spans="1:1">
      <c r="A4318" s="43"/>
    </row>
    <row r="4319" spans="1:1">
      <c r="A4319" s="43"/>
    </row>
    <row r="4320" spans="1:1">
      <c r="A4320" s="43"/>
    </row>
    <row r="4321" spans="1:1">
      <c r="A4321" s="43"/>
    </row>
    <row r="4322" spans="1:1">
      <c r="A4322" s="43"/>
    </row>
    <row r="4323" spans="1:1">
      <c r="A4323" s="43"/>
    </row>
    <row r="4324" spans="1:1">
      <c r="A4324" s="43"/>
    </row>
    <row r="4325" spans="1:1">
      <c r="A4325" s="43"/>
    </row>
    <row r="4326" spans="1:1">
      <c r="A4326" s="43"/>
    </row>
    <row r="4327" spans="1:1">
      <c r="A4327" s="43"/>
    </row>
    <row r="4328" spans="1:1">
      <c r="A4328" s="43"/>
    </row>
    <row r="4329" spans="1:1">
      <c r="A4329" s="43"/>
    </row>
    <row r="4330" spans="1:1">
      <c r="A4330" s="43"/>
    </row>
    <row r="4331" spans="1:1">
      <c r="A4331" s="43"/>
    </row>
    <row r="4332" spans="1:1">
      <c r="A4332" s="43"/>
    </row>
    <row r="4333" spans="1:1">
      <c r="A4333" s="43"/>
    </row>
    <row r="4334" spans="1:1">
      <c r="A4334" s="43"/>
    </row>
    <row r="4335" spans="1:1">
      <c r="A4335" s="43"/>
    </row>
    <row r="4336" spans="1:1">
      <c r="A4336" s="43"/>
    </row>
    <row r="4337" spans="1:1">
      <c r="A4337" s="43"/>
    </row>
    <row r="4338" spans="1:1">
      <c r="A4338" s="43"/>
    </row>
    <row r="4339" spans="1:1">
      <c r="A4339" s="43"/>
    </row>
    <row r="4340" spans="1:1">
      <c r="A4340" s="43"/>
    </row>
    <row r="4341" spans="1:1">
      <c r="A4341" s="43"/>
    </row>
    <row r="4342" spans="1:1">
      <c r="A4342" s="43"/>
    </row>
    <row r="4343" spans="1:1">
      <c r="A4343" s="43"/>
    </row>
    <row r="4344" spans="1:1">
      <c r="A4344" s="43"/>
    </row>
    <row r="4345" spans="1:1">
      <c r="A4345" s="43"/>
    </row>
    <row r="4346" spans="1:1">
      <c r="A4346" s="43"/>
    </row>
    <row r="4347" spans="1:1">
      <c r="A4347" s="43"/>
    </row>
    <row r="4348" spans="1:1">
      <c r="A4348" s="43"/>
    </row>
    <row r="4349" spans="1:1">
      <c r="A4349" s="43"/>
    </row>
    <row r="4350" spans="1:1">
      <c r="A4350" s="43"/>
    </row>
    <row r="4351" spans="1:1">
      <c r="A4351" s="43"/>
    </row>
    <row r="4352" spans="1:1">
      <c r="A4352" s="43"/>
    </row>
    <row r="4353" spans="1:1">
      <c r="A4353" s="43"/>
    </row>
    <row r="4354" spans="1:1">
      <c r="A4354" s="43"/>
    </row>
    <row r="4355" spans="1:1">
      <c r="A4355" s="43"/>
    </row>
    <row r="4356" spans="1:1">
      <c r="A4356" s="43"/>
    </row>
    <row r="4357" spans="1:1">
      <c r="A4357" s="43"/>
    </row>
    <row r="4358" spans="1:1">
      <c r="A4358" s="43"/>
    </row>
    <row r="4359" spans="1:1">
      <c r="A4359" s="43"/>
    </row>
    <row r="4360" spans="1:1">
      <c r="A4360" s="43"/>
    </row>
    <row r="4361" spans="1:1">
      <c r="A4361" s="43"/>
    </row>
    <row r="4362" spans="1:1">
      <c r="A4362" s="43"/>
    </row>
    <row r="4363" spans="1:1">
      <c r="A4363" s="43"/>
    </row>
    <row r="4364" spans="1:1">
      <c r="A4364" s="43"/>
    </row>
    <row r="4365" spans="1:1">
      <c r="A4365" s="43"/>
    </row>
    <row r="4366" spans="1:1">
      <c r="A4366" s="43"/>
    </row>
    <row r="4367" spans="1:1">
      <c r="A4367" s="43"/>
    </row>
    <row r="4368" spans="1:1">
      <c r="A4368" s="43"/>
    </row>
    <row r="4369" spans="1:1">
      <c r="A4369" s="43"/>
    </row>
    <row r="4370" spans="1:1">
      <c r="A4370" s="43"/>
    </row>
    <row r="4371" spans="1:1">
      <c r="A4371" s="43"/>
    </row>
    <row r="4372" spans="1:1">
      <c r="A4372" s="43"/>
    </row>
    <row r="4373" spans="1:1">
      <c r="A4373" s="43"/>
    </row>
    <row r="4374" spans="1:1">
      <c r="A4374" s="43"/>
    </row>
    <row r="4375" spans="1:1">
      <c r="A4375" s="43"/>
    </row>
    <row r="4376" spans="1:1">
      <c r="A4376" s="43"/>
    </row>
    <row r="4377" spans="1:1">
      <c r="A4377" s="43"/>
    </row>
    <row r="4378" spans="1:1">
      <c r="A4378" s="43"/>
    </row>
    <row r="4379" spans="1:1">
      <c r="A4379" s="43"/>
    </row>
    <row r="4380" spans="1:1">
      <c r="A4380" s="43"/>
    </row>
    <row r="4381" spans="1:1">
      <c r="A4381" s="43"/>
    </row>
    <row r="4382" spans="1:1">
      <c r="A4382" s="43"/>
    </row>
    <row r="4383" spans="1:1">
      <c r="A4383" s="43"/>
    </row>
    <row r="4384" spans="1:1">
      <c r="A4384" s="43"/>
    </row>
    <row r="4385" spans="1:1">
      <c r="A4385" s="43"/>
    </row>
    <row r="4386" spans="1:1">
      <c r="A4386" s="43"/>
    </row>
    <row r="4387" spans="1:1">
      <c r="A4387" s="43"/>
    </row>
    <row r="4388" spans="1:1">
      <c r="A4388" s="43"/>
    </row>
    <row r="4389" spans="1:1">
      <c r="A4389" s="43"/>
    </row>
    <row r="4390" spans="1:1">
      <c r="A4390" s="43"/>
    </row>
    <row r="4391" spans="1:1">
      <c r="A4391" s="43"/>
    </row>
    <row r="4392" spans="1:1">
      <c r="A4392" s="43"/>
    </row>
  </sheetData>
  <sheetProtection algorithmName="SHA-512" hashValue="gS7O3BBJEmYmk6ky8I4oa+WUNRkIQnrSLa6W6II1gltliQYqmIq9Hdrq66+WvsR/Rhv4oDKSLmwb+0c8CClw4A==" saltValue="u34fbk4ubg/SPqaqywnYpA==" spinCount="100000" sheet="1" objects="1" scenarios="1" autoFilter="0"/>
  <autoFilter ref="A1:BE1020"/>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A40"/>
  <sheetViews>
    <sheetView zoomScale="80" zoomScaleNormal="80" workbookViewId="0">
      <selection activeCell="F42" sqref="F42"/>
    </sheetView>
  </sheetViews>
  <sheetFormatPr defaultColWidth="9.1796875" defaultRowHeight="12"/>
  <cols>
    <col min="1" max="1" width="28" style="179" bestFit="1" customWidth="1"/>
    <col min="2" max="2" width="14.7265625" style="245" bestFit="1" customWidth="1"/>
    <col min="3" max="3" width="36" style="245" bestFit="1" customWidth="1"/>
    <col min="4" max="4" width="13.54296875" style="246" bestFit="1" customWidth="1"/>
    <col min="5" max="5" width="17.453125" style="245" bestFit="1" customWidth="1"/>
    <col min="6" max="6" width="16.81640625" style="245" bestFit="1" customWidth="1"/>
    <col min="7" max="7" width="20.26953125" style="179" bestFit="1" customWidth="1"/>
    <col min="8" max="8" width="14.26953125" style="245" customWidth="1"/>
    <col min="9" max="9" width="15.7265625" style="179" customWidth="1"/>
    <col min="10" max="10" width="19.1796875" style="179" bestFit="1" customWidth="1"/>
    <col min="11" max="11" width="15.54296875" style="179" bestFit="1" customWidth="1"/>
    <col min="12" max="12" width="16.453125" style="179" bestFit="1" customWidth="1"/>
    <col min="13" max="13" width="15.1796875" style="179" customWidth="1"/>
    <col min="14" max="14" width="4" style="179" customWidth="1"/>
    <col min="15" max="15" width="14.453125" style="245" bestFit="1" customWidth="1"/>
    <col min="16" max="16" width="11.7265625" style="245" bestFit="1" customWidth="1"/>
    <col min="17" max="17" width="8.81640625" style="247" customWidth="1"/>
    <col min="18" max="18" width="10.26953125" style="194" customWidth="1"/>
    <col min="19" max="19" width="14.81640625" style="194" bestFit="1" customWidth="1"/>
    <col min="20" max="20" width="16" style="194" bestFit="1" customWidth="1"/>
    <col min="21" max="23" width="16" style="194" customWidth="1"/>
    <col min="24" max="26" width="9.1796875" style="179"/>
    <col min="27" max="27" width="12.81640625" style="179" bestFit="1" customWidth="1"/>
    <col min="28" max="28" width="15.26953125" style="179" bestFit="1" customWidth="1"/>
    <col min="29" max="29" width="14.81640625" style="179" bestFit="1" customWidth="1"/>
    <col min="30" max="16384" width="9.1796875" style="179"/>
  </cols>
  <sheetData>
    <row r="1" spans="1:53" s="24" customFormat="1" ht="36">
      <c r="A1" s="16" t="s">
        <v>251</v>
      </c>
      <c r="B1" s="16" t="s">
        <v>1106</v>
      </c>
      <c r="C1" s="16" t="s">
        <v>2</v>
      </c>
      <c r="D1" s="16" t="s">
        <v>1107</v>
      </c>
      <c r="E1" s="16" t="s">
        <v>1108</v>
      </c>
      <c r="F1" s="17" t="s">
        <v>1109</v>
      </c>
      <c r="G1" s="17" t="s">
        <v>1110</v>
      </c>
      <c r="H1" s="18" t="s">
        <v>1111</v>
      </c>
      <c r="I1" s="16" t="s">
        <v>1112</v>
      </c>
      <c r="J1" s="16" t="s">
        <v>1113</v>
      </c>
      <c r="K1" s="177" t="s">
        <v>1114</v>
      </c>
      <c r="L1" s="177" t="s">
        <v>1115</v>
      </c>
      <c r="M1" s="178" t="s">
        <v>1116</v>
      </c>
      <c r="N1" s="179"/>
      <c r="O1" s="180" t="s">
        <v>1117</v>
      </c>
      <c r="P1" s="180" t="s">
        <v>263</v>
      </c>
      <c r="Q1" s="181" t="s">
        <v>180</v>
      </c>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row>
    <row r="2" spans="1:53" s="191" customFormat="1">
      <c r="A2" s="182" t="s">
        <v>1118</v>
      </c>
      <c r="B2" s="183"/>
      <c r="C2" s="183"/>
      <c r="D2" s="184"/>
      <c r="E2" s="185"/>
      <c r="F2" s="186"/>
      <c r="G2" s="187"/>
      <c r="H2" s="188"/>
      <c r="I2" s="189"/>
      <c r="J2" s="187"/>
      <c r="K2" s="183"/>
      <c r="L2" s="190"/>
      <c r="M2" s="183"/>
      <c r="O2" s="185"/>
      <c r="P2" s="185"/>
      <c r="Q2" s="192"/>
      <c r="R2" s="193"/>
      <c r="S2" s="193"/>
      <c r="T2" s="194"/>
      <c r="U2" s="194"/>
      <c r="V2" s="194"/>
      <c r="W2" s="194"/>
    </row>
    <row r="3" spans="1:53">
      <c r="A3" s="195"/>
      <c r="B3" s="196"/>
      <c r="C3" s="196"/>
      <c r="D3" s="197"/>
      <c r="E3" s="198"/>
      <c r="F3" s="199"/>
      <c r="G3" s="199"/>
      <c r="H3" s="200"/>
      <c r="I3" s="201"/>
      <c r="J3" s="199"/>
      <c r="K3" s="196"/>
      <c r="L3" s="196"/>
      <c r="M3" s="196"/>
      <c r="O3" s="202"/>
      <c r="P3" s="202"/>
      <c r="Q3" s="203"/>
      <c r="AB3" s="204"/>
    </row>
    <row r="4" spans="1:53">
      <c r="A4" s="205" t="s">
        <v>1119</v>
      </c>
      <c r="B4" s="206" t="s">
        <v>1120</v>
      </c>
      <c r="C4" s="206" t="s">
        <v>1121</v>
      </c>
      <c r="D4" s="207">
        <f>'[1]SVOK Ruimtestaten totaal'!K1022-'[1]SVOK Ruimtestaten totaal'!K1019</f>
        <v>50031.02</v>
      </c>
      <c r="E4" s="207">
        <f>'[1]SVOK Ruimtestaten totaal'!S1022</f>
        <v>202</v>
      </c>
      <c r="F4" s="208">
        <v>0</v>
      </c>
      <c r="G4" s="209">
        <f>+E4*F4</f>
        <v>0</v>
      </c>
      <c r="H4" s="210"/>
      <c r="I4" s="211">
        <v>0</v>
      </c>
      <c r="J4" s="209">
        <f>+H4*I4</f>
        <v>0</v>
      </c>
      <c r="K4" s="212">
        <f>+G4+J4</f>
        <v>0</v>
      </c>
      <c r="L4" s="213">
        <f>+K4*121%</f>
        <v>0</v>
      </c>
      <c r="M4" s="209">
        <f>+K4/D4</f>
        <v>0</v>
      </c>
      <c r="O4" s="202">
        <f>'[1]SVOK Ruimtestaten totaal'!U1022</f>
        <v>9539975.5999999978</v>
      </c>
      <c r="P4" s="202">
        <f>+O4/E4</f>
        <v>47227.601980198007</v>
      </c>
      <c r="Q4" s="203">
        <f>+E4/D4</f>
        <v>4.0374951380163747E-3</v>
      </c>
      <c r="R4" s="214"/>
      <c r="S4" s="215"/>
      <c r="T4" s="216"/>
      <c r="U4" s="216"/>
      <c r="V4" s="216"/>
      <c r="W4" s="217"/>
      <c r="X4" s="218"/>
      <c r="Y4" s="219"/>
      <c r="AA4" s="204"/>
      <c r="AB4" s="204"/>
      <c r="AC4" s="220"/>
    </row>
    <row r="5" spans="1:53">
      <c r="A5" s="221"/>
      <c r="B5" s="196"/>
      <c r="C5" s="196"/>
      <c r="D5" s="198"/>
      <c r="E5" s="198"/>
      <c r="F5" s="222"/>
      <c r="G5" s="209"/>
      <c r="H5" s="223"/>
      <c r="I5" s="209"/>
      <c r="J5" s="209"/>
      <c r="K5" s="209"/>
      <c r="L5" s="213"/>
      <c r="M5" s="209"/>
      <c r="O5" s="202"/>
      <c r="P5" s="202"/>
      <c r="Q5" s="203"/>
      <c r="AB5" s="204"/>
    </row>
    <row r="6" spans="1:53" s="232" customFormat="1">
      <c r="A6" s="224"/>
      <c r="B6" s="225"/>
      <c r="C6" s="225"/>
      <c r="D6" s="226">
        <v>10428.899999999998</v>
      </c>
      <c r="E6" s="226"/>
      <c r="F6" s="227"/>
      <c r="G6" s="228"/>
      <c r="H6" s="229"/>
      <c r="I6" s="228"/>
      <c r="J6" s="228"/>
      <c r="K6" s="228"/>
      <c r="L6" s="230"/>
      <c r="M6" s="231"/>
      <c r="O6" s="226"/>
      <c r="P6" s="226"/>
      <c r="Q6" s="233"/>
      <c r="R6" s="234"/>
      <c r="S6" s="235"/>
      <c r="T6" s="235"/>
      <c r="U6" s="235"/>
      <c r="V6" s="235"/>
      <c r="W6" s="235"/>
      <c r="AB6" s="236"/>
      <c r="AC6" s="236"/>
    </row>
    <row r="7" spans="1:53" s="194" customFormat="1">
      <c r="B7" s="237"/>
      <c r="C7" s="237"/>
      <c r="D7" s="238"/>
      <c r="E7" s="238"/>
      <c r="F7" s="239"/>
      <c r="G7" s="240"/>
      <c r="H7" s="241"/>
      <c r="I7" s="240"/>
      <c r="J7" s="240"/>
      <c r="K7" s="242"/>
      <c r="L7" s="243"/>
      <c r="M7" s="240"/>
      <c r="O7" s="238"/>
      <c r="P7" s="238"/>
      <c r="Q7" s="244"/>
    </row>
    <row r="8" spans="1:53">
      <c r="A8" s="179" t="s">
        <v>1122</v>
      </c>
      <c r="AC8" s="218"/>
    </row>
    <row r="9" spans="1:53">
      <c r="K9" s="219"/>
    </row>
    <row r="11" spans="1:53">
      <c r="K11" s="219"/>
      <c r="T11" s="248"/>
      <c r="U11" s="248"/>
      <c r="V11" s="248"/>
    </row>
    <row r="12" spans="1:53">
      <c r="K12" s="219"/>
      <c r="T12" s="248"/>
      <c r="U12" s="248"/>
      <c r="V12" s="248"/>
    </row>
    <row r="13" spans="1:53">
      <c r="K13" s="219"/>
      <c r="T13" s="248"/>
      <c r="U13" s="248"/>
      <c r="V13" s="248"/>
    </row>
    <row r="14" spans="1:53">
      <c r="K14" s="219"/>
      <c r="T14" s="248"/>
      <c r="U14" s="248"/>
      <c r="V14" s="248"/>
    </row>
    <row r="15" spans="1:53">
      <c r="K15" s="249"/>
      <c r="T15" s="248"/>
      <c r="U15" s="248"/>
      <c r="V15" s="248"/>
    </row>
    <row r="16" spans="1:53">
      <c r="F16" s="250"/>
      <c r="K16" s="251"/>
      <c r="R16" s="234"/>
      <c r="T16" s="252"/>
      <c r="U16" s="252"/>
      <c r="V16" s="253"/>
    </row>
    <row r="17" spans="3:23">
      <c r="G17" s="219"/>
      <c r="K17" s="254"/>
      <c r="L17" s="220"/>
      <c r="M17" s="251"/>
      <c r="O17" s="255"/>
      <c r="R17" s="234"/>
      <c r="T17" s="252"/>
      <c r="U17" s="252"/>
      <c r="V17" s="252"/>
    </row>
    <row r="18" spans="3:23">
      <c r="K18" s="219"/>
      <c r="L18" s="219"/>
      <c r="R18" s="234"/>
      <c r="T18" s="252"/>
      <c r="U18" s="252"/>
      <c r="V18" s="252"/>
    </row>
    <row r="19" spans="3:23">
      <c r="G19" s="219"/>
      <c r="R19" s="234"/>
      <c r="T19" s="252"/>
      <c r="U19" s="252"/>
      <c r="V19" s="252"/>
      <c r="W19" s="234"/>
    </row>
    <row r="20" spans="3:23">
      <c r="K20" s="220"/>
      <c r="M20" s="251"/>
      <c r="O20" s="255"/>
      <c r="R20" s="234"/>
      <c r="T20" s="252"/>
      <c r="U20" s="252"/>
      <c r="V20" s="252"/>
    </row>
    <row r="21" spans="3:23">
      <c r="C21" s="255"/>
      <c r="R21" s="234"/>
      <c r="T21" s="252"/>
      <c r="U21" s="252"/>
      <c r="V21" s="252"/>
    </row>
    <row r="22" spans="3:23">
      <c r="C22" s="256"/>
      <c r="D22" s="256"/>
      <c r="R22" s="234"/>
      <c r="T22" s="252"/>
      <c r="U22" s="252"/>
      <c r="V22" s="252"/>
    </row>
    <row r="23" spans="3:23">
      <c r="K23" s="219"/>
      <c r="R23" s="234"/>
      <c r="T23" s="257"/>
      <c r="U23" s="257"/>
      <c r="V23" s="257"/>
    </row>
    <row r="24" spans="3:23">
      <c r="K24" s="258"/>
      <c r="R24" s="234"/>
      <c r="T24" s="252"/>
      <c r="U24" s="252"/>
      <c r="V24" s="252"/>
    </row>
    <row r="25" spans="3:23">
      <c r="R25" s="234"/>
      <c r="T25" s="252"/>
      <c r="U25" s="252"/>
      <c r="V25" s="252"/>
    </row>
    <row r="26" spans="3:23">
      <c r="R26" s="234"/>
      <c r="T26" s="257"/>
      <c r="U26" s="257"/>
      <c r="V26" s="257"/>
    </row>
    <row r="27" spans="3:23">
      <c r="D27" s="245"/>
      <c r="E27" s="246"/>
      <c r="R27" s="234"/>
      <c r="T27" s="252"/>
      <c r="U27" s="252"/>
      <c r="V27" s="253"/>
    </row>
    <row r="28" spans="3:23">
      <c r="D28" s="245"/>
      <c r="E28" s="246"/>
      <c r="R28" s="234"/>
      <c r="T28" s="252"/>
      <c r="U28" s="252"/>
      <c r="V28" s="252"/>
    </row>
    <row r="29" spans="3:23">
      <c r="D29" s="245"/>
      <c r="E29" s="246"/>
      <c r="K29" s="258"/>
      <c r="R29" s="234"/>
      <c r="T29" s="252"/>
      <c r="U29" s="252"/>
      <c r="V29" s="252"/>
    </row>
    <row r="30" spans="3:23">
      <c r="D30" s="245"/>
      <c r="E30" s="246"/>
      <c r="R30" s="234"/>
      <c r="T30" s="252"/>
      <c r="U30" s="252"/>
      <c r="V30" s="252"/>
      <c r="W30" s="234"/>
    </row>
    <row r="31" spans="3:23">
      <c r="K31" s="218"/>
    </row>
    <row r="32" spans="3:23">
      <c r="K32" s="218"/>
    </row>
    <row r="33" spans="11:20">
      <c r="K33" s="259"/>
      <c r="T33" s="252"/>
    </row>
    <row r="35" spans="11:20">
      <c r="K35" s="218"/>
    </row>
    <row r="37" spans="11:20">
      <c r="K37" s="218"/>
    </row>
    <row r="39" spans="11:20">
      <c r="K39" s="219"/>
    </row>
    <row r="40" spans="11:20">
      <c r="K40" s="260"/>
    </row>
  </sheetData>
  <sheetProtection algorithmName="SHA-512" hashValue="Xz0zmimadLndJpyHnOylXmKMFtZSJv9kVXXd/08WSXq1lTDysgcCDr8BvvT6UWT/G5NmbjNkI4CyuCDNBdiq4g==" saltValue="k4+KVmmTRpYCeQyluHuAdw==" spinCount="100000"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51"/>
  <sheetViews>
    <sheetView zoomScale="90" zoomScaleNormal="90" workbookViewId="0">
      <selection activeCell="G30" sqref="G30"/>
    </sheetView>
  </sheetViews>
  <sheetFormatPr defaultColWidth="9.08984375" defaultRowHeight="12"/>
  <cols>
    <col min="1" max="1" width="3.6328125" style="269" customWidth="1"/>
    <col min="2" max="2" width="27.90625" style="269" customWidth="1"/>
    <col min="3" max="3" width="2.6328125" style="269" customWidth="1"/>
    <col min="4" max="4" width="32.54296875" style="269" customWidth="1"/>
    <col min="5" max="5" width="9.6328125" style="283" customWidth="1"/>
    <col min="6" max="6" width="2.6328125" style="283" customWidth="1"/>
    <col min="7" max="7" width="10.6328125" style="320" customWidth="1"/>
    <col min="8" max="10" width="10.6328125" style="269" customWidth="1"/>
    <col min="11" max="13" width="9.08984375" style="320"/>
    <col min="14" max="256" width="9.08984375" style="269"/>
    <col min="257" max="257" width="3.6328125" style="269" customWidth="1"/>
    <col min="258" max="258" width="27.90625" style="269" customWidth="1"/>
    <col min="259" max="259" width="2.6328125" style="269" customWidth="1"/>
    <col min="260" max="260" width="32.54296875" style="269" customWidth="1"/>
    <col min="261" max="261" width="9.6328125" style="269" customWidth="1"/>
    <col min="262" max="262" width="2.6328125" style="269" customWidth="1"/>
    <col min="263" max="266" width="10.6328125" style="269" customWidth="1"/>
    <col min="267" max="512" width="9.08984375" style="269"/>
    <col min="513" max="513" width="3.6328125" style="269" customWidth="1"/>
    <col min="514" max="514" width="27.90625" style="269" customWidth="1"/>
    <col min="515" max="515" width="2.6328125" style="269" customWidth="1"/>
    <col min="516" max="516" width="32.54296875" style="269" customWidth="1"/>
    <col min="517" max="517" width="9.6328125" style="269" customWidth="1"/>
    <col min="518" max="518" width="2.6328125" style="269" customWidth="1"/>
    <col min="519" max="522" width="10.6328125" style="269" customWidth="1"/>
    <col min="523" max="768" width="9.08984375" style="269"/>
    <col min="769" max="769" width="3.6328125" style="269" customWidth="1"/>
    <col min="770" max="770" width="27.90625" style="269" customWidth="1"/>
    <col min="771" max="771" width="2.6328125" style="269" customWidth="1"/>
    <col min="772" max="772" width="32.54296875" style="269" customWidth="1"/>
    <col min="773" max="773" width="9.6328125" style="269" customWidth="1"/>
    <col min="774" max="774" width="2.6328125" style="269" customWidth="1"/>
    <col min="775" max="778" width="10.6328125" style="269" customWidth="1"/>
    <col min="779" max="1024" width="9.08984375" style="269"/>
    <col min="1025" max="1025" width="3.6328125" style="269" customWidth="1"/>
    <col min="1026" max="1026" width="27.90625" style="269" customWidth="1"/>
    <col min="1027" max="1027" width="2.6328125" style="269" customWidth="1"/>
    <col min="1028" max="1028" width="32.54296875" style="269" customWidth="1"/>
    <col min="1029" max="1029" width="9.6328125" style="269" customWidth="1"/>
    <col min="1030" max="1030" width="2.6328125" style="269" customWidth="1"/>
    <col min="1031" max="1034" width="10.6328125" style="269" customWidth="1"/>
    <col min="1035" max="1280" width="9.08984375" style="269"/>
    <col min="1281" max="1281" width="3.6328125" style="269" customWidth="1"/>
    <col min="1282" max="1282" width="27.90625" style="269" customWidth="1"/>
    <col min="1283" max="1283" width="2.6328125" style="269" customWidth="1"/>
    <col min="1284" max="1284" width="32.54296875" style="269" customWidth="1"/>
    <col min="1285" max="1285" width="9.6328125" style="269" customWidth="1"/>
    <col min="1286" max="1286" width="2.6328125" style="269" customWidth="1"/>
    <col min="1287" max="1290" width="10.6328125" style="269" customWidth="1"/>
    <col min="1291" max="1536" width="9.08984375" style="269"/>
    <col min="1537" max="1537" width="3.6328125" style="269" customWidth="1"/>
    <col min="1538" max="1538" width="27.90625" style="269" customWidth="1"/>
    <col min="1539" max="1539" width="2.6328125" style="269" customWidth="1"/>
    <col min="1540" max="1540" width="32.54296875" style="269" customWidth="1"/>
    <col min="1541" max="1541" width="9.6328125" style="269" customWidth="1"/>
    <col min="1542" max="1542" width="2.6328125" style="269" customWidth="1"/>
    <col min="1543" max="1546" width="10.6328125" style="269" customWidth="1"/>
    <col min="1547" max="1792" width="9.08984375" style="269"/>
    <col min="1793" max="1793" width="3.6328125" style="269" customWidth="1"/>
    <col min="1794" max="1794" width="27.90625" style="269" customWidth="1"/>
    <col min="1795" max="1795" width="2.6328125" style="269" customWidth="1"/>
    <col min="1796" max="1796" width="32.54296875" style="269" customWidth="1"/>
    <col min="1797" max="1797" width="9.6328125" style="269" customWidth="1"/>
    <col min="1798" max="1798" width="2.6328125" style="269" customWidth="1"/>
    <col min="1799" max="1802" width="10.6328125" style="269" customWidth="1"/>
    <col min="1803" max="2048" width="9.08984375" style="269"/>
    <col min="2049" max="2049" width="3.6328125" style="269" customWidth="1"/>
    <col min="2050" max="2050" width="27.90625" style="269" customWidth="1"/>
    <col min="2051" max="2051" width="2.6328125" style="269" customWidth="1"/>
    <col min="2052" max="2052" width="32.54296875" style="269" customWidth="1"/>
    <col min="2053" max="2053" width="9.6328125" style="269" customWidth="1"/>
    <col min="2054" max="2054" width="2.6328125" style="269" customWidth="1"/>
    <col min="2055" max="2058" width="10.6328125" style="269" customWidth="1"/>
    <col min="2059" max="2304" width="9.08984375" style="269"/>
    <col min="2305" max="2305" width="3.6328125" style="269" customWidth="1"/>
    <col min="2306" max="2306" width="27.90625" style="269" customWidth="1"/>
    <col min="2307" max="2307" width="2.6328125" style="269" customWidth="1"/>
    <col min="2308" max="2308" width="32.54296875" style="269" customWidth="1"/>
    <col min="2309" max="2309" width="9.6328125" style="269" customWidth="1"/>
    <col min="2310" max="2310" width="2.6328125" style="269" customWidth="1"/>
    <col min="2311" max="2314" width="10.6328125" style="269" customWidth="1"/>
    <col min="2315" max="2560" width="9.08984375" style="269"/>
    <col min="2561" max="2561" width="3.6328125" style="269" customWidth="1"/>
    <col min="2562" max="2562" width="27.90625" style="269" customWidth="1"/>
    <col min="2563" max="2563" width="2.6328125" style="269" customWidth="1"/>
    <col min="2564" max="2564" width="32.54296875" style="269" customWidth="1"/>
    <col min="2565" max="2565" width="9.6328125" style="269" customWidth="1"/>
    <col min="2566" max="2566" width="2.6328125" style="269" customWidth="1"/>
    <col min="2567" max="2570" width="10.6328125" style="269" customWidth="1"/>
    <col min="2571" max="2816" width="9.08984375" style="269"/>
    <col min="2817" max="2817" width="3.6328125" style="269" customWidth="1"/>
    <col min="2818" max="2818" width="27.90625" style="269" customWidth="1"/>
    <col min="2819" max="2819" width="2.6328125" style="269" customWidth="1"/>
    <col min="2820" max="2820" width="32.54296875" style="269" customWidth="1"/>
    <col min="2821" max="2821" width="9.6328125" style="269" customWidth="1"/>
    <col min="2822" max="2822" width="2.6328125" style="269" customWidth="1"/>
    <col min="2823" max="2826" width="10.6328125" style="269" customWidth="1"/>
    <col min="2827" max="3072" width="9.08984375" style="269"/>
    <col min="3073" max="3073" width="3.6328125" style="269" customWidth="1"/>
    <col min="3074" max="3074" width="27.90625" style="269" customWidth="1"/>
    <col min="3075" max="3075" width="2.6328125" style="269" customWidth="1"/>
    <col min="3076" max="3076" width="32.54296875" style="269" customWidth="1"/>
    <col min="3077" max="3077" width="9.6328125" style="269" customWidth="1"/>
    <col min="3078" max="3078" width="2.6328125" style="269" customWidth="1"/>
    <col min="3079" max="3082" width="10.6328125" style="269" customWidth="1"/>
    <col min="3083" max="3328" width="9.08984375" style="269"/>
    <col min="3329" max="3329" width="3.6328125" style="269" customWidth="1"/>
    <col min="3330" max="3330" width="27.90625" style="269" customWidth="1"/>
    <col min="3331" max="3331" width="2.6328125" style="269" customWidth="1"/>
    <col min="3332" max="3332" width="32.54296875" style="269" customWidth="1"/>
    <col min="3333" max="3333" width="9.6328125" style="269" customWidth="1"/>
    <col min="3334" max="3334" width="2.6328125" style="269" customWidth="1"/>
    <col min="3335" max="3338" width="10.6328125" style="269" customWidth="1"/>
    <col min="3339" max="3584" width="9.08984375" style="269"/>
    <col min="3585" max="3585" width="3.6328125" style="269" customWidth="1"/>
    <col min="3586" max="3586" width="27.90625" style="269" customWidth="1"/>
    <col min="3587" max="3587" width="2.6328125" style="269" customWidth="1"/>
    <col min="3588" max="3588" width="32.54296875" style="269" customWidth="1"/>
    <col min="3589" max="3589" width="9.6328125" style="269" customWidth="1"/>
    <col min="3590" max="3590" width="2.6328125" style="269" customWidth="1"/>
    <col min="3591" max="3594" width="10.6328125" style="269" customWidth="1"/>
    <col min="3595" max="3840" width="9.08984375" style="269"/>
    <col min="3841" max="3841" width="3.6328125" style="269" customWidth="1"/>
    <col min="3842" max="3842" width="27.90625" style="269" customWidth="1"/>
    <col min="3843" max="3843" width="2.6328125" style="269" customWidth="1"/>
    <col min="3844" max="3844" width="32.54296875" style="269" customWidth="1"/>
    <col min="3845" max="3845" width="9.6328125" style="269" customWidth="1"/>
    <col min="3846" max="3846" width="2.6328125" style="269" customWidth="1"/>
    <col min="3847" max="3850" width="10.6328125" style="269" customWidth="1"/>
    <col min="3851" max="4096" width="9.08984375" style="269"/>
    <col min="4097" max="4097" width="3.6328125" style="269" customWidth="1"/>
    <col min="4098" max="4098" width="27.90625" style="269" customWidth="1"/>
    <col min="4099" max="4099" width="2.6328125" style="269" customWidth="1"/>
    <col min="4100" max="4100" width="32.54296875" style="269" customWidth="1"/>
    <col min="4101" max="4101" width="9.6328125" style="269" customWidth="1"/>
    <col min="4102" max="4102" width="2.6328125" style="269" customWidth="1"/>
    <col min="4103" max="4106" width="10.6328125" style="269" customWidth="1"/>
    <col min="4107" max="4352" width="9.08984375" style="269"/>
    <col min="4353" max="4353" width="3.6328125" style="269" customWidth="1"/>
    <col min="4354" max="4354" width="27.90625" style="269" customWidth="1"/>
    <col min="4355" max="4355" width="2.6328125" style="269" customWidth="1"/>
    <col min="4356" max="4356" width="32.54296875" style="269" customWidth="1"/>
    <col min="4357" max="4357" width="9.6328125" style="269" customWidth="1"/>
    <col min="4358" max="4358" width="2.6328125" style="269" customWidth="1"/>
    <col min="4359" max="4362" width="10.6328125" style="269" customWidth="1"/>
    <col min="4363" max="4608" width="9.08984375" style="269"/>
    <col min="4609" max="4609" width="3.6328125" style="269" customWidth="1"/>
    <col min="4610" max="4610" width="27.90625" style="269" customWidth="1"/>
    <col min="4611" max="4611" width="2.6328125" style="269" customWidth="1"/>
    <col min="4612" max="4612" width="32.54296875" style="269" customWidth="1"/>
    <col min="4613" max="4613" width="9.6328125" style="269" customWidth="1"/>
    <col min="4614" max="4614" width="2.6328125" style="269" customWidth="1"/>
    <col min="4615" max="4618" width="10.6328125" style="269" customWidth="1"/>
    <col min="4619" max="4864" width="9.08984375" style="269"/>
    <col min="4865" max="4865" width="3.6328125" style="269" customWidth="1"/>
    <col min="4866" max="4866" width="27.90625" style="269" customWidth="1"/>
    <col min="4867" max="4867" width="2.6328125" style="269" customWidth="1"/>
    <col min="4868" max="4868" width="32.54296875" style="269" customWidth="1"/>
    <col min="4869" max="4869" width="9.6328125" style="269" customWidth="1"/>
    <col min="4870" max="4870" width="2.6328125" style="269" customWidth="1"/>
    <col min="4871" max="4874" width="10.6328125" style="269" customWidth="1"/>
    <col min="4875" max="5120" width="9.08984375" style="269"/>
    <col min="5121" max="5121" width="3.6328125" style="269" customWidth="1"/>
    <col min="5122" max="5122" width="27.90625" style="269" customWidth="1"/>
    <col min="5123" max="5123" width="2.6328125" style="269" customWidth="1"/>
    <col min="5124" max="5124" width="32.54296875" style="269" customWidth="1"/>
    <col min="5125" max="5125" width="9.6328125" style="269" customWidth="1"/>
    <col min="5126" max="5126" width="2.6328125" style="269" customWidth="1"/>
    <col min="5127" max="5130" width="10.6328125" style="269" customWidth="1"/>
    <col min="5131" max="5376" width="9.08984375" style="269"/>
    <col min="5377" max="5377" width="3.6328125" style="269" customWidth="1"/>
    <col min="5378" max="5378" width="27.90625" style="269" customWidth="1"/>
    <col min="5379" max="5379" width="2.6328125" style="269" customWidth="1"/>
    <col min="5380" max="5380" width="32.54296875" style="269" customWidth="1"/>
    <col min="5381" max="5381" width="9.6328125" style="269" customWidth="1"/>
    <col min="5382" max="5382" width="2.6328125" style="269" customWidth="1"/>
    <col min="5383" max="5386" width="10.6328125" style="269" customWidth="1"/>
    <col min="5387" max="5632" width="9.08984375" style="269"/>
    <col min="5633" max="5633" width="3.6328125" style="269" customWidth="1"/>
    <col min="5634" max="5634" width="27.90625" style="269" customWidth="1"/>
    <col min="5635" max="5635" width="2.6328125" style="269" customWidth="1"/>
    <col min="5636" max="5636" width="32.54296875" style="269" customWidth="1"/>
    <col min="5637" max="5637" width="9.6328125" style="269" customWidth="1"/>
    <col min="5638" max="5638" width="2.6328125" style="269" customWidth="1"/>
    <col min="5639" max="5642" width="10.6328125" style="269" customWidth="1"/>
    <col min="5643" max="5888" width="9.08984375" style="269"/>
    <col min="5889" max="5889" width="3.6328125" style="269" customWidth="1"/>
    <col min="5890" max="5890" width="27.90625" style="269" customWidth="1"/>
    <col min="5891" max="5891" width="2.6328125" style="269" customWidth="1"/>
    <col min="5892" max="5892" width="32.54296875" style="269" customWidth="1"/>
    <col min="5893" max="5893" width="9.6328125" style="269" customWidth="1"/>
    <col min="5894" max="5894" width="2.6328125" style="269" customWidth="1"/>
    <col min="5895" max="5898" width="10.6328125" style="269" customWidth="1"/>
    <col min="5899" max="6144" width="9.08984375" style="269"/>
    <col min="6145" max="6145" width="3.6328125" style="269" customWidth="1"/>
    <col min="6146" max="6146" width="27.90625" style="269" customWidth="1"/>
    <col min="6147" max="6147" width="2.6328125" style="269" customWidth="1"/>
    <col min="6148" max="6148" width="32.54296875" style="269" customWidth="1"/>
    <col min="6149" max="6149" width="9.6328125" style="269" customWidth="1"/>
    <col min="6150" max="6150" width="2.6328125" style="269" customWidth="1"/>
    <col min="6151" max="6154" width="10.6328125" style="269" customWidth="1"/>
    <col min="6155" max="6400" width="9.08984375" style="269"/>
    <col min="6401" max="6401" width="3.6328125" style="269" customWidth="1"/>
    <col min="6402" max="6402" width="27.90625" style="269" customWidth="1"/>
    <col min="6403" max="6403" width="2.6328125" style="269" customWidth="1"/>
    <col min="6404" max="6404" width="32.54296875" style="269" customWidth="1"/>
    <col min="6405" max="6405" width="9.6328125" style="269" customWidth="1"/>
    <col min="6406" max="6406" width="2.6328125" style="269" customWidth="1"/>
    <col min="6407" max="6410" width="10.6328125" style="269" customWidth="1"/>
    <col min="6411" max="6656" width="9.08984375" style="269"/>
    <col min="6657" max="6657" width="3.6328125" style="269" customWidth="1"/>
    <col min="6658" max="6658" width="27.90625" style="269" customWidth="1"/>
    <col min="6659" max="6659" width="2.6328125" style="269" customWidth="1"/>
    <col min="6660" max="6660" width="32.54296875" style="269" customWidth="1"/>
    <col min="6661" max="6661" width="9.6328125" style="269" customWidth="1"/>
    <col min="6662" max="6662" width="2.6328125" style="269" customWidth="1"/>
    <col min="6663" max="6666" width="10.6328125" style="269" customWidth="1"/>
    <col min="6667" max="6912" width="9.08984375" style="269"/>
    <col min="6913" max="6913" width="3.6328125" style="269" customWidth="1"/>
    <col min="6914" max="6914" width="27.90625" style="269" customWidth="1"/>
    <col min="6915" max="6915" width="2.6328125" style="269" customWidth="1"/>
    <col min="6916" max="6916" width="32.54296875" style="269" customWidth="1"/>
    <col min="6917" max="6917" width="9.6328125" style="269" customWidth="1"/>
    <col min="6918" max="6918" width="2.6328125" style="269" customWidth="1"/>
    <col min="6919" max="6922" width="10.6328125" style="269" customWidth="1"/>
    <col min="6923" max="7168" width="9.08984375" style="269"/>
    <col min="7169" max="7169" width="3.6328125" style="269" customWidth="1"/>
    <col min="7170" max="7170" width="27.90625" style="269" customWidth="1"/>
    <col min="7171" max="7171" width="2.6328125" style="269" customWidth="1"/>
    <col min="7172" max="7172" width="32.54296875" style="269" customWidth="1"/>
    <col min="7173" max="7173" width="9.6328125" style="269" customWidth="1"/>
    <col min="7174" max="7174" width="2.6328125" style="269" customWidth="1"/>
    <col min="7175" max="7178" width="10.6328125" style="269" customWidth="1"/>
    <col min="7179" max="7424" width="9.08984375" style="269"/>
    <col min="7425" max="7425" width="3.6328125" style="269" customWidth="1"/>
    <col min="7426" max="7426" width="27.90625" style="269" customWidth="1"/>
    <col min="7427" max="7427" width="2.6328125" style="269" customWidth="1"/>
    <col min="7428" max="7428" width="32.54296875" style="269" customWidth="1"/>
    <col min="7429" max="7429" width="9.6328125" style="269" customWidth="1"/>
    <col min="7430" max="7430" width="2.6328125" style="269" customWidth="1"/>
    <col min="7431" max="7434" width="10.6328125" style="269" customWidth="1"/>
    <col min="7435" max="7680" width="9.08984375" style="269"/>
    <col min="7681" max="7681" width="3.6328125" style="269" customWidth="1"/>
    <col min="7682" max="7682" width="27.90625" style="269" customWidth="1"/>
    <col min="7683" max="7683" width="2.6328125" style="269" customWidth="1"/>
    <col min="7684" max="7684" width="32.54296875" style="269" customWidth="1"/>
    <col min="7685" max="7685" width="9.6328125" style="269" customWidth="1"/>
    <col min="7686" max="7686" width="2.6328125" style="269" customWidth="1"/>
    <col min="7687" max="7690" width="10.6328125" style="269" customWidth="1"/>
    <col min="7691" max="7936" width="9.08984375" style="269"/>
    <col min="7937" max="7937" width="3.6328125" style="269" customWidth="1"/>
    <col min="7938" max="7938" width="27.90625" style="269" customWidth="1"/>
    <col min="7939" max="7939" width="2.6328125" style="269" customWidth="1"/>
    <col min="7940" max="7940" width="32.54296875" style="269" customWidth="1"/>
    <col min="7941" max="7941" width="9.6328125" style="269" customWidth="1"/>
    <col min="7942" max="7942" width="2.6328125" style="269" customWidth="1"/>
    <col min="7943" max="7946" width="10.6328125" style="269" customWidth="1"/>
    <col min="7947" max="8192" width="9.08984375" style="269"/>
    <col min="8193" max="8193" width="3.6328125" style="269" customWidth="1"/>
    <col min="8194" max="8194" width="27.90625" style="269" customWidth="1"/>
    <col min="8195" max="8195" width="2.6328125" style="269" customWidth="1"/>
    <col min="8196" max="8196" width="32.54296875" style="269" customWidth="1"/>
    <col min="8197" max="8197" width="9.6328125" style="269" customWidth="1"/>
    <col min="8198" max="8198" width="2.6328125" style="269" customWidth="1"/>
    <col min="8199" max="8202" width="10.6328125" style="269" customWidth="1"/>
    <col min="8203" max="8448" width="9.08984375" style="269"/>
    <col min="8449" max="8449" width="3.6328125" style="269" customWidth="1"/>
    <col min="8450" max="8450" width="27.90625" style="269" customWidth="1"/>
    <col min="8451" max="8451" width="2.6328125" style="269" customWidth="1"/>
    <col min="8452" max="8452" width="32.54296875" style="269" customWidth="1"/>
    <col min="8453" max="8453" width="9.6328125" style="269" customWidth="1"/>
    <col min="8454" max="8454" width="2.6328125" style="269" customWidth="1"/>
    <col min="8455" max="8458" width="10.6328125" style="269" customWidth="1"/>
    <col min="8459" max="8704" width="9.08984375" style="269"/>
    <col min="8705" max="8705" width="3.6328125" style="269" customWidth="1"/>
    <col min="8706" max="8706" width="27.90625" style="269" customWidth="1"/>
    <col min="8707" max="8707" width="2.6328125" style="269" customWidth="1"/>
    <col min="8708" max="8708" width="32.54296875" style="269" customWidth="1"/>
    <col min="8709" max="8709" width="9.6328125" style="269" customWidth="1"/>
    <col min="8710" max="8710" width="2.6328125" style="269" customWidth="1"/>
    <col min="8711" max="8714" width="10.6328125" style="269" customWidth="1"/>
    <col min="8715" max="8960" width="9.08984375" style="269"/>
    <col min="8961" max="8961" width="3.6328125" style="269" customWidth="1"/>
    <col min="8962" max="8962" width="27.90625" style="269" customWidth="1"/>
    <col min="8963" max="8963" width="2.6328125" style="269" customWidth="1"/>
    <col min="8964" max="8964" width="32.54296875" style="269" customWidth="1"/>
    <col min="8965" max="8965" width="9.6328125" style="269" customWidth="1"/>
    <col min="8966" max="8966" width="2.6328125" style="269" customWidth="1"/>
    <col min="8967" max="8970" width="10.6328125" style="269" customWidth="1"/>
    <col min="8971" max="9216" width="9.08984375" style="269"/>
    <col min="9217" max="9217" width="3.6328125" style="269" customWidth="1"/>
    <col min="9218" max="9218" width="27.90625" style="269" customWidth="1"/>
    <col min="9219" max="9219" width="2.6328125" style="269" customWidth="1"/>
    <col min="9220" max="9220" width="32.54296875" style="269" customWidth="1"/>
    <col min="9221" max="9221" width="9.6328125" style="269" customWidth="1"/>
    <col min="9222" max="9222" width="2.6328125" style="269" customWidth="1"/>
    <col min="9223" max="9226" width="10.6328125" style="269" customWidth="1"/>
    <col min="9227" max="9472" width="9.08984375" style="269"/>
    <col min="9473" max="9473" width="3.6328125" style="269" customWidth="1"/>
    <col min="9474" max="9474" width="27.90625" style="269" customWidth="1"/>
    <col min="9475" max="9475" width="2.6328125" style="269" customWidth="1"/>
    <col min="9476" max="9476" width="32.54296875" style="269" customWidth="1"/>
    <col min="9477" max="9477" width="9.6328125" style="269" customWidth="1"/>
    <col min="9478" max="9478" width="2.6328125" style="269" customWidth="1"/>
    <col min="9479" max="9482" width="10.6328125" style="269" customWidth="1"/>
    <col min="9483" max="9728" width="9.08984375" style="269"/>
    <col min="9729" max="9729" width="3.6328125" style="269" customWidth="1"/>
    <col min="9730" max="9730" width="27.90625" style="269" customWidth="1"/>
    <col min="9731" max="9731" width="2.6328125" style="269" customWidth="1"/>
    <col min="9732" max="9732" width="32.54296875" style="269" customWidth="1"/>
    <col min="9733" max="9733" width="9.6328125" style="269" customWidth="1"/>
    <col min="9734" max="9734" width="2.6328125" style="269" customWidth="1"/>
    <col min="9735" max="9738" width="10.6328125" style="269" customWidth="1"/>
    <col min="9739" max="9984" width="9.08984375" style="269"/>
    <col min="9985" max="9985" width="3.6328125" style="269" customWidth="1"/>
    <col min="9986" max="9986" width="27.90625" style="269" customWidth="1"/>
    <col min="9987" max="9987" width="2.6328125" style="269" customWidth="1"/>
    <col min="9988" max="9988" width="32.54296875" style="269" customWidth="1"/>
    <col min="9989" max="9989" width="9.6328125" style="269" customWidth="1"/>
    <col min="9990" max="9990" width="2.6328125" style="269" customWidth="1"/>
    <col min="9991" max="9994" width="10.6328125" style="269" customWidth="1"/>
    <col min="9995" max="10240" width="9.08984375" style="269"/>
    <col min="10241" max="10241" width="3.6328125" style="269" customWidth="1"/>
    <col min="10242" max="10242" width="27.90625" style="269" customWidth="1"/>
    <col min="10243" max="10243" width="2.6328125" style="269" customWidth="1"/>
    <col min="10244" max="10244" width="32.54296875" style="269" customWidth="1"/>
    <col min="10245" max="10245" width="9.6328125" style="269" customWidth="1"/>
    <col min="10246" max="10246" width="2.6328125" style="269" customWidth="1"/>
    <col min="10247" max="10250" width="10.6328125" style="269" customWidth="1"/>
    <col min="10251" max="10496" width="9.08984375" style="269"/>
    <col min="10497" max="10497" width="3.6328125" style="269" customWidth="1"/>
    <col min="10498" max="10498" width="27.90625" style="269" customWidth="1"/>
    <col min="10499" max="10499" width="2.6328125" style="269" customWidth="1"/>
    <col min="10500" max="10500" width="32.54296875" style="269" customWidth="1"/>
    <col min="10501" max="10501" width="9.6328125" style="269" customWidth="1"/>
    <col min="10502" max="10502" width="2.6328125" style="269" customWidth="1"/>
    <col min="10503" max="10506" width="10.6328125" style="269" customWidth="1"/>
    <col min="10507" max="10752" width="9.08984375" style="269"/>
    <col min="10753" max="10753" width="3.6328125" style="269" customWidth="1"/>
    <col min="10754" max="10754" width="27.90625" style="269" customWidth="1"/>
    <col min="10755" max="10755" width="2.6328125" style="269" customWidth="1"/>
    <col min="10756" max="10756" width="32.54296875" style="269" customWidth="1"/>
    <col min="10757" max="10757" width="9.6328125" style="269" customWidth="1"/>
    <col min="10758" max="10758" width="2.6328125" style="269" customWidth="1"/>
    <col min="10759" max="10762" width="10.6328125" style="269" customWidth="1"/>
    <col min="10763" max="11008" width="9.08984375" style="269"/>
    <col min="11009" max="11009" width="3.6328125" style="269" customWidth="1"/>
    <col min="11010" max="11010" width="27.90625" style="269" customWidth="1"/>
    <col min="11011" max="11011" width="2.6328125" style="269" customWidth="1"/>
    <col min="11012" max="11012" width="32.54296875" style="269" customWidth="1"/>
    <col min="11013" max="11013" width="9.6328125" style="269" customWidth="1"/>
    <col min="11014" max="11014" width="2.6328125" style="269" customWidth="1"/>
    <col min="11015" max="11018" width="10.6328125" style="269" customWidth="1"/>
    <col min="11019" max="11264" width="9.08984375" style="269"/>
    <col min="11265" max="11265" width="3.6328125" style="269" customWidth="1"/>
    <col min="11266" max="11266" width="27.90625" style="269" customWidth="1"/>
    <col min="11267" max="11267" width="2.6328125" style="269" customWidth="1"/>
    <col min="11268" max="11268" width="32.54296875" style="269" customWidth="1"/>
    <col min="11269" max="11269" width="9.6328125" style="269" customWidth="1"/>
    <col min="11270" max="11270" width="2.6328125" style="269" customWidth="1"/>
    <col min="11271" max="11274" width="10.6328125" style="269" customWidth="1"/>
    <col min="11275" max="11520" width="9.08984375" style="269"/>
    <col min="11521" max="11521" width="3.6328125" style="269" customWidth="1"/>
    <col min="11522" max="11522" width="27.90625" style="269" customWidth="1"/>
    <col min="11523" max="11523" width="2.6328125" style="269" customWidth="1"/>
    <col min="11524" max="11524" width="32.54296875" style="269" customWidth="1"/>
    <col min="11525" max="11525" width="9.6328125" style="269" customWidth="1"/>
    <col min="11526" max="11526" width="2.6328125" style="269" customWidth="1"/>
    <col min="11527" max="11530" width="10.6328125" style="269" customWidth="1"/>
    <col min="11531" max="11776" width="9.08984375" style="269"/>
    <col min="11777" max="11777" width="3.6328125" style="269" customWidth="1"/>
    <col min="11778" max="11778" width="27.90625" style="269" customWidth="1"/>
    <col min="11779" max="11779" width="2.6328125" style="269" customWidth="1"/>
    <col min="11780" max="11780" width="32.54296875" style="269" customWidth="1"/>
    <col min="11781" max="11781" width="9.6328125" style="269" customWidth="1"/>
    <col min="11782" max="11782" width="2.6328125" style="269" customWidth="1"/>
    <col min="11783" max="11786" width="10.6328125" style="269" customWidth="1"/>
    <col min="11787" max="12032" width="9.08984375" style="269"/>
    <col min="12033" max="12033" width="3.6328125" style="269" customWidth="1"/>
    <col min="12034" max="12034" width="27.90625" style="269" customWidth="1"/>
    <col min="12035" max="12035" width="2.6328125" style="269" customWidth="1"/>
    <col min="12036" max="12036" width="32.54296875" style="269" customWidth="1"/>
    <col min="12037" max="12037" width="9.6328125" style="269" customWidth="1"/>
    <col min="12038" max="12038" width="2.6328125" style="269" customWidth="1"/>
    <col min="12039" max="12042" width="10.6328125" style="269" customWidth="1"/>
    <col min="12043" max="12288" width="9.08984375" style="269"/>
    <col min="12289" max="12289" width="3.6328125" style="269" customWidth="1"/>
    <col min="12290" max="12290" width="27.90625" style="269" customWidth="1"/>
    <col min="12291" max="12291" width="2.6328125" style="269" customWidth="1"/>
    <col min="12292" max="12292" width="32.54296875" style="269" customWidth="1"/>
    <col min="12293" max="12293" width="9.6328125" style="269" customWidth="1"/>
    <col min="12294" max="12294" width="2.6328125" style="269" customWidth="1"/>
    <col min="12295" max="12298" width="10.6328125" style="269" customWidth="1"/>
    <col min="12299" max="12544" width="9.08984375" style="269"/>
    <col min="12545" max="12545" width="3.6328125" style="269" customWidth="1"/>
    <col min="12546" max="12546" width="27.90625" style="269" customWidth="1"/>
    <col min="12547" max="12547" width="2.6328125" style="269" customWidth="1"/>
    <col min="12548" max="12548" width="32.54296875" style="269" customWidth="1"/>
    <col min="12549" max="12549" width="9.6328125" style="269" customWidth="1"/>
    <col min="12550" max="12550" width="2.6328125" style="269" customWidth="1"/>
    <col min="12551" max="12554" width="10.6328125" style="269" customWidth="1"/>
    <col min="12555" max="12800" width="9.08984375" style="269"/>
    <col min="12801" max="12801" width="3.6328125" style="269" customWidth="1"/>
    <col min="12802" max="12802" width="27.90625" style="269" customWidth="1"/>
    <col min="12803" max="12803" width="2.6328125" style="269" customWidth="1"/>
    <col min="12804" max="12804" width="32.54296875" style="269" customWidth="1"/>
    <col min="12805" max="12805" width="9.6328125" style="269" customWidth="1"/>
    <col min="12806" max="12806" width="2.6328125" style="269" customWidth="1"/>
    <col min="12807" max="12810" width="10.6328125" style="269" customWidth="1"/>
    <col min="12811" max="13056" width="9.08984375" style="269"/>
    <col min="13057" max="13057" width="3.6328125" style="269" customWidth="1"/>
    <col min="13058" max="13058" width="27.90625" style="269" customWidth="1"/>
    <col min="13059" max="13059" width="2.6328125" style="269" customWidth="1"/>
    <col min="13060" max="13060" width="32.54296875" style="269" customWidth="1"/>
    <col min="13061" max="13061" width="9.6328125" style="269" customWidth="1"/>
    <col min="13062" max="13062" width="2.6328125" style="269" customWidth="1"/>
    <col min="13063" max="13066" width="10.6328125" style="269" customWidth="1"/>
    <col min="13067" max="13312" width="9.08984375" style="269"/>
    <col min="13313" max="13313" width="3.6328125" style="269" customWidth="1"/>
    <col min="13314" max="13314" width="27.90625" style="269" customWidth="1"/>
    <col min="13315" max="13315" width="2.6328125" style="269" customWidth="1"/>
    <col min="13316" max="13316" width="32.54296875" style="269" customWidth="1"/>
    <col min="13317" max="13317" width="9.6328125" style="269" customWidth="1"/>
    <col min="13318" max="13318" width="2.6328125" style="269" customWidth="1"/>
    <col min="13319" max="13322" width="10.6328125" style="269" customWidth="1"/>
    <col min="13323" max="13568" width="9.08984375" style="269"/>
    <col min="13569" max="13569" width="3.6328125" style="269" customWidth="1"/>
    <col min="13570" max="13570" width="27.90625" style="269" customWidth="1"/>
    <col min="13571" max="13571" width="2.6328125" style="269" customWidth="1"/>
    <col min="13572" max="13572" width="32.54296875" style="269" customWidth="1"/>
    <col min="13573" max="13573" width="9.6328125" style="269" customWidth="1"/>
    <col min="13574" max="13574" width="2.6328125" style="269" customWidth="1"/>
    <col min="13575" max="13578" width="10.6328125" style="269" customWidth="1"/>
    <col min="13579" max="13824" width="9.08984375" style="269"/>
    <col min="13825" max="13825" width="3.6328125" style="269" customWidth="1"/>
    <col min="13826" max="13826" width="27.90625" style="269" customWidth="1"/>
    <col min="13827" max="13827" width="2.6328125" style="269" customWidth="1"/>
    <col min="13828" max="13828" width="32.54296875" style="269" customWidth="1"/>
    <col min="13829" max="13829" width="9.6328125" style="269" customWidth="1"/>
    <col min="13830" max="13830" width="2.6328125" style="269" customWidth="1"/>
    <col min="13831" max="13834" width="10.6328125" style="269" customWidth="1"/>
    <col min="13835" max="14080" width="9.08984375" style="269"/>
    <col min="14081" max="14081" width="3.6328125" style="269" customWidth="1"/>
    <col min="14082" max="14082" width="27.90625" style="269" customWidth="1"/>
    <col min="14083" max="14083" width="2.6328125" style="269" customWidth="1"/>
    <col min="14084" max="14084" width="32.54296875" style="269" customWidth="1"/>
    <col min="14085" max="14085" width="9.6328125" style="269" customWidth="1"/>
    <col min="14086" max="14086" width="2.6328125" style="269" customWidth="1"/>
    <col min="14087" max="14090" width="10.6328125" style="269" customWidth="1"/>
    <col min="14091" max="14336" width="9.08984375" style="269"/>
    <col min="14337" max="14337" width="3.6328125" style="269" customWidth="1"/>
    <col min="14338" max="14338" width="27.90625" style="269" customWidth="1"/>
    <col min="14339" max="14339" width="2.6328125" style="269" customWidth="1"/>
    <col min="14340" max="14340" width="32.54296875" style="269" customWidth="1"/>
    <col min="14341" max="14341" width="9.6328125" style="269" customWidth="1"/>
    <col min="14342" max="14342" width="2.6328125" style="269" customWidth="1"/>
    <col min="14343" max="14346" width="10.6328125" style="269" customWidth="1"/>
    <col min="14347" max="14592" width="9.08984375" style="269"/>
    <col min="14593" max="14593" width="3.6328125" style="269" customWidth="1"/>
    <col min="14594" max="14594" width="27.90625" style="269" customWidth="1"/>
    <col min="14595" max="14595" width="2.6328125" style="269" customWidth="1"/>
    <col min="14596" max="14596" width="32.54296875" style="269" customWidth="1"/>
    <col min="14597" max="14597" width="9.6328125" style="269" customWidth="1"/>
    <col min="14598" max="14598" width="2.6328125" style="269" customWidth="1"/>
    <col min="14599" max="14602" width="10.6328125" style="269" customWidth="1"/>
    <col min="14603" max="14848" width="9.08984375" style="269"/>
    <col min="14849" max="14849" width="3.6328125" style="269" customWidth="1"/>
    <col min="14850" max="14850" width="27.90625" style="269" customWidth="1"/>
    <col min="14851" max="14851" width="2.6328125" style="269" customWidth="1"/>
    <col min="14852" max="14852" width="32.54296875" style="269" customWidth="1"/>
    <col min="14853" max="14853" width="9.6328125" style="269" customWidth="1"/>
    <col min="14854" max="14854" width="2.6328125" style="269" customWidth="1"/>
    <col min="14855" max="14858" width="10.6328125" style="269" customWidth="1"/>
    <col min="14859" max="15104" width="9.08984375" style="269"/>
    <col min="15105" max="15105" width="3.6328125" style="269" customWidth="1"/>
    <col min="15106" max="15106" width="27.90625" style="269" customWidth="1"/>
    <col min="15107" max="15107" width="2.6328125" style="269" customWidth="1"/>
    <col min="15108" max="15108" width="32.54296875" style="269" customWidth="1"/>
    <col min="15109" max="15109" width="9.6328125" style="269" customWidth="1"/>
    <col min="15110" max="15110" width="2.6328125" style="269" customWidth="1"/>
    <col min="15111" max="15114" width="10.6328125" style="269" customWidth="1"/>
    <col min="15115" max="15360" width="9.08984375" style="269"/>
    <col min="15361" max="15361" width="3.6328125" style="269" customWidth="1"/>
    <col min="15362" max="15362" width="27.90625" style="269" customWidth="1"/>
    <col min="15363" max="15363" width="2.6328125" style="269" customWidth="1"/>
    <col min="15364" max="15364" width="32.54296875" style="269" customWidth="1"/>
    <col min="15365" max="15365" width="9.6328125" style="269" customWidth="1"/>
    <col min="15366" max="15366" width="2.6328125" style="269" customWidth="1"/>
    <col min="15367" max="15370" width="10.6328125" style="269" customWidth="1"/>
    <col min="15371" max="15616" width="9.08984375" style="269"/>
    <col min="15617" max="15617" width="3.6328125" style="269" customWidth="1"/>
    <col min="15618" max="15618" width="27.90625" style="269" customWidth="1"/>
    <col min="15619" max="15619" width="2.6328125" style="269" customWidth="1"/>
    <col min="15620" max="15620" width="32.54296875" style="269" customWidth="1"/>
    <col min="15621" max="15621" width="9.6328125" style="269" customWidth="1"/>
    <col min="15622" max="15622" width="2.6328125" style="269" customWidth="1"/>
    <col min="15623" max="15626" width="10.6328125" style="269" customWidth="1"/>
    <col min="15627" max="15872" width="9.08984375" style="269"/>
    <col min="15873" max="15873" width="3.6328125" style="269" customWidth="1"/>
    <col min="15874" max="15874" width="27.90625" style="269" customWidth="1"/>
    <col min="15875" max="15875" width="2.6328125" style="269" customWidth="1"/>
    <col min="15876" max="15876" width="32.54296875" style="269" customWidth="1"/>
    <col min="15877" max="15877" width="9.6328125" style="269" customWidth="1"/>
    <col min="15878" max="15878" width="2.6328125" style="269" customWidth="1"/>
    <col min="15879" max="15882" width="10.6328125" style="269" customWidth="1"/>
    <col min="15883" max="16128" width="9.08984375" style="269"/>
    <col min="16129" max="16129" width="3.6328125" style="269" customWidth="1"/>
    <col min="16130" max="16130" width="27.90625" style="269" customWidth="1"/>
    <col min="16131" max="16131" width="2.6328125" style="269" customWidth="1"/>
    <col min="16132" max="16132" width="32.54296875" style="269" customWidth="1"/>
    <col min="16133" max="16133" width="9.6328125" style="269" customWidth="1"/>
    <col min="16134" max="16134" width="2.6328125" style="269" customWidth="1"/>
    <col min="16135" max="16138" width="10.6328125" style="269" customWidth="1"/>
    <col min="16139" max="16384" width="9.08984375" style="269"/>
  </cols>
  <sheetData>
    <row r="2" spans="1:12">
      <c r="A2" s="399" t="s">
        <v>49</v>
      </c>
      <c r="B2" s="400"/>
      <c r="C2" s="400"/>
      <c r="D2" s="400"/>
      <c r="E2" s="400"/>
      <c r="F2" s="400"/>
      <c r="G2" s="400"/>
      <c r="H2" s="400"/>
      <c r="I2" s="400"/>
      <c r="J2" s="400"/>
    </row>
    <row r="3" spans="1:12">
      <c r="A3" s="401" t="s">
        <v>50</v>
      </c>
      <c r="B3" s="400"/>
      <c r="C3" s="400"/>
      <c r="D3" s="400"/>
      <c r="E3" s="400"/>
      <c r="F3" s="400"/>
      <c r="G3" s="400"/>
      <c r="H3" s="400"/>
      <c r="I3" s="400"/>
      <c r="J3" s="400"/>
    </row>
    <row r="4" spans="1:12">
      <c r="B4" s="402"/>
      <c r="C4" s="402"/>
      <c r="D4" s="403"/>
      <c r="E4" s="403"/>
      <c r="F4" s="403"/>
      <c r="G4" s="403"/>
      <c r="H4" s="403"/>
      <c r="I4" s="403"/>
      <c r="J4" s="403"/>
    </row>
    <row r="5" spans="1:12">
      <c r="B5" s="404" t="s">
        <v>51</v>
      </c>
      <c r="C5" s="403"/>
      <c r="D5" s="403"/>
      <c r="E5" s="403"/>
      <c r="F5" s="403"/>
      <c r="G5" s="403"/>
      <c r="H5" s="403"/>
      <c r="I5" s="403"/>
      <c r="J5" s="403"/>
    </row>
    <row r="6" spans="1:12">
      <c r="B6" s="321"/>
      <c r="C6" s="317"/>
      <c r="D6" s="317"/>
      <c r="E6" s="317"/>
      <c r="F6" s="317"/>
      <c r="G6" s="317"/>
      <c r="H6" s="317"/>
      <c r="I6" s="317"/>
      <c r="J6" s="317"/>
    </row>
    <row r="7" spans="1:12">
      <c r="A7" s="320"/>
      <c r="B7" s="273" t="s">
        <v>2</v>
      </c>
      <c r="C7" s="405" t="s">
        <v>3</v>
      </c>
      <c r="D7" s="406"/>
      <c r="E7" s="407"/>
      <c r="F7" s="407"/>
      <c r="G7" s="322"/>
      <c r="H7" s="323" t="s">
        <v>52</v>
      </c>
      <c r="I7" s="324"/>
      <c r="J7" s="318"/>
    </row>
    <row r="8" spans="1:12">
      <c r="A8" s="408"/>
      <c r="B8" s="403"/>
      <c r="C8" s="403"/>
      <c r="D8" s="403"/>
      <c r="E8" s="403"/>
      <c r="F8" s="403"/>
      <c r="G8" s="403"/>
      <c r="H8" s="403"/>
      <c r="I8" s="403"/>
      <c r="J8" s="403"/>
    </row>
    <row r="9" spans="1:12">
      <c r="A9" s="325" t="s">
        <v>5</v>
      </c>
      <c r="B9" s="279" t="s">
        <v>53</v>
      </c>
      <c r="C9" s="279" t="s">
        <v>54</v>
      </c>
      <c r="D9" s="279"/>
      <c r="E9" s="279"/>
      <c r="F9" s="279"/>
      <c r="G9" s="279"/>
      <c r="H9" s="279" t="s">
        <v>55</v>
      </c>
      <c r="I9" s="279"/>
      <c r="J9" s="279"/>
    </row>
    <row r="10" spans="1:12">
      <c r="A10" s="325" t="s">
        <v>13</v>
      </c>
      <c r="B10" s="326" t="s">
        <v>56</v>
      </c>
      <c r="C10" s="327" t="s">
        <v>54</v>
      </c>
      <c r="D10" s="319"/>
      <c r="E10" s="319"/>
      <c r="F10" s="319"/>
      <c r="G10" s="327"/>
      <c r="H10" s="327" t="s">
        <v>55</v>
      </c>
      <c r="I10" s="328"/>
      <c r="J10" s="319"/>
    </row>
    <row r="11" spans="1:12">
      <c r="A11" s="325" t="s">
        <v>9</v>
      </c>
      <c r="B11" s="279" t="s">
        <v>57</v>
      </c>
      <c r="C11" s="279" t="s">
        <v>58</v>
      </c>
      <c r="D11" s="279"/>
      <c r="E11" s="279"/>
      <c r="F11" s="279"/>
      <c r="G11" s="279"/>
      <c r="H11" s="279" t="s">
        <v>59</v>
      </c>
      <c r="I11" s="279"/>
      <c r="J11" s="279"/>
    </row>
    <row r="12" spans="1:12">
      <c r="A12" s="325" t="s">
        <v>15</v>
      </c>
      <c r="B12" s="326" t="s">
        <v>60</v>
      </c>
      <c r="C12" s="327" t="s">
        <v>61</v>
      </c>
      <c r="D12" s="319"/>
      <c r="E12" s="319"/>
      <c r="F12" s="319"/>
      <c r="G12" s="327"/>
      <c r="H12" s="327" t="s">
        <v>62</v>
      </c>
      <c r="I12" s="328"/>
      <c r="J12" s="319"/>
    </row>
    <row r="13" spans="1:12">
      <c r="A13" s="325" t="s">
        <v>11</v>
      </c>
      <c r="B13" s="279" t="s">
        <v>63</v>
      </c>
      <c r="C13" s="329" t="s">
        <v>64</v>
      </c>
      <c r="D13" s="279"/>
      <c r="E13" s="279"/>
      <c r="F13" s="279"/>
      <c r="G13" s="279"/>
      <c r="H13" s="330" t="s">
        <v>65</v>
      </c>
      <c r="I13" s="279"/>
      <c r="J13" s="279"/>
      <c r="K13" s="283"/>
      <c r="L13" s="283"/>
    </row>
    <row r="14" spans="1:12">
      <c r="A14" s="325"/>
      <c r="B14" s="283"/>
      <c r="C14" s="283"/>
      <c r="D14" s="283"/>
      <c r="G14" s="283"/>
      <c r="H14" s="283"/>
      <c r="I14" s="283"/>
      <c r="J14" s="283"/>
    </row>
    <row r="15" spans="1:12">
      <c r="A15" s="325"/>
      <c r="B15" s="283"/>
      <c r="C15" s="297"/>
      <c r="D15" s="297"/>
      <c r="E15" s="297" t="s">
        <v>19</v>
      </c>
      <c r="F15" s="297"/>
      <c r="G15" s="275" t="s">
        <v>5</v>
      </c>
      <c r="H15" s="331" t="s">
        <v>13</v>
      </c>
      <c r="I15" s="332" t="s">
        <v>9</v>
      </c>
      <c r="J15" s="332" t="s">
        <v>15</v>
      </c>
      <c r="K15" s="332" t="s">
        <v>11</v>
      </c>
    </row>
    <row r="16" spans="1:12">
      <c r="A16" s="325">
        <v>1</v>
      </c>
      <c r="B16" s="320" t="s">
        <v>66</v>
      </c>
      <c r="C16" s="398" t="s">
        <v>67</v>
      </c>
      <c r="D16" s="398"/>
      <c r="E16" s="333">
        <v>0</v>
      </c>
      <c r="F16" s="297" t="s">
        <v>22</v>
      </c>
      <c r="G16" s="334">
        <f>+'[2]Uurtariefopbouw Contract '!G57</f>
        <v>0</v>
      </c>
      <c r="H16" s="335">
        <v>0</v>
      </c>
      <c r="I16" s="334">
        <v>0</v>
      </c>
      <c r="J16" s="335">
        <v>0</v>
      </c>
      <c r="K16" s="335">
        <v>0</v>
      </c>
    </row>
    <row r="17" spans="1:11">
      <c r="A17" s="325"/>
      <c r="B17" s="320"/>
      <c r="C17" s="297"/>
      <c r="D17" s="297"/>
      <c r="E17" s="336"/>
      <c r="F17" s="297"/>
      <c r="G17" s="283"/>
      <c r="H17" s="283"/>
      <c r="I17" s="297"/>
      <c r="J17" s="297"/>
      <c r="K17" s="297"/>
    </row>
    <row r="18" spans="1:11">
      <c r="A18" s="325">
        <v>2</v>
      </c>
      <c r="B18" s="320" t="s">
        <v>66</v>
      </c>
      <c r="C18" s="297" t="s">
        <v>68</v>
      </c>
      <c r="D18" s="297"/>
      <c r="E18" s="333">
        <v>0.3</v>
      </c>
      <c r="F18" s="297" t="s">
        <v>22</v>
      </c>
      <c r="G18" s="337">
        <v>0</v>
      </c>
      <c r="H18" s="338">
        <v>0</v>
      </c>
      <c r="I18" s="337">
        <v>0</v>
      </c>
      <c r="J18" s="338">
        <v>0</v>
      </c>
      <c r="K18" s="338">
        <v>0</v>
      </c>
    </row>
    <row r="19" spans="1:11">
      <c r="A19" s="325"/>
      <c r="B19" s="320" t="s">
        <v>69</v>
      </c>
      <c r="C19" s="297" t="s">
        <v>68</v>
      </c>
      <c r="D19" s="297"/>
      <c r="E19" s="333">
        <v>0.5</v>
      </c>
      <c r="F19" s="297" t="s">
        <v>22</v>
      </c>
      <c r="G19" s="339">
        <f>+'[2]Uurtariefopbouw Contract '!V57</f>
        <v>0</v>
      </c>
      <c r="H19" s="340">
        <v>0</v>
      </c>
      <c r="I19" s="339">
        <v>0</v>
      </c>
      <c r="J19" s="340">
        <v>0</v>
      </c>
      <c r="K19" s="340">
        <v>0</v>
      </c>
    </row>
    <row r="20" spans="1:11">
      <c r="A20" s="325"/>
      <c r="B20" s="320"/>
      <c r="C20" s="303"/>
      <c r="D20" s="283"/>
      <c r="E20" s="336"/>
      <c r="F20" s="297"/>
      <c r="G20" s="341"/>
      <c r="H20" s="341"/>
      <c r="I20" s="342"/>
      <c r="J20" s="341"/>
      <c r="K20" s="341"/>
    </row>
    <row r="21" spans="1:11">
      <c r="A21" s="325">
        <v>3</v>
      </c>
      <c r="B21" s="320" t="s">
        <v>66</v>
      </c>
      <c r="C21" s="297" t="s">
        <v>70</v>
      </c>
      <c r="D21" s="283"/>
      <c r="E21" s="333">
        <v>0.3</v>
      </c>
      <c r="F21" s="297" t="s">
        <v>22</v>
      </c>
      <c r="G21" s="337">
        <v>0</v>
      </c>
      <c r="H21" s="338">
        <v>0</v>
      </c>
      <c r="I21" s="337">
        <v>0</v>
      </c>
      <c r="J21" s="338">
        <v>0</v>
      </c>
      <c r="K21" s="338">
        <v>0</v>
      </c>
    </row>
    <row r="22" spans="1:11">
      <c r="A22" s="325"/>
      <c r="B22" s="320" t="s">
        <v>1123</v>
      </c>
      <c r="C22" s="297" t="s">
        <v>70</v>
      </c>
      <c r="D22" s="297"/>
      <c r="E22" s="333">
        <v>0.5</v>
      </c>
      <c r="F22" s="297" t="s">
        <v>22</v>
      </c>
      <c r="G22" s="339">
        <v>0</v>
      </c>
      <c r="H22" s="340">
        <v>0</v>
      </c>
      <c r="I22" s="339">
        <v>0</v>
      </c>
      <c r="J22" s="340">
        <v>0</v>
      </c>
      <c r="K22" s="340">
        <v>0</v>
      </c>
    </row>
    <row r="23" spans="1:11">
      <c r="A23" s="325"/>
      <c r="B23" s="320"/>
      <c r="C23" s="298"/>
      <c r="D23" s="297"/>
      <c r="E23" s="336"/>
      <c r="F23" s="297"/>
      <c r="G23" s="341"/>
      <c r="H23" s="341"/>
      <c r="I23" s="343"/>
      <c r="J23" s="344"/>
      <c r="K23" s="344"/>
    </row>
    <row r="24" spans="1:11">
      <c r="A24" s="325">
        <v>4</v>
      </c>
      <c r="B24" s="320" t="s">
        <v>71</v>
      </c>
      <c r="C24" s="297"/>
      <c r="D24" s="283"/>
      <c r="E24" s="333">
        <v>0.5</v>
      </c>
      <c r="F24" s="297" t="s">
        <v>22</v>
      </c>
      <c r="G24" s="345">
        <v>0</v>
      </c>
      <c r="H24" s="346">
        <v>0</v>
      </c>
      <c r="I24" s="345">
        <v>0</v>
      </c>
      <c r="J24" s="338">
        <v>0</v>
      </c>
      <c r="K24" s="346">
        <v>0</v>
      </c>
    </row>
    <row r="25" spans="1:11">
      <c r="A25" s="325"/>
      <c r="B25" s="320"/>
      <c r="C25" s="298"/>
      <c r="D25" s="283"/>
      <c r="E25" s="336"/>
      <c r="F25" s="297"/>
      <c r="G25" s="341"/>
      <c r="H25" s="341"/>
      <c r="I25" s="343"/>
      <c r="J25" s="341"/>
      <c r="K25" s="343"/>
    </row>
    <row r="26" spans="1:11">
      <c r="A26" s="325">
        <v>5</v>
      </c>
      <c r="B26" s="320" t="s">
        <v>72</v>
      </c>
      <c r="C26" s="297"/>
      <c r="D26" s="297"/>
      <c r="E26" s="333">
        <v>1.5</v>
      </c>
      <c r="F26" s="297" t="s">
        <v>22</v>
      </c>
      <c r="G26" s="347">
        <v>0</v>
      </c>
      <c r="H26" s="346">
        <v>0</v>
      </c>
      <c r="I26" s="345">
        <v>0</v>
      </c>
      <c r="J26" s="338">
        <v>0</v>
      </c>
      <c r="K26" s="346">
        <v>0</v>
      </c>
    </row>
    <row r="27" spans="1:11">
      <c r="A27" s="348"/>
      <c r="B27" s="283"/>
      <c r="C27" s="297"/>
      <c r="D27" s="297"/>
      <c r="G27" s="283"/>
      <c r="H27" s="297"/>
      <c r="I27" s="297"/>
      <c r="J27" s="283"/>
    </row>
    <row r="28" spans="1:11">
      <c r="B28" s="283"/>
      <c r="C28" s="298"/>
      <c r="D28" s="297"/>
      <c r="G28" s="283"/>
      <c r="H28" s="298"/>
      <c r="I28" s="297"/>
      <c r="J28" s="283"/>
    </row>
    <row r="29" spans="1:11">
      <c r="B29" s="283"/>
      <c r="C29" s="303"/>
      <c r="D29" s="303"/>
      <c r="E29" s="298"/>
      <c r="F29" s="298"/>
      <c r="G29" s="303"/>
      <c r="H29" s="303"/>
      <c r="I29" s="303"/>
      <c r="J29" s="298"/>
    </row>
    <row r="30" spans="1:11">
      <c r="B30" s="303"/>
      <c r="C30" s="298"/>
      <c r="D30" s="283"/>
      <c r="G30" s="283"/>
      <c r="H30" s="298"/>
      <c r="I30" s="283"/>
      <c r="J30" s="283"/>
    </row>
    <row r="31" spans="1:11">
      <c r="B31" s="283"/>
      <c r="C31" s="297"/>
      <c r="D31" s="297"/>
      <c r="G31" s="283"/>
      <c r="H31" s="297"/>
      <c r="I31" s="297"/>
      <c r="J31" s="283"/>
    </row>
    <row r="32" spans="1:11">
      <c r="B32" s="283"/>
      <c r="C32" s="297"/>
      <c r="D32" s="297"/>
      <c r="G32" s="283"/>
      <c r="H32" s="297"/>
      <c r="I32" s="297"/>
      <c r="J32" s="283"/>
    </row>
    <row r="33" spans="2:10">
      <c r="B33" s="283"/>
      <c r="C33" s="298"/>
      <c r="D33" s="297"/>
      <c r="G33" s="283"/>
      <c r="H33" s="298"/>
      <c r="I33" s="297"/>
      <c r="J33" s="283"/>
    </row>
    <row r="34" spans="2:10">
      <c r="B34" s="283"/>
      <c r="C34" s="303"/>
      <c r="D34" s="303"/>
      <c r="E34" s="298"/>
      <c r="F34" s="298"/>
      <c r="G34" s="303"/>
      <c r="H34" s="303"/>
      <c r="I34" s="303"/>
      <c r="J34" s="298"/>
    </row>
    <row r="35" spans="2:10">
      <c r="B35" s="303"/>
      <c r="C35" s="298"/>
      <c r="D35" s="283"/>
      <c r="G35" s="283"/>
      <c r="H35" s="298"/>
      <c r="I35" s="283"/>
      <c r="J35" s="283"/>
    </row>
    <row r="36" spans="2:10">
      <c r="B36" s="283"/>
      <c r="C36" s="297"/>
      <c r="D36" s="297"/>
      <c r="E36" s="297"/>
      <c r="F36" s="297"/>
      <c r="G36" s="283"/>
      <c r="H36" s="297"/>
      <c r="I36" s="297"/>
      <c r="J36" s="297"/>
    </row>
    <row r="37" spans="2:10">
      <c r="B37" s="283"/>
      <c r="C37" s="297"/>
      <c r="D37" s="297"/>
      <c r="E37" s="297"/>
      <c r="F37" s="297"/>
      <c r="G37" s="283"/>
      <c r="H37" s="297"/>
      <c r="I37" s="297"/>
      <c r="J37" s="297"/>
    </row>
    <row r="38" spans="2:10">
      <c r="B38" s="283"/>
      <c r="C38" s="297"/>
      <c r="D38" s="297"/>
      <c r="E38" s="297"/>
      <c r="F38" s="297"/>
      <c r="G38" s="283"/>
      <c r="H38" s="297"/>
      <c r="I38" s="297"/>
      <c r="J38" s="297"/>
    </row>
    <row r="39" spans="2:10">
      <c r="B39" s="283"/>
      <c r="C39" s="297"/>
      <c r="D39" s="297"/>
      <c r="E39" s="297"/>
      <c r="F39" s="297"/>
      <c r="G39" s="283"/>
      <c r="H39" s="297"/>
      <c r="I39" s="297"/>
      <c r="J39" s="297"/>
    </row>
    <row r="40" spans="2:10">
      <c r="B40" s="283"/>
      <c r="C40" s="297"/>
      <c r="D40" s="297"/>
      <c r="E40" s="297"/>
      <c r="F40" s="297"/>
      <c r="G40" s="283"/>
      <c r="H40" s="297"/>
      <c r="I40" s="297"/>
      <c r="J40" s="297"/>
    </row>
    <row r="41" spans="2:10">
      <c r="B41" s="283"/>
      <c r="C41" s="297"/>
      <c r="D41" s="297"/>
      <c r="E41" s="297"/>
      <c r="F41" s="297"/>
      <c r="G41" s="283"/>
      <c r="H41" s="297"/>
      <c r="I41" s="297"/>
      <c r="J41" s="297"/>
    </row>
    <row r="42" spans="2:10">
      <c r="B42" s="283"/>
      <c r="C42" s="297"/>
      <c r="D42" s="297"/>
      <c r="E42" s="297"/>
      <c r="F42" s="297"/>
      <c r="G42" s="283"/>
      <c r="H42" s="297"/>
      <c r="I42" s="297"/>
      <c r="J42" s="297"/>
    </row>
    <row r="43" spans="2:10">
      <c r="B43" s="283"/>
      <c r="C43" s="298"/>
      <c r="D43" s="297"/>
      <c r="E43" s="297"/>
      <c r="F43" s="297"/>
      <c r="G43" s="283"/>
      <c r="H43" s="298"/>
      <c r="I43" s="297"/>
      <c r="J43" s="297"/>
    </row>
    <row r="44" spans="2:10">
      <c r="B44" s="283"/>
      <c r="C44" s="303"/>
      <c r="D44" s="303"/>
      <c r="E44" s="298"/>
      <c r="F44" s="298"/>
      <c r="G44" s="303"/>
      <c r="H44" s="303"/>
      <c r="I44" s="303"/>
      <c r="J44" s="298"/>
    </row>
    <row r="45" spans="2:10">
      <c r="B45" s="283"/>
      <c r="C45" s="303"/>
      <c r="D45" s="303"/>
      <c r="E45" s="303"/>
      <c r="F45" s="303"/>
      <c r="G45" s="303"/>
      <c r="H45" s="303"/>
      <c r="I45" s="303"/>
      <c r="J45" s="303"/>
    </row>
    <row r="46" spans="2:10">
      <c r="B46" s="283"/>
      <c r="C46" s="297"/>
      <c r="D46" s="283"/>
      <c r="G46" s="283"/>
      <c r="H46" s="297"/>
      <c r="I46" s="283"/>
      <c r="J46" s="283"/>
    </row>
    <row r="47" spans="2:10">
      <c r="B47" s="283"/>
      <c r="C47" s="283"/>
      <c r="D47" s="283"/>
      <c r="G47" s="283"/>
      <c r="H47" s="283"/>
      <c r="I47" s="283"/>
      <c r="J47" s="283"/>
    </row>
    <row r="48" spans="2:10">
      <c r="B48" s="283"/>
      <c r="C48" s="303"/>
      <c r="D48" s="303"/>
      <c r="E48" s="298"/>
      <c r="F48" s="298"/>
      <c r="G48" s="283"/>
      <c r="H48" s="303"/>
      <c r="I48" s="303"/>
      <c r="J48" s="298"/>
    </row>
    <row r="49" spans="2:10">
      <c r="B49" s="303"/>
      <c r="C49" s="285"/>
      <c r="D49" s="283"/>
      <c r="G49" s="283"/>
      <c r="H49" s="285"/>
      <c r="I49" s="283"/>
      <c r="J49" s="283"/>
    </row>
    <row r="50" spans="2:10">
      <c r="B50" s="283"/>
      <c r="C50" s="303"/>
      <c r="D50" s="303"/>
      <c r="E50" s="303"/>
      <c r="F50" s="303"/>
      <c r="G50" s="303"/>
      <c r="H50" s="303"/>
      <c r="I50" s="303"/>
      <c r="J50" s="303"/>
    </row>
    <row r="51" spans="2:10">
      <c r="B51" s="283"/>
      <c r="C51" s="283"/>
      <c r="D51" s="283"/>
      <c r="G51" s="283"/>
      <c r="H51" s="283"/>
      <c r="I51" s="283"/>
      <c r="J51" s="283"/>
    </row>
  </sheetData>
  <sheetProtection algorithmName="SHA-512" hashValue="pj1+1a7MZRvQlXDI18SS+71QJIp40lUXgJt8nalGJ5D1QBvU7h6qbUMRkFLVwAO8z9sP+iQCPVq0NzObFF5i+Q==" saltValue="ZQ+neDTQJnrgHJPfed29Jg==" spinCount="100000" sheet="1" objects="1" scenarios="1"/>
  <mergeCells count="7">
    <mergeCell ref="C16:D16"/>
    <mergeCell ref="A2:J2"/>
    <mergeCell ref="A3:J3"/>
    <mergeCell ref="B4:J4"/>
    <mergeCell ref="B5:J5"/>
    <mergeCell ref="C7:F7"/>
    <mergeCell ref="A8:J8"/>
  </mergeCells>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sqref="A1:XFD104857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7" width="9.7265625" style="109" customWidth="1"/>
    <col min="38"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3" width="9.7265625" style="109" customWidth="1"/>
    <col min="294"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49" width="9.7265625" style="109" customWidth="1"/>
    <col min="550"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5" width="9.7265625" style="109" customWidth="1"/>
    <col min="806"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1" width="9.7265625" style="109" customWidth="1"/>
    <col min="1062"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7" width="9.7265625" style="109" customWidth="1"/>
    <col min="1318"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3" width="9.7265625" style="109" customWidth="1"/>
    <col min="1574"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29" width="9.7265625" style="109" customWidth="1"/>
    <col min="1830"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5" width="9.7265625" style="109" customWidth="1"/>
    <col min="2086"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1" width="9.7265625" style="109" customWidth="1"/>
    <col min="2342"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7" width="9.7265625" style="109" customWidth="1"/>
    <col min="2598"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3" width="9.7265625" style="109" customWidth="1"/>
    <col min="2854"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09" width="9.7265625" style="109" customWidth="1"/>
    <col min="3110"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5" width="9.7265625" style="109" customWidth="1"/>
    <col min="3366"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1" width="9.7265625" style="109" customWidth="1"/>
    <col min="3622"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7" width="9.7265625" style="109" customWidth="1"/>
    <col min="3878"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3" width="9.7265625" style="109" customWidth="1"/>
    <col min="4134"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89" width="9.7265625" style="109" customWidth="1"/>
    <col min="4390"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5" width="9.7265625" style="109" customWidth="1"/>
    <col min="4646"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1" width="9.7265625" style="109" customWidth="1"/>
    <col min="4902"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7" width="9.7265625" style="109" customWidth="1"/>
    <col min="5158"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3" width="9.7265625" style="109" customWidth="1"/>
    <col min="5414"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69" width="9.7265625" style="109" customWidth="1"/>
    <col min="5670"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5" width="9.7265625" style="109" customWidth="1"/>
    <col min="5926"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1" width="9.7265625" style="109" customWidth="1"/>
    <col min="6182"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7" width="9.7265625" style="109" customWidth="1"/>
    <col min="6438"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3" width="9.7265625" style="109" customWidth="1"/>
    <col min="6694"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49" width="9.7265625" style="109" customWidth="1"/>
    <col min="6950"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5" width="9.7265625" style="109" customWidth="1"/>
    <col min="7206"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1" width="9.7265625" style="109" customWidth="1"/>
    <col min="7462"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7" width="9.7265625" style="109" customWidth="1"/>
    <col min="7718"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3" width="9.7265625" style="109" customWidth="1"/>
    <col min="7974"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29" width="9.7265625" style="109" customWidth="1"/>
    <col min="8230"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5" width="9.7265625" style="109" customWidth="1"/>
    <col min="8486"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1" width="9.7265625" style="109" customWidth="1"/>
    <col min="8742"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7" width="9.7265625" style="109" customWidth="1"/>
    <col min="8998"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3" width="9.7265625" style="109" customWidth="1"/>
    <col min="9254"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09" width="9.7265625" style="109" customWidth="1"/>
    <col min="9510"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5" width="9.7265625" style="109" customWidth="1"/>
    <col min="9766"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1" width="9.7265625" style="109" customWidth="1"/>
    <col min="10022"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7" width="9.7265625" style="109" customWidth="1"/>
    <col min="10278"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3" width="9.7265625" style="109" customWidth="1"/>
    <col min="10534"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89" width="9.7265625" style="109" customWidth="1"/>
    <col min="10790"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5" width="9.7265625" style="109" customWidth="1"/>
    <col min="11046"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1" width="9.7265625" style="109" customWidth="1"/>
    <col min="11302"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7" width="9.7265625" style="109" customWidth="1"/>
    <col min="11558"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3" width="9.7265625" style="109" customWidth="1"/>
    <col min="11814"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69" width="9.7265625" style="109" customWidth="1"/>
    <col min="12070"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5" width="9.7265625" style="109" customWidth="1"/>
    <col min="12326"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1" width="9.7265625" style="109" customWidth="1"/>
    <col min="12582"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7" width="9.7265625" style="109" customWidth="1"/>
    <col min="12838"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3" width="9.7265625" style="109" customWidth="1"/>
    <col min="13094"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49" width="9.7265625" style="109" customWidth="1"/>
    <col min="13350"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5" width="9.7265625" style="109" customWidth="1"/>
    <col min="13606"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1" width="9.7265625" style="109" customWidth="1"/>
    <col min="13862"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7" width="9.7265625" style="109" customWidth="1"/>
    <col min="14118"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3" width="9.7265625" style="109" customWidth="1"/>
    <col min="14374"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29" width="9.7265625" style="109" customWidth="1"/>
    <col min="14630"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5" width="9.7265625" style="109" customWidth="1"/>
    <col min="14886"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1" width="9.7265625" style="109" customWidth="1"/>
    <col min="15142"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7" width="9.7265625" style="109" customWidth="1"/>
    <col min="15398"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3" width="9.7265625" style="109" customWidth="1"/>
    <col min="15654"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09" width="9.7265625" style="109" customWidth="1"/>
    <col min="15910"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5" width="9.7265625" style="109" customWidth="1"/>
    <col min="16166"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73</v>
      </c>
      <c r="O4" s="354" t="s">
        <v>73</v>
      </c>
      <c r="P4" s="353"/>
      <c r="Q4" s="353"/>
      <c r="R4" s="353"/>
      <c r="S4" s="353"/>
      <c r="AE4" s="354" t="s">
        <v>73</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14" t="s">
        <v>76</v>
      </c>
      <c r="C7" s="414"/>
      <c r="D7" s="414"/>
      <c r="E7" s="414"/>
      <c r="F7" s="414"/>
      <c r="G7" s="414"/>
      <c r="H7" s="414"/>
      <c r="I7" s="414"/>
      <c r="J7" s="414"/>
      <c r="K7" s="414"/>
      <c r="L7" s="414"/>
      <c r="M7" s="414"/>
      <c r="O7" s="410" t="s">
        <v>77</v>
      </c>
      <c r="P7" s="411"/>
      <c r="Q7" s="411"/>
      <c r="R7" s="411"/>
      <c r="S7" s="411"/>
      <c r="T7" s="411"/>
      <c r="U7" s="411"/>
      <c r="V7" s="411"/>
      <c r="W7" s="411"/>
      <c r="X7" s="411"/>
      <c r="Y7" s="411"/>
      <c r="Z7" s="411"/>
      <c r="AE7" s="411" t="s">
        <v>77</v>
      </c>
      <c r="AF7" s="411"/>
      <c r="AG7" s="411"/>
      <c r="AH7" s="411"/>
      <c r="AI7" s="411"/>
      <c r="AJ7" s="411"/>
      <c r="AK7" s="411"/>
      <c r="AL7" s="411"/>
      <c r="AM7" s="411"/>
      <c r="AN7" s="411"/>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09">
        <v>0</v>
      </c>
      <c r="T10" s="409"/>
      <c r="V10" s="350"/>
      <c r="W10" s="350"/>
      <c r="Y10" s="350"/>
      <c r="Z10" s="350"/>
      <c r="AE10" s="368">
        <v>1</v>
      </c>
      <c r="AF10" s="370" t="s">
        <v>89</v>
      </c>
      <c r="AG10" s="368" t="s">
        <v>1126</v>
      </c>
      <c r="AH10" s="409">
        <v>0</v>
      </c>
      <c r="AI10" s="409"/>
      <c r="AJ10" s="349"/>
      <c r="AK10" s="409">
        <v>0</v>
      </c>
      <c r="AL10" s="409"/>
      <c r="AM10" s="348"/>
    </row>
    <row r="11" spans="1:42" ht="13.5">
      <c r="B11" s="368">
        <v>1</v>
      </c>
      <c r="C11" s="370" t="s">
        <v>89</v>
      </c>
      <c r="D11" s="368" t="s">
        <v>1126</v>
      </c>
      <c r="E11" s="409">
        <v>0</v>
      </c>
      <c r="F11" s="409"/>
      <c r="G11" s="371"/>
      <c r="H11" s="409">
        <v>0</v>
      </c>
      <c r="I11" s="409"/>
      <c r="J11" s="371"/>
      <c r="K11" s="409">
        <v>0</v>
      </c>
      <c r="L11" s="409"/>
      <c r="M11" s="351"/>
      <c r="O11" s="368">
        <v>11</v>
      </c>
      <c r="P11" s="369" t="s">
        <v>89</v>
      </c>
      <c r="Q11" s="109">
        <v>50</v>
      </c>
      <c r="S11" s="409">
        <v>0</v>
      </c>
      <c r="T11" s="409"/>
      <c r="V11" s="350"/>
      <c r="W11" s="350"/>
      <c r="Y11" s="350"/>
      <c r="Z11" s="350"/>
      <c r="AE11" s="368">
        <v>101</v>
      </c>
      <c r="AF11" s="370" t="s">
        <v>89</v>
      </c>
      <c r="AG11" s="368" t="s">
        <v>1127</v>
      </c>
      <c r="AH11" s="409">
        <v>0</v>
      </c>
      <c r="AI11" s="409"/>
      <c r="AJ11" s="349"/>
      <c r="AK11" s="409">
        <v>0</v>
      </c>
      <c r="AL11" s="409"/>
      <c r="AM11" s="348"/>
      <c r="AN11" s="348"/>
      <c r="AO11" s="348"/>
      <c r="AP11" s="348"/>
    </row>
    <row r="12" spans="1:42" ht="13.5">
      <c r="B12" s="368">
        <v>101</v>
      </c>
      <c r="C12" s="370" t="s">
        <v>89</v>
      </c>
      <c r="D12" s="368" t="s">
        <v>1127</v>
      </c>
      <c r="E12" s="409">
        <v>0</v>
      </c>
      <c r="F12" s="409"/>
      <c r="G12" s="371"/>
      <c r="H12" s="409">
        <v>0</v>
      </c>
      <c r="I12" s="409"/>
      <c r="J12" s="371"/>
      <c r="K12" s="409">
        <v>0</v>
      </c>
      <c r="L12" s="409"/>
      <c r="M12" s="351"/>
      <c r="O12" s="368">
        <v>51</v>
      </c>
      <c r="P12" s="369" t="s">
        <v>89</v>
      </c>
      <c r="Q12" s="109">
        <v>100</v>
      </c>
      <c r="S12" s="409">
        <v>0</v>
      </c>
      <c r="T12" s="409"/>
      <c r="V12" s="350"/>
      <c r="W12" s="350"/>
      <c r="Y12" s="350"/>
      <c r="Z12" s="350"/>
      <c r="AE12" s="87" t="s">
        <v>1128</v>
      </c>
      <c r="AF12" s="370"/>
      <c r="AG12" s="368"/>
      <c r="AH12" s="409">
        <v>0</v>
      </c>
      <c r="AI12" s="409"/>
      <c r="AJ12" s="349"/>
      <c r="AK12" s="409">
        <v>0</v>
      </c>
      <c r="AL12" s="409"/>
      <c r="AM12" s="348"/>
      <c r="AN12" s="348"/>
      <c r="AO12" s="348"/>
      <c r="AP12" s="348"/>
    </row>
    <row r="13" spans="1:42" ht="13.5">
      <c r="B13" s="368">
        <v>501</v>
      </c>
      <c r="C13" s="370" t="s">
        <v>89</v>
      </c>
      <c r="D13" s="368" t="s">
        <v>1129</v>
      </c>
      <c r="E13" s="409">
        <v>0</v>
      </c>
      <c r="F13" s="409"/>
      <c r="G13" s="371"/>
      <c r="H13" s="409">
        <v>0</v>
      </c>
      <c r="I13" s="409"/>
      <c r="J13" s="371"/>
      <c r="K13" s="409">
        <v>0</v>
      </c>
      <c r="L13" s="409"/>
      <c r="M13" s="351"/>
      <c r="O13" s="368" t="s">
        <v>90</v>
      </c>
      <c r="S13" s="409">
        <v>0</v>
      </c>
      <c r="T13" s="409"/>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09">
        <v>0</v>
      </c>
      <c r="F14" s="409"/>
      <c r="G14" s="371"/>
      <c r="H14" s="409">
        <v>0</v>
      </c>
      <c r="I14" s="409"/>
      <c r="J14" s="371"/>
      <c r="K14" s="409">
        <v>0</v>
      </c>
      <c r="L14" s="409"/>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0" t="s">
        <v>77</v>
      </c>
      <c r="P16" s="411"/>
      <c r="Q16" s="411"/>
      <c r="R16" s="411"/>
      <c r="S16" s="411"/>
      <c r="T16" s="411"/>
      <c r="U16" s="411"/>
      <c r="V16" s="411"/>
      <c r="W16" s="411"/>
      <c r="X16" s="411"/>
      <c r="Y16" s="411"/>
      <c r="Z16" s="411"/>
      <c r="AE16" s="411" t="s">
        <v>77</v>
      </c>
      <c r="AF16" s="411"/>
      <c r="AG16" s="411"/>
      <c r="AH16" s="411"/>
      <c r="AI16" s="411"/>
      <c r="AJ16" s="411"/>
      <c r="AK16" s="411"/>
      <c r="AL16" s="411"/>
      <c r="AM16" s="411"/>
      <c r="AN16" s="411"/>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3">
        <v>0</v>
      </c>
      <c r="AJ17" s="413"/>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7"/>
      <c r="U19" s="350"/>
      <c r="V19" s="350"/>
      <c r="W19" s="350"/>
      <c r="X19" s="350"/>
      <c r="Y19" s="350"/>
      <c r="Z19" s="350"/>
      <c r="AE19" s="320" t="s">
        <v>106</v>
      </c>
      <c r="AI19" s="413">
        <v>0</v>
      </c>
      <c r="AJ19" s="413"/>
      <c r="AL19" s="320" t="s">
        <v>107</v>
      </c>
      <c r="AO19" s="350"/>
      <c r="AP19" s="350"/>
    </row>
    <row r="20" spans="1:45" ht="13.5">
      <c r="B20" s="376" t="s">
        <v>108</v>
      </c>
      <c r="O20" s="368">
        <v>101</v>
      </c>
      <c r="P20" s="370" t="s">
        <v>89</v>
      </c>
      <c r="Q20" s="368" t="s">
        <v>1127</v>
      </c>
      <c r="S20" s="375">
        <v>0</v>
      </c>
      <c r="T20" s="377"/>
      <c r="AF20" s="369"/>
      <c r="AJ20" s="109"/>
      <c r="AL20" s="350"/>
      <c r="AM20" s="350"/>
      <c r="AO20" s="350"/>
      <c r="AP20" s="350"/>
    </row>
    <row r="21" spans="1:45" ht="13.5">
      <c r="B21" s="269" t="s">
        <v>109</v>
      </c>
      <c r="O21" s="87" t="s">
        <v>1128</v>
      </c>
      <c r="P21" s="378"/>
      <c r="Q21" s="368"/>
      <c r="S21" s="375">
        <v>0</v>
      </c>
      <c r="T21" s="377"/>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0" t="s">
        <v>77</v>
      </c>
      <c r="P24" s="411"/>
      <c r="Q24" s="411"/>
      <c r="R24" s="411"/>
      <c r="S24" s="411"/>
      <c r="T24" s="411"/>
      <c r="U24" s="411"/>
      <c r="V24" s="411"/>
      <c r="W24" s="411"/>
      <c r="X24" s="411"/>
      <c r="Y24" s="411"/>
      <c r="Z24" s="411"/>
      <c r="AA24" s="353"/>
      <c r="AC24" s="380"/>
      <c r="AE24" s="411" t="s">
        <v>77</v>
      </c>
      <c r="AF24" s="411"/>
      <c r="AG24" s="411"/>
      <c r="AH24" s="411"/>
      <c r="AI24" s="411"/>
      <c r="AJ24" s="411"/>
      <c r="AK24" s="411"/>
      <c r="AL24" s="411"/>
      <c r="AM24" s="411"/>
      <c r="AN24" s="411"/>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0" t="s">
        <v>77</v>
      </c>
      <c r="C29" s="411"/>
      <c r="D29" s="411"/>
      <c r="E29" s="411"/>
      <c r="F29" s="411"/>
      <c r="G29" s="411"/>
      <c r="H29" s="411"/>
      <c r="I29" s="411"/>
      <c r="J29" s="411"/>
      <c r="K29" s="411"/>
      <c r="L29" s="411"/>
      <c r="M29" s="411"/>
      <c r="AA29" s="353"/>
      <c r="AE29" s="411" t="s">
        <v>77</v>
      </c>
      <c r="AF29" s="411"/>
      <c r="AG29" s="411"/>
      <c r="AH29" s="411"/>
      <c r="AI29" s="411"/>
      <c r="AJ29" s="411"/>
      <c r="AK29" s="411"/>
      <c r="AL29" s="411"/>
      <c r="AM29" s="411"/>
      <c r="AN29" s="411"/>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0" t="s">
        <v>77</v>
      </c>
      <c r="P31" s="411"/>
      <c r="Q31" s="411"/>
      <c r="R31" s="411"/>
      <c r="S31" s="411"/>
      <c r="T31" s="411"/>
      <c r="U31" s="411"/>
      <c r="V31" s="411"/>
      <c r="W31" s="411"/>
      <c r="X31" s="411"/>
      <c r="Y31" s="411"/>
      <c r="Z31" s="411"/>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09">
        <v>0</v>
      </c>
      <c r="F32" s="409"/>
      <c r="G32" s="371"/>
      <c r="H32" s="409">
        <v>0</v>
      </c>
      <c r="I32" s="409"/>
      <c r="J32" s="371"/>
      <c r="K32" s="409">
        <v>0</v>
      </c>
      <c r="L32" s="409"/>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09">
        <v>0</v>
      </c>
      <c r="F33" s="409"/>
      <c r="G33" s="371"/>
      <c r="H33" s="409">
        <v>0</v>
      </c>
      <c r="I33" s="409"/>
      <c r="J33" s="371"/>
      <c r="K33" s="409">
        <v>0</v>
      </c>
      <c r="L33" s="409"/>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09">
        <v>0</v>
      </c>
      <c r="F34" s="409"/>
      <c r="G34" s="371"/>
      <c r="H34" s="409">
        <v>0</v>
      </c>
      <c r="I34" s="409"/>
      <c r="J34" s="371"/>
      <c r="K34" s="409">
        <v>0</v>
      </c>
      <c r="L34" s="409"/>
      <c r="M34" s="351"/>
      <c r="O34" s="368">
        <v>1</v>
      </c>
      <c r="P34" s="370" t="s">
        <v>89</v>
      </c>
      <c r="Q34" s="384" t="s">
        <v>134</v>
      </c>
      <c r="S34" s="409">
        <v>0</v>
      </c>
      <c r="T34" s="409"/>
      <c r="U34" s="383"/>
      <c r="V34" s="409">
        <v>0</v>
      </c>
      <c r="W34" s="409"/>
      <c r="X34" s="350"/>
      <c r="AB34" s="351"/>
      <c r="AE34" s="368">
        <v>101</v>
      </c>
      <c r="AF34" s="370" t="s">
        <v>89</v>
      </c>
      <c r="AG34" s="368" t="s">
        <v>1127</v>
      </c>
      <c r="AI34" s="381">
        <v>0</v>
      </c>
      <c r="AJ34" s="381"/>
      <c r="AK34" s="371"/>
      <c r="AL34" s="381">
        <v>0</v>
      </c>
      <c r="AM34" s="381"/>
      <c r="AR34" s="351"/>
    </row>
    <row r="35" spans="1:45" ht="13.5">
      <c r="B35" s="368" t="s">
        <v>1130</v>
      </c>
      <c r="E35" s="409">
        <v>0</v>
      </c>
      <c r="F35" s="409"/>
      <c r="G35" s="371"/>
      <c r="H35" s="409">
        <v>0</v>
      </c>
      <c r="I35" s="409"/>
      <c r="J35" s="371"/>
      <c r="K35" s="409">
        <v>0</v>
      </c>
      <c r="L35" s="409"/>
      <c r="M35" s="351"/>
      <c r="O35" s="368">
        <v>101</v>
      </c>
      <c r="P35" s="370" t="s">
        <v>89</v>
      </c>
      <c r="Q35" s="384" t="s">
        <v>135</v>
      </c>
      <c r="S35" s="409">
        <v>0</v>
      </c>
      <c r="T35" s="409"/>
      <c r="U35" s="371"/>
      <c r="V35" s="409">
        <v>0</v>
      </c>
      <c r="W35" s="409"/>
      <c r="AB35" s="351"/>
      <c r="AE35" s="368">
        <v>501</v>
      </c>
      <c r="AF35" s="370" t="s">
        <v>89</v>
      </c>
      <c r="AG35" s="368" t="s">
        <v>1129</v>
      </c>
      <c r="AI35" s="381">
        <v>0</v>
      </c>
      <c r="AJ35" s="381"/>
      <c r="AK35" s="371"/>
      <c r="AL35" s="381">
        <v>0</v>
      </c>
      <c r="AM35" s="381"/>
      <c r="AR35" s="351"/>
    </row>
    <row r="36" spans="1:45" ht="13.5">
      <c r="A36" s="320"/>
      <c r="B36" s="109"/>
      <c r="C36" s="109"/>
      <c r="F36" s="109"/>
      <c r="O36" s="87" t="s">
        <v>136</v>
      </c>
      <c r="P36" s="378"/>
      <c r="Q36" s="368"/>
      <c r="S36" s="409">
        <v>0</v>
      </c>
      <c r="T36" s="409"/>
      <c r="U36" s="383"/>
      <c r="V36" s="409">
        <v>0</v>
      </c>
      <c r="W36" s="409"/>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0" t="s">
        <v>77</v>
      </c>
      <c r="P39" s="411"/>
      <c r="Q39" s="411"/>
      <c r="R39" s="411"/>
      <c r="S39" s="411"/>
      <c r="T39" s="411"/>
      <c r="U39" s="411"/>
      <c r="V39" s="411"/>
      <c r="W39" s="411"/>
      <c r="X39" s="411"/>
      <c r="Y39" s="411"/>
      <c r="Z39" s="411"/>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1" t="s">
        <v>77</v>
      </c>
      <c r="AF40" s="411"/>
      <c r="AG40" s="411"/>
      <c r="AH40" s="411"/>
      <c r="AI40" s="411"/>
      <c r="AJ40" s="411"/>
      <c r="AK40" s="411"/>
      <c r="AL40" s="411"/>
      <c r="AM40" s="411"/>
      <c r="AN40" s="411"/>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09">
        <v>0</v>
      </c>
      <c r="T41" s="409"/>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09">
        <v>0</v>
      </c>
      <c r="T42" s="409"/>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09">
        <v>0</v>
      </c>
      <c r="T43" s="409"/>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09">
        <v>0</v>
      </c>
      <c r="T44" s="409"/>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0" t="s">
        <v>77</v>
      </c>
      <c r="C46" s="411"/>
      <c r="D46" s="411"/>
      <c r="E46" s="411"/>
      <c r="F46" s="411"/>
      <c r="G46" s="411"/>
      <c r="H46" s="411"/>
      <c r="I46" s="411"/>
      <c r="J46" s="411"/>
      <c r="K46" s="411"/>
      <c r="L46" s="411"/>
      <c r="M46" s="411"/>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0" t="s">
        <v>77</v>
      </c>
      <c r="P47" s="411"/>
      <c r="Q47" s="411"/>
      <c r="R47" s="411"/>
      <c r="S47" s="411"/>
      <c r="T47" s="411"/>
      <c r="U47" s="411"/>
      <c r="V47" s="411"/>
      <c r="W47" s="411"/>
      <c r="X47" s="411"/>
      <c r="Y47" s="411"/>
      <c r="Z47" s="411"/>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09">
        <v>0</v>
      </c>
      <c r="F49" s="409"/>
      <c r="G49" s="371"/>
      <c r="H49" s="409">
        <v>0</v>
      </c>
      <c r="I49" s="409"/>
      <c r="J49" s="371"/>
      <c r="K49" s="409">
        <v>0</v>
      </c>
      <c r="L49" s="409"/>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09">
        <v>0</v>
      </c>
      <c r="F50" s="409"/>
      <c r="G50" s="371"/>
      <c r="H50" s="409">
        <v>0</v>
      </c>
      <c r="I50" s="409"/>
      <c r="J50" s="371"/>
      <c r="K50" s="409">
        <v>0</v>
      </c>
      <c r="L50" s="409"/>
      <c r="S50" s="320"/>
      <c r="T50" s="109"/>
      <c r="AE50" s="411" t="s">
        <v>77</v>
      </c>
      <c r="AF50" s="411"/>
      <c r="AG50" s="411"/>
      <c r="AH50" s="411"/>
      <c r="AI50" s="411"/>
      <c r="AJ50" s="411"/>
      <c r="AK50" s="411"/>
      <c r="AL50" s="411"/>
      <c r="AM50" s="411"/>
      <c r="AN50" s="411"/>
      <c r="AO50" s="374"/>
    </row>
    <row r="51" spans="1:45" ht="13.5">
      <c r="A51" s="320"/>
      <c r="B51" s="368">
        <v>501</v>
      </c>
      <c r="C51" s="370" t="s">
        <v>89</v>
      </c>
      <c r="D51" s="368" t="s">
        <v>1129</v>
      </c>
      <c r="E51" s="409">
        <v>0</v>
      </c>
      <c r="F51" s="409"/>
      <c r="G51" s="371"/>
      <c r="H51" s="409">
        <v>0</v>
      </c>
      <c r="I51" s="409"/>
      <c r="J51" s="371"/>
      <c r="K51" s="409">
        <v>0</v>
      </c>
      <c r="L51" s="409"/>
      <c r="O51" s="368">
        <v>1</v>
      </c>
      <c r="P51" s="370" t="s">
        <v>89</v>
      </c>
      <c r="Q51" s="368" t="s">
        <v>1126</v>
      </c>
      <c r="S51" s="409">
        <v>0</v>
      </c>
      <c r="T51" s="409"/>
      <c r="U51" s="371"/>
      <c r="V51" s="409">
        <v>0</v>
      </c>
      <c r="W51" s="409"/>
      <c r="X51" s="371"/>
      <c r="Y51" s="409">
        <v>0</v>
      </c>
      <c r="Z51" s="409"/>
      <c r="AA51" s="371"/>
      <c r="AB51" s="409">
        <v>0</v>
      </c>
      <c r="AC51" s="409"/>
      <c r="AE51" s="367"/>
      <c r="AF51" s="367"/>
      <c r="AG51" s="367"/>
      <c r="AH51" s="367"/>
      <c r="AI51" s="367"/>
      <c r="AJ51" s="367"/>
      <c r="AK51" s="367"/>
      <c r="AL51" s="367"/>
      <c r="AM51" s="367"/>
      <c r="AN51" s="367"/>
      <c r="AO51" s="362"/>
      <c r="AP51" s="362"/>
      <c r="AQ51" s="362"/>
    </row>
    <row r="52" spans="1:45" ht="13.5">
      <c r="B52" s="368" t="s">
        <v>1130</v>
      </c>
      <c r="E52" s="409">
        <v>0</v>
      </c>
      <c r="F52" s="409"/>
      <c r="G52" s="371"/>
      <c r="H52" s="409">
        <v>0</v>
      </c>
      <c r="I52" s="409"/>
      <c r="J52" s="371"/>
      <c r="K52" s="409">
        <v>0</v>
      </c>
      <c r="L52" s="409"/>
      <c r="O52" s="368">
        <v>101</v>
      </c>
      <c r="P52" s="370" t="s">
        <v>89</v>
      </c>
      <c r="Q52" s="368" t="s">
        <v>1127</v>
      </c>
      <c r="S52" s="409">
        <v>0</v>
      </c>
      <c r="T52" s="409"/>
      <c r="U52" s="371"/>
      <c r="V52" s="409">
        <v>0</v>
      </c>
      <c r="W52" s="409"/>
      <c r="X52" s="371"/>
      <c r="Y52" s="409">
        <v>0</v>
      </c>
      <c r="Z52" s="409"/>
      <c r="AA52" s="371"/>
      <c r="AB52" s="409">
        <v>0</v>
      </c>
      <c r="AC52" s="409"/>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09">
        <v>0</v>
      </c>
      <c r="T53" s="409"/>
      <c r="U53" s="371"/>
      <c r="V53" s="409">
        <v>0</v>
      </c>
      <c r="W53" s="409"/>
      <c r="X53" s="371"/>
      <c r="Y53" s="409">
        <v>0</v>
      </c>
      <c r="Z53" s="409"/>
      <c r="AA53" s="371"/>
      <c r="AB53" s="409">
        <v>0</v>
      </c>
      <c r="AC53" s="409"/>
      <c r="AI53" s="320"/>
      <c r="AJ53" s="109"/>
    </row>
    <row r="54" spans="1:45" ht="13.5">
      <c r="B54" s="357" t="s">
        <v>1134</v>
      </c>
      <c r="C54" s="361"/>
      <c r="D54" s="361"/>
      <c r="E54" s="361"/>
      <c r="F54" s="361"/>
      <c r="G54" s="361"/>
      <c r="H54" s="361"/>
      <c r="I54" s="361"/>
      <c r="J54" s="361"/>
      <c r="K54" s="361"/>
      <c r="L54" s="361"/>
      <c r="M54" s="361"/>
      <c r="O54" s="368" t="s">
        <v>1130</v>
      </c>
      <c r="P54" s="350"/>
      <c r="S54" s="409">
        <v>0</v>
      </c>
      <c r="T54" s="409"/>
      <c r="U54" s="371"/>
      <c r="V54" s="409">
        <v>0</v>
      </c>
      <c r="W54" s="409"/>
      <c r="X54" s="371"/>
      <c r="Y54" s="409">
        <v>0</v>
      </c>
      <c r="Z54" s="409"/>
      <c r="AA54" s="371"/>
      <c r="AB54" s="409">
        <v>0</v>
      </c>
      <c r="AC54" s="409"/>
      <c r="AE54" s="368">
        <v>0</v>
      </c>
      <c r="AF54" s="370" t="s">
        <v>89</v>
      </c>
      <c r="AG54" s="368" t="s">
        <v>1126</v>
      </c>
      <c r="AI54" s="375">
        <v>0</v>
      </c>
      <c r="AJ54" s="375"/>
      <c r="AK54" s="371"/>
      <c r="AL54" s="375">
        <v>0</v>
      </c>
      <c r="AM54" s="375"/>
      <c r="AR54" s="365"/>
      <c r="AS54" s="362"/>
    </row>
    <row r="55" spans="1:45" ht="13.5">
      <c r="B55" s="410" t="s">
        <v>77</v>
      </c>
      <c r="C55" s="411"/>
      <c r="D55" s="411"/>
      <c r="E55" s="411"/>
      <c r="F55" s="411"/>
      <c r="G55" s="411"/>
      <c r="H55" s="411"/>
      <c r="I55" s="411"/>
      <c r="J55" s="411"/>
      <c r="K55" s="411"/>
      <c r="L55" s="411"/>
      <c r="M55" s="411"/>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2"/>
      <c r="AS57" s="412"/>
    </row>
    <row r="58" spans="1:45" ht="13.5">
      <c r="A58" s="320"/>
      <c r="B58" s="368">
        <v>1</v>
      </c>
      <c r="C58" s="370" t="s">
        <v>89</v>
      </c>
      <c r="D58" s="368" t="s">
        <v>1126</v>
      </c>
      <c r="E58" s="409">
        <v>0</v>
      </c>
      <c r="F58" s="409"/>
      <c r="G58" s="371"/>
      <c r="H58" s="409">
        <v>0</v>
      </c>
      <c r="I58" s="409"/>
      <c r="J58" s="371"/>
      <c r="K58" s="409">
        <v>0</v>
      </c>
      <c r="L58" s="409"/>
      <c r="AO58" s="412"/>
      <c r="AP58" s="412"/>
      <c r="AR58" s="412"/>
      <c r="AS58" s="412"/>
    </row>
    <row r="59" spans="1:45" ht="13.5">
      <c r="A59" s="320"/>
      <c r="B59" s="368">
        <v>101</v>
      </c>
      <c r="C59" s="370" t="s">
        <v>89</v>
      </c>
      <c r="D59" s="368" t="s">
        <v>1127</v>
      </c>
      <c r="E59" s="409">
        <v>0</v>
      </c>
      <c r="F59" s="409"/>
      <c r="G59" s="371"/>
      <c r="H59" s="409">
        <v>0</v>
      </c>
      <c r="I59" s="409"/>
      <c r="J59" s="371"/>
      <c r="K59" s="409">
        <v>0</v>
      </c>
      <c r="L59" s="409"/>
      <c r="M59" s="348"/>
      <c r="O59" s="357" t="s">
        <v>1135</v>
      </c>
      <c r="P59" s="361"/>
      <c r="Q59" s="361"/>
      <c r="R59" s="361"/>
      <c r="S59" s="361"/>
      <c r="T59" s="361"/>
      <c r="U59" s="361"/>
      <c r="V59" s="361"/>
      <c r="W59" s="361"/>
      <c r="X59" s="361"/>
      <c r="Y59" s="361"/>
      <c r="Z59" s="361"/>
      <c r="AO59" s="412"/>
      <c r="AP59" s="412"/>
      <c r="AR59" s="412"/>
      <c r="AS59" s="412"/>
    </row>
    <row r="60" spans="1:45" ht="13.5">
      <c r="A60" s="320"/>
      <c r="B60" s="368">
        <v>501</v>
      </c>
      <c r="C60" s="370" t="s">
        <v>89</v>
      </c>
      <c r="D60" s="368" t="s">
        <v>1129</v>
      </c>
      <c r="E60" s="409">
        <v>0</v>
      </c>
      <c r="F60" s="409"/>
      <c r="G60" s="371"/>
      <c r="H60" s="409">
        <v>0</v>
      </c>
      <c r="I60" s="409"/>
      <c r="J60" s="371"/>
      <c r="K60" s="409">
        <v>0</v>
      </c>
      <c r="L60" s="409"/>
      <c r="M60" s="348"/>
      <c r="O60" s="410" t="s">
        <v>77</v>
      </c>
      <c r="P60" s="411"/>
      <c r="Q60" s="411"/>
      <c r="R60" s="411"/>
      <c r="S60" s="411"/>
      <c r="T60" s="411"/>
      <c r="U60" s="411"/>
      <c r="V60" s="411"/>
      <c r="W60" s="411"/>
      <c r="X60" s="411"/>
      <c r="Y60" s="411"/>
      <c r="Z60" s="411"/>
      <c r="AO60" s="412"/>
      <c r="AP60" s="412"/>
      <c r="AR60" s="412"/>
      <c r="AS60" s="412"/>
    </row>
    <row r="61" spans="1:45" ht="13.5">
      <c r="B61" s="368" t="s">
        <v>1130</v>
      </c>
      <c r="E61" s="409">
        <v>0</v>
      </c>
      <c r="F61" s="409"/>
      <c r="G61" s="371"/>
      <c r="H61" s="409">
        <v>0</v>
      </c>
      <c r="I61" s="409"/>
      <c r="J61" s="371"/>
      <c r="K61" s="409">
        <v>0</v>
      </c>
      <c r="L61" s="409"/>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09">
        <v>0</v>
      </c>
      <c r="S63" s="409"/>
      <c r="T63" s="371"/>
      <c r="U63" s="409">
        <v>0</v>
      </c>
      <c r="V63" s="409"/>
      <c r="W63" s="371"/>
      <c r="X63" s="409">
        <v>0</v>
      </c>
      <c r="Y63" s="409"/>
      <c r="Z63" s="351"/>
      <c r="AE63" s="109"/>
      <c r="AJ63" s="109"/>
    </row>
    <row r="64" spans="1:45" ht="13.5">
      <c r="B64" s="410" t="s">
        <v>77</v>
      </c>
      <c r="C64" s="411"/>
      <c r="D64" s="411"/>
      <c r="E64" s="411"/>
      <c r="F64" s="411"/>
      <c r="G64" s="411"/>
      <c r="H64" s="411"/>
      <c r="I64" s="411"/>
      <c r="J64" s="411"/>
      <c r="K64" s="411"/>
      <c r="L64" s="411"/>
      <c r="M64" s="411"/>
      <c r="O64" s="368">
        <v>101</v>
      </c>
      <c r="P64" s="370" t="s">
        <v>89</v>
      </c>
      <c r="Q64" s="368" t="s">
        <v>1127</v>
      </c>
      <c r="R64" s="409">
        <v>0</v>
      </c>
      <c r="S64" s="409"/>
      <c r="T64" s="371"/>
      <c r="U64" s="409">
        <v>0</v>
      </c>
      <c r="V64" s="409"/>
      <c r="W64" s="371"/>
      <c r="X64" s="409">
        <v>0</v>
      </c>
      <c r="Y64" s="409"/>
      <c r="Z64" s="351"/>
    </row>
    <row r="65" spans="2:26" ht="13.5">
      <c r="B65" s="368" t="s">
        <v>173</v>
      </c>
      <c r="C65" s="370"/>
      <c r="D65" s="368" t="s">
        <v>174</v>
      </c>
      <c r="F65" s="409">
        <v>0</v>
      </c>
      <c r="G65" s="409"/>
      <c r="O65" s="368">
        <v>501</v>
      </c>
      <c r="P65" s="370" t="s">
        <v>89</v>
      </c>
      <c r="Q65" s="368" t="s">
        <v>1129</v>
      </c>
      <c r="R65" s="409">
        <v>0</v>
      </c>
      <c r="S65" s="409"/>
      <c r="T65" s="371"/>
      <c r="U65" s="409">
        <v>0</v>
      </c>
      <c r="V65" s="409"/>
      <c r="W65" s="371"/>
      <c r="X65" s="409">
        <v>0</v>
      </c>
      <c r="Y65" s="409"/>
      <c r="Z65" s="351"/>
    </row>
    <row r="66" spans="2:26" ht="13.5">
      <c r="B66" s="368" t="s">
        <v>173</v>
      </c>
      <c r="C66" s="370"/>
      <c r="D66" s="368" t="s">
        <v>175</v>
      </c>
      <c r="F66" s="409">
        <v>0</v>
      </c>
      <c r="G66" s="409"/>
      <c r="J66" s="351"/>
      <c r="M66" s="351"/>
      <c r="O66" s="368" t="s">
        <v>1130</v>
      </c>
      <c r="P66" s="350"/>
      <c r="R66" s="409">
        <v>0</v>
      </c>
      <c r="S66" s="409"/>
      <c r="T66" s="371"/>
      <c r="U66" s="409">
        <v>0</v>
      </c>
      <c r="V66" s="409"/>
      <c r="W66" s="371"/>
      <c r="X66" s="409">
        <v>0</v>
      </c>
      <c r="Y66" s="409"/>
      <c r="Z66" s="351"/>
    </row>
    <row r="67" spans="2:26">
      <c r="B67" s="368" t="s">
        <v>173</v>
      </c>
      <c r="C67" s="370"/>
      <c r="D67" s="368" t="s">
        <v>176</v>
      </c>
      <c r="F67" s="409">
        <v>0</v>
      </c>
      <c r="G67" s="409"/>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IwbOrI0c30wUy2wW1hSjrMYwnheNO9eg7J5DD5XsNavADG7WKZPApT/vyVY5bNQkYJ4XlXXnIRcxTEm9ldDK0A==" saltValue="JG34Q7BBiKl1kOHLriJZZw==" spinCount="100000" sheet="1" objects="1" scenarios="1"/>
  <mergeCells count="126">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E33:F33"/>
    <mergeCell ref="H33:I33"/>
    <mergeCell ref="K33:L33"/>
    <mergeCell ref="E34:F34"/>
    <mergeCell ref="H34:I34"/>
    <mergeCell ref="K34:L34"/>
    <mergeCell ref="B29:M29"/>
    <mergeCell ref="AE29:AN29"/>
    <mergeCell ref="O31:Z31"/>
    <mergeCell ref="E32:F32"/>
    <mergeCell ref="H32:I32"/>
    <mergeCell ref="K32:L32"/>
    <mergeCell ref="S36:T36"/>
    <mergeCell ref="V36:W36"/>
    <mergeCell ref="O39:Z39"/>
    <mergeCell ref="AE40:AN40"/>
    <mergeCell ref="S41:T41"/>
    <mergeCell ref="S42:T42"/>
    <mergeCell ref="S34:T34"/>
    <mergeCell ref="V34:W34"/>
    <mergeCell ref="E35:F35"/>
    <mergeCell ref="H35:I35"/>
    <mergeCell ref="K35:L35"/>
    <mergeCell ref="S35:T35"/>
    <mergeCell ref="V35:W35"/>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E52:F52"/>
    <mergeCell ref="H52:I52"/>
    <mergeCell ref="K52:L52"/>
    <mergeCell ref="S52:T52"/>
    <mergeCell ref="V52:W52"/>
    <mergeCell ref="Y52:Z52"/>
    <mergeCell ref="AB52:AC52"/>
    <mergeCell ref="E50:F50"/>
    <mergeCell ref="H50:I50"/>
    <mergeCell ref="K50:L5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F66:G66"/>
    <mergeCell ref="R66:S66"/>
    <mergeCell ref="U66:V66"/>
    <mergeCell ref="X66:Y66"/>
    <mergeCell ref="F67:G67"/>
    <mergeCell ref="B64:M64"/>
    <mergeCell ref="R64:S64"/>
    <mergeCell ref="U64:V64"/>
    <mergeCell ref="X64:Y64"/>
    <mergeCell ref="F65:G65"/>
    <mergeCell ref="R65:S65"/>
    <mergeCell ref="U65:V65"/>
    <mergeCell ref="X65:Y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sqref="A1:XFD104857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177</v>
      </c>
      <c r="O4" s="354" t="s">
        <v>177</v>
      </c>
      <c r="P4" s="353"/>
      <c r="Q4" s="353"/>
      <c r="R4" s="353"/>
      <c r="S4" s="353"/>
      <c r="AE4" s="354" t="s">
        <v>177</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14" t="s">
        <v>76</v>
      </c>
      <c r="C7" s="414"/>
      <c r="D7" s="414"/>
      <c r="E7" s="414"/>
      <c r="F7" s="414"/>
      <c r="G7" s="414"/>
      <c r="H7" s="414"/>
      <c r="I7" s="414"/>
      <c r="J7" s="414"/>
      <c r="K7" s="414"/>
      <c r="L7" s="414"/>
      <c r="M7" s="414"/>
      <c r="O7" s="410" t="s">
        <v>77</v>
      </c>
      <c r="P7" s="410"/>
      <c r="Q7" s="410"/>
      <c r="R7" s="410"/>
      <c r="S7" s="410"/>
      <c r="T7" s="410"/>
      <c r="U7" s="410"/>
      <c r="V7" s="410"/>
      <c r="W7" s="410"/>
      <c r="X7" s="410"/>
      <c r="Y7" s="410"/>
      <c r="Z7" s="410"/>
      <c r="AE7" s="411" t="s">
        <v>77</v>
      </c>
      <c r="AF7" s="411"/>
      <c r="AG7" s="411"/>
      <c r="AH7" s="411"/>
      <c r="AI7" s="411"/>
      <c r="AJ7" s="411"/>
      <c r="AK7" s="411"/>
      <c r="AL7" s="411"/>
      <c r="AM7" s="411"/>
      <c r="AN7" s="411"/>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09">
        <v>0</v>
      </c>
      <c r="T10" s="409"/>
      <c r="V10" s="350"/>
      <c r="W10" s="350"/>
      <c r="Y10" s="350"/>
      <c r="Z10" s="350"/>
      <c r="AE10" s="368">
        <v>1</v>
      </c>
      <c r="AF10" s="370" t="s">
        <v>89</v>
      </c>
      <c r="AG10" s="368" t="s">
        <v>1126</v>
      </c>
      <c r="AH10" s="409">
        <v>0</v>
      </c>
      <c r="AI10" s="409"/>
      <c r="AJ10" s="349"/>
      <c r="AK10" s="409">
        <v>0</v>
      </c>
      <c r="AL10" s="409"/>
      <c r="AM10" s="348"/>
    </row>
    <row r="11" spans="1:42" ht="13.5">
      <c r="B11" s="368">
        <v>1</v>
      </c>
      <c r="C11" s="370" t="s">
        <v>89</v>
      </c>
      <c r="D11" s="368" t="s">
        <v>1126</v>
      </c>
      <c r="E11" s="409">
        <v>0</v>
      </c>
      <c r="F11" s="409"/>
      <c r="G11" s="371"/>
      <c r="H11" s="409">
        <v>0</v>
      </c>
      <c r="I11" s="409"/>
      <c r="J11" s="371"/>
      <c r="K11" s="409">
        <v>0</v>
      </c>
      <c r="L11" s="409"/>
      <c r="M11" s="351"/>
      <c r="O11" s="368">
        <v>11</v>
      </c>
      <c r="P11" s="369" t="s">
        <v>89</v>
      </c>
      <c r="Q11" s="109">
        <v>50</v>
      </c>
      <c r="S11" s="415">
        <v>0</v>
      </c>
      <c r="T11" s="415"/>
      <c r="V11" s="350"/>
      <c r="W11" s="350"/>
      <c r="Y11" s="350"/>
      <c r="Z11" s="350"/>
      <c r="AE11" s="368">
        <v>101</v>
      </c>
      <c r="AF11" s="370" t="s">
        <v>89</v>
      </c>
      <c r="AG11" s="368" t="s">
        <v>1127</v>
      </c>
      <c r="AH11" s="415">
        <v>0</v>
      </c>
      <c r="AI11" s="415"/>
      <c r="AJ11" s="349"/>
      <c r="AK11" s="415">
        <v>0</v>
      </c>
      <c r="AL11" s="415"/>
      <c r="AM11" s="348"/>
      <c r="AN11" s="348"/>
      <c r="AO11" s="348"/>
      <c r="AP11" s="348"/>
    </row>
    <row r="12" spans="1:42" ht="13.5">
      <c r="B12" s="368">
        <v>101</v>
      </c>
      <c r="C12" s="370" t="s">
        <v>89</v>
      </c>
      <c r="D12" s="368" t="s">
        <v>1127</v>
      </c>
      <c r="E12" s="415">
        <v>0</v>
      </c>
      <c r="F12" s="415"/>
      <c r="G12" s="371"/>
      <c r="H12" s="415">
        <v>0</v>
      </c>
      <c r="I12" s="415"/>
      <c r="J12" s="371"/>
      <c r="K12" s="415">
        <v>0</v>
      </c>
      <c r="L12" s="415"/>
      <c r="M12" s="351"/>
      <c r="O12" s="368">
        <v>51</v>
      </c>
      <c r="P12" s="369" t="s">
        <v>89</v>
      </c>
      <c r="Q12" s="109">
        <v>100</v>
      </c>
      <c r="S12" s="415">
        <v>0</v>
      </c>
      <c r="T12" s="415"/>
      <c r="V12" s="350"/>
      <c r="W12" s="350"/>
      <c r="Y12" s="350"/>
      <c r="Z12" s="350"/>
      <c r="AE12" s="87" t="s">
        <v>1128</v>
      </c>
      <c r="AF12" s="370"/>
      <c r="AG12" s="368"/>
      <c r="AH12" s="415">
        <v>0</v>
      </c>
      <c r="AI12" s="415"/>
      <c r="AJ12" s="349"/>
      <c r="AK12" s="415">
        <v>0</v>
      </c>
      <c r="AL12" s="415"/>
      <c r="AM12" s="348"/>
      <c r="AN12" s="348"/>
      <c r="AO12" s="348"/>
      <c r="AP12" s="348"/>
    </row>
    <row r="13" spans="1:42" ht="13.5">
      <c r="B13" s="368">
        <v>501</v>
      </c>
      <c r="C13" s="370" t="s">
        <v>89</v>
      </c>
      <c r="D13" s="368" t="s">
        <v>1129</v>
      </c>
      <c r="E13" s="415">
        <v>0</v>
      </c>
      <c r="F13" s="415"/>
      <c r="G13" s="371"/>
      <c r="H13" s="415">
        <v>0</v>
      </c>
      <c r="I13" s="415"/>
      <c r="J13" s="371"/>
      <c r="K13" s="415">
        <v>0</v>
      </c>
      <c r="L13" s="415"/>
      <c r="M13" s="351"/>
      <c r="O13" s="368" t="s">
        <v>90</v>
      </c>
      <c r="S13" s="415">
        <v>0</v>
      </c>
      <c r="T13" s="415"/>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5">
        <v>0</v>
      </c>
      <c r="F14" s="415"/>
      <c r="G14" s="371"/>
      <c r="H14" s="415">
        <v>0</v>
      </c>
      <c r="I14" s="415"/>
      <c r="J14" s="371"/>
      <c r="K14" s="415">
        <v>0</v>
      </c>
      <c r="L14" s="415"/>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0" t="s">
        <v>77</v>
      </c>
      <c r="P16" s="410"/>
      <c r="Q16" s="410"/>
      <c r="R16" s="410"/>
      <c r="S16" s="410"/>
      <c r="T16" s="410"/>
      <c r="U16" s="410"/>
      <c r="V16" s="410"/>
      <c r="W16" s="410"/>
      <c r="X16" s="410"/>
      <c r="Y16" s="410"/>
      <c r="Z16" s="410"/>
      <c r="AE16" s="411" t="s">
        <v>77</v>
      </c>
      <c r="AF16" s="411"/>
      <c r="AG16" s="411"/>
      <c r="AH16" s="411"/>
      <c r="AI16" s="411"/>
      <c r="AJ16" s="411"/>
      <c r="AK16" s="411"/>
      <c r="AL16" s="411"/>
      <c r="AM16" s="411"/>
      <c r="AN16" s="411"/>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3">
        <v>0</v>
      </c>
      <c r="AJ17" s="413"/>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5"/>
      <c r="U19" s="350"/>
      <c r="V19" s="350"/>
      <c r="W19" s="350"/>
      <c r="X19" s="350"/>
      <c r="Y19" s="350"/>
      <c r="Z19" s="350"/>
      <c r="AE19" s="320" t="s">
        <v>106</v>
      </c>
      <c r="AI19" s="417">
        <v>0</v>
      </c>
      <c r="AJ19" s="417"/>
      <c r="AL19" s="320" t="s">
        <v>107</v>
      </c>
      <c r="AO19" s="350"/>
      <c r="AP19" s="350"/>
    </row>
    <row r="20" spans="1:45" ht="13.5">
      <c r="B20" s="376" t="s">
        <v>108</v>
      </c>
      <c r="O20" s="368">
        <v>101</v>
      </c>
      <c r="P20" s="370" t="s">
        <v>89</v>
      </c>
      <c r="Q20" s="368" t="s">
        <v>1127</v>
      </c>
      <c r="S20" s="375">
        <v>0</v>
      </c>
      <c r="T20" s="375"/>
      <c r="AF20" s="369"/>
      <c r="AJ20" s="109"/>
      <c r="AL20" s="350"/>
      <c r="AM20" s="350"/>
      <c r="AO20" s="350"/>
      <c r="AP20" s="350"/>
    </row>
    <row r="21" spans="1:45" ht="13.5">
      <c r="B21" s="269" t="s">
        <v>109</v>
      </c>
      <c r="O21" s="87" t="s">
        <v>1128</v>
      </c>
      <c r="P21" s="378"/>
      <c r="Q21" s="368"/>
      <c r="S21" s="375">
        <v>0</v>
      </c>
      <c r="T21" s="375"/>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0" t="s">
        <v>77</v>
      </c>
      <c r="P24" s="410"/>
      <c r="Q24" s="410"/>
      <c r="R24" s="410"/>
      <c r="S24" s="410"/>
      <c r="T24" s="410"/>
      <c r="U24" s="410"/>
      <c r="V24" s="410"/>
      <c r="W24" s="410"/>
      <c r="X24" s="410"/>
      <c r="Y24" s="410"/>
      <c r="Z24" s="410"/>
      <c r="AA24" s="353"/>
      <c r="AC24" s="380"/>
      <c r="AE24" s="411" t="s">
        <v>77</v>
      </c>
      <c r="AF24" s="411"/>
      <c r="AG24" s="411"/>
      <c r="AH24" s="411"/>
      <c r="AI24" s="411"/>
      <c r="AJ24" s="411"/>
      <c r="AK24" s="411"/>
      <c r="AL24" s="411"/>
      <c r="AM24" s="411"/>
      <c r="AN24" s="411"/>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0" t="s">
        <v>77</v>
      </c>
      <c r="C29" s="410"/>
      <c r="D29" s="410"/>
      <c r="E29" s="410"/>
      <c r="F29" s="410"/>
      <c r="G29" s="410"/>
      <c r="H29" s="410"/>
      <c r="I29" s="410"/>
      <c r="J29" s="410"/>
      <c r="K29" s="410"/>
      <c r="L29" s="410"/>
      <c r="M29" s="410"/>
      <c r="AA29" s="353"/>
      <c r="AE29" s="411" t="s">
        <v>77</v>
      </c>
      <c r="AF29" s="411"/>
      <c r="AG29" s="411"/>
      <c r="AH29" s="411"/>
      <c r="AI29" s="411"/>
      <c r="AJ29" s="411"/>
      <c r="AK29" s="411"/>
      <c r="AL29" s="411"/>
      <c r="AM29" s="411"/>
      <c r="AN29" s="411"/>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0" t="s">
        <v>77</v>
      </c>
      <c r="P31" s="410"/>
      <c r="Q31" s="410"/>
      <c r="R31" s="410"/>
      <c r="S31" s="410"/>
      <c r="T31" s="410"/>
      <c r="U31" s="410"/>
      <c r="V31" s="410"/>
      <c r="W31" s="410"/>
      <c r="X31" s="410"/>
      <c r="Y31" s="410"/>
      <c r="Z31" s="410"/>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09">
        <v>0</v>
      </c>
      <c r="F32" s="409"/>
      <c r="G32" s="371"/>
      <c r="H32" s="409">
        <v>0</v>
      </c>
      <c r="I32" s="409"/>
      <c r="J32" s="371"/>
      <c r="K32" s="409">
        <v>0</v>
      </c>
      <c r="L32" s="409"/>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5">
        <v>0</v>
      </c>
      <c r="F33" s="415"/>
      <c r="G33" s="371"/>
      <c r="H33" s="415">
        <v>0</v>
      </c>
      <c r="I33" s="415"/>
      <c r="J33" s="371"/>
      <c r="K33" s="415">
        <v>0</v>
      </c>
      <c r="L33" s="415"/>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5">
        <v>0</v>
      </c>
      <c r="F34" s="415"/>
      <c r="G34" s="371"/>
      <c r="H34" s="415">
        <v>0</v>
      </c>
      <c r="I34" s="415"/>
      <c r="J34" s="371"/>
      <c r="K34" s="415">
        <v>0</v>
      </c>
      <c r="L34" s="415"/>
      <c r="M34" s="351"/>
      <c r="O34" s="368">
        <v>1</v>
      </c>
      <c r="P34" s="370" t="s">
        <v>89</v>
      </c>
      <c r="Q34" s="384" t="s">
        <v>134</v>
      </c>
      <c r="S34" s="409">
        <v>0</v>
      </c>
      <c r="T34" s="409"/>
      <c r="U34" s="383"/>
      <c r="V34" s="409">
        <v>0</v>
      </c>
      <c r="W34" s="409"/>
      <c r="X34" s="350"/>
      <c r="AB34" s="351"/>
      <c r="AE34" s="368">
        <v>101</v>
      </c>
      <c r="AF34" s="370" t="s">
        <v>89</v>
      </c>
      <c r="AG34" s="368" t="s">
        <v>1127</v>
      </c>
      <c r="AI34" s="381">
        <v>0</v>
      </c>
      <c r="AJ34" s="381"/>
      <c r="AK34" s="371"/>
      <c r="AL34" s="381">
        <v>0</v>
      </c>
      <c r="AM34" s="381"/>
      <c r="AR34" s="351"/>
    </row>
    <row r="35" spans="1:45" ht="13.5">
      <c r="B35" s="368" t="s">
        <v>1130</v>
      </c>
      <c r="E35" s="415">
        <v>0</v>
      </c>
      <c r="F35" s="415"/>
      <c r="G35" s="371"/>
      <c r="H35" s="415">
        <v>0</v>
      </c>
      <c r="I35" s="415"/>
      <c r="J35" s="371"/>
      <c r="K35" s="415">
        <v>0</v>
      </c>
      <c r="L35" s="415"/>
      <c r="M35" s="351"/>
      <c r="O35" s="368">
        <v>101</v>
      </c>
      <c r="P35" s="370" t="s">
        <v>89</v>
      </c>
      <c r="Q35" s="384" t="s">
        <v>135</v>
      </c>
      <c r="S35" s="415">
        <v>0</v>
      </c>
      <c r="T35" s="415"/>
      <c r="U35" s="371"/>
      <c r="V35" s="415">
        <v>0</v>
      </c>
      <c r="W35" s="415"/>
      <c r="AB35" s="351"/>
      <c r="AE35" s="368">
        <v>501</v>
      </c>
      <c r="AF35" s="370" t="s">
        <v>89</v>
      </c>
      <c r="AG35" s="368" t="s">
        <v>1129</v>
      </c>
      <c r="AI35" s="381">
        <v>0</v>
      </c>
      <c r="AJ35" s="381"/>
      <c r="AK35" s="371"/>
      <c r="AL35" s="381">
        <v>0</v>
      </c>
      <c r="AM35" s="381"/>
      <c r="AR35" s="351"/>
    </row>
    <row r="36" spans="1:45" ht="13.5">
      <c r="A36" s="320"/>
      <c r="B36" s="109"/>
      <c r="C36" s="109"/>
      <c r="E36" s="371"/>
      <c r="F36" s="371"/>
      <c r="G36" s="371"/>
      <c r="H36" s="371"/>
      <c r="I36" s="371"/>
      <c r="J36" s="371"/>
      <c r="K36" s="371"/>
      <c r="L36" s="371"/>
      <c r="O36" s="87" t="s">
        <v>136</v>
      </c>
      <c r="P36" s="378"/>
      <c r="Q36" s="368"/>
      <c r="S36" s="415">
        <v>0</v>
      </c>
      <c r="T36" s="415"/>
      <c r="U36" s="383"/>
      <c r="V36" s="415">
        <v>0</v>
      </c>
      <c r="W36" s="415"/>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0" t="s">
        <v>77</v>
      </c>
      <c r="P39" s="410"/>
      <c r="Q39" s="410"/>
      <c r="R39" s="410"/>
      <c r="S39" s="410"/>
      <c r="T39" s="410"/>
      <c r="U39" s="410"/>
      <c r="V39" s="410"/>
      <c r="W39" s="410"/>
      <c r="X39" s="410"/>
      <c r="Y39" s="410"/>
      <c r="Z39" s="410"/>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1" t="s">
        <v>77</v>
      </c>
      <c r="AF40" s="411"/>
      <c r="AG40" s="411"/>
      <c r="AH40" s="411"/>
      <c r="AI40" s="411"/>
      <c r="AJ40" s="411"/>
      <c r="AK40" s="411"/>
      <c r="AL40" s="411"/>
      <c r="AM40" s="411"/>
      <c r="AN40" s="411"/>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09">
        <v>0</v>
      </c>
      <c r="T41" s="409"/>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5">
        <v>0</v>
      </c>
      <c r="T42" s="415"/>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5">
        <v>0</v>
      </c>
      <c r="T43" s="415"/>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5">
        <v>0</v>
      </c>
      <c r="T44" s="415"/>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0" t="s">
        <v>77</v>
      </c>
      <c r="C46" s="410"/>
      <c r="D46" s="410"/>
      <c r="E46" s="410"/>
      <c r="F46" s="410"/>
      <c r="G46" s="410"/>
      <c r="H46" s="410"/>
      <c r="I46" s="410"/>
      <c r="J46" s="410"/>
      <c r="K46" s="410"/>
      <c r="L46" s="410"/>
      <c r="M46" s="410"/>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0" t="s">
        <v>77</v>
      </c>
      <c r="P47" s="410"/>
      <c r="Q47" s="410"/>
      <c r="R47" s="410"/>
      <c r="S47" s="410"/>
      <c r="T47" s="410"/>
      <c r="U47" s="410"/>
      <c r="V47" s="410"/>
      <c r="W47" s="410"/>
      <c r="X47" s="410"/>
      <c r="Y47" s="410"/>
      <c r="Z47" s="410"/>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09">
        <v>0</v>
      </c>
      <c r="F49" s="409"/>
      <c r="G49" s="371"/>
      <c r="H49" s="409">
        <v>0</v>
      </c>
      <c r="I49" s="409"/>
      <c r="J49" s="371"/>
      <c r="K49" s="409">
        <v>0</v>
      </c>
      <c r="L49" s="409"/>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5">
        <v>0</v>
      </c>
      <c r="F50" s="415"/>
      <c r="G50" s="371"/>
      <c r="H50" s="415">
        <v>0</v>
      </c>
      <c r="I50" s="415"/>
      <c r="J50" s="371"/>
      <c r="K50" s="415">
        <v>0</v>
      </c>
      <c r="L50" s="415"/>
      <c r="S50" s="320"/>
      <c r="T50" s="109"/>
      <c r="AE50" s="411" t="s">
        <v>77</v>
      </c>
      <c r="AF50" s="411"/>
      <c r="AG50" s="411"/>
      <c r="AH50" s="411"/>
      <c r="AI50" s="411"/>
      <c r="AJ50" s="411"/>
      <c r="AK50" s="411"/>
      <c r="AL50" s="411"/>
      <c r="AM50" s="411"/>
      <c r="AN50" s="411"/>
      <c r="AO50" s="374"/>
    </row>
    <row r="51" spans="1:45" ht="13.5">
      <c r="A51" s="320"/>
      <c r="B51" s="368">
        <v>501</v>
      </c>
      <c r="C51" s="370" t="s">
        <v>89</v>
      </c>
      <c r="D51" s="368" t="s">
        <v>1129</v>
      </c>
      <c r="E51" s="415">
        <v>0</v>
      </c>
      <c r="F51" s="415"/>
      <c r="G51" s="371"/>
      <c r="H51" s="415">
        <v>0</v>
      </c>
      <c r="I51" s="415"/>
      <c r="J51" s="371"/>
      <c r="K51" s="415">
        <v>0</v>
      </c>
      <c r="L51" s="415"/>
      <c r="O51" s="368">
        <v>1</v>
      </c>
      <c r="P51" s="370" t="s">
        <v>89</v>
      </c>
      <c r="Q51" s="368" t="s">
        <v>1126</v>
      </c>
      <c r="S51" s="409">
        <v>0</v>
      </c>
      <c r="T51" s="409"/>
      <c r="U51" s="371"/>
      <c r="V51" s="409">
        <v>0</v>
      </c>
      <c r="W51" s="409"/>
      <c r="X51" s="371"/>
      <c r="Y51" s="409">
        <v>0</v>
      </c>
      <c r="Z51" s="409"/>
      <c r="AA51" s="371"/>
      <c r="AB51" s="409">
        <v>0</v>
      </c>
      <c r="AC51" s="409"/>
      <c r="AE51" s="367"/>
      <c r="AF51" s="367"/>
      <c r="AG51" s="367"/>
      <c r="AH51" s="367"/>
      <c r="AI51" s="367"/>
      <c r="AJ51" s="367"/>
      <c r="AK51" s="367"/>
      <c r="AL51" s="367"/>
      <c r="AM51" s="367"/>
      <c r="AN51" s="367"/>
      <c r="AO51" s="362"/>
      <c r="AP51" s="362"/>
      <c r="AQ51" s="362"/>
    </row>
    <row r="52" spans="1:45" ht="13.5">
      <c r="B52" s="368" t="s">
        <v>1130</v>
      </c>
      <c r="E52" s="415">
        <v>0</v>
      </c>
      <c r="F52" s="415"/>
      <c r="G52" s="371"/>
      <c r="H52" s="415">
        <v>0</v>
      </c>
      <c r="I52" s="415"/>
      <c r="J52" s="371"/>
      <c r="K52" s="415">
        <v>0</v>
      </c>
      <c r="L52" s="415"/>
      <c r="O52" s="368">
        <v>101</v>
      </c>
      <c r="P52" s="370" t="s">
        <v>89</v>
      </c>
      <c r="Q52" s="368" t="s">
        <v>1127</v>
      </c>
      <c r="S52" s="415">
        <v>0</v>
      </c>
      <c r="T52" s="415"/>
      <c r="U52" s="371"/>
      <c r="V52" s="415">
        <v>0</v>
      </c>
      <c r="W52" s="415"/>
      <c r="X52" s="371"/>
      <c r="Y52" s="415">
        <v>0</v>
      </c>
      <c r="Z52" s="415"/>
      <c r="AA52" s="371"/>
      <c r="AB52" s="415">
        <v>0</v>
      </c>
      <c r="AC52" s="415"/>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5">
        <v>0</v>
      </c>
      <c r="T53" s="415"/>
      <c r="U53" s="371"/>
      <c r="V53" s="415">
        <v>0</v>
      </c>
      <c r="W53" s="415"/>
      <c r="X53" s="371"/>
      <c r="Y53" s="415">
        <v>0</v>
      </c>
      <c r="Z53" s="415"/>
      <c r="AA53" s="371"/>
      <c r="AB53" s="415">
        <v>0</v>
      </c>
      <c r="AC53" s="415"/>
      <c r="AI53" s="320"/>
      <c r="AJ53" s="109"/>
    </row>
    <row r="54" spans="1:45" ht="13.5">
      <c r="B54" s="357" t="s">
        <v>1134</v>
      </c>
      <c r="C54" s="361"/>
      <c r="D54" s="361"/>
      <c r="E54" s="361"/>
      <c r="F54" s="361"/>
      <c r="G54" s="361"/>
      <c r="H54" s="361"/>
      <c r="I54" s="361"/>
      <c r="J54" s="361"/>
      <c r="K54" s="361"/>
      <c r="L54" s="361"/>
      <c r="M54" s="361"/>
      <c r="O54" s="368" t="s">
        <v>1130</v>
      </c>
      <c r="P54" s="350"/>
      <c r="S54" s="415">
        <v>0</v>
      </c>
      <c r="T54" s="415"/>
      <c r="U54" s="371"/>
      <c r="V54" s="415">
        <v>0</v>
      </c>
      <c r="W54" s="415"/>
      <c r="X54" s="371"/>
      <c r="Y54" s="415">
        <v>0</v>
      </c>
      <c r="Z54" s="415"/>
      <c r="AA54" s="371"/>
      <c r="AB54" s="415">
        <v>0</v>
      </c>
      <c r="AC54" s="415"/>
      <c r="AE54" s="368">
        <v>0</v>
      </c>
      <c r="AF54" s="370" t="s">
        <v>89</v>
      </c>
      <c r="AG54" s="368" t="s">
        <v>1126</v>
      </c>
      <c r="AI54" s="375">
        <v>0</v>
      </c>
      <c r="AJ54" s="375"/>
      <c r="AK54" s="371"/>
      <c r="AL54" s="375">
        <v>0</v>
      </c>
      <c r="AM54" s="375"/>
      <c r="AR54" s="365"/>
      <c r="AS54" s="362"/>
    </row>
    <row r="55" spans="1:45" ht="13.5">
      <c r="B55" s="410" t="s">
        <v>77</v>
      </c>
      <c r="C55" s="410"/>
      <c r="D55" s="410"/>
      <c r="E55" s="410"/>
      <c r="F55" s="410"/>
      <c r="G55" s="410"/>
      <c r="H55" s="410"/>
      <c r="I55" s="410"/>
      <c r="J55" s="410"/>
      <c r="K55" s="410"/>
      <c r="L55" s="410"/>
      <c r="M55" s="410"/>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2"/>
      <c r="AS57" s="412"/>
    </row>
    <row r="58" spans="1:45" ht="13.5">
      <c r="A58" s="320"/>
      <c r="B58" s="368">
        <v>1</v>
      </c>
      <c r="C58" s="370" t="s">
        <v>89</v>
      </c>
      <c r="D58" s="368" t="s">
        <v>1126</v>
      </c>
      <c r="E58" s="409">
        <v>0</v>
      </c>
      <c r="F58" s="409"/>
      <c r="G58" s="371"/>
      <c r="H58" s="409">
        <v>0</v>
      </c>
      <c r="I58" s="409"/>
      <c r="J58" s="371"/>
      <c r="K58" s="409">
        <v>0</v>
      </c>
      <c r="L58" s="409"/>
      <c r="AO58" s="412"/>
      <c r="AP58" s="412"/>
      <c r="AR58" s="416"/>
      <c r="AS58" s="416"/>
    </row>
    <row r="59" spans="1:45" ht="13.5">
      <c r="A59" s="320"/>
      <c r="B59" s="368">
        <v>101</v>
      </c>
      <c r="C59" s="370" t="s">
        <v>89</v>
      </c>
      <c r="D59" s="368" t="s">
        <v>1127</v>
      </c>
      <c r="E59" s="415">
        <v>0</v>
      </c>
      <c r="F59" s="415"/>
      <c r="G59" s="371"/>
      <c r="H59" s="415">
        <v>0</v>
      </c>
      <c r="I59" s="415"/>
      <c r="J59" s="371"/>
      <c r="K59" s="415">
        <v>0</v>
      </c>
      <c r="L59" s="415"/>
      <c r="M59" s="348"/>
      <c r="O59" s="357" t="s">
        <v>1135</v>
      </c>
      <c r="P59" s="361"/>
      <c r="Q59" s="361"/>
      <c r="R59" s="361"/>
      <c r="S59" s="361"/>
      <c r="T59" s="361"/>
      <c r="U59" s="361"/>
      <c r="V59" s="361"/>
      <c r="W59" s="361"/>
      <c r="X59" s="361"/>
      <c r="Y59" s="361"/>
      <c r="Z59" s="361"/>
      <c r="AO59" s="416"/>
      <c r="AP59" s="416"/>
      <c r="AR59" s="416"/>
      <c r="AS59" s="416"/>
    </row>
    <row r="60" spans="1:45" ht="13.5">
      <c r="A60" s="320"/>
      <c r="B60" s="368">
        <v>501</v>
      </c>
      <c r="C60" s="370" t="s">
        <v>89</v>
      </c>
      <c r="D60" s="368" t="s">
        <v>1129</v>
      </c>
      <c r="E60" s="415">
        <v>0</v>
      </c>
      <c r="F60" s="415"/>
      <c r="G60" s="371"/>
      <c r="H60" s="415">
        <v>0</v>
      </c>
      <c r="I60" s="415"/>
      <c r="J60" s="371"/>
      <c r="K60" s="415">
        <v>0</v>
      </c>
      <c r="L60" s="415"/>
      <c r="M60" s="348"/>
      <c r="O60" s="410" t="s">
        <v>77</v>
      </c>
      <c r="P60" s="410"/>
      <c r="Q60" s="410"/>
      <c r="R60" s="410"/>
      <c r="S60" s="410"/>
      <c r="T60" s="410"/>
      <c r="U60" s="410"/>
      <c r="V60" s="410"/>
      <c r="W60" s="410"/>
      <c r="X60" s="410"/>
      <c r="Y60" s="410"/>
      <c r="Z60" s="410"/>
      <c r="AO60" s="416"/>
      <c r="AP60" s="416"/>
      <c r="AR60" s="416"/>
      <c r="AS60" s="416"/>
    </row>
    <row r="61" spans="1:45" ht="13.5">
      <c r="B61" s="368" t="s">
        <v>1130</v>
      </c>
      <c r="E61" s="415">
        <v>0</v>
      </c>
      <c r="F61" s="415"/>
      <c r="G61" s="371"/>
      <c r="H61" s="415">
        <v>0</v>
      </c>
      <c r="I61" s="415"/>
      <c r="J61" s="371"/>
      <c r="K61" s="415">
        <v>0</v>
      </c>
      <c r="L61" s="415"/>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09">
        <v>0</v>
      </c>
      <c r="S63" s="409"/>
      <c r="T63" s="371"/>
      <c r="U63" s="409">
        <v>0</v>
      </c>
      <c r="V63" s="409"/>
      <c r="W63" s="371"/>
      <c r="X63" s="409">
        <v>0</v>
      </c>
      <c r="Y63" s="409"/>
      <c r="Z63" s="351"/>
      <c r="AE63" s="109"/>
      <c r="AJ63" s="109"/>
    </row>
    <row r="64" spans="1:45" ht="13.5">
      <c r="B64" s="410" t="s">
        <v>77</v>
      </c>
      <c r="C64" s="410"/>
      <c r="D64" s="410"/>
      <c r="E64" s="410"/>
      <c r="F64" s="410"/>
      <c r="G64" s="410"/>
      <c r="H64" s="410"/>
      <c r="I64" s="410"/>
      <c r="J64" s="410"/>
      <c r="K64" s="410"/>
      <c r="L64" s="410"/>
      <c r="M64" s="410"/>
      <c r="O64" s="368">
        <v>101</v>
      </c>
      <c r="P64" s="370" t="s">
        <v>89</v>
      </c>
      <c r="Q64" s="368" t="s">
        <v>1127</v>
      </c>
      <c r="R64" s="415">
        <v>0</v>
      </c>
      <c r="S64" s="415"/>
      <c r="T64" s="371"/>
      <c r="U64" s="415">
        <v>0</v>
      </c>
      <c r="V64" s="415"/>
      <c r="W64" s="371"/>
      <c r="X64" s="415">
        <v>0</v>
      </c>
      <c r="Y64" s="415"/>
      <c r="Z64" s="351"/>
    </row>
    <row r="65" spans="2:26" ht="13.5">
      <c r="B65" s="368" t="s">
        <v>173</v>
      </c>
      <c r="C65" s="370"/>
      <c r="D65" s="368" t="s">
        <v>174</v>
      </c>
      <c r="F65" s="409">
        <v>0</v>
      </c>
      <c r="G65" s="409"/>
      <c r="O65" s="368">
        <v>501</v>
      </c>
      <c r="P65" s="370" t="s">
        <v>89</v>
      </c>
      <c r="Q65" s="368" t="s">
        <v>1129</v>
      </c>
      <c r="R65" s="415">
        <v>0</v>
      </c>
      <c r="S65" s="415"/>
      <c r="T65" s="371"/>
      <c r="U65" s="415">
        <v>0</v>
      </c>
      <c r="V65" s="415"/>
      <c r="W65" s="371"/>
      <c r="X65" s="415">
        <v>0</v>
      </c>
      <c r="Y65" s="415"/>
      <c r="Z65" s="351"/>
    </row>
    <row r="66" spans="2:26" ht="13.5">
      <c r="B66" s="368" t="s">
        <v>173</v>
      </c>
      <c r="C66" s="370"/>
      <c r="D66" s="368" t="s">
        <v>175</v>
      </c>
      <c r="F66" s="415">
        <v>0</v>
      </c>
      <c r="G66" s="415"/>
      <c r="J66" s="351"/>
      <c r="M66" s="351"/>
      <c r="O66" s="368" t="s">
        <v>1130</v>
      </c>
      <c r="P66" s="350"/>
      <c r="R66" s="415">
        <v>0</v>
      </c>
      <c r="S66" s="415"/>
      <c r="T66" s="371"/>
      <c r="U66" s="415">
        <v>0</v>
      </c>
      <c r="V66" s="415"/>
      <c r="W66" s="371"/>
      <c r="X66" s="415">
        <v>0</v>
      </c>
      <c r="Y66" s="415"/>
      <c r="Z66" s="351"/>
    </row>
    <row r="67" spans="2:26">
      <c r="B67" s="368" t="s">
        <v>173</v>
      </c>
      <c r="C67" s="370"/>
      <c r="D67" s="368" t="s">
        <v>176</v>
      </c>
      <c r="F67" s="415">
        <v>0</v>
      </c>
      <c r="G67" s="415"/>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56FErr8UrwRgyUw2FO0q5sCMLM4ipREoH/N3jioSlL9y00wXOAvyqFuVPGclph9s0EWAdlHiJII6DUalRareqA==" saltValue="tHxty5LDTQSpX2qSqtw2fA==" spinCount="100000" sheet="1" objects="1" scenarios="1"/>
  <mergeCells count="126">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E33:F33"/>
    <mergeCell ref="H33:I33"/>
    <mergeCell ref="K33:L33"/>
    <mergeCell ref="E34:F34"/>
    <mergeCell ref="H34:I34"/>
    <mergeCell ref="K34:L34"/>
    <mergeCell ref="B29:M29"/>
    <mergeCell ref="AE29:AN29"/>
    <mergeCell ref="O31:Z31"/>
    <mergeCell ref="E32:F32"/>
    <mergeCell ref="H32:I32"/>
    <mergeCell ref="K32:L32"/>
    <mergeCell ref="S36:T36"/>
    <mergeCell ref="V36:W36"/>
    <mergeCell ref="O39:Z39"/>
    <mergeCell ref="AE40:AN40"/>
    <mergeCell ref="S41:T41"/>
    <mergeCell ref="S42:T42"/>
    <mergeCell ref="S34:T34"/>
    <mergeCell ref="V34:W34"/>
    <mergeCell ref="E35:F35"/>
    <mergeCell ref="H35:I35"/>
    <mergeCell ref="K35:L35"/>
    <mergeCell ref="S35:T35"/>
    <mergeCell ref="V35:W35"/>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E52:F52"/>
    <mergeCell ref="H52:I52"/>
    <mergeCell ref="K52:L52"/>
    <mergeCell ref="S52:T52"/>
    <mergeCell ref="V52:W52"/>
    <mergeCell ref="Y52:Z52"/>
    <mergeCell ref="AB52:AC52"/>
    <mergeCell ref="E50:F50"/>
    <mergeCell ref="H50:I50"/>
    <mergeCell ref="K50:L5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F66:G66"/>
    <mergeCell ref="R66:S66"/>
    <mergeCell ref="U66:V66"/>
    <mergeCell ref="X66:Y66"/>
    <mergeCell ref="F67:G67"/>
    <mergeCell ref="B64:M64"/>
    <mergeCell ref="R64:S64"/>
    <mergeCell ref="U64:V64"/>
    <mergeCell ref="X64:Y64"/>
    <mergeCell ref="F65:G65"/>
    <mergeCell ref="R65:S65"/>
    <mergeCell ref="U65:V65"/>
    <mergeCell ref="X65:Y6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S74"/>
  <sheetViews>
    <sheetView workbookViewId="0">
      <selection activeCell="K16" sqref="K16"/>
    </sheetView>
  </sheetViews>
  <sheetFormatPr defaultColWidth="9.08984375" defaultRowHeight="12"/>
  <cols>
    <col min="1" max="1" width="2.6328125" style="109" customWidth="1"/>
    <col min="2" max="2" width="7.6328125" style="368" customWidth="1"/>
    <col min="3" max="3" width="7.6328125" style="350" customWidth="1"/>
    <col min="4" max="5" width="7.6328125" style="109" customWidth="1"/>
    <col min="6" max="6" width="7.6328125" style="351" customWidth="1"/>
    <col min="7" max="12" width="7.6328125" style="109" customWidth="1"/>
    <col min="13" max="13" width="8" style="109" customWidth="1"/>
    <col min="14" max="14" width="4.6328125" style="109" customWidth="1"/>
    <col min="15" max="15" width="7.6328125" style="368" customWidth="1"/>
    <col min="16" max="19" width="7.6328125" style="109" customWidth="1"/>
    <col min="20" max="20" width="7.6328125" style="351" customWidth="1"/>
    <col min="21" max="22" width="7.453125" style="109" customWidth="1"/>
    <col min="23" max="23" width="7.54296875" style="109" customWidth="1"/>
    <col min="24" max="25" width="7.453125" style="109" customWidth="1"/>
    <col min="26" max="26" width="7.54296875" style="109" customWidth="1"/>
    <col min="27" max="27" width="4.6328125" style="109" customWidth="1"/>
    <col min="28" max="28" width="7.54296875" style="109" customWidth="1"/>
    <col min="29" max="30" width="9.08984375" style="109"/>
    <col min="31" max="31" width="7.6328125" style="368" customWidth="1"/>
    <col min="32" max="35" width="7.6328125" style="109" customWidth="1"/>
    <col min="36" max="36" width="7.6328125" style="351" customWidth="1"/>
    <col min="37" max="38" width="7.453125" style="109" customWidth="1"/>
    <col min="39" max="39" width="7.54296875" style="109" customWidth="1"/>
    <col min="40" max="40" width="32.6328125" style="109" customWidth="1"/>
    <col min="41" max="41" width="7.453125" style="109" customWidth="1"/>
    <col min="42" max="42" width="7.54296875" style="109" customWidth="1"/>
    <col min="43" max="43" width="4.6328125" style="109" customWidth="1"/>
    <col min="44" max="44" width="7.54296875" style="109" customWidth="1"/>
    <col min="45" max="256" width="9.08984375" style="109"/>
    <col min="257" max="257" width="2.6328125" style="109" customWidth="1"/>
    <col min="258" max="268" width="7.6328125" style="109" customWidth="1"/>
    <col min="269" max="269" width="8" style="109" customWidth="1"/>
    <col min="270" max="270" width="4.6328125" style="109" customWidth="1"/>
    <col min="271" max="276" width="7.6328125" style="109" customWidth="1"/>
    <col min="277" max="278" width="7.453125" style="109" customWidth="1"/>
    <col min="279" max="279" width="7.54296875" style="109" customWidth="1"/>
    <col min="280" max="281" width="7.453125" style="109" customWidth="1"/>
    <col min="282" max="282" width="7.54296875" style="109" customWidth="1"/>
    <col min="283" max="283" width="4.6328125" style="109" customWidth="1"/>
    <col min="284" max="284" width="7.54296875" style="109" customWidth="1"/>
    <col min="285" max="286" width="9.08984375" style="109"/>
    <col min="287" max="292" width="7.6328125" style="109" customWidth="1"/>
    <col min="293" max="294" width="7.453125" style="109" customWidth="1"/>
    <col min="295" max="295" width="7.54296875" style="109" customWidth="1"/>
    <col min="296" max="296" width="32.6328125" style="109" customWidth="1"/>
    <col min="297" max="297" width="7.453125" style="109" customWidth="1"/>
    <col min="298" max="298" width="7.54296875" style="109" customWidth="1"/>
    <col min="299" max="299" width="4.6328125" style="109" customWidth="1"/>
    <col min="300" max="300" width="7.54296875" style="109" customWidth="1"/>
    <col min="301" max="512" width="9.08984375" style="109"/>
    <col min="513" max="513" width="2.6328125" style="109" customWidth="1"/>
    <col min="514" max="524" width="7.6328125" style="109" customWidth="1"/>
    <col min="525" max="525" width="8" style="109" customWidth="1"/>
    <col min="526" max="526" width="4.6328125" style="109" customWidth="1"/>
    <col min="527" max="532" width="7.6328125" style="109" customWidth="1"/>
    <col min="533" max="534" width="7.453125" style="109" customWidth="1"/>
    <col min="535" max="535" width="7.54296875" style="109" customWidth="1"/>
    <col min="536" max="537" width="7.453125" style="109" customWidth="1"/>
    <col min="538" max="538" width="7.54296875" style="109" customWidth="1"/>
    <col min="539" max="539" width="4.6328125" style="109" customWidth="1"/>
    <col min="540" max="540" width="7.54296875" style="109" customWidth="1"/>
    <col min="541" max="542" width="9.08984375" style="109"/>
    <col min="543" max="548" width="7.6328125" style="109" customWidth="1"/>
    <col min="549" max="550" width="7.453125" style="109" customWidth="1"/>
    <col min="551" max="551" width="7.54296875" style="109" customWidth="1"/>
    <col min="552" max="552" width="32.6328125" style="109" customWidth="1"/>
    <col min="553" max="553" width="7.453125" style="109" customWidth="1"/>
    <col min="554" max="554" width="7.54296875" style="109" customWidth="1"/>
    <col min="555" max="555" width="4.6328125" style="109" customWidth="1"/>
    <col min="556" max="556" width="7.54296875" style="109" customWidth="1"/>
    <col min="557" max="768" width="9.08984375" style="109"/>
    <col min="769" max="769" width="2.6328125" style="109" customWidth="1"/>
    <col min="770" max="780" width="7.6328125" style="109" customWidth="1"/>
    <col min="781" max="781" width="8" style="109" customWidth="1"/>
    <col min="782" max="782" width="4.6328125" style="109" customWidth="1"/>
    <col min="783" max="788" width="7.6328125" style="109" customWidth="1"/>
    <col min="789" max="790" width="7.453125" style="109" customWidth="1"/>
    <col min="791" max="791" width="7.54296875" style="109" customWidth="1"/>
    <col min="792" max="793" width="7.453125" style="109" customWidth="1"/>
    <col min="794" max="794" width="7.54296875" style="109" customWidth="1"/>
    <col min="795" max="795" width="4.6328125" style="109" customWidth="1"/>
    <col min="796" max="796" width="7.54296875" style="109" customWidth="1"/>
    <col min="797" max="798" width="9.08984375" style="109"/>
    <col min="799" max="804" width="7.6328125" style="109" customWidth="1"/>
    <col min="805" max="806" width="7.453125" style="109" customWidth="1"/>
    <col min="807" max="807" width="7.54296875" style="109" customWidth="1"/>
    <col min="808" max="808" width="32.6328125" style="109" customWidth="1"/>
    <col min="809" max="809" width="7.453125" style="109" customWidth="1"/>
    <col min="810" max="810" width="7.54296875" style="109" customWidth="1"/>
    <col min="811" max="811" width="4.6328125" style="109" customWidth="1"/>
    <col min="812" max="812" width="7.54296875" style="109" customWidth="1"/>
    <col min="813" max="1024" width="9.08984375" style="109"/>
    <col min="1025" max="1025" width="2.6328125" style="109" customWidth="1"/>
    <col min="1026" max="1036" width="7.6328125" style="109" customWidth="1"/>
    <col min="1037" max="1037" width="8" style="109" customWidth="1"/>
    <col min="1038" max="1038" width="4.6328125" style="109" customWidth="1"/>
    <col min="1039" max="1044" width="7.6328125" style="109" customWidth="1"/>
    <col min="1045" max="1046" width="7.453125" style="109" customWidth="1"/>
    <col min="1047" max="1047" width="7.54296875" style="109" customWidth="1"/>
    <col min="1048" max="1049" width="7.453125" style="109" customWidth="1"/>
    <col min="1050" max="1050" width="7.54296875" style="109" customWidth="1"/>
    <col min="1051" max="1051" width="4.6328125" style="109" customWidth="1"/>
    <col min="1052" max="1052" width="7.54296875" style="109" customWidth="1"/>
    <col min="1053" max="1054" width="9.08984375" style="109"/>
    <col min="1055" max="1060" width="7.6328125" style="109" customWidth="1"/>
    <col min="1061" max="1062" width="7.453125" style="109" customWidth="1"/>
    <col min="1063" max="1063" width="7.54296875" style="109" customWidth="1"/>
    <col min="1064" max="1064" width="32.6328125" style="109" customWidth="1"/>
    <col min="1065" max="1065" width="7.453125" style="109" customWidth="1"/>
    <col min="1066" max="1066" width="7.54296875" style="109" customWidth="1"/>
    <col min="1067" max="1067" width="4.6328125" style="109" customWidth="1"/>
    <col min="1068" max="1068" width="7.54296875" style="109" customWidth="1"/>
    <col min="1069" max="1280" width="9.08984375" style="109"/>
    <col min="1281" max="1281" width="2.6328125" style="109" customWidth="1"/>
    <col min="1282" max="1292" width="7.6328125" style="109" customWidth="1"/>
    <col min="1293" max="1293" width="8" style="109" customWidth="1"/>
    <col min="1294" max="1294" width="4.6328125" style="109" customWidth="1"/>
    <col min="1295" max="1300" width="7.6328125" style="109" customWidth="1"/>
    <col min="1301" max="1302" width="7.453125" style="109" customWidth="1"/>
    <col min="1303" max="1303" width="7.54296875" style="109" customWidth="1"/>
    <col min="1304" max="1305" width="7.453125" style="109" customWidth="1"/>
    <col min="1306" max="1306" width="7.54296875" style="109" customWidth="1"/>
    <col min="1307" max="1307" width="4.6328125" style="109" customWidth="1"/>
    <col min="1308" max="1308" width="7.54296875" style="109" customWidth="1"/>
    <col min="1309" max="1310" width="9.08984375" style="109"/>
    <col min="1311" max="1316" width="7.6328125" style="109" customWidth="1"/>
    <col min="1317" max="1318" width="7.453125" style="109" customWidth="1"/>
    <col min="1319" max="1319" width="7.54296875" style="109" customWidth="1"/>
    <col min="1320" max="1320" width="32.6328125" style="109" customWidth="1"/>
    <col min="1321" max="1321" width="7.453125" style="109" customWidth="1"/>
    <col min="1322" max="1322" width="7.54296875" style="109" customWidth="1"/>
    <col min="1323" max="1323" width="4.6328125" style="109" customWidth="1"/>
    <col min="1324" max="1324" width="7.54296875" style="109" customWidth="1"/>
    <col min="1325" max="1536" width="9.08984375" style="109"/>
    <col min="1537" max="1537" width="2.6328125" style="109" customWidth="1"/>
    <col min="1538" max="1548" width="7.6328125" style="109" customWidth="1"/>
    <col min="1549" max="1549" width="8" style="109" customWidth="1"/>
    <col min="1550" max="1550" width="4.6328125" style="109" customWidth="1"/>
    <col min="1551" max="1556" width="7.6328125" style="109" customWidth="1"/>
    <col min="1557" max="1558" width="7.453125" style="109" customWidth="1"/>
    <col min="1559" max="1559" width="7.54296875" style="109" customWidth="1"/>
    <col min="1560" max="1561" width="7.453125" style="109" customWidth="1"/>
    <col min="1562" max="1562" width="7.54296875" style="109" customWidth="1"/>
    <col min="1563" max="1563" width="4.6328125" style="109" customWidth="1"/>
    <col min="1564" max="1564" width="7.54296875" style="109" customWidth="1"/>
    <col min="1565" max="1566" width="9.08984375" style="109"/>
    <col min="1567" max="1572" width="7.6328125" style="109" customWidth="1"/>
    <col min="1573" max="1574" width="7.453125" style="109" customWidth="1"/>
    <col min="1575" max="1575" width="7.54296875" style="109" customWidth="1"/>
    <col min="1576" max="1576" width="32.6328125" style="109" customWidth="1"/>
    <col min="1577" max="1577" width="7.453125" style="109" customWidth="1"/>
    <col min="1578" max="1578" width="7.54296875" style="109" customWidth="1"/>
    <col min="1579" max="1579" width="4.6328125" style="109" customWidth="1"/>
    <col min="1580" max="1580" width="7.54296875" style="109" customWidth="1"/>
    <col min="1581" max="1792" width="9.08984375" style="109"/>
    <col min="1793" max="1793" width="2.6328125" style="109" customWidth="1"/>
    <col min="1794" max="1804" width="7.6328125" style="109" customWidth="1"/>
    <col min="1805" max="1805" width="8" style="109" customWidth="1"/>
    <col min="1806" max="1806" width="4.6328125" style="109" customWidth="1"/>
    <col min="1807" max="1812" width="7.6328125" style="109" customWidth="1"/>
    <col min="1813" max="1814" width="7.453125" style="109" customWidth="1"/>
    <col min="1815" max="1815" width="7.54296875" style="109" customWidth="1"/>
    <col min="1816" max="1817" width="7.453125" style="109" customWidth="1"/>
    <col min="1818" max="1818" width="7.54296875" style="109" customWidth="1"/>
    <col min="1819" max="1819" width="4.6328125" style="109" customWidth="1"/>
    <col min="1820" max="1820" width="7.54296875" style="109" customWidth="1"/>
    <col min="1821" max="1822" width="9.08984375" style="109"/>
    <col min="1823" max="1828" width="7.6328125" style="109" customWidth="1"/>
    <col min="1829" max="1830" width="7.453125" style="109" customWidth="1"/>
    <col min="1831" max="1831" width="7.54296875" style="109" customWidth="1"/>
    <col min="1832" max="1832" width="32.6328125" style="109" customWidth="1"/>
    <col min="1833" max="1833" width="7.453125" style="109" customWidth="1"/>
    <col min="1834" max="1834" width="7.54296875" style="109" customWidth="1"/>
    <col min="1835" max="1835" width="4.6328125" style="109" customWidth="1"/>
    <col min="1836" max="1836" width="7.54296875" style="109" customWidth="1"/>
    <col min="1837" max="2048" width="9.08984375" style="109"/>
    <col min="2049" max="2049" width="2.6328125" style="109" customWidth="1"/>
    <col min="2050" max="2060" width="7.6328125" style="109" customWidth="1"/>
    <col min="2061" max="2061" width="8" style="109" customWidth="1"/>
    <col min="2062" max="2062" width="4.6328125" style="109" customWidth="1"/>
    <col min="2063" max="2068" width="7.6328125" style="109" customWidth="1"/>
    <col min="2069" max="2070" width="7.453125" style="109" customWidth="1"/>
    <col min="2071" max="2071" width="7.54296875" style="109" customWidth="1"/>
    <col min="2072" max="2073" width="7.453125" style="109" customWidth="1"/>
    <col min="2074" max="2074" width="7.54296875" style="109" customWidth="1"/>
    <col min="2075" max="2075" width="4.6328125" style="109" customWidth="1"/>
    <col min="2076" max="2076" width="7.54296875" style="109" customWidth="1"/>
    <col min="2077" max="2078" width="9.08984375" style="109"/>
    <col min="2079" max="2084" width="7.6328125" style="109" customWidth="1"/>
    <col min="2085" max="2086" width="7.453125" style="109" customWidth="1"/>
    <col min="2087" max="2087" width="7.54296875" style="109" customWidth="1"/>
    <col min="2088" max="2088" width="32.6328125" style="109" customWidth="1"/>
    <col min="2089" max="2089" width="7.453125" style="109" customWidth="1"/>
    <col min="2090" max="2090" width="7.54296875" style="109" customWidth="1"/>
    <col min="2091" max="2091" width="4.6328125" style="109" customWidth="1"/>
    <col min="2092" max="2092" width="7.54296875" style="109" customWidth="1"/>
    <col min="2093" max="2304" width="9.08984375" style="109"/>
    <col min="2305" max="2305" width="2.6328125" style="109" customWidth="1"/>
    <col min="2306" max="2316" width="7.6328125" style="109" customWidth="1"/>
    <col min="2317" max="2317" width="8" style="109" customWidth="1"/>
    <col min="2318" max="2318" width="4.6328125" style="109" customWidth="1"/>
    <col min="2319" max="2324" width="7.6328125" style="109" customWidth="1"/>
    <col min="2325" max="2326" width="7.453125" style="109" customWidth="1"/>
    <col min="2327" max="2327" width="7.54296875" style="109" customWidth="1"/>
    <col min="2328" max="2329" width="7.453125" style="109" customWidth="1"/>
    <col min="2330" max="2330" width="7.54296875" style="109" customWidth="1"/>
    <col min="2331" max="2331" width="4.6328125" style="109" customWidth="1"/>
    <col min="2332" max="2332" width="7.54296875" style="109" customWidth="1"/>
    <col min="2333" max="2334" width="9.08984375" style="109"/>
    <col min="2335" max="2340" width="7.6328125" style="109" customWidth="1"/>
    <col min="2341" max="2342" width="7.453125" style="109" customWidth="1"/>
    <col min="2343" max="2343" width="7.54296875" style="109" customWidth="1"/>
    <col min="2344" max="2344" width="32.6328125" style="109" customWidth="1"/>
    <col min="2345" max="2345" width="7.453125" style="109" customWidth="1"/>
    <col min="2346" max="2346" width="7.54296875" style="109" customWidth="1"/>
    <col min="2347" max="2347" width="4.6328125" style="109" customWidth="1"/>
    <col min="2348" max="2348" width="7.54296875" style="109" customWidth="1"/>
    <col min="2349" max="2560" width="9.08984375" style="109"/>
    <col min="2561" max="2561" width="2.6328125" style="109" customWidth="1"/>
    <col min="2562" max="2572" width="7.6328125" style="109" customWidth="1"/>
    <col min="2573" max="2573" width="8" style="109" customWidth="1"/>
    <col min="2574" max="2574" width="4.6328125" style="109" customWidth="1"/>
    <col min="2575" max="2580" width="7.6328125" style="109" customWidth="1"/>
    <col min="2581" max="2582" width="7.453125" style="109" customWidth="1"/>
    <col min="2583" max="2583" width="7.54296875" style="109" customWidth="1"/>
    <col min="2584" max="2585" width="7.453125" style="109" customWidth="1"/>
    <col min="2586" max="2586" width="7.54296875" style="109" customWidth="1"/>
    <col min="2587" max="2587" width="4.6328125" style="109" customWidth="1"/>
    <col min="2588" max="2588" width="7.54296875" style="109" customWidth="1"/>
    <col min="2589" max="2590" width="9.08984375" style="109"/>
    <col min="2591" max="2596" width="7.6328125" style="109" customWidth="1"/>
    <col min="2597" max="2598" width="7.453125" style="109" customWidth="1"/>
    <col min="2599" max="2599" width="7.54296875" style="109" customWidth="1"/>
    <col min="2600" max="2600" width="32.6328125" style="109" customWidth="1"/>
    <col min="2601" max="2601" width="7.453125" style="109" customWidth="1"/>
    <col min="2602" max="2602" width="7.54296875" style="109" customWidth="1"/>
    <col min="2603" max="2603" width="4.6328125" style="109" customWidth="1"/>
    <col min="2604" max="2604" width="7.54296875" style="109" customWidth="1"/>
    <col min="2605" max="2816" width="9.08984375" style="109"/>
    <col min="2817" max="2817" width="2.6328125" style="109" customWidth="1"/>
    <col min="2818" max="2828" width="7.6328125" style="109" customWidth="1"/>
    <col min="2829" max="2829" width="8" style="109" customWidth="1"/>
    <col min="2830" max="2830" width="4.6328125" style="109" customWidth="1"/>
    <col min="2831" max="2836" width="7.6328125" style="109" customWidth="1"/>
    <col min="2837" max="2838" width="7.453125" style="109" customWidth="1"/>
    <col min="2839" max="2839" width="7.54296875" style="109" customWidth="1"/>
    <col min="2840" max="2841" width="7.453125" style="109" customWidth="1"/>
    <col min="2842" max="2842" width="7.54296875" style="109" customWidth="1"/>
    <col min="2843" max="2843" width="4.6328125" style="109" customWidth="1"/>
    <col min="2844" max="2844" width="7.54296875" style="109" customWidth="1"/>
    <col min="2845" max="2846" width="9.08984375" style="109"/>
    <col min="2847" max="2852" width="7.6328125" style="109" customWidth="1"/>
    <col min="2853" max="2854" width="7.453125" style="109" customWidth="1"/>
    <col min="2855" max="2855" width="7.54296875" style="109" customWidth="1"/>
    <col min="2856" max="2856" width="32.6328125" style="109" customWidth="1"/>
    <col min="2857" max="2857" width="7.453125" style="109" customWidth="1"/>
    <col min="2858" max="2858" width="7.54296875" style="109" customWidth="1"/>
    <col min="2859" max="2859" width="4.6328125" style="109" customWidth="1"/>
    <col min="2860" max="2860" width="7.54296875" style="109" customWidth="1"/>
    <col min="2861" max="3072" width="9.08984375" style="109"/>
    <col min="3073" max="3073" width="2.6328125" style="109" customWidth="1"/>
    <col min="3074" max="3084" width="7.6328125" style="109" customWidth="1"/>
    <col min="3085" max="3085" width="8" style="109" customWidth="1"/>
    <col min="3086" max="3086" width="4.6328125" style="109" customWidth="1"/>
    <col min="3087" max="3092" width="7.6328125" style="109" customWidth="1"/>
    <col min="3093" max="3094" width="7.453125" style="109" customWidth="1"/>
    <col min="3095" max="3095" width="7.54296875" style="109" customWidth="1"/>
    <col min="3096" max="3097" width="7.453125" style="109" customWidth="1"/>
    <col min="3098" max="3098" width="7.54296875" style="109" customWidth="1"/>
    <col min="3099" max="3099" width="4.6328125" style="109" customWidth="1"/>
    <col min="3100" max="3100" width="7.54296875" style="109" customWidth="1"/>
    <col min="3101" max="3102" width="9.08984375" style="109"/>
    <col min="3103" max="3108" width="7.6328125" style="109" customWidth="1"/>
    <col min="3109" max="3110" width="7.453125" style="109" customWidth="1"/>
    <col min="3111" max="3111" width="7.54296875" style="109" customWidth="1"/>
    <col min="3112" max="3112" width="32.6328125" style="109" customWidth="1"/>
    <col min="3113" max="3113" width="7.453125" style="109" customWidth="1"/>
    <col min="3114" max="3114" width="7.54296875" style="109" customWidth="1"/>
    <col min="3115" max="3115" width="4.6328125" style="109" customWidth="1"/>
    <col min="3116" max="3116" width="7.54296875" style="109" customWidth="1"/>
    <col min="3117" max="3328" width="9.08984375" style="109"/>
    <col min="3329" max="3329" width="2.6328125" style="109" customWidth="1"/>
    <col min="3330" max="3340" width="7.6328125" style="109" customWidth="1"/>
    <col min="3341" max="3341" width="8" style="109" customWidth="1"/>
    <col min="3342" max="3342" width="4.6328125" style="109" customWidth="1"/>
    <col min="3343" max="3348" width="7.6328125" style="109" customWidth="1"/>
    <col min="3349" max="3350" width="7.453125" style="109" customWidth="1"/>
    <col min="3351" max="3351" width="7.54296875" style="109" customWidth="1"/>
    <col min="3352" max="3353" width="7.453125" style="109" customWidth="1"/>
    <col min="3354" max="3354" width="7.54296875" style="109" customWidth="1"/>
    <col min="3355" max="3355" width="4.6328125" style="109" customWidth="1"/>
    <col min="3356" max="3356" width="7.54296875" style="109" customWidth="1"/>
    <col min="3357" max="3358" width="9.08984375" style="109"/>
    <col min="3359" max="3364" width="7.6328125" style="109" customWidth="1"/>
    <col min="3365" max="3366" width="7.453125" style="109" customWidth="1"/>
    <col min="3367" max="3367" width="7.54296875" style="109" customWidth="1"/>
    <col min="3368" max="3368" width="32.6328125" style="109" customWidth="1"/>
    <col min="3369" max="3369" width="7.453125" style="109" customWidth="1"/>
    <col min="3370" max="3370" width="7.54296875" style="109" customWidth="1"/>
    <col min="3371" max="3371" width="4.6328125" style="109" customWidth="1"/>
    <col min="3372" max="3372" width="7.54296875" style="109" customWidth="1"/>
    <col min="3373" max="3584" width="9.08984375" style="109"/>
    <col min="3585" max="3585" width="2.6328125" style="109" customWidth="1"/>
    <col min="3586" max="3596" width="7.6328125" style="109" customWidth="1"/>
    <col min="3597" max="3597" width="8" style="109" customWidth="1"/>
    <col min="3598" max="3598" width="4.6328125" style="109" customWidth="1"/>
    <col min="3599" max="3604" width="7.6328125" style="109" customWidth="1"/>
    <col min="3605" max="3606" width="7.453125" style="109" customWidth="1"/>
    <col min="3607" max="3607" width="7.54296875" style="109" customWidth="1"/>
    <col min="3608" max="3609" width="7.453125" style="109" customWidth="1"/>
    <col min="3610" max="3610" width="7.54296875" style="109" customWidth="1"/>
    <col min="3611" max="3611" width="4.6328125" style="109" customWidth="1"/>
    <col min="3612" max="3612" width="7.54296875" style="109" customWidth="1"/>
    <col min="3613" max="3614" width="9.08984375" style="109"/>
    <col min="3615" max="3620" width="7.6328125" style="109" customWidth="1"/>
    <col min="3621" max="3622" width="7.453125" style="109" customWidth="1"/>
    <col min="3623" max="3623" width="7.54296875" style="109" customWidth="1"/>
    <col min="3624" max="3624" width="32.6328125" style="109" customWidth="1"/>
    <col min="3625" max="3625" width="7.453125" style="109" customWidth="1"/>
    <col min="3626" max="3626" width="7.54296875" style="109" customWidth="1"/>
    <col min="3627" max="3627" width="4.6328125" style="109" customWidth="1"/>
    <col min="3628" max="3628" width="7.54296875" style="109" customWidth="1"/>
    <col min="3629" max="3840" width="9.08984375" style="109"/>
    <col min="3841" max="3841" width="2.6328125" style="109" customWidth="1"/>
    <col min="3842" max="3852" width="7.6328125" style="109" customWidth="1"/>
    <col min="3853" max="3853" width="8" style="109" customWidth="1"/>
    <col min="3854" max="3854" width="4.6328125" style="109" customWidth="1"/>
    <col min="3855" max="3860" width="7.6328125" style="109" customWidth="1"/>
    <col min="3861" max="3862" width="7.453125" style="109" customWidth="1"/>
    <col min="3863" max="3863" width="7.54296875" style="109" customWidth="1"/>
    <col min="3864" max="3865" width="7.453125" style="109" customWidth="1"/>
    <col min="3866" max="3866" width="7.54296875" style="109" customWidth="1"/>
    <col min="3867" max="3867" width="4.6328125" style="109" customWidth="1"/>
    <col min="3868" max="3868" width="7.54296875" style="109" customWidth="1"/>
    <col min="3869" max="3870" width="9.08984375" style="109"/>
    <col min="3871" max="3876" width="7.6328125" style="109" customWidth="1"/>
    <col min="3877" max="3878" width="7.453125" style="109" customWidth="1"/>
    <col min="3879" max="3879" width="7.54296875" style="109" customWidth="1"/>
    <col min="3880" max="3880" width="32.6328125" style="109" customWidth="1"/>
    <col min="3881" max="3881" width="7.453125" style="109" customWidth="1"/>
    <col min="3882" max="3882" width="7.54296875" style="109" customWidth="1"/>
    <col min="3883" max="3883" width="4.6328125" style="109" customWidth="1"/>
    <col min="3884" max="3884" width="7.54296875" style="109" customWidth="1"/>
    <col min="3885" max="4096" width="9.08984375" style="109"/>
    <col min="4097" max="4097" width="2.6328125" style="109" customWidth="1"/>
    <col min="4098" max="4108" width="7.6328125" style="109" customWidth="1"/>
    <col min="4109" max="4109" width="8" style="109" customWidth="1"/>
    <col min="4110" max="4110" width="4.6328125" style="109" customWidth="1"/>
    <col min="4111" max="4116" width="7.6328125" style="109" customWidth="1"/>
    <col min="4117" max="4118" width="7.453125" style="109" customWidth="1"/>
    <col min="4119" max="4119" width="7.54296875" style="109" customWidth="1"/>
    <col min="4120" max="4121" width="7.453125" style="109" customWidth="1"/>
    <col min="4122" max="4122" width="7.54296875" style="109" customWidth="1"/>
    <col min="4123" max="4123" width="4.6328125" style="109" customWidth="1"/>
    <col min="4124" max="4124" width="7.54296875" style="109" customWidth="1"/>
    <col min="4125" max="4126" width="9.08984375" style="109"/>
    <col min="4127" max="4132" width="7.6328125" style="109" customWidth="1"/>
    <col min="4133" max="4134" width="7.453125" style="109" customWidth="1"/>
    <col min="4135" max="4135" width="7.54296875" style="109" customWidth="1"/>
    <col min="4136" max="4136" width="32.6328125" style="109" customWidth="1"/>
    <col min="4137" max="4137" width="7.453125" style="109" customWidth="1"/>
    <col min="4138" max="4138" width="7.54296875" style="109" customWidth="1"/>
    <col min="4139" max="4139" width="4.6328125" style="109" customWidth="1"/>
    <col min="4140" max="4140" width="7.54296875" style="109" customWidth="1"/>
    <col min="4141" max="4352" width="9.08984375" style="109"/>
    <col min="4353" max="4353" width="2.6328125" style="109" customWidth="1"/>
    <col min="4354" max="4364" width="7.6328125" style="109" customWidth="1"/>
    <col min="4365" max="4365" width="8" style="109" customWidth="1"/>
    <col min="4366" max="4366" width="4.6328125" style="109" customWidth="1"/>
    <col min="4367" max="4372" width="7.6328125" style="109" customWidth="1"/>
    <col min="4373" max="4374" width="7.453125" style="109" customWidth="1"/>
    <col min="4375" max="4375" width="7.54296875" style="109" customWidth="1"/>
    <col min="4376" max="4377" width="7.453125" style="109" customWidth="1"/>
    <col min="4378" max="4378" width="7.54296875" style="109" customWidth="1"/>
    <col min="4379" max="4379" width="4.6328125" style="109" customWidth="1"/>
    <col min="4380" max="4380" width="7.54296875" style="109" customWidth="1"/>
    <col min="4381" max="4382" width="9.08984375" style="109"/>
    <col min="4383" max="4388" width="7.6328125" style="109" customWidth="1"/>
    <col min="4389" max="4390" width="7.453125" style="109" customWidth="1"/>
    <col min="4391" max="4391" width="7.54296875" style="109" customWidth="1"/>
    <col min="4392" max="4392" width="32.6328125" style="109" customWidth="1"/>
    <col min="4393" max="4393" width="7.453125" style="109" customWidth="1"/>
    <col min="4394" max="4394" width="7.54296875" style="109" customWidth="1"/>
    <col min="4395" max="4395" width="4.6328125" style="109" customWidth="1"/>
    <col min="4396" max="4396" width="7.54296875" style="109" customWidth="1"/>
    <col min="4397" max="4608" width="9.08984375" style="109"/>
    <col min="4609" max="4609" width="2.6328125" style="109" customWidth="1"/>
    <col min="4610" max="4620" width="7.6328125" style="109" customWidth="1"/>
    <col min="4621" max="4621" width="8" style="109" customWidth="1"/>
    <col min="4622" max="4622" width="4.6328125" style="109" customWidth="1"/>
    <col min="4623" max="4628" width="7.6328125" style="109" customWidth="1"/>
    <col min="4629" max="4630" width="7.453125" style="109" customWidth="1"/>
    <col min="4631" max="4631" width="7.54296875" style="109" customWidth="1"/>
    <col min="4632" max="4633" width="7.453125" style="109" customWidth="1"/>
    <col min="4634" max="4634" width="7.54296875" style="109" customWidth="1"/>
    <col min="4635" max="4635" width="4.6328125" style="109" customWidth="1"/>
    <col min="4636" max="4636" width="7.54296875" style="109" customWidth="1"/>
    <col min="4637" max="4638" width="9.08984375" style="109"/>
    <col min="4639" max="4644" width="7.6328125" style="109" customWidth="1"/>
    <col min="4645" max="4646" width="7.453125" style="109" customWidth="1"/>
    <col min="4647" max="4647" width="7.54296875" style="109" customWidth="1"/>
    <col min="4648" max="4648" width="32.6328125" style="109" customWidth="1"/>
    <col min="4649" max="4649" width="7.453125" style="109" customWidth="1"/>
    <col min="4650" max="4650" width="7.54296875" style="109" customWidth="1"/>
    <col min="4651" max="4651" width="4.6328125" style="109" customWidth="1"/>
    <col min="4652" max="4652" width="7.54296875" style="109" customWidth="1"/>
    <col min="4653" max="4864" width="9.08984375" style="109"/>
    <col min="4865" max="4865" width="2.6328125" style="109" customWidth="1"/>
    <col min="4866" max="4876" width="7.6328125" style="109" customWidth="1"/>
    <col min="4877" max="4877" width="8" style="109" customWidth="1"/>
    <col min="4878" max="4878" width="4.6328125" style="109" customWidth="1"/>
    <col min="4879" max="4884" width="7.6328125" style="109" customWidth="1"/>
    <col min="4885" max="4886" width="7.453125" style="109" customWidth="1"/>
    <col min="4887" max="4887" width="7.54296875" style="109" customWidth="1"/>
    <col min="4888" max="4889" width="7.453125" style="109" customWidth="1"/>
    <col min="4890" max="4890" width="7.54296875" style="109" customWidth="1"/>
    <col min="4891" max="4891" width="4.6328125" style="109" customWidth="1"/>
    <col min="4892" max="4892" width="7.54296875" style="109" customWidth="1"/>
    <col min="4893" max="4894" width="9.08984375" style="109"/>
    <col min="4895" max="4900" width="7.6328125" style="109" customWidth="1"/>
    <col min="4901" max="4902" width="7.453125" style="109" customWidth="1"/>
    <col min="4903" max="4903" width="7.54296875" style="109" customWidth="1"/>
    <col min="4904" max="4904" width="32.6328125" style="109" customWidth="1"/>
    <col min="4905" max="4905" width="7.453125" style="109" customWidth="1"/>
    <col min="4906" max="4906" width="7.54296875" style="109" customWidth="1"/>
    <col min="4907" max="4907" width="4.6328125" style="109" customWidth="1"/>
    <col min="4908" max="4908" width="7.54296875" style="109" customWidth="1"/>
    <col min="4909" max="5120" width="9.08984375" style="109"/>
    <col min="5121" max="5121" width="2.6328125" style="109" customWidth="1"/>
    <col min="5122" max="5132" width="7.6328125" style="109" customWidth="1"/>
    <col min="5133" max="5133" width="8" style="109" customWidth="1"/>
    <col min="5134" max="5134" width="4.6328125" style="109" customWidth="1"/>
    <col min="5135" max="5140" width="7.6328125" style="109" customWidth="1"/>
    <col min="5141" max="5142" width="7.453125" style="109" customWidth="1"/>
    <col min="5143" max="5143" width="7.54296875" style="109" customWidth="1"/>
    <col min="5144" max="5145" width="7.453125" style="109" customWidth="1"/>
    <col min="5146" max="5146" width="7.54296875" style="109" customWidth="1"/>
    <col min="5147" max="5147" width="4.6328125" style="109" customWidth="1"/>
    <col min="5148" max="5148" width="7.54296875" style="109" customWidth="1"/>
    <col min="5149" max="5150" width="9.08984375" style="109"/>
    <col min="5151" max="5156" width="7.6328125" style="109" customWidth="1"/>
    <col min="5157" max="5158" width="7.453125" style="109" customWidth="1"/>
    <col min="5159" max="5159" width="7.54296875" style="109" customWidth="1"/>
    <col min="5160" max="5160" width="32.6328125" style="109" customWidth="1"/>
    <col min="5161" max="5161" width="7.453125" style="109" customWidth="1"/>
    <col min="5162" max="5162" width="7.54296875" style="109" customWidth="1"/>
    <col min="5163" max="5163" width="4.6328125" style="109" customWidth="1"/>
    <col min="5164" max="5164" width="7.54296875" style="109" customWidth="1"/>
    <col min="5165" max="5376" width="9.08984375" style="109"/>
    <col min="5377" max="5377" width="2.6328125" style="109" customWidth="1"/>
    <col min="5378" max="5388" width="7.6328125" style="109" customWidth="1"/>
    <col min="5389" max="5389" width="8" style="109" customWidth="1"/>
    <col min="5390" max="5390" width="4.6328125" style="109" customWidth="1"/>
    <col min="5391" max="5396" width="7.6328125" style="109" customWidth="1"/>
    <col min="5397" max="5398" width="7.453125" style="109" customWidth="1"/>
    <col min="5399" max="5399" width="7.54296875" style="109" customWidth="1"/>
    <col min="5400" max="5401" width="7.453125" style="109" customWidth="1"/>
    <col min="5402" max="5402" width="7.54296875" style="109" customWidth="1"/>
    <col min="5403" max="5403" width="4.6328125" style="109" customWidth="1"/>
    <col min="5404" max="5404" width="7.54296875" style="109" customWidth="1"/>
    <col min="5405" max="5406" width="9.08984375" style="109"/>
    <col min="5407" max="5412" width="7.6328125" style="109" customWidth="1"/>
    <col min="5413" max="5414" width="7.453125" style="109" customWidth="1"/>
    <col min="5415" max="5415" width="7.54296875" style="109" customWidth="1"/>
    <col min="5416" max="5416" width="32.6328125" style="109" customWidth="1"/>
    <col min="5417" max="5417" width="7.453125" style="109" customWidth="1"/>
    <col min="5418" max="5418" width="7.54296875" style="109" customWidth="1"/>
    <col min="5419" max="5419" width="4.6328125" style="109" customWidth="1"/>
    <col min="5420" max="5420" width="7.54296875" style="109" customWidth="1"/>
    <col min="5421" max="5632" width="9.08984375" style="109"/>
    <col min="5633" max="5633" width="2.6328125" style="109" customWidth="1"/>
    <col min="5634" max="5644" width="7.6328125" style="109" customWidth="1"/>
    <col min="5645" max="5645" width="8" style="109" customWidth="1"/>
    <col min="5646" max="5646" width="4.6328125" style="109" customWidth="1"/>
    <col min="5647" max="5652" width="7.6328125" style="109" customWidth="1"/>
    <col min="5653" max="5654" width="7.453125" style="109" customWidth="1"/>
    <col min="5655" max="5655" width="7.54296875" style="109" customWidth="1"/>
    <col min="5656" max="5657" width="7.453125" style="109" customWidth="1"/>
    <col min="5658" max="5658" width="7.54296875" style="109" customWidth="1"/>
    <col min="5659" max="5659" width="4.6328125" style="109" customWidth="1"/>
    <col min="5660" max="5660" width="7.54296875" style="109" customWidth="1"/>
    <col min="5661" max="5662" width="9.08984375" style="109"/>
    <col min="5663" max="5668" width="7.6328125" style="109" customWidth="1"/>
    <col min="5669" max="5670" width="7.453125" style="109" customWidth="1"/>
    <col min="5671" max="5671" width="7.54296875" style="109" customWidth="1"/>
    <col min="5672" max="5672" width="32.6328125" style="109" customWidth="1"/>
    <col min="5673" max="5673" width="7.453125" style="109" customWidth="1"/>
    <col min="5674" max="5674" width="7.54296875" style="109" customWidth="1"/>
    <col min="5675" max="5675" width="4.6328125" style="109" customWidth="1"/>
    <col min="5676" max="5676" width="7.54296875" style="109" customWidth="1"/>
    <col min="5677" max="5888" width="9.08984375" style="109"/>
    <col min="5889" max="5889" width="2.6328125" style="109" customWidth="1"/>
    <col min="5890" max="5900" width="7.6328125" style="109" customWidth="1"/>
    <col min="5901" max="5901" width="8" style="109" customWidth="1"/>
    <col min="5902" max="5902" width="4.6328125" style="109" customWidth="1"/>
    <col min="5903" max="5908" width="7.6328125" style="109" customWidth="1"/>
    <col min="5909" max="5910" width="7.453125" style="109" customWidth="1"/>
    <col min="5911" max="5911" width="7.54296875" style="109" customWidth="1"/>
    <col min="5912" max="5913" width="7.453125" style="109" customWidth="1"/>
    <col min="5914" max="5914" width="7.54296875" style="109" customWidth="1"/>
    <col min="5915" max="5915" width="4.6328125" style="109" customWidth="1"/>
    <col min="5916" max="5916" width="7.54296875" style="109" customWidth="1"/>
    <col min="5917" max="5918" width="9.08984375" style="109"/>
    <col min="5919" max="5924" width="7.6328125" style="109" customWidth="1"/>
    <col min="5925" max="5926" width="7.453125" style="109" customWidth="1"/>
    <col min="5927" max="5927" width="7.54296875" style="109" customWidth="1"/>
    <col min="5928" max="5928" width="32.6328125" style="109" customWidth="1"/>
    <col min="5929" max="5929" width="7.453125" style="109" customWidth="1"/>
    <col min="5930" max="5930" width="7.54296875" style="109" customWidth="1"/>
    <col min="5931" max="5931" width="4.6328125" style="109" customWidth="1"/>
    <col min="5932" max="5932" width="7.54296875" style="109" customWidth="1"/>
    <col min="5933" max="6144" width="9.08984375" style="109"/>
    <col min="6145" max="6145" width="2.6328125" style="109" customWidth="1"/>
    <col min="6146" max="6156" width="7.6328125" style="109" customWidth="1"/>
    <col min="6157" max="6157" width="8" style="109" customWidth="1"/>
    <col min="6158" max="6158" width="4.6328125" style="109" customWidth="1"/>
    <col min="6159" max="6164" width="7.6328125" style="109" customWidth="1"/>
    <col min="6165" max="6166" width="7.453125" style="109" customWidth="1"/>
    <col min="6167" max="6167" width="7.54296875" style="109" customWidth="1"/>
    <col min="6168" max="6169" width="7.453125" style="109" customWidth="1"/>
    <col min="6170" max="6170" width="7.54296875" style="109" customWidth="1"/>
    <col min="6171" max="6171" width="4.6328125" style="109" customWidth="1"/>
    <col min="6172" max="6172" width="7.54296875" style="109" customWidth="1"/>
    <col min="6173" max="6174" width="9.08984375" style="109"/>
    <col min="6175" max="6180" width="7.6328125" style="109" customWidth="1"/>
    <col min="6181" max="6182" width="7.453125" style="109" customWidth="1"/>
    <col min="6183" max="6183" width="7.54296875" style="109" customWidth="1"/>
    <col min="6184" max="6184" width="32.6328125" style="109" customWidth="1"/>
    <col min="6185" max="6185" width="7.453125" style="109" customWidth="1"/>
    <col min="6186" max="6186" width="7.54296875" style="109" customWidth="1"/>
    <col min="6187" max="6187" width="4.6328125" style="109" customWidth="1"/>
    <col min="6188" max="6188" width="7.54296875" style="109" customWidth="1"/>
    <col min="6189" max="6400" width="9.08984375" style="109"/>
    <col min="6401" max="6401" width="2.6328125" style="109" customWidth="1"/>
    <col min="6402" max="6412" width="7.6328125" style="109" customWidth="1"/>
    <col min="6413" max="6413" width="8" style="109" customWidth="1"/>
    <col min="6414" max="6414" width="4.6328125" style="109" customWidth="1"/>
    <col min="6415" max="6420" width="7.6328125" style="109" customWidth="1"/>
    <col min="6421" max="6422" width="7.453125" style="109" customWidth="1"/>
    <col min="6423" max="6423" width="7.54296875" style="109" customWidth="1"/>
    <col min="6424" max="6425" width="7.453125" style="109" customWidth="1"/>
    <col min="6426" max="6426" width="7.54296875" style="109" customWidth="1"/>
    <col min="6427" max="6427" width="4.6328125" style="109" customWidth="1"/>
    <col min="6428" max="6428" width="7.54296875" style="109" customWidth="1"/>
    <col min="6429" max="6430" width="9.08984375" style="109"/>
    <col min="6431" max="6436" width="7.6328125" style="109" customWidth="1"/>
    <col min="6437" max="6438" width="7.453125" style="109" customWidth="1"/>
    <col min="6439" max="6439" width="7.54296875" style="109" customWidth="1"/>
    <col min="6440" max="6440" width="32.6328125" style="109" customWidth="1"/>
    <col min="6441" max="6441" width="7.453125" style="109" customWidth="1"/>
    <col min="6442" max="6442" width="7.54296875" style="109" customWidth="1"/>
    <col min="6443" max="6443" width="4.6328125" style="109" customWidth="1"/>
    <col min="6444" max="6444" width="7.54296875" style="109" customWidth="1"/>
    <col min="6445" max="6656" width="9.08984375" style="109"/>
    <col min="6657" max="6657" width="2.6328125" style="109" customWidth="1"/>
    <col min="6658" max="6668" width="7.6328125" style="109" customWidth="1"/>
    <col min="6669" max="6669" width="8" style="109" customWidth="1"/>
    <col min="6670" max="6670" width="4.6328125" style="109" customWidth="1"/>
    <col min="6671" max="6676" width="7.6328125" style="109" customWidth="1"/>
    <col min="6677" max="6678" width="7.453125" style="109" customWidth="1"/>
    <col min="6679" max="6679" width="7.54296875" style="109" customWidth="1"/>
    <col min="6680" max="6681" width="7.453125" style="109" customWidth="1"/>
    <col min="6682" max="6682" width="7.54296875" style="109" customWidth="1"/>
    <col min="6683" max="6683" width="4.6328125" style="109" customWidth="1"/>
    <col min="6684" max="6684" width="7.54296875" style="109" customWidth="1"/>
    <col min="6685" max="6686" width="9.08984375" style="109"/>
    <col min="6687" max="6692" width="7.6328125" style="109" customWidth="1"/>
    <col min="6693" max="6694" width="7.453125" style="109" customWidth="1"/>
    <col min="6695" max="6695" width="7.54296875" style="109" customWidth="1"/>
    <col min="6696" max="6696" width="32.6328125" style="109" customWidth="1"/>
    <col min="6697" max="6697" width="7.453125" style="109" customWidth="1"/>
    <col min="6698" max="6698" width="7.54296875" style="109" customWidth="1"/>
    <col min="6699" max="6699" width="4.6328125" style="109" customWidth="1"/>
    <col min="6700" max="6700" width="7.54296875" style="109" customWidth="1"/>
    <col min="6701" max="6912" width="9.08984375" style="109"/>
    <col min="6913" max="6913" width="2.6328125" style="109" customWidth="1"/>
    <col min="6914" max="6924" width="7.6328125" style="109" customWidth="1"/>
    <col min="6925" max="6925" width="8" style="109" customWidth="1"/>
    <col min="6926" max="6926" width="4.6328125" style="109" customWidth="1"/>
    <col min="6927" max="6932" width="7.6328125" style="109" customWidth="1"/>
    <col min="6933" max="6934" width="7.453125" style="109" customWidth="1"/>
    <col min="6935" max="6935" width="7.54296875" style="109" customWidth="1"/>
    <col min="6936" max="6937" width="7.453125" style="109" customWidth="1"/>
    <col min="6938" max="6938" width="7.54296875" style="109" customWidth="1"/>
    <col min="6939" max="6939" width="4.6328125" style="109" customWidth="1"/>
    <col min="6940" max="6940" width="7.54296875" style="109" customWidth="1"/>
    <col min="6941" max="6942" width="9.08984375" style="109"/>
    <col min="6943" max="6948" width="7.6328125" style="109" customWidth="1"/>
    <col min="6949" max="6950" width="7.453125" style="109" customWidth="1"/>
    <col min="6951" max="6951" width="7.54296875" style="109" customWidth="1"/>
    <col min="6952" max="6952" width="32.6328125" style="109" customWidth="1"/>
    <col min="6953" max="6953" width="7.453125" style="109" customWidth="1"/>
    <col min="6954" max="6954" width="7.54296875" style="109" customWidth="1"/>
    <col min="6955" max="6955" width="4.6328125" style="109" customWidth="1"/>
    <col min="6956" max="6956" width="7.54296875" style="109" customWidth="1"/>
    <col min="6957" max="7168" width="9.08984375" style="109"/>
    <col min="7169" max="7169" width="2.6328125" style="109" customWidth="1"/>
    <col min="7170" max="7180" width="7.6328125" style="109" customWidth="1"/>
    <col min="7181" max="7181" width="8" style="109" customWidth="1"/>
    <col min="7182" max="7182" width="4.6328125" style="109" customWidth="1"/>
    <col min="7183" max="7188" width="7.6328125" style="109" customWidth="1"/>
    <col min="7189" max="7190" width="7.453125" style="109" customWidth="1"/>
    <col min="7191" max="7191" width="7.54296875" style="109" customWidth="1"/>
    <col min="7192" max="7193" width="7.453125" style="109" customWidth="1"/>
    <col min="7194" max="7194" width="7.54296875" style="109" customWidth="1"/>
    <col min="7195" max="7195" width="4.6328125" style="109" customWidth="1"/>
    <col min="7196" max="7196" width="7.54296875" style="109" customWidth="1"/>
    <col min="7197" max="7198" width="9.08984375" style="109"/>
    <col min="7199" max="7204" width="7.6328125" style="109" customWidth="1"/>
    <col min="7205" max="7206" width="7.453125" style="109" customWidth="1"/>
    <col min="7207" max="7207" width="7.54296875" style="109" customWidth="1"/>
    <col min="7208" max="7208" width="32.6328125" style="109" customWidth="1"/>
    <col min="7209" max="7209" width="7.453125" style="109" customWidth="1"/>
    <col min="7210" max="7210" width="7.54296875" style="109" customWidth="1"/>
    <col min="7211" max="7211" width="4.6328125" style="109" customWidth="1"/>
    <col min="7212" max="7212" width="7.54296875" style="109" customWidth="1"/>
    <col min="7213" max="7424" width="9.08984375" style="109"/>
    <col min="7425" max="7425" width="2.6328125" style="109" customWidth="1"/>
    <col min="7426" max="7436" width="7.6328125" style="109" customWidth="1"/>
    <col min="7437" max="7437" width="8" style="109" customWidth="1"/>
    <col min="7438" max="7438" width="4.6328125" style="109" customWidth="1"/>
    <col min="7439" max="7444" width="7.6328125" style="109" customWidth="1"/>
    <col min="7445" max="7446" width="7.453125" style="109" customWidth="1"/>
    <col min="7447" max="7447" width="7.54296875" style="109" customWidth="1"/>
    <col min="7448" max="7449" width="7.453125" style="109" customWidth="1"/>
    <col min="7450" max="7450" width="7.54296875" style="109" customWidth="1"/>
    <col min="7451" max="7451" width="4.6328125" style="109" customWidth="1"/>
    <col min="7452" max="7452" width="7.54296875" style="109" customWidth="1"/>
    <col min="7453" max="7454" width="9.08984375" style="109"/>
    <col min="7455" max="7460" width="7.6328125" style="109" customWidth="1"/>
    <col min="7461" max="7462" width="7.453125" style="109" customWidth="1"/>
    <col min="7463" max="7463" width="7.54296875" style="109" customWidth="1"/>
    <col min="7464" max="7464" width="32.6328125" style="109" customWidth="1"/>
    <col min="7465" max="7465" width="7.453125" style="109" customWidth="1"/>
    <col min="7466" max="7466" width="7.54296875" style="109" customWidth="1"/>
    <col min="7467" max="7467" width="4.6328125" style="109" customWidth="1"/>
    <col min="7468" max="7468" width="7.54296875" style="109" customWidth="1"/>
    <col min="7469" max="7680" width="9.08984375" style="109"/>
    <col min="7681" max="7681" width="2.6328125" style="109" customWidth="1"/>
    <col min="7682" max="7692" width="7.6328125" style="109" customWidth="1"/>
    <col min="7693" max="7693" width="8" style="109" customWidth="1"/>
    <col min="7694" max="7694" width="4.6328125" style="109" customWidth="1"/>
    <col min="7695" max="7700" width="7.6328125" style="109" customWidth="1"/>
    <col min="7701" max="7702" width="7.453125" style="109" customWidth="1"/>
    <col min="7703" max="7703" width="7.54296875" style="109" customWidth="1"/>
    <col min="7704" max="7705" width="7.453125" style="109" customWidth="1"/>
    <col min="7706" max="7706" width="7.54296875" style="109" customWidth="1"/>
    <col min="7707" max="7707" width="4.6328125" style="109" customWidth="1"/>
    <col min="7708" max="7708" width="7.54296875" style="109" customWidth="1"/>
    <col min="7709" max="7710" width="9.08984375" style="109"/>
    <col min="7711" max="7716" width="7.6328125" style="109" customWidth="1"/>
    <col min="7717" max="7718" width="7.453125" style="109" customWidth="1"/>
    <col min="7719" max="7719" width="7.54296875" style="109" customWidth="1"/>
    <col min="7720" max="7720" width="32.6328125" style="109" customWidth="1"/>
    <col min="7721" max="7721" width="7.453125" style="109" customWidth="1"/>
    <col min="7722" max="7722" width="7.54296875" style="109" customWidth="1"/>
    <col min="7723" max="7723" width="4.6328125" style="109" customWidth="1"/>
    <col min="7724" max="7724" width="7.54296875" style="109" customWidth="1"/>
    <col min="7725" max="7936" width="9.08984375" style="109"/>
    <col min="7937" max="7937" width="2.6328125" style="109" customWidth="1"/>
    <col min="7938" max="7948" width="7.6328125" style="109" customWidth="1"/>
    <col min="7949" max="7949" width="8" style="109" customWidth="1"/>
    <col min="7950" max="7950" width="4.6328125" style="109" customWidth="1"/>
    <col min="7951" max="7956" width="7.6328125" style="109" customWidth="1"/>
    <col min="7957" max="7958" width="7.453125" style="109" customWidth="1"/>
    <col min="7959" max="7959" width="7.54296875" style="109" customWidth="1"/>
    <col min="7960" max="7961" width="7.453125" style="109" customWidth="1"/>
    <col min="7962" max="7962" width="7.54296875" style="109" customWidth="1"/>
    <col min="7963" max="7963" width="4.6328125" style="109" customWidth="1"/>
    <col min="7964" max="7964" width="7.54296875" style="109" customWidth="1"/>
    <col min="7965" max="7966" width="9.08984375" style="109"/>
    <col min="7967" max="7972" width="7.6328125" style="109" customWidth="1"/>
    <col min="7973" max="7974" width="7.453125" style="109" customWidth="1"/>
    <col min="7975" max="7975" width="7.54296875" style="109" customWidth="1"/>
    <col min="7976" max="7976" width="32.6328125" style="109" customWidth="1"/>
    <col min="7977" max="7977" width="7.453125" style="109" customWidth="1"/>
    <col min="7978" max="7978" width="7.54296875" style="109" customWidth="1"/>
    <col min="7979" max="7979" width="4.6328125" style="109" customWidth="1"/>
    <col min="7980" max="7980" width="7.54296875" style="109" customWidth="1"/>
    <col min="7981" max="8192" width="9.08984375" style="109"/>
    <col min="8193" max="8193" width="2.6328125" style="109" customWidth="1"/>
    <col min="8194" max="8204" width="7.6328125" style="109" customWidth="1"/>
    <col min="8205" max="8205" width="8" style="109" customWidth="1"/>
    <col min="8206" max="8206" width="4.6328125" style="109" customWidth="1"/>
    <col min="8207" max="8212" width="7.6328125" style="109" customWidth="1"/>
    <col min="8213" max="8214" width="7.453125" style="109" customWidth="1"/>
    <col min="8215" max="8215" width="7.54296875" style="109" customWidth="1"/>
    <col min="8216" max="8217" width="7.453125" style="109" customWidth="1"/>
    <col min="8218" max="8218" width="7.54296875" style="109" customWidth="1"/>
    <col min="8219" max="8219" width="4.6328125" style="109" customWidth="1"/>
    <col min="8220" max="8220" width="7.54296875" style="109" customWidth="1"/>
    <col min="8221" max="8222" width="9.08984375" style="109"/>
    <col min="8223" max="8228" width="7.6328125" style="109" customWidth="1"/>
    <col min="8229" max="8230" width="7.453125" style="109" customWidth="1"/>
    <col min="8231" max="8231" width="7.54296875" style="109" customWidth="1"/>
    <col min="8232" max="8232" width="32.6328125" style="109" customWidth="1"/>
    <col min="8233" max="8233" width="7.453125" style="109" customWidth="1"/>
    <col min="8234" max="8234" width="7.54296875" style="109" customWidth="1"/>
    <col min="8235" max="8235" width="4.6328125" style="109" customWidth="1"/>
    <col min="8236" max="8236" width="7.54296875" style="109" customWidth="1"/>
    <col min="8237" max="8448" width="9.08984375" style="109"/>
    <col min="8449" max="8449" width="2.6328125" style="109" customWidth="1"/>
    <col min="8450" max="8460" width="7.6328125" style="109" customWidth="1"/>
    <col min="8461" max="8461" width="8" style="109" customWidth="1"/>
    <col min="8462" max="8462" width="4.6328125" style="109" customWidth="1"/>
    <col min="8463" max="8468" width="7.6328125" style="109" customWidth="1"/>
    <col min="8469" max="8470" width="7.453125" style="109" customWidth="1"/>
    <col min="8471" max="8471" width="7.54296875" style="109" customWidth="1"/>
    <col min="8472" max="8473" width="7.453125" style="109" customWidth="1"/>
    <col min="8474" max="8474" width="7.54296875" style="109" customWidth="1"/>
    <col min="8475" max="8475" width="4.6328125" style="109" customWidth="1"/>
    <col min="8476" max="8476" width="7.54296875" style="109" customWidth="1"/>
    <col min="8477" max="8478" width="9.08984375" style="109"/>
    <col min="8479" max="8484" width="7.6328125" style="109" customWidth="1"/>
    <col min="8485" max="8486" width="7.453125" style="109" customWidth="1"/>
    <col min="8487" max="8487" width="7.54296875" style="109" customWidth="1"/>
    <col min="8488" max="8488" width="32.6328125" style="109" customWidth="1"/>
    <col min="8489" max="8489" width="7.453125" style="109" customWidth="1"/>
    <col min="8490" max="8490" width="7.54296875" style="109" customWidth="1"/>
    <col min="8491" max="8491" width="4.6328125" style="109" customWidth="1"/>
    <col min="8492" max="8492" width="7.54296875" style="109" customWidth="1"/>
    <col min="8493" max="8704" width="9.08984375" style="109"/>
    <col min="8705" max="8705" width="2.6328125" style="109" customWidth="1"/>
    <col min="8706" max="8716" width="7.6328125" style="109" customWidth="1"/>
    <col min="8717" max="8717" width="8" style="109" customWidth="1"/>
    <col min="8718" max="8718" width="4.6328125" style="109" customWidth="1"/>
    <col min="8719" max="8724" width="7.6328125" style="109" customWidth="1"/>
    <col min="8725" max="8726" width="7.453125" style="109" customWidth="1"/>
    <col min="8727" max="8727" width="7.54296875" style="109" customWidth="1"/>
    <col min="8728" max="8729" width="7.453125" style="109" customWidth="1"/>
    <col min="8730" max="8730" width="7.54296875" style="109" customWidth="1"/>
    <col min="8731" max="8731" width="4.6328125" style="109" customWidth="1"/>
    <col min="8732" max="8732" width="7.54296875" style="109" customWidth="1"/>
    <col min="8733" max="8734" width="9.08984375" style="109"/>
    <col min="8735" max="8740" width="7.6328125" style="109" customWidth="1"/>
    <col min="8741" max="8742" width="7.453125" style="109" customWidth="1"/>
    <col min="8743" max="8743" width="7.54296875" style="109" customWidth="1"/>
    <col min="8744" max="8744" width="32.6328125" style="109" customWidth="1"/>
    <col min="8745" max="8745" width="7.453125" style="109" customWidth="1"/>
    <col min="8746" max="8746" width="7.54296875" style="109" customWidth="1"/>
    <col min="8747" max="8747" width="4.6328125" style="109" customWidth="1"/>
    <col min="8748" max="8748" width="7.54296875" style="109" customWidth="1"/>
    <col min="8749" max="8960" width="9.08984375" style="109"/>
    <col min="8961" max="8961" width="2.6328125" style="109" customWidth="1"/>
    <col min="8962" max="8972" width="7.6328125" style="109" customWidth="1"/>
    <col min="8973" max="8973" width="8" style="109" customWidth="1"/>
    <col min="8974" max="8974" width="4.6328125" style="109" customWidth="1"/>
    <col min="8975" max="8980" width="7.6328125" style="109" customWidth="1"/>
    <col min="8981" max="8982" width="7.453125" style="109" customWidth="1"/>
    <col min="8983" max="8983" width="7.54296875" style="109" customWidth="1"/>
    <col min="8984" max="8985" width="7.453125" style="109" customWidth="1"/>
    <col min="8986" max="8986" width="7.54296875" style="109" customWidth="1"/>
    <col min="8987" max="8987" width="4.6328125" style="109" customWidth="1"/>
    <col min="8988" max="8988" width="7.54296875" style="109" customWidth="1"/>
    <col min="8989" max="8990" width="9.08984375" style="109"/>
    <col min="8991" max="8996" width="7.6328125" style="109" customWidth="1"/>
    <col min="8997" max="8998" width="7.453125" style="109" customWidth="1"/>
    <col min="8999" max="8999" width="7.54296875" style="109" customWidth="1"/>
    <col min="9000" max="9000" width="32.6328125" style="109" customWidth="1"/>
    <col min="9001" max="9001" width="7.453125" style="109" customWidth="1"/>
    <col min="9002" max="9002" width="7.54296875" style="109" customWidth="1"/>
    <col min="9003" max="9003" width="4.6328125" style="109" customWidth="1"/>
    <col min="9004" max="9004" width="7.54296875" style="109" customWidth="1"/>
    <col min="9005" max="9216" width="9.08984375" style="109"/>
    <col min="9217" max="9217" width="2.6328125" style="109" customWidth="1"/>
    <col min="9218" max="9228" width="7.6328125" style="109" customWidth="1"/>
    <col min="9229" max="9229" width="8" style="109" customWidth="1"/>
    <col min="9230" max="9230" width="4.6328125" style="109" customWidth="1"/>
    <col min="9231" max="9236" width="7.6328125" style="109" customWidth="1"/>
    <col min="9237" max="9238" width="7.453125" style="109" customWidth="1"/>
    <col min="9239" max="9239" width="7.54296875" style="109" customWidth="1"/>
    <col min="9240" max="9241" width="7.453125" style="109" customWidth="1"/>
    <col min="9242" max="9242" width="7.54296875" style="109" customWidth="1"/>
    <col min="9243" max="9243" width="4.6328125" style="109" customWidth="1"/>
    <col min="9244" max="9244" width="7.54296875" style="109" customWidth="1"/>
    <col min="9245" max="9246" width="9.08984375" style="109"/>
    <col min="9247" max="9252" width="7.6328125" style="109" customWidth="1"/>
    <col min="9253" max="9254" width="7.453125" style="109" customWidth="1"/>
    <col min="9255" max="9255" width="7.54296875" style="109" customWidth="1"/>
    <col min="9256" max="9256" width="32.6328125" style="109" customWidth="1"/>
    <col min="9257" max="9257" width="7.453125" style="109" customWidth="1"/>
    <col min="9258" max="9258" width="7.54296875" style="109" customWidth="1"/>
    <col min="9259" max="9259" width="4.6328125" style="109" customWidth="1"/>
    <col min="9260" max="9260" width="7.54296875" style="109" customWidth="1"/>
    <col min="9261" max="9472" width="9.08984375" style="109"/>
    <col min="9473" max="9473" width="2.6328125" style="109" customWidth="1"/>
    <col min="9474" max="9484" width="7.6328125" style="109" customWidth="1"/>
    <col min="9485" max="9485" width="8" style="109" customWidth="1"/>
    <col min="9486" max="9486" width="4.6328125" style="109" customWidth="1"/>
    <col min="9487" max="9492" width="7.6328125" style="109" customWidth="1"/>
    <col min="9493" max="9494" width="7.453125" style="109" customWidth="1"/>
    <col min="9495" max="9495" width="7.54296875" style="109" customWidth="1"/>
    <col min="9496" max="9497" width="7.453125" style="109" customWidth="1"/>
    <col min="9498" max="9498" width="7.54296875" style="109" customWidth="1"/>
    <col min="9499" max="9499" width="4.6328125" style="109" customWidth="1"/>
    <col min="9500" max="9500" width="7.54296875" style="109" customWidth="1"/>
    <col min="9501" max="9502" width="9.08984375" style="109"/>
    <col min="9503" max="9508" width="7.6328125" style="109" customWidth="1"/>
    <col min="9509" max="9510" width="7.453125" style="109" customWidth="1"/>
    <col min="9511" max="9511" width="7.54296875" style="109" customWidth="1"/>
    <col min="9512" max="9512" width="32.6328125" style="109" customWidth="1"/>
    <col min="9513" max="9513" width="7.453125" style="109" customWidth="1"/>
    <col min="9514" max="9514" width="7.54296875" style="109" customWidth="1"/>
    <col min="9515" max="9515" width="4.6328125" style="109" customWidth="1"/>
    <col min="9516" max="9516" width="7.54296875" style="109" customWidth="1"/>
    <col min="9517" max="9728" width="9.08984375" style="109"/>
    <col min="9729" max="9729" width="2.6328125" style="109" customWidth="1"/>
    <col min="9730" max="9740" width="7.6328125" style="109" customWidth="1"/>
    <col min="9741" max="9741" width="8" style="109" customWidth="1"/>
    <col min="9742" max="9742" width="4.6328125" style="109" customWidth="1"/>
    <col min="9743" max="9748" width="7.6328125" style="109" customWidth="1"/>
    <col min="9749" max="9750" width="7.453125" style="109" customWidth="1"/>
    <col min="9751" max="9751" width="7.54296875" style="109" customWidth="1"/>
    <col min="9752" max="9753" width="7.453125" style="109" customWidth="1"/>
    <col min="9754" max="9754" width="7.54296875" style="109" customWidth="1"/>
    <col min="9755" max="9755" width="4.6328125" style="109" customWidth="1"/>
    <col min="9756" max="9756" width="7.54296875" style="109" customWidth="1"/>
    <col min="9757" max="9758" width="9.08984375" style="109"/>
    <col min="9759" max="9764" width="7.6328125" style="109" customWidth="1"/>
    <col min="9765" max="9766" width="7.453125" style="109" customWidth="1"/>
    <col min="9767" max="9767" width="7.54296875" style="109" customWidth="1"/>
    <col min="9768" max="9768" width="32.6328125" style="109" customWidth="1"/>
    <col min="9769" max="9769" width="7.453125" style="109" customWidth="1"/>
    <col min="9770" max="9770" width="7.54296875" style="109" customWidth="1"/>
    <col min="9771" max="9771" width="4.6328125" style="109" customWidth="1"/>
    <col min="9772" max="9772" width="7.54296875" style="109" customWidth="1"/>
    <col min="9773" max="9984" width="9.08984375" style="109"/>
    <col min="9985" max="9985" width="2.6328125" style="109" customWidth="1"/>
    <col min="9986" max="9996" width="7.6328125" style="109" customWidth="1"/>
    <col min="9997" max="9997" width="8" style="109" customWidth="1"/>
    <col min="9998" max="9998" width="4.6328125" style="109" customWidth="1"/>
    <col min="9999" max="10004" width="7.6328125" style="109" customWidth="1"/>
    <col min="10005" max="10006" width="7.453125" style="109" customWidth="1"/>
    <col min="10007" max="10007" width="7.54296875" style="109" customWidth="1"/>
    <col min="10008" max="10009" width="7.453125" style="109" customWidth="1"/>
    <col min="10010" max="10010" width="7.54296875" style="109" customWidth="1"/>
    <col min="10011" max="10011" width="4.6328125" style="109" customWidth="1"/>
    <col min="10012" max="10012" width="7.54296875" style="109" customWidth="1"/>
    <col min="10013" max="10014" width="9.08984375" style="109"/>
    <col min="10015" max="10020" width="7.6328125" style="109" customWidth="1"/>
    <col min="10021" max="10022" width="7.453125" style="109" customWidth="1"/>
    <col min="10023" max="10023" width="7.54296875" style="109" customWidth="1"/>
    <col min="10024" max="10024" width="32.6328125" style="109" customWidth="1"/>
    <col min="10025" max="10025" width="7.453125" style="109" customWidth="1"/>
    <col min="10026" max="10026" width="7.54296875" style="109" customWidth="1"/>
    <col min="10027" max="10027" width="4.6328125" style="109" customWidth="1"/>
    <col min="10028" max="10028" width="7.54296875" style="109" customWidth="1"/>
    <col min="10029" max="10240" width="9.08984375" style="109"/>
    <col min="10241" max="10241" width="2.6328125" style="109" customWidth="1"/>
    <col min="10242" max="10252" width="7.6328125" style="109" customWidth="1"/>
    <col min="10253" max="10253" width="8" style="109" customWidth="1"/>
    <col min="10254" max="10254" width="4.6328125" style="109" customWidth="1"/>
    <col min="10255" max="10260" width="7.6328125" style="109" customWidth="1"/>
    <col min="10261" max="10262" width="7.453125" style="109" customWidth="1"/>
    <col min="10263" max="10263" width="7.54296875" style="109" customWidth="1"/>
    <col min="10264" max="10265" width="7.453125" style="109" customWidth="1"/>
    <col min="10266" max="10266" width="7.54296875" style="109" customWidth="1"/>
    <col min="10267" max="10267" width="4.6328125" style="109" customWidth="1"/>
    <col min="10268" max="10268" width="7.54296875" style="109" customWidth="1"/>
    <col min="10269" max="10270" width="9.08984375" style="109"/>
    <col min="10271" max="10276" width="7.6328125" style="109" customWidth="1"/>
    <col min="10277" max="10278" width="7.453125" style="109" customWidth="1"/>
    <col min="10279" max="10279" width="7.54296875" style="109" customWidth="1"/>
    <col min="10280" max="10280" width="32.6328125" style="109" customWidth="1"/>
    <col min="10281" max="10281" width="7.453125" style="109" customWidth="1"/>
    <col min="10282" max="10282" width="7.54296875" style="109" customWidth="1"/>
    <col min="10283" max="10283" width="4.6328125" style="109" customWidth="1"/>
    <col min="10284" max="10284" width="7.54296875" style="109" customWidth="1"/>
    <col min="10285" max="10496" width="9.08984375" style="109"/>
    <col min="10497" max="10497" width="2.6328125" style="109" customWidth="1"/>
    <col min="10498" max="10508" width="7.6328125" style="109" customWidth="1"/>
    <col min="10509" max="10509" width="8" style="109" customWidth="1"/>
    <col min="10510" max="10510" width="4.6328125" style="109" customWidth="1"/>
    <col min="10511" max="10516" width="7.6328125" style="109" customWidth="1"/>
    <col min="10517" max="10518" width="7.453125" style="109" customWidth="1"/>
    <col min="10519" max="10519" width="7.54296875" style="109" customWidth="1"/>
    <col min="10520" max="10521" width="7.453125" style="109" customWidth="1"/>
    <col min="10522" max="10522" width="7.54296875" style="109" customWidth="1"/>
    <col min="10523" max="10523" width="4.6328125" style="109" customWidth="1"/>
    <col min="10524" max="10524" width="7.54296875" style="109" customWidth="1"/>
    <col min="10525" max="10526" width="9.08984375" style="109"/>
    <col min="10527" max="10532" width="7.6328125" style="109" customWidth="1"/>
    <col min="10533" max="10534" width="7.453125" style="109" customWidth="1"/>
    <col min="10535" max="10535" width="7.54296875" style="109" customWidth="1"/>
    <col min="10536" max="10536" width="32.6328125" style="109" customWidth="1"/>
    <col min="10537" max="10537" width="7.453125" style="109" customWidth="1"/>
    <col min="10538" max="10538" width="7.54296875" style="109" customWidth="1"/>
    <col min="10539" max="10539" width="4.6328125" style="109" customWidth="1"/>
    <col min="10540" max="10540" width="7.54296875" style="109" customWidth="1"/>
    <col min="10541" max="10752" width="9.08984375" style="109"/>
    <col min="10753" max="10753" width="2.6328125" style="109" customWidth="1"/>
    <col min="10754" max="10764" width="7.6328125" style="109" customWidth="1"/>
    <col min="10765" max="10765" width="8" style="109" customWidth="1"/>
    <col min="10766" max="10766" width="4.6328125" style="109" customWidth="1"/>
    <col min="10767" max="10772" width="7.6328125" style="109" customWidth="1"/>
    <col min="10773" max="10774" width="7.453125" style="109" customWidth="1"/>
    <col min="10775" max="10775" width="7.54296875" style="109" customWidth="1"/>
    <col min="10776" max="10777" width="7.453125" style="109" customWidth="1"/>
    <col min="10778" max="10778" width="7.54296875" style="109" customWidth="1"/>
    <col min="10779" max="10779" width="4.6328125" style="109" customWidth="1"/>
    <col min="10780" max="10780" width="7.54296875" style="109" customWidth="1"/>
    <col min="10781" max="10782" width="9.08984375" style="109"/>
    <col min="10783" max="10788" width="7.6328125" style="109" customWidth="1"/>
    <col min="10789" max="10790" width="7.453125" style="109" customWidth="1"/>
    <col min="10791" max="10791" width="7.54296875" style="109" customWidth="1"/>
    <col min="10792" max="10792" width="32.6328125" style="109" customWidth="1"/>
    <col min="10793" max="10793" width="7.453125" style="109" customWidth="1"/>
    <col min="10794" max="10794" width="7.54296875" style="109" customWidth="1"/>
    <col min="10795" max="10795" width="4.6328125" style="109" customWidth="1"/>
    <col min="10796" max="10796" width="7.54296875" style="109" customWidth="1"/>
    <col min="10797" max="11008" width="9.08984375" style="109"/>
    <col min="11009" max="11009" width="2.6328125" style="109" customWidth="1"/>
    <col min="11010" max="11020" width="7.6328125" style="109" customWidth="1"/>
    <col min="11021" max="11021" width="8" style="109" customWidth="1"/>
    <col min="11022" max="11022" width="4.6328125" style="109" customWidth="1"/>
    <col min="11023" max="11028" width="7.6328125" style="109" customWidth="1"/>
    <col min="11029" max="11030" width="7.453125" style="109" customWidth="1"/>
    <col min="11031" max="11031" width="7.54296875" style="109" customWidth="1"/>
    <col min="11032" max="11033" width="7.453125" style="109" customWidth="1"/>
    <col min="11034" max="11034" width="7.54296875" style="109" customWidth="1"/>
    <col min="11035" max="11035" width="4.6328125" style="109" customWidth="1"/>
    <col min="11036" max="11036" width="7.54296875" style="109" customWidth="1"/>
    <col min="11037" max="11038" width="9.08984375" style="109"/>
    <col min="11039" max="11044" width="7.6328125" style="109" customWidth="1"/>
    <col min="11045" max="11046" width="7.453125" style="109" customWidth="1"/>
    <col min="11047" max="11047" width="7.54296875" style="109" customWidth="1"/>
    <col min="11048" max="11048" width="32.6328125" style="109" customWidth="1"/>
    <col min="11049" max="11049" width="7.453125" style="109" customWidth="1"/>
    <col min="11050" max="11050" width="7.54296875" style="109" customWidth="1"/>
    <col min="11051" max="11051" width="4.6328125" style="109" customWidth="1"/>
    <col min="11052" max="11052" width="7.54296875" style="109" customWidth="1"/>
    <col min="11053" max="11264" width="9.08984375" style="109"/>
    <col min="11265" max="11265" width="2.6328125" style="109" customWidth="1"/>
    <col min="11266" max="11276" width="7.6328125" style="109" customWidth="1"/>
    <col min="11277" max="11277" width="8" style="109" customWidth="1"/>
    <col min="11278" max="11278" width="4.6328125" style="109" customWidth="1"/>
    <col min="11279" max="11284" width="7.6328125" style="109" customWidth="1"/>
    <col min="11285" max="11286" width="7.453125" style="109" customWidth="1"/>
    <col min="11287" max="11287" width="7.54296875" style="109" customWidth="1"/>
    <col min="11288" max="11289" width="7.453125" style="109" customWidth="1"/>
    <col min="11290" max="11290" width="7.54296875" style="109" customWidth="1"/>
    <col min="11291" max="11291" width="4.6328125" style="109" customWidth="1"/>
    <col min="11292" max="11292" width="7.54296875" style="109" customWidth="1"/>
    <col min="11293" max="11294" width="9.08984375" style="109"/>
    <col min="11295" max="11300" width="7.6328125" style="109" customWidth="1"/>
    <col min="11301" max="11302" width="7.453125" style="109" customWidth="1"/>
    <col min="11303" max="11303" width="7.54296875" style="109" customWidth="1"/>
    <col min="11304" max="11304" width="32.6328125" style="109" customWidth="1"/>
    <col min="11305" max="11305" width="7.453125" style="109" customWidth="1"/>
    <col min="11306" max="11306" width="7.54296875" style="109" customWidth="1"/>
    <col min="11307" max="11307" width="4.6328125" style="109" customWidth="1"/>
    <col min="11308" max="11308" width="7.54296875" style="109" customWidth="1"/>
    <col min="11309" max="11520" width="9.08984375" style="109"/>
    <col min="11521" max="11521" width="2.6328125" style="109" customWidth="1"/>
    <col min="11522" max="11532" width="7.6328125" style="109" customWidth="1"/>
    <col min="11533" max="11533" width="8" style="109" customWidth="1"/>
    <col min="11534" max="11534" width="4.6328125" style="109" customWidth="1"/>
    <col min="11535" max="11540" width="7.6328125" style="109" customWidth="1"/>
    <col min="11541" max="11542" width="7.453125" style="109" customWidth="1"/>
    <col min="11543" max="11543" width="7.54296875" style="109" customWidth="1"/>
    <col min="11544" max="11545" width="7.453125" style="109" customWidth="1"/>
    <col min="11546" max="11546" width="7.54296875" style="109" customWidth="1"/>
    <col min="11547" max="11547" width="4.6328125" style="109" customWidth="1"/>
    <col min="11548" max="11548" width="7.54296875" style="109" customWidth="1"/>
    <col min="11549" max="11550" width="9.08984375" style="109"/>
    <col min="11551" max="11556" width="7.6328125" style="109" customWidth="1"/>
    <col min="11557" max="11558" width="7.453125" style="109" customWidth="1"/>
    <col min="11559" max="11559" width="7.54296875" style="109" customWidth="1"/>
    <col min="11560" max="11560" width="32.6328125" style="109" customWidth="1"/>
    <col min="11561" max="11561" width="7.453125" style="109" customWidth="1"/>
    <col min="11562" max="11562" width="7.54296875" style="109" customWidth="1"/>
    <col min="11563" max="11563" width="4.6328125" style="109" customWidth="1"/>
    <col min="11564" max="11564" width="7.54296875" style="109" customWidth="1"/>
    <col min="11565" max="11776" width="9.08984375" style="109"/>
    <col min="11777" max="11777" width="2.6328125" style="109" customWidth="1"/>
    <col min="11778" max="11788" width="7.6328125" style="109" customWidth="1"/>
    <col min="11789" max="11789" width="8" style="109" customWidth="1"/>
    <col min="11790" max="11790" width="4.6328125" style="109" customWidth="1"/>
    <col min="11791" max="11796" width="7.6328125" style="109" customWidth="1"/>
    <col min="11797" max="11798" width="7.453125" style="109" customWidth="1"/>
    <col min="11799" max="11799" width="7.54296875" style="109" customWidth="1"/>
    <col min="11800" max="11801" width="7.453125" style="109" customWidth="1"/>
    <col min="11802" max="11802" width="7.54296875" style="109" customWidth="1"/>
    <col min="11803" max="11803" width="4.6328125" style="109" customWidth="1"/>
    <col min="11804" max="11804" width="7.54296875" style="109" customWidth="1"/>
    <col min="11805" max="11806" width="9.08984375" style="109"/>
    <col min="11807" max="11812" width="7.6328125" style="109" customWidth="1"/>
    <col min="11813" max="11814" width="7.453125" style="109" customWidth="1"/>
    <col min="11815" max="11815" width="7.54296875" style="109" customWidth="1"/>
    <col min="11816" max="11816" width="32.6328125" style="109" customWidth="1"/>
    <col min="11817" max="11817" width="7.453125" style="109" customWidth="1"/>
    <col min="11818" max="11818" width="7.54296875" style="109" customWidth="1"/>
    <col min="11819" max="11819" width="4.6328125" style="109" customWidth="1"/>
    <col min="11820" max="11820" width="7.54296875" style="109" customWidth="1"/>
    <col min="11821" max="12032" width="9.08984375" style="109"/>
    <col min="12033" max="12033" width="2.6328125" style="109" customWidth="1"/>
    <col min="12034" max="12044" width="7.6328125" style="109" customWidth="1"/>
    <col min="12045" max="12045" width="8" style="109" customWidth="1"/>
    <col min="12046" max="12046" width="4.6328125" style="109" customWidth="1"/>
    <col min="12047" max="12052" width="7.6328125" style="109" customWidth="1"/>
    <col min="12053" max="12054" width="7.453125" style="109" customWidth="1"/>
    <col min="12055" max="12055" width="7.54296875" style="109" customWidth="1"/>
    <col min="12056" max="12057" width="7.453125" style="109" customWidth="1"/>
    <col min="12058" max="12058" width="7.54296875" style="109" customWidth="1"/>
    <col min="12059" max="12059" width="4.6328125" style="109" customWidth="1"/>
    <col min="12060" max="12060" width="7.54296875" style="109" customWidth="1"/>
    <col min="12061" max="12062" width="9.08984375" style="109"/>
    <col min="12063" max="12068" width="7.6328125" style="109" customWidth="1"/>
    <col min="12069" max="12070" width="7.453125" style="109" customWidth="1"/>
    <col min="12071" max="12071" width="7.54296875" style="109" customWidth="1"/>
    <col min="12072" max="12072" width="32.6328125" style="109" customWidth="1"/>
    <col min="12073" max="12073" width="7.453125" style="109" customWidth="1"/>
    <col min="12074" max="12074" width="7.54296875" style="109" customWidth="1"/>
    <col min="12075" max="12075" width="4.6328125" style="109" customWidth="1"/>
    <col min="12076" max="12076" width="7.54296875" style="109" customWidth="1"/>
    <col min="12077" max="12288" width="9.08984375" style="109"/>
    <col min="12289" max="12289" width="2.6328125" style="109" customWidth="1"/>
    <col min="12290" max="12300" width="7.6328125" style="109" customWidth="1"/>
    <col min="12301" max="12301" width="8" style="109" customWidth="1"/>
    <col min="12302" max="12302" width="4.6328125" style="109" customWidth="1"/>
    <col min="12303" max="12308" width="7.6328125" style="109" customWidth="1"/>
    <col min="12309" max="12310" width="7.453125" style="109" customWidth="1"/>
    <col min="12311" max="12311" width="7.54296875" style="109" customWidth="1"/>
    <col min="12312" max="12313" width="7.453125" style="109" customWidth="1"/>
    <col min="12314" max="12314" width="7.54296875" style="109" customWidth="1"/>
    <col min="12315" max="12315" width="4.6328125" style="109" customWidth="1"/>
    <col min="12316" max="12316" width="7.54296875" style="109" customWidth="1"/>
    <col min="12317" max="12318" width="9.08984375" style="109"/>
    <col min="12319" max="12324" width="7.6328125" style="109" customWidth="1"/>
    <col min="12325" max="12326" width="7.453125" style="109" customWidth="1"/>
    <col min="12327" max="12327" width="7.54296875" style="109" customWidth="1"/>
    <col min="12328" max="12328" width="32.6328125" style="109" customWidth="1"/>
    <col min="12329" max="12329" width="7.453125" style="109" customWidth="1"/>
    <col min="12330" max="12330" width="7.54296875" style="109" customWidth="1"/>
    <col min="12331" max="12331" width="4.6328125" style="109" customWidth="1"/>
    <col min="12332" max="12332" width="7.54296875" style="109" customWidth="1"/>
    <col min="12333" max="12544" width="9.08984375" style="109"/>
    <col min="12545" max="12545" width="2.6328125" style="109" customWidth="1"/>
    <col min="12546" max="12556" width="7.6328125" style="109" customWidth="1"/>
    <col min="12557" max="12557" width="8" style="109" customWidth="1"/>
    <col min="12558" max="12558" width="4.6328125" style="109" customWidth="1"/>
    <col min="12559" max="12564" width="7.6328125" style="109" customWidth="1"/>
    <col min="12565" max="12566" width="7.453125" style="109" customWidth="1"/>
    <col min="12567" max="12567" width="7.54296875" style="109" customWidth="1"/>
    <col min="12568" max="12569" width="7.453125" style="109" customWidth="1"/>
    <col min="12570" max="12570" width="7.54296875" style="109" customWidth="1"/>
    <col min="12571" max="12571" width="4.6328125" style="109" customWidth="1"/>
    <col min="12572" max="12572" width="7.54296875" style="109" customWidth="1"/>
    <col min="12573" max="12574" width="9.08984375" style="109"/>
    <col min="12575" max="12580" width="7.6328125" style="109" customWidth="1"/>
    <col min="12581" max="12582" width="7.453125" style="109" customWidth="1"/>
    <col min="12583" max="12583" width="7.54296875" style="109" customWidth="1"/>
    <col min="12584" max="12584" width="32.6328125" style="109" customWidth="1"/>
    <col min="12585" max="12585" width="7.453125" style="109" customWidth="1"/>
    <col min="12586" max="12586" width="7.54296875" style="109" customWidth="1"/>
    <col min="12587" max="12587" width="4.6328125" style="109" customWidth="1"/>
    <col min="12588" max="12588" width="7.54296875" style="109" customWidth="1"/>
    <col min="12589" max="12800" width="9.08984375" style="109"/>
    <col min="12801" max="12801" width="2.6328125" style="109" customWidth="1"/>
    <col min="12802" max="12812" width="7.6328125" style="109" customWidth="1"/>
    <col min="12813" max="12813" width="8" style="109" customWidth="1"/>
    <col min="12814" max="12814" width="4.6328125" style="109" customWidth="1"/>
    <col min="12815" max="12820" width="7.6328125" style="109" customWidth="1"/>
    <col min="12821" max="12822" width="7.453125" style="109" customWidth="1"/>
    <col min="12823" max="12823" width="7.54296875" style="109" customWidth="1"/>
    <col min="12824" max="12825" width="7.453125" style="109" customWidth="1"/>
    <col min="12826" max="12826" width="7.54296875" style="109" customWidth="1"/>
    <col min="12827" max="12827" width="4.6328125" style="109" customWidth="1"/>
    <col min="12828" max="12828" width="7.54296875" style="109" customWidth="1"/>
    <col min="12829" max="12830" width="9.08984375" style="109"/>
    <col min="12831" max="12836" width="7.6328125" style="109" customWidth="1"/>
    <col min="12837" max="12838" width="7.453125" style="109" customWidth="1"/>
    <col min="12839" max="12839" width="7.54296875" style="109" customWidth="1"/>
    <col min="12840" max="12840" width="32.6328125" style="109" customWidth="1"/>
    <col min="12841" max="12841" width="7.453125" style="109" customWidth="1"/>
    <col min="12842" max="12842" width="7.54296875" style="109" customWidth="1"/>
    <col min="12843" max="12843" width="4.6328125" style="109" customWidth="1"/>
    <col min="12844" max="12844" width="7.54296875" style="109" customWidth="1"/>
    <col min="12845" max="13056" width="9.08984375" style="109"/>
    <col min="13057" max="13057" width="2.6328125" style="109" customWidth="1"/>
    <col min="13058" max="13068" width="7.6328125" style="109" customWidth="1"/>
    <col min="13069" max="13069" width="8" style="109" customWidth="1"/>
    <col min="13070" max="13070" width="4.6328125" style="109" customWidth="1"/>
    <col min="13071" max="13076" width="7.6328125" style="109" customWidth="1"/>
    <col min="13077" max="13078" width="7.453125" style="109" customWidth="1"/>
    <col min="13079" max="13079" width="7.54296875" style="109" customWidth="1"/>
    <col min="13080" max="13081" width="7.453125" style="109" customWidth="1"/>
    <col min="13082" max="13082" width="7.54296875" style="109" customWidth="1"/>
    <col min="13083" max="13083" width="4.6328125" style="109" customWidth="1"/>
    <col min="13084" max="13084" width="7.54296875" style="109" customWidth="1"/>
    <col min="13085" max="13086" width="9.08984375" style="109"/>
    <col min="13087" max="13092" width="7.6328125" style="109" customWidth="1"/>
    <col min="13093" max="13094" width="7.453125" style="109" customWidth="1"/>
    <col min="13095" max="13095" width="7.54296875" style="109" customWidth="1"/>
    <col min="13096" max="13096" width="32.6328125" style="109" customWidth="1"/>
    <col min="13097" max="13097" width="7.453125" style="109" customWidth="1"/>
    <col min="13098" max="13098" width="7.54296875" style="109" customWidth="1"/>
    <col min="13099" max="13099" width="4.6328125" style="109" customWidth="1"/>
    <col min="13100" max="13100" width="7.54296875" style="109" customWidth="1"/>
    <col min="13101" max="13312" width="9.08984375" style="109"/>
    <col min="13313" max="13313" width="2.6328125" style="109" customWidth="1"/>
    <col min="13314" max="13324" width="7.6328125" style="109" customWidth="1"/>
    <col min="13325" max="13325" width="8" style="109" customWidth="1"/>
    <col min="13326" max="13326" width="4.6328125" style="109" customWidth="1"/>
    <col min="13327" max="13332" width="7.6328125" style="109" customWidth="1"/>
    <col min="13333" max="13334" width="7.453125" style="109" customWidth="1"/>
    <col min="13335" max="13335" width="7.54296875" style="109" customWidth="1"/>
    <col min="13336" max="13337" width="7.453125" style="109" customWidth="1"/>
    <col min="13338" max="13338" width="7.54296875" style="109" customWidth="1"/>
    <col min="13339" max="13339" width="4.6328125" style="109" customWidth="1"/>
    <col min="13340" max="13340" width="7.54296875" style="109" customWidth="1"/>
    <col min="13341" max="13342" width="9.08984375" style="109"/>
    <col min="13343" max="13348" width="7.6328125" style="109" customWidth="1"/>
    <col min="13349" max="13350" width="7.453125" style="109" customWidth="1"/>
    <col min="13351" max="13351" width="7.54296875" style="109" customWidth="1"/>
    <col min="13352" max="13352" width="32.6328125" style="109" customWidth="1"/>
    <col min="13353" max="13353" width="7.453125" style="109" customWidth="1"/>
    <col min="13354" max="13354" width="7.54296875" style="109" customWidth="1"/>
    <col min="13355" max="13355" width="4.6328125" style="109" customWidth="1"/>
    <col min="13356" max="13356" width="7.54296875" style="109" customWidth="1"/>
    <col min="13357" max="13568" width="9.08984375" style="109"/>
    <col min="13569" max="13569" width="2.6328125" style="109" customWidth="1"/>
    <col min="13570" max="13580" width="7.6328125" style="109" customWidth="1"/>
    <col min="13581" max="13581" width="8" style="109" customWidth="1"/>
    <col min="13582" max="13582" width="4.6328125" style="109" customWidth="1"/>
    <col min="13583" max="13588" width="7.6328125" style="109" customWidth="1"/>
    <col min="13589" max="13590" width="7.453125" style="109" customWidth="1"/>
    <col min="13591" max="13591" width="7.54296875" style="109" customWidth="1"/>
    <col min="13592" max="13593" width="7.453125" style="109" customWidth="1"/>
    <col min="13594" max="13594" width="7.54296875" style="109" customWidth="1"/>
    <col min="13595" max="13595" width="4.6328125" style="109" customWidth="1"/>
    <col min="13596" max="13596" width="7.54296875" style="109" customWidth="1"/>
    <col min="13597" max="13598" width="9.08984375" style="109"/>
    <col min="13599" max="13604" width="7.6328125" style="109" customWidth="1"/>
    <col min="13605" max="13606" width="7.453125" style="109" customWidth="1"/>
    <col min="13607" max="13607" width="7.54296875" style="109" customWidth="1"/>
    <col min="13608" max="13608" width="32.6328125" style="109" customWidth="1"/>
    <col min="13609" max="13609" width="7.453125" style="109" customWidth="1"/>
    <col min="13610" max="13610" width="7.54296875" style="109" customWidth="1"/>
    <col min="13611" max="13611" width="4.6328125" style="109" customWidth="1"/>
    <col min="13612" max="13612" width="7.54296875" style="109" customWidth="1"/>
    <col min="13613" max="13824" width="9.08984375" style="109"/>
    <col min="13825" max="13825" width="2.6328125" style="109" customWidth="1"/>
    <col min="13826" max="13836" width="7.6328125" style="109" customWidth="1"/>
    <col min="13837" max="13837" width="8" style="109" customWidth="1"/>
    <col min="13838" max="13838" width="4.6328125" style="109" customWidth="1"/>
    <col min="13839" max="13844" width="7.6328125" style="109" customWidth="1"/>
    <col min="13845" max="13846" width="7.453125" style="109" customWidth="1"/>
    <col min="13847" max="13847" width="7.54296875" style="109" customWidth="1"/>
    <col min="13848" max="13849" width="7.453125" style="109" customWidth="1"/>
    <col min="13850" max="13850" width="7.54296875" style="109" customWidth="1"/>
    <col min="13851" max="13851" width="4.6328125" style="109" customWidth="1"/>
    <col min="13852" max="13852" width="7.54296875" style="109" customWidth="1"/>
    <col min="13853" max="13854" width="9.08984375" style="109"/>
    <col min="13855" max="13860" width="7.6328125" style="109" customWidth="1"/>
    <col min="13861" max="13862" width="7.453125" style="109" customWidth="1"/>
    <col min="13863" max="13863" width="7.54296875" style="109" customWidth="1"/>
    <col min="13864" max="13864" width="32.6328125" style="109" customWidth="1"/>
    <col min="13865" max="13865" width="7.453125" style="109" customWidth="1"/>
    <col min="13866" max="13866" width="7.54296875" style="109" customWidth="1"/>
    <col min="13867" max="13867" width="4.6328125" style="109" customWidth="1"/>
    <col min="13868" max="13868" width="7.54296875" style="109" customWidth="1"/>
    <col min="13869" max="14080" width="9.08984375" style="109"/>
    <col min="14081" max="14081" width="2.6328125" style="109" customWidth="1"/>
    <col min="14082" max="14092" width="7.6328125" style="109" customWidth="1"/>
    <col min="14093" max="14093" width="8" style="109" customWidth="1"/>
    <col min="14094" max="14094" width="4.6328125" style="109" customWidth="1"/>
    <col min="14095" max="14100" width="7.6328125" style="109" customWidth="1"/>
    <col min="14101" max="14102" width="7.453125" style="109" customWidth="1"/>
    <col min="14103" max="14103" width="7.54296875" style="109" customWidth="1"/>
    <col min="14104" max="14105" width="7.453125" style="109" customWidth="1"/>
    <col min="14106" max="14106" width="7.54296875" style="109" customWidth="1"/>
    <col min="14107" max="14107" width="4.6328125" style="109" customWidth="1"/>
    <col min="14108" max="14108" width="7.54296875" style="109" customWidth="1"/>
    <col min="14109" max="14110" width="9.08984375" style="109"/>
    <col min="14111" max="14116" width="7.6328125" style="109" customWidth="1"/>
    <col min="14117" max="14118" width="7.453125" style="109" customWidth="1"/>
    <col min="14119" max="14119" width="7.54296875" style="109" customWidth="1"/>
    <col min="14120" max="14120" width="32.6328125" style="109" customWidth="1"/>
    <col min="14121" max="14121" width="7.453125" style="109" customWidth="1"/>
    <col min="14122" max="14122" width="7.54296875" style="109" customWidth="1"/>
    <col min="14123" max="14123" width="4.6328125" style="109" customWidth="1"/>
    <col min="14124" max="14124" width="7.54296875" style="109" customWidth="1"/>
    <col min="14125" max="14336" width="9.08984375" style="109"/>
    <col min="14337" max="14337" width="2.6328125" style="109" customWidth="1"/>
    <col min="14338" max="14348" width="7.6328125" style="109" customWidth="1"/>
    <col min="14349" max="14349" width="8" style="109" customWidth="1"/>
    <col min="14350" max="14350" width="4.6328125" style="109" customWidth="1"/>
    <col min="14351" max="14356" width="7.6328125" style="109" customWidth="1"/>
    <col min="14357" max="14358" width="7.453125" style="109" customWidth="1"/>
    <col min="14359" max="14359" width="7.54296875" style="109" customWidth="1"/>
    <col min="14360" max="14361" width="7.453125" style="109" customWidth="1"/>
    <col min="14362" max="14362" width="7.54296875" style="109" customWidth="1"/>
    <col min="14363" max="14363" width="4.6328125" style="109" customWidth="1"/>
    <col min="14364" max="14364" width="7.54296875" style="109" customWidth="1"/>
    <col min="14365" max="14366" width="9.08984375" style="109"/>
    <col min="14367" max="14372" width="7.6328125" style="109" customWidth="1"/>
    <col min="14373" max="14374" width="7.453125" style="109" customWidth="1"/>
    <col min="14375" max="14375" width="7.54296875" style="109" customWidth="1"/>
    <col min="14376" max="14376" width="32.6328125" style="109" customWidth="1"/>
    <col min="14377" max="14377" width="7.453125" style="109" customWidth="1"/>
    <col min="14378" max="14378" width="7.54296875" style="109" customWidth="1"/>
    <col min="14379" max="14379" width="4.6328125" style="109" customWidth="1"/>
    <col min="14380" max="14380" width="7.54296875" style="109" customWidth="1"/>
    <col min="14381" max="14592" width="9.08984375" style="109"/>
    <col min="14593" max="14593" width="2.6328125" style="109" customWidth="1"/>
    <col min="14594" max="14604" width="7.6328125" style="109" customWidth="1"/>
    <col min="14605" max="14605" width="8" style="109" customWidth="1"/>
    <col min="14606" max="14606" width="4.6328125" style="109" customWidth="1"/>
    <col min="14607" max="14612" width="7.6328125" style="109" customWidth="1"/>
    <col min="14613" max="14614" width="7.453125" style="109" customWidth="1"/>
    <col min="14615" max="14615" width="7.54296875" style="109" customWidth="1"/>
    <col min="14616" max="14617" width="7.453125" style="109" customWidth="1"/>
    <col min="14618" max="14618" width="7.54296875" style="109" customWidth="1"/>
    <col min="14619" max="14619" width="4.6328125" style="109" customWidth="1"/>
    <col min="14620" max="14620" width="7.54296875" style="109" customWidth="1"/>
    <col min="14621" max="14622" width="9.08984375" style="109"/>
    <col min="14623" max="14628" width="7.6328125" style="109" customWidth="1"/>
    <col min="14629" max="14630" width="7.453125" style="109" customWidth="1"/>
    <col min="14631" max="14631" width="7.54296875" style="109" customWidth="1"/>
    <col min="14632" max="14632" width="32.6328125" style="109" customWidth="1"/>
    <col min="14633" max="14633" width="7.453125" style="109" customWidth="1"/>
    <col min="14634" max="14634" width="7.54296875" style="109" customWidth="1"/>
    <col min="14635" max="14635" width="4.6328125" style="109" customWidth="1"/>
    <col min="14636" max="14636" width="7.54296875" style="109" customWidth="1"/>
    <col min="14637" max="14848" width="9.08984375" style="109"/>
    <col min="14849" max="14849" width="2.6328125" style="109" customWidth="1"/>
    <col min="14850" max="14860" width="7.6328125" style="109" customWidth="1"/>
    <col min="14861" max="14861" width="8" style="109" customWidth="1"/>
    <col min="14862" max="14862" width="4.6328125" style="109" customWidth="1"/>
    <col min="14863" max="14868" width="7.6328125" style="109" customWidth="1"/>
    <col min="14869" max="14870" width="7.453125" style="109" customWidth="1"/>
    <col min="14871" max="14871" width="7.54296875" style="109" customWidth="1"/>
    <col min="14872" max="14873" width="7.453125" style="109" customWidth="1"/>
    <col min="14874" max="14874" width="7.54296875" style="109" customWidth="1"/>
    <col min="14875" max="14875" width="4.6328125" style="109" customWidth="1"/>
    <col min="14876" max="14876" width="7.54296875" style="109" customWidth="1"/>
    <col min="14877" max="14878" width="9.08984375" style="109"/>
    <col min="14879" max="14884" width="7.6328125" style="109" customWidth="1"/>
    <col min="14885" max="14886" width="7.453125" style="109" customWidth="1"/>
    <col min="14887" max="14887" width="7.54296875" style="109" customWidth="1"/>
    <col min="14888" max="14888" width="32.6328125" style="109" customWidth="1"/>
    <col min="14889" max="14889" width="7.453125" style="109" customWidth="1"/>
    <col min="14890" max="14890" width="7.54296875" style="109" customWidth="1"/>
    <col min="14891" max="14891" width="4.6328125" style="109" customWidth="1"/>
    <col min="14892" max="14892" width="7.54296875" style="109" customWidth="1"/>
    <col min="14893" max="15104" width="9.08984375" style="109"/>
    <col min="15105" max="15105" width="2.6328125" style="109" customWidth="1"/>
    <col min="15106" max="15116" width="7.6328125" style="109" customWidth="1"/>
    <col min="15117" max="15117" width="8" style="109" customWidth="1"/>
    <col min="15118" max="15118" width="4.6328125" style="109" customWidth="1"/>
    <col min="15119" max="15124" width="7.6328125" style="109" customWidth="1"/>
    <col min="15125" max="15126" width="7.453125" style="109" customWidth="1"/>
    <col min="15127" max="15127" width="7.54296875" style="109" customWidth="1"/>
    <col min="15128" max="15129" width="7.453125" style="109" customWidth="1"/>
    <col min="15130" max="15130" width="7.54296875" style="109" customWidth="1"/>
    <col min="15131" max="15131" width="4.6328125" style="109" customWidth="1"/>
    <col min="15132" max="15132" width="7.54296875" style="109" customWidth="1"/>
    <col min="15133" max="15134" width="9.08984375" style="109"/>
    <col min="15135" max="15140" width="7.6328125" style="109" customWidth="1"/>
    <col min="15141" max="15142" width="7.453125" style="109" customWidth="1"/>
    <col min="15143" max="15143" width="7.54296875" style="109" customWidth="1"/>
    <col min="15144" max="15144" width="32.6328125" style="109" customWidth="1"/>
    <col min="15145" max="15145" width="7.453125" style="109" customWidth="1"/>
    <col min="15146" max="15146" width="7.54296875" style="109" customWidth="1"/>
    <col min="15147" max="15147" width="4.6328125" style="109" customWidth="1"/>
    <col min="15148" max="15148" width="7.54296875" style="109" customWidth="1"/>
    <col min="15149" max="15360" width="9.08984375" style="109"/>
    <col min="15361" max="15361" width="2.6328125" style="109" customWidth="1"/>
    <col min="15362" max="15372" width="7.6328125" style="109" customWidth="1"/>
    <col min="15373" max="15373" width="8" style="109" customWidth="1"/>
    <col min="15374" max="15374" width="4.6328125" style="109" customWidth="1"/>
    <col min="15375" max="15380" width="7.6328125" style="109" customWidth="1"/>
    <col min="15381" max="15382" width="7.453125" style="109" customWidth="1"/>
    <col min="15383" max="15383" width="7.54296875" style="109" customWidth="1"/>
    <col min="15384" max="15385" width="7.453125" style="109" customWidth="1"/>
    <col min="15386" max="15386" width="7.54296875" style="109" customWidth="1"/>
    <col min="15387" max="15387" width="4.6328125" style="109" customWidth="1"/>
    <col min="15388" max="15388" width="7.54296875" style="109" customWidth="1"/>
    <col min="15389" max="15390" width="9.08984375" style="109"/>
    <col min="15391" max="15396" width="7.6328125" style="109" customWidth="1"/>
    <col min="15397" max="15398" width="7.453125" style="109" customWidth="1"/>
    <col min="15399" max="15399" width="7.54296875" style="109" customWidth="1"/>
    <col min="15400" max="15400" width="32.6328125" style="109" customWidth="1"/>
    <col min="15401" max="15401" width="7.453125" style="109" customWidth="1"/>
    <col min="15402" max="15402" width="7.54296875" style="109" customWidth="1"/>
    <col min="15403" max="15403" width="4.6328125" style="109" customWidth="1"/>
    <col min="15404" max="15404" width="7.54296875" style="109" customWidth="1"/>
    <col min="15405" max="15616" width="9.08984375" style="109"/>
    <col min="15617" max="15617" width="2.6328125" style="109" customWidth="1"/>
    <col min="15618" max="15628" width="7.6328125" style="109" customWidth="1"/>
    <col min="15629" max="15629" width="8" style="109" customWidth="1"/>
    <col min="15630" max="15630" width="4.6328125" style="109" customWidth="1"/>
    <col min="15631" max="15636" width="7.6328125" style="109" customWidth="1"/>
    <col min="15637" max="15638" width="7.453125" style="109" customWidth="1"/>
    <col min="15639" max="15639" width="7.54296875" style="109" customWidth="1"/>
    <col min="15640" max="15641" width="7.453125" style="109" customWidth="1"/>
    <col min="15642" max="15642" width="7.54296875" style="109" customWidth="1"/>
    <col min="15643" max="15643" width="4.6328125" style="109" customWidth="1"/>
    <col min="15644" max="15644" width="7.54296875" style="109" customWidth="1"/>
    <col min="15645" max="15646" width="9.08984375" style="109"/>
    <col min="15647" max="15652" width="7.6328125" style="109" customWidth="1"/>
    <col min="15653" max="15654" width="7.453125" style="109" customWidth="1"/>
    <col min="15655" max="15655" width="7.54296875" style="109" customWidth="1"/>
    <col min="15656" max="15656" width="32.6328125" style="109" customWidth="1"/>
    <col min="15657" max="15657" width="7.453125" style="109" customWidth="1"/>
    <col min="15658" max="15658" width="7.54296875" style="109" customWidth="1"/>
    <col min="15659" max="15659" width="4.6328125" style="109" customWidth="1"/>
    <col min="15660" max="15660" width="7.54296875" style="109" customWidth="1"/>
    <col min="15661" max="15872" width="9.08984375" style="109"/>
    <col min="15873" max="15873" width="2.6328125" style="109" customWidth="1"/>
    <col min="15874" max="15884" width="7.6328125" style="109" customWidth="1"/>
    <col min="15885" max="15885" width="8" style="109" customWidth="1"/>
    <col min="15886" max="15886" width="4.6328125" style="109" customWidth="1"/>
    <col min="15887" max="15892" width="7.6328125" style="109" customWidth="1"/>
    <col min="15893" max="15894" width="7.453125" style="109" customWidth="1"/>
    <col min="15895" max="15895" width="7.54296875" style="109" customWidth="1"/>
    <col min="15896" max="15897" width="7.453125" style="109" customWidth="1"/>
    <col min="15898" max="15898" width="7.54296875" style="109" customWidth="1"/>
    <col min="15899" max="15899" width="4.6328125" style="109" customWidth="1"/>
    <col min="15900" max="15900" width="7.54296875" style="109" customWidth="1"/>
    <col min="15901" max="15902" width="9.08984375" style="109"/>
    <col min="15903" max="15908" width="7.6328125" style="109" customWidth="1"/>
    <col min="15909" max="15910" width="7.453125" style="109" customWidth="1"/>
    <col min="15911" max="15911" width="7.54296875" style="109" customWidth="1"/>
    <col min="15912" max="15912" width="32.6328125" style="109" customWidth="1"/>
    <col min="15913" max="15913" width="7.453125" style="109" customWidth="1"/>
    <col min="15914" max="15914" width="7.54296875" style="109" customWidth="1"/>
    <col min="15915" max="15915" width="4.6328125" style="109" customWidth="1"/>
    <col min="15916" max="15916" width="7.54296875" style="109" customWidth="1"/>
    <col min="15917" max="16128" width="9.08984375" style="109"/>
    <col min="16129" max="16129" width="2.6328125" style="109" customWidth="1"/>
    <col min="16130" max="16140" width="7.6328125" style="109" customWidth="1"/>
    <col min="16141" max="16141" width="8" style="109" customWidth="1"/>
    <col min="16142" max="16142" width="4.6328125" style="109" customWidth="1"/>
    <col min="16143" max="16148" width="7.6328125" style="109" customWidth="1"/>
    <col min="16149" max="16150" width="7.453125" style="109" customWidth="1"/>
    <col min="16151" max="16151" width="7.54296875" style="109" customWidth="1"/>
    <col min="16152" max="16153" width="7.453125" style="109" customWidth="1"/>
    <col min="16154" max="16154" width="7.54296875" style="109" customWidth="1"/>
    <col min="16155" max="16155" width="4.6328125" style="109" customWidth="1"/>
    <col min="16156" max="16156" width="7.54296875" style="109" customWidth="1"/>
    <col min="16157" max="16158" width="9.08984375" style="109"/>
    <col min="16159" max="16164" width="7.6328125" style="109" customWidth="1"/>
    <col min="16165" max="16166" width="7.453125" style="109" customWidth="1"/>
    <col min="16167" max="16167" width="7.54296875" style="109" customWidth="1"/>
    <col min="16168" max="16168" width="32.6328125" style="109" customWidth="1"/>
    <col min="16169" max="16169" width="7.453125" style="109" customWidth="1"/>
    <col min="16170" max="16170" width="7.54296875" style="109" customWidth="1"/>
    <col min="16171" max="16171" width="4.6328125" style="109" customWidth="1"/>
    <col min="16172" max="16172" width="7.54296875" style="109" customWidth="1"/>
    <col min="16173" max="16384" width="9.08984375" style="109"/>
  </cols>
  <sheetData>
    <row r="1" spans="1:42" s="269" customFormat="1">
      <c r="F1" s="283"/>
      <c r="G1" s="283"/>
      <c r="I1" s="320"/>
    </row>
    <row r="2" spans="1:42">
      <c r="B2" s="87"/>
      <c r="O2" s="87"/>
      <c r="AE2" s="87"/>
    </row>
    <row r="3" spans="1:42">
      <c r="B3" s="109"/>
      <c r="C3" s="109"/>
      <c r="F3" s="352"/>
      <c r="O3" s="109"/>
      <c r="P3" s="353"/>
      <c r="Q3" s="353"/>
      <c r="R3" s="353"/>
      <c r="S3" s="353"/>
      <c r="AE3" s="109"/>
      <c r="AF3" s="353"/>
      <c r="AG3" s="353"/>
      <c r="AH3" s="353"/>
      <c r="AI3" s="353"/>
    </row>
    <row r="4" spans="1:42">
      <c r="B4" s="354" t="s">
        <v>178</v>
      </c>
      <c r="O4" s="354" t="s">
        <v>178</v>
      </c>
      <c r="P4" s="353"/>
      <c r="Q4" s="353"/>
      <c r="R4" s="353"/>
      <c r="S4" s="353"/>
      <c r="AE4" s="354" t="s">
        <v>178</v>
      </c>
      <c r="AF4" s="353"/>
      <c r="AG4" s="353"/>
      <c r="AH4" s="353"/>
      <c r="AI4" s="353"/>
    </row>
    <row r="5" spans="1:42">
      <c r="B5" s="355"/>
      <c r="O5" s="356"/>
      <c r="P5" s="353"/>
      <c r="Q5" s="353"/>
      <c r="R5" s="353"/>
      <c r="S5" s="353"/>
      <c r="AE5" s="356"/>
      <c r="AF5" s="353"/>
      <c r="AG5" s="353"/>
      <c r="AH5" s="353"/>
      <c r="AI5" s="353"/>
    </row>
    <row r="6" spans="1:42">
      <c r="B6" s="357" t="s">
        <v>1124</v>
      </c>
      <c r="C6" s="358"/>
      <c r="D6" s="359"/>
      <c r="E6" s="359"/>
      <c r="F6" s="360"/>
      <c r="G6" s="359"/>
      <c r="H6" s="359"/>
      <c r="I6" s="359"/>
      <c r="J6" s="359"/>
      <c r="K6" s="359"/>
      <c r="L6" s="359"/>
      <c r="M6" s="359"/>
      <c r="O6" s="357" t="s">
        <v>74</v>
      </c>
      <c r="P6" s="361"/>
      <c r="Q6" s="361"/>
      <c r="R6" s="361"/>
      <c r="S6" s="361"/>
      <c r="T6" s="361"/>
      <c r="U6" s="361"/>
      <c r="V6" s="361"/>
      <c r="W6" s="361"/>
      <c r="X6" s="361"/>
      <c r="Y6" s="361"/>
      <c r="Z6" s="361"/>
      <c r="AE6" s="357" t="s">
        <v>75</v>
      </c>
      <c r="AF6" s="361"/>
      <c r="AG6" s="361"/>
      <c r="AH6" s="361"/>
      <c r="AI6" s="361"/>
      <c r="AJ6" s="361"/>
      <c r="AK6" s="361"/>
      <c r="AL6" s="361"/>
      <c r="AM6" s="361"/>
      <c r="AN6" s="361"/>
      <c r="AO6" s="361"/>
      <c r="AP6" s="361"/>
    </row>
    <row r="7" spans="1:42">
      <c r="B7" s="414" t="s">
        <v>76</v>
      </c>
      <c r="C7" s="414"/>
      <c r="D7" s="414"/>
      <c r="E7" s="414"/>
      <c r="F7" s="414"/>
      <c r="G7" s="414"/>
      <c r="H7" s="414"/>
      <c r="I7" s="414"/>
      <c r="J7" s="414"/>
      <c r="K7" s="414"/>
      <c r="L7" s="414"/>
      <c r="M7" s="414"/>
      <c r="O7" s="410" t="s">
        <v>77</v>
      </c>
      <c r="P7" s="410"/>
      <c r="Q7" s="410"/>
      <c r="R7" s="410"/>
      <c r="S7" s="410"/>
      <c r="T7" s="410"/>
      <c r="U7" s="410"/>
      <c r="V7" s="410"/>
      <c r="W7" s="410"/>
      <c r="X7" s="410"/>
      <c r="Y7" s="410"/>
      <c r="Z7" s="410"/>
      <c r="AE7" s="411" t="s">
        <v>77</v>
      </c>
      <c r="AF7" s="411"/>
      <c r="AG7" s="411"/>
      <c r="AH7" s="411"/>
      <c r="AI7" s="411"/>
      <c r="AJ7" s="411"/>
      <c r="AK7" s="411"/>
      <c r="AL7" s="411"/>
      <c r="AM7" s="411"/>
      <c r="AN7" s="411"/>
      <c r="AO7" s="348"/>
      <c r="AP7" s="348"/>
    </row>
    <row r="8" spans="1:42" ht="13.5">
      <c r="B8" s="362"/>
      <c r="C8" s="363"/>
      <c r="D8" s="362"/>
      <c r="E8" s="362" t="s">
        <v>78</v>
      </c>
      <c r="F8" s="364"/>
      <c r="G8" s="362"/>
      <c r="H8" s="362" t="s">
        <v>79</v>
      </c>
      <c r="I8" s="362"/>
      <c r="J8" s="362"/>
      <c r="K8" s="365" t="s">
        <v>80</v>
      </c>
      <c r="L8" s="362"/>
      <c r="M8" s="362"/>
      <c r="O8" s="366" t="s">
        <v>81</v>
      </c>
      <c r="P8" s="362"/>
      <c r="Q8" s="362"/>
      <c r="R8" s="362"/>
      <c r="S8" s="362" t="s">
        <v>82</v>
      </c>
      <c r="T8" s="364"/>
      <c r="U8" s="362"/>
      <c r="V8" s="362"/>
      <c r="W8" s="362"/>
      <c r="X8" s="362"/>
      <c r="Y8" s="362"/>
      <c r="Z8" s="362"/>
      <c r="AE8" s="367" t="s">
        <v>1125</v>
      </c>
      <c r="AF8" s="367"/>
      <c r="AG8" s="367"/>
      <c r="AH8" s="367" t="s">
        <v>83</v>
      </c>
      <c r="AI8" s="367"/>
      <c r="AJ8" s="367"/>
      <c r="AK8" s="367" t="s">
        <v>84</v>
      </c>
      <c r="AL8" s="367"/>
      <c r="AM8" s="367"/>
      <c r="AN8" s="367"/>
      <c r="AO8" s="367"/>
      <c r="AP8" s="367"/>
    </row>
    <row r="9" spans="1:42" ht="13.5">
      <c r="B9" s="366" t="s">
        <v>1125</v>
      </c>
      <c r="C9" s="363"/>
      <c r="D9" s="362"/>
      <c r="E9" s="365" t="s">
        <v>85</v>
      </c>
      <c r="F9" s="364"/>
      <c r="G9" s="362"/>
      <c r="H9" s="365" t="s">
        <v>86</v>
      </c>
      <c r="I9" s="362"/>
      <c r="J9" s="362"/>
      <c r="K9" s="365" t="s">
        <v>87</v>
      </c>
      <c r="L9" s="362"/>
      <c r="M9" s="362"/>
      <c r="O9" s="362"/>
      <c r="P9" s="362"/>
      <c r="Q9" s="362"/>
      <c r="R9" s="362"/>
      <c r="S9" s="362"/>
      <c r="T9" s="362"/>
      <c r="U9" s="362"/>
      <c r="V9" s="362"/>
      <c r="W9" s="362"/>
      <c r="X9" s="362"/>
      <c r="Y9" s="362"/>
      <c r="Z9" s="362"/>
      <c r="AE9" s="367"/>
      <c r="AF9" s="367"/>
      <c r="AG9" s="367"/>
      <c r="AH9" s="367" t="s">
        <v>88</v>
      </c>
      <c r="AI9" s="367"/>
      <c r="AJ9" s="367"/>
      <c r="AK9" s="367" t="s">
        <v>88</v>
      </c>
      <c r="AL9" s="367"/>
      <c r="AM9" s="367"/>
      <c r="AN9" s="367"/>
      <c r="AO9" s="367"/>
      <c r="AP9" s="367"/>
    </row>
    <row r="10" spans="1:42" ht="13.5">
      <c r="O10" s="368">
        <v>1</v>
      </c>
      <c r="P10" s="369" t="s">
        <v>89</v>
      </c>
      <c r="Q10" s="109">
        <v>10</v>
      </c>
      <c r="S10" s="409">
        <v>0</v>
      </c>
      <c r="T10" s="409"/>
      <c r="V10" s="350"/>
      <c r="W10" s="350"/>
      <c r="Y10" s="350"/>
      <c r="Z10" s="350"/>
      <c r="AE10" s="368">
        <v>1</v>
      </c>
      <c r="AF10" s="370" t="s">
        <v>89</v>
      </c>
      <c r="AG10" s="368" t="s">
        <v>1126</v>
      </c>
      <c r="AH10" s="409">
        <v>0</v>
      </c>
      <c r="AI10" s="409"/>
      <c r="AJ10" s="349"/>
      <c r="AK10" s="409">
        <v>0</v>
      </c>
      <c r="AL10" s="409"/>
      <c r="AM10" s="348"/>
    </row>
    <row r="11" spans="1:42" ht="13.5">
      <c r="B11" s="368">
        <v>1</v>
      </c>
      <c r="C11" s="370" t="s">
        <v>89</v>
      </c>
      <c r="D11" s="368" t="s">
        <v>1126</v>
      </c>
      <c r="E11" s="409">
        <v>0</v>
      </c>
      <c r="F11" s="409"/>
      <c r="G11" s="371"/>
      <c r="H11" s="409">
        <v>0</v>
      </c>
      <c r="I11" s="409"/>
      <c r="J11" s="371"/>
      <c r="K11" s="409">
        <v>0</v>
      </c>
      <c r="L11" s="409"/>
      <c r="M11" s="351"/>
      <c r="O11" s="368">
        <v>11</v>
      </c>
      <c r="P11" s="369" t="s">
        <v>89</v>
      </c>
      <c r="Q11" s="109">
        <v>50</v>
      </c>
      <c r="S11" s="415">
        <v>0</v>
      </c>
      <c r="T11" s="415"/>
      <c r="V11" s="350"/>
      <c r="W11" s="350"/>
      <c r="Y11" s="350"/>
      <c r="Z11" s="350"/>
      <c r="AE11" s="368">
        <v>101</v>
      </c>
      <c r="AF11" s="370" t="s">
        <v>89</v>
      </c>
      <c r="AG11" s="368" t="s">
        <v>1127</v>
      </c>
      <c r="AH11" s="415">
        <v>0</v>
      </c>
      <c r="AI11" s="415"/>
      <c r="AJ11" s="349"/>
      <c r="AK11" s="415">
        <v>0</v>
      </c>
      <c r="AL11" s="415"/>
      <c r="AM11" s="348"/>
      <c r="AN11" s="348"/>
      <c r="AO11" s="348"/>
      <c r="AP11" s="348"/>
    </row>
    <row r="12" spans="1:42" ht="13.5">
      <c r="B12" s="368">
        <v>101</v>
      </c>
      <c r="C12" s="370" t="s">
        <v>89</v>
      </c>
      <c r="D12" s="368" t="s">
        <v>1127</v>
      </c>
      <c r="E12" s="415">
        <v>0</v>
      </c>
      <c r="F12" s="415"/>
      <c r="G12" s="371"/>
      <c r="H12" s="415">
        <v>0</v>
      </c>
      <c r="I12" s="415"/>
      <c r="J12" s="371"/>
      <c r="K12" s="415">
        <v>0</v>
      </c>
      <c r="L12" s="415"/>
      <c r="M12" s="351"/>
      <c r="O12" s="368">
        <v>51</v>
      </c>
      <c r="P12" s="369" t="s">
        <v>89</v>
      </c>
      <c r="Q12" s="109">
        <v>100</v>
      </c>
      <c r="S12" s="415">
        <v>0</v>
      </c>
      <c r="T12" s="415"/>
      <c r="V12" s="350"/>
      <c r="W12" s="350"/>
      <c r="Y12" s="350"/>
      <c r="Z12" s="350"/>
      <c r="AE12" s="87" t="s">
        <v>1128</v>
      </c>
      <c r="AF12" s="370"/>
      <c r="AG12" s="368"/>
      <c r="AH12" s="415">
        <v>0</v>
      </c>
      <c r="AI12" s="415"/>
      <c r="AJ12" s="349"/>
      <c r="AK12" s="415">
        <v>0</v>
      </c>
      <c r="AL12" s="415"/>
      <c r="AM12" s="348"/>
      <c r="AN12" s="348"/>
      <c r="AO12" s="348"/>
      <c r="AP12" s="348"/>
    </row>
    <row r="13" spans="1:42" ht="13.5">
      <c r="B13" s="368">
        <v>501</v>
      </c>
      <c r="C13" s="370" t="s">
        <v>89</v>
      </c>
      <c r="D13" s="368" t="s">
        <v>1129</v>
      </c>
      <c r="E13" s="415">
        <v>0</v>
      </c>
      <c r="F13" s="415"/>
      <c r="G13" s="371"/>
      <c r="H13" s="415">
        <v>0</v>
      </c>
      <c r="I13" s="415"/>
      <c r="J13" s="371"/>
      <c r="K13" s="415">
        <v>0</v>
      </c>
      <c r="L13" s="415"/>
      <c r="M13" s="351"/>
      <c r="O13" s="368" t="s">
        <v>90</v>
      </c>
      <c r="S13" s="415">
        <v>0</v>
      </c>
      <c r="T13" s="415"/>
      <c r="U13" s="351"/>
      <c r="V13" s="350"/>
      <c r="W13" s="350"/>
      <c r="X13" s="351"/>
      <c r="Y13" s="350"/>
      <c r="Z13" s="350"/>
      <c r="AE13" s="87"/>
      <c r="AF13" s="370"/>
      <c r="AG13" s="368"/>
      <c r="AH13" s="372"/>
      <c r="AI13" s="372"/>
      <c r="AJ13" s="87"/>
      <c r="AK13" s="372"/>
      <c r="AL13" s="372"/>
      <c r="AM13" s="87"/>
      <c r="AN13" s="348"/>
      <c r="AO13" s="348"/>
      <c r="AP13" s="348"/>
    </row>
    <row r="14" spans="1:42" ht="13.5">
      <c r="B14" s="368" t="s">
        <v>1130</v>
      </c>
      <c r="C14" s="370"/>
      <c r="D14" s="368"/>
      <c r="E14" s="415">
        <v>0</v>
      </c>
      <c r="F14" s="415"/>
      <c r="G14" s="371"/>
      <c r="H14" s="415">
        <v>0</v>
      </c>
      <c r="I14" s="415"/>
      <c r="J14" s="371"/>
      <c r="K14" s="415">
        <v>0</v>
      </c>
      <c r="L14" s="415"/>
      <c r="M14" s="351"/>
      <c r="AE14" s="361"/>
      <c r="AF14" s="361"/>
      <c r="AG14" s="361"/>
      <c r="AH14" s="361"/>
      <c r="AI14" s="361"/>
      <c r="AJ14" s="361"/>
      <c r="AK14" s="361"/>
      <c r="AL14" s="361"/>
      <c r="AM14" s="361"/>
      <c r="AN14" s="361"/>
      <c r="AO14" s="361"/>
      <c r="AP14" s="361"/>
    </row>
    <row r="15" spans="1:42">
      <c r="B15" s="355"/>
      <c r="O15" s="357" t="s">
        <v>91</v>
      </c>
      <c r="P15" s="361"/>
      <c r="Q15" s="361"/>
      <c r="R15" s="361"/>
      <c r="S15" s="361"/>
      <c r="T15" s="361"/>
      <c r="U15" s="361"/>
      <c r="V15" s="361"/>
      <c r="W15" s="361"/>
      <c r="X15" s="361"/>
      <c r="Y15" s="361"/>
      <c r="Z15" s="361"/>
      <c r="AE15" s="357" t="s">
        <v>92</v>
      </c>
      <c r="AF15" s="361"/>
      <c r="AG15" s="361"/>
      <c r="AH15" s="361"/>
      <c r="AI15" s="361"/>
      <c r="AJ15" s="361"/>
      <c r="AK15" s="361"/>
      <c r="AL15" s="361"/>
      <c r="AM15" s="361"/>
      <c r="AN15" s="361"/>
      <c r="AO15" s="373"/>
      <c r="AP15" s="373"/>
    </row>
    <row r="16" spans="1:42">
      <c r="A16" s="320" t="s">
        <v>93</v>
      </c>
      <c r="B16" s="269" t="s">
        <v>94</v>
      </c>
      <c r="O16" s="410" t="s">
        <v>77</v>
      </c>
      <c r="P16" s="410"/>
      <c r="Q16" s="410"/>
      <c r="R16" s="410"/>
      <c r="S16" s="410"/>
      <c r="T16" s="410"/>
      <c r="U16" s="410"/>
      <c r="V16" s="410"/>
      <c r="W16" s="410"/>
      <c r="X16" s="410"/>
      <c r="Y16" s="410"/>
      <c r="Z16" s="410"/>
      <c r="AE16" s="411" t="s">
        <v>77</v>
      </c>
      <c r="AF16" s="411"/>
      <c r="AG16" s="411"/>
      <c r="AH16" s="411"/>
      <c r="AI16" s="411"/>
      <c r="AJ16" s="411"/>
      <c r="AK16" s="411"/>
      <c r="AL16" s="411"/>
      <c r="AM16" s="411"/>
      <c r="AN16" s="411"/>
      <c r="AO16" s="362"/>
      <c r="AP16" s="362"/>
    </row>
    <row r="17" spans="1:45">
      <c r="B17" s="269" t="s">
        <v>95</v>
      </c>
      <c r="O17" s="366" t="s">
        <v>96</v>
      </c>
      <c r="P17" s="362"/>
      <c r="Q17" s="362"/>
      <c r="R17" s="362"/>
      <c r="S17" s="362" t="s">
        <v>97</v>
      </c>
      <c r="T17" s="364"/>
      <c r="U17" s="362"/>
      <c r="V17" s="362"/>
      <c r="W17" s="362"/>
      <c r="X17" s="362"/>
      <c r="Y17" s="362"/>
      <c r="Z17" s="362"/>
      <c r="AE17" s="87" t="s">
        <v>98</v>
      </c>
      <c r="AF17" s="370"/>
      <c r="AG17" s="368"/>
      <c r="AI17" s="413">
        <v>0</v>
      </c>
      <c r="AJ17" s="413"/>
      <c r="AK17" s="350"/>
      <c r="AL17" s="374" t="s">
        <v>99</v>
      </c>
      <c r="AM17" s="350"/>
      <c r="AN17" s="350"/>
      <c r="AO17" s="362"/>
      <c r="AP17" s="362"/>
    </row>
    <row r="18" spans="1:45">
      <c r="A18" s="320" t="s">
        <v>100</v>
      </c>
      <c r="B18" s="269" t="s">
        <v>101</v>
      </c>
      <c r="O18" s="362"/>
      <c r="P18" s="362"/>
      <c r="Q18" s="362"/>
      <c r="R18" s="362"/>
      <c r="S18" s="362"/>
      <c r="T18" s="362"/>
      <c r="U18" s="362"/>
      <c r="V18" s="362"/>
      <c r="W18" s="362"/>
      <c r="X18" s="362"/>
      <c r="Y18" s="362"/>
      <c r="Z18" s="362"/>
      <c r="AE18" s="87" t="s">
        <v>102</v>
      </c>
      <c r="AF18" s="370"/>
      <c r="AG18" s="368"/>
      <c r="AI18" s="375">
        <v>0</v>
      </c>
      <c r="AJ18" s="375"/>
      <c r="AK18" s="350"/>
      <c r="AL18" s="374" t="s">
        <v>103</v>
      </c>
      <c r="AM18" s="350"/>
      <c r="AN18" s="350"/>
      <c r="AO18" s="350"/>
      <c r="AP18" s="350"/>
    </row>
    <row r="19" spans="1:45" ht="13.5">
      <c r="A19" s="320" t="s">
        <v>104</v>
      </c>
      <c r="B19" s="376" t="s">
        <v>105</v>
      </c>
      <c r="O19" s="368">
        <v>1</v>
      </c>
      <c r="P19" s="370" t="s">
        <v>89</v>
      </c>
      <c r="Q19" s="368" t="s">
        <v>1126</v>
      </c>
      <c r="S19" s="375">
        <v>0</v>
      </c>
      <c r="T19" s="375"/>
      <c r="U19" s="350"/>
      <c r="V19" s="350"/>
      <c r="W19" s="350"/>
      <c r="X19" s="350"/>
      <c r="Y19" s="350"/>
      <c r="Z19" s="350"/>
      <c r="AE19" s="320" t="s">
        <v>106</v>
      </c>
      <c r="AI19" s="417">
        <v>0</v>
      </c>
      <c r="AJ19" s="417"/>
      <c r="AL19" s="320" t="s">
        <v>107</v>
      </c>
      <c r="AO19" s="350"/>
      <c r="AP19" s="350"/>
    </row>
    <row r="20" spans="1:45" ht="13.5">
      <c r="B20" s="376" t="s">
        <v>108</v>
      </c>
      <c r="O20" s="368">
        <v>101</v>
      </c>
      <c r="P20" s="370" t="s">
        <v>89</v>
      </c>
      <c r="Q20" s="368" t="s">
        <v>1127</v>
      </c>
      <c r="S20" s="375">
        <v>0</v>
      </c>
      <c r="T20" s="375"/>
      <c r="AF20" s="369"/>
      <c r="AJ20" s="109"/>
      <c r="AL20" s="350"/>
      <c r="AM20" s="350"/>
      <c r="AO20" s="350"/>
      <c r="AP20" s="350"/>
    </row>
    <row r="21" spans="1:45" ht="13.5">
      <c r="B21" s="269" t="s">
        <v>109</v>
      </c>
      <c r="O21" s="87" t="s">
        <v>1128</v>
      </c>
      <c r="P21" s="378"/>
      <c r="Q21" s="368"/>
      <c r="S21" s="375">
        <v>0</v>
      </c>
      <c r="T21" s="375"/>
      <c r="U21" s="350"/>
      <c r="V21" s="350"/>
      <c r="W21" s="350"/>
      <c r="X21" s="350"/>
      <c r="Y21" s="350"/>
      <c r="Z21" s="350"/>
      <c r="AA21" s="353"/>
      <c r="AJ21" s="109"/>
      <c r="AK21" s="351"/>
      <c r="AL21" s="350"/>
      <c r="AM21" s="350"/>
      <c r="AN21" s="351"/>
      <c r="AO21" s="350"/>
      <c r="AP21" s="350"/>
      <c r="AQ21" s="353"/>
    </row>
    <row r="22" spans="1:45">
      <c r="B22" s="269" t="s">
        <v>110</v>
      </c>
      <c r="O22" s="109"/>
      <c r="T22" s="109"/>
      <c r="U22" s="350"/>
      <c r="V22" s="350"/>
      <c r="W22" s="350"/>
      <c r="X22" s="350"/>
      <c r="Y22" s="350"/>
      <c r="Z22" s="350"/>
      <c r="AA22" s="353"/>
      <c r="AI22" s="372"/>
      <c r="AJ22" s="372"/>
      <c r="AK22" s="351"/>
      <c r="AL22" s="350"/>
      <c r="AM22" s="350"/>
      <c r="AN22" s="351"/>
      <c r="AO22" s="350"/>
      <c r="AP22" s="350"/>
      <c r="AQ22" s="353"/>
    </row>
    <row r="23" spans="1:45">
      <c r="B23" s="379" t="s">
        <v>111</v>
      </c>
      <c r="O23" s="357" t="s">
        <v>112</v>
      </c>
      <c r="P23" s="361"/>
      <c r="Q23" s="361"/>
      <c r="R23" s="361"/>
      <c r="S23" s="361"/>
      <c r="T23" s="361"/>
      <c r="U23" s="361"/>
      <c r="V23" s="361"/>
      <c r="W23" s="361"/>
      <c r="X23" s="361"/>
      <c r="Y23" s="361"/>
      <c r="Z23" s="361"/>
      <c r="AA23" s="353"/>
      <c r="AE23" s="357" t="s">
        <v>113</v>
      </c>
      <c r="AF23" s="361"/>
      <c r="AG23" s="361"/>
      <c r="AH23" s="361"/>
      <c r="AI23" s="361"/>
      <c r="AJ23" s="361"/>
      <c r="AK23" s="361"/>
      <c r="AL23" s="361"/>
      <c r="AM23" s="361"/>
      <c r="AN23" s="361"/>
      <c r="AO23" s="362"/>
      <c r="AP23" s="362"/>
      <c r="AQ23" s="362"/>
    </row>
    <row r="24" spans="1:45">
      <c r="B24" s="376" t="s">
        <v>114</v>
      </c>
      <c r="O24" s="410" t="s">
        <v>77</v>
      </c>
      <c r="P24" s="410"/>
      <c r="Q24" s="410"/>
      <c r="R24" s="410"/>
      <c r="S24" s="410"/>
      <c r="T24" s="410"/>
      <c r="U24" s="410"/>
      <c r="V24" s="410"/>
      <c r="W24" s="410"/>
      <c r="X24" s="410"/>
      <c r="Y24" s="410"/>
      <c r="Z24" s="410"/>
      <c r="AA24" s="353"/>
      <c r="AC24" s="380"/>
      <c r="AE24" s="411" t="s">
        <v>77</v>
      </c>
      <c r="AF24" s="411"/>
      <c r="AG24" s="411"/>
      <c r="AH24" s="411"/>
      <c r="AI24" s="411"/>
      <c r="AJ24" s="411"/>
      <c r="AK24" s="411"/>
      <c r="AL24" s="411"/>
      <c r="AM24" s="411"/>
      <c r="AN24" s="411"/>
      <c r="AO24" s="362"/>
      <c r="AP24" s="362"/>
      <c r="AQ24" s="362"/>
      <c r="AS24" s="380"/>
    </row>
    <row r="25" spans="1:45">
      <c r="B25" s="376" t="s">
        <v>115</v>
      </c>
      <c r="O25" s="366" t="s">
        <v>81</v>
      </c>
      <c r="P25" s="362"/>
      <c r="Q25" s="362"/>
      <c r="R25" s="362"/>
      <c r="S25" s="362" t="s">
        <v>82</v>
      </c>
      <c r="T25" s="364"/>
      <c r="U25" s="362"/>
      <c r="V25" s="362" t="s">
        <v>116</v>
      </c>
      <c r="W25" s="362"/>
      <c r="X25" s="362"/>
      <c r="Y25" s="362"/>
      <c r="Z25" s="362"/>
      <c r="AA25" s="353"/>
      <c r="AE25" s="368" t="s">
        <v>117</v>
      </c>
      <c r="AF25" s="369"/>
      <c r="AL25" s="381">
        <v>0</v>
      </c>
      <c r="AM25" s="381"/>
      <c r="AN25" s="109" t="s">
        <v>118</v>
      </c>
    </row>
    <row r="26" spans="1:45">
      <c r="B26" s="376" t="s">
        <v>119</v>
      </c>
      <c r="O26" s="362"/>
      <c r="P26" s="362"/>
      <c r="Q26" s="362"/>
      <c r="R26" s="362"/>
      <c r="S26" s="362"/>
      <c r="T26" s="362"/>
      <c r="U26" s="362"/>
      <c r="V26" s="362"/>
      <c r="W26" s="362"/>
      <c r="X26" s="362"/>
      <c r="Y26" s="362"/>
      <c r="Z26" s="362"/>
      <c r="AA26" s="353"/>
      <c r="AE26" s="368" t="s">
        <v>120</v>
      </c>
      <c r="AF26" s="369"/>
      <c r="AL26" s="381">
        <v>0</v>
      </c>
      <c r="AM26" s="381"/>
      <c r="AN26" s="109" t="s">
        <v>121</v>
      </c>
    </row>
    <row r="27" spans="1:45">
      <c r="B27" s="355"/>
      <c r="O27" s="368">
        <v>1</v>
      </c>
      <c r="P27" s="369" t="s">
        <v>89</v>
      </c>
      <c r="Q27" s="382">
        <v>10</v>
      </c>
      <c r="S27" s="375">
        <v>0</v>
      </c>
      <c r="T27" s="375"/>
      <c r="U27" s="383"/>
      <c r="V27" s="375">
        <v>0</v>
      </c>
      <c r="W27" s="375"/>
      <c r="X27" s="350"/>
      <c r="Y27" s="350"/>
      <c r="Z27" s="350"/>
      <c r="AA27" s="353"/>
      <c r="AF27" s="369"/>
      <c r="AJ27" s="109"/>
      <c r="AL27" s="353"/>
    </row>
    <row r="28" spans="1:45">
      <c r="B28" s="357" t="s">
        <v>1131</v>
      </c>
      <c r="C28" s="361"/>
      <c r="D28" s="361"/>
      <c r="E28" s="361"/>
      <c r="F28" s="361"/>
      <c r="G28" s="361"/>
      <c r="H28" s="361"/>
      <c r="I28" s="361"/>
      <c r="J28" s="361"/>
      <c r="K28" s="361"/>
      <c r="L28" s="361"/>
      <c r="M28" s="361"/>
      <c r="O28" s="368" t="s">
        <v>122</v>
      </c>
      <c r="P28" s="369"/>
      <c r="S28" s="375">
        <v>0</v>
      </c>
      <c r="T28" s="375"/>
      <c r="U28" s="383"/>
      <c r="V28" s="375">
        <v>0</v>
      </c>
      <c r="W28" s="375"/>
      <c r="X28" s="350"/>
      <c r="Y28" s="350"/>
      <c r="Z28" s="350"/>
      <c r="AA28" s="353"/>
      <c r="AB28" s="351"/>
      <c r="AE28" s="357" t="s">
        <v>123</v>
      </c>
      <c r="AF28" s="361"/>
      <c r="AG28" s="361"/>
      <c r="AH28" s="361"/>
      <c r="AI28" s="361"/>
      <c r="AJ28" s="361"/>
      <c r="AK28" s="361"/>
      <c r="AL28" s="361"/>
      <c r="AM28" s="361"/>
      <c r="AN28" s="361"/>
      <c r="AO28" s="361"/>
      <c r="AP28" s="361"/>
      <c r="AQ28" s="361"/>
      <c r="AR28" s="351"/>
    </row>
    <row r="29" spans="1:45">
      <c r="B29" s="410" t="s">
        <v>77</v>
      </c>
      <c r="C29" s="410"/>
      <c r="D29" s="410"/>
      <c r="E29" s="410"/>
      <c r="F29" s="410"/>
      <c r="G29" s="410"/>
      <c r="H29" s="410"/>
      <c r="I29" s="410"/>
      <c r="J29" s="410"/>
      <c r="K29" s="410"/>
      <c r="L29" s="410"/>
      <c r="M29" s="410"/>
      <c r="AA29" s="353"/>
      <c r="AE29" s="411" t="s">
        <v>77</v>
      </c>
      <c r="AF29" s="411"/>
      <c r="AG29" s="411"/>
      <c r="AH29" s="411"/>
      <c r="AI29" s="411"/>
      <c r="AJ29" s="411"/>
      <c r="AK29" s="411"/>
      <c r="AL29" s="411"/>
      <c r="AM29" s="411"/>
      <c r="AN29" s="411"/>
      <c r="AO29" s="374"/>
    </row>
    <row r="30" spans="1:45" ht="13.5">
      <c r="B30" s="366" t="s">
        <v>1125</v>
      </c>
      <c r="C30" s="363"/>
      <c r="D30" s="362"/>
      <c r="E30" s="362" t="s">
        <v>124</v>
      </c>
      <c r="F30" s="364"/>
      <c r="G30" s="362"/>
      <c r="H30" s="362" t="s">
        <v>125</v>
      </c>
      <c r="I30" s="362"/>
      <c r="J30" s="362"/>
      <c r="K30" s="362" t="s">
        <v>126</v>
      </c>
      <c r="L30" s="362"/>
      <c r="M30" s="362"/>
      <c r="O30" s="357" t="s">
        <v>127</v>
      </c>
      <c r="P30" s="361"/>
      <c r="Q30" s="361"/>
      <c r="R30" s="361"/>
      <c r="S30" s="361"/>
      <c r="T30" s="361"/>
      <c r="U30" s="361"/>
      <c r="V30" s="361"/>
      <c r="W30" s="361"/>
      <c r="X30" s="361"/>
      <c r="Y30" s="361"/>
      <c r="Z30" s="361"/>
      <c r="AA30" s="353"/>
      <c r="AE30" s="367"/>
      <c r="AF30" s="367"/>
      <c r="AG30" s="367"/>
      <c r="AH30" s="367"/>
      <c r="AI30" s="367"/>
      <c r="AJ30" s="367"/>
      <c r="AK30" s="367"/>
      <c r="AL30" s="367"/>
      <c r="AM30" s="367"/>
      <c r="AN30" s="367"/>
      <c r="AO30" s="362"/>
      <c r="AP30" s="362"/>
      <c r="AQ30" s="362"/>
    </row>
    <row r="31" spans="1:45" ht="13.5">
      <c r="B31" s="366"/>
      <c r="C31" s="363"/>
      <c r="D31" s="362"/>
      <c r="E31" s="362" t="s">
        <v>128</v>
      </c>
      <c r="F31" s="364"/>
      <c r="G31" s="362"/>
      <c r="H31" s="362" t="s">
        <v>128</v>
      </c>
      <c r="I31" s="362"/>
      <c r="J31" s="362"/>
      <c r="K31" s="362" t="s">
        <v>128</v>
      </c>
      <c r="L31" s="362"/>
      <c r="M31" s="362"/>
      <c r="O31" s="410" t="s">
        <v>77</v>
      </c>
      <c r="P31" s="410"/>
      <c r="Q31" s="410"/>
      <c r="R31" s="410"/>
      <c r="S31" s="410"/>
      <c r="T31" s="410"/>
      <c r="U31" s="410"/>
      <c r="V31" s="410"/>
      <c r="W31" s="410"/>
      <c r="X31" s="410"/>
      <c r="Y31" s="410"/>
      <c r="Z31" s="410"/>
      <c r="AA31" s="353"/>
      <c r="AB31" s="351"/>
      <c r="AE31" s="367" t="s">
        <v>1125</v>
      </c>
      <c r="AF31" s="367"/>
      <c r="AG31" s="367"/>
      <c r="AH31" s="367"/>
      <c r="AI31" s="367" t="s">
        <v>129</v>
      </c>
      <c r="AJ31" s="367"/>
      <c r="AK31" s="367"/>
      <c r="AL31" s="367" t="s">
        <v>130</v>
      </c>
      <c r="AM31" s="367"/>
      <c r="AN31" s="367"/>
      <c r="AO31" s="362"/>
      <c r="AP31" s="362"/>
      <c r="AQ31" s="362"/>
      <c r="AR31" s="351"/>
    </row>
    <row r="32" spans="1:45" ht="13.5">
      <c r="B32" s="368">
        <v>1</v>
      </c>
      <c r="C32" s="370" t="s">
        <v>89</v>
      </c>
      <c r="D32" s="368" t="s">
        <v>1126</v>
      </c>
      <c r="E32" s="409">
        <v>0</v>
      </c>
      <c r="F32" s="409"/>
      <c r="G32" s="371"/>
      <c r="H32" s="409">
        <v>0</v>
      </c>
      <c r="I32" s="409"/>
      <c r="J32" s="371"/>
      <c r="K32" s="409">
        <v>0</v>
      </c>
      <c r="L32" s="409"/>
      <c r="M32" s="351"/>
      <c r="O32" s="366" t="s">
        <v>131</v>
      </c>
      <c r="P32" s="362"/>
      <c r="Q32" s="362"/>
      <c r="R32" s="362"/>
      <c r="S32" s="362" t="s">
        <v>132</v>
      </c>
      <c r="T32" s="364"/>
      <c r="U32" s="362"/>
      <c r="V32" s="362" t="s">
        <v>133</v>
      </c>
      <c r="W32" s="362"/>
      <c r="X32" s="362"/>
      <c r="Y32" s="362"/>
      <c r="Z32" s="362"/>
      <c r="AA32" s="353"/>
      <c r="AB32" s="351"/>
      <c r="AI32" s="320"/>
      <c r="AJ32" s="109"/>
      <c r="AR32" s="351"/>
    </row>
    <row r="33" spans="1:45" ht="13.5">
      <c r="B33" s="368">
        <v>101</v>
      </c>
      <c r="C33" s="370" t="s">
        <v>89</v>
      </c>
      <c r="D33" s="368" t="s">
        <v>1127</v>
      </c>
      <c r="E33" s="415">
        <v>0</v>
      </c>
      <c r="F33" s="415"/>
      <c r="G33" s="371"/>
      <c r="H33" s="415">
        <v>0</v>
      </c>
      <c r="I33" s="415"/>
      <c r="J33" s="371"/>
      <c r="K33" s="415">
        <v>0</v>
      </c>
      <c r="L33" s="415"/>
      <c r="M33" s="351"/>
      <c r="O33" s="362"/>
      <c r="P33" s="362"/>
      <c r="Q33" s="362"/>
      <c r="R33" s="362"/>
      <c r="S33" s="362"/>
      <c r="T33" s="362"/>
      <c r="U33" s="362"/>
      <c r="V33" s="362"/>
      <c r="W33" s="362"/>
      <c r="X33" s="362"/>
      <c r="Y33" s="362"/>
      <c r="Z33" s="362"/>
      <c r="AB33" s="351"/>
      <c r="AE33" s="368">
        <v>0</v>
      </c>
      <c r="AF33" s="370" t="s">
        <v>89</v>
      </c>
      <c r="AG33" s="368" t="s">
        <v>1126</v>
      </c>
      <c r="AI33" s="375">
        <v>0</v>
      </c>
      <c r="AJ33" s="375"/>
      <c r="AK33" s="371"/>
      <c r="AL33" s="375">
        <v>0</v>
      </c>
      <c r="AM33" s="375"/>
      <c r="AR33" s="351"/>
    </row>
    <row r="34" spans="1:45" ht="13.5">
      <c r="B34" s="368">
        <v>501</v>
      </c>
      <c r="C34" s="370" t="s">
        <v>89</v>
      </c>
      <c r="D34" s="368" t="s">
        <v>1129</v>
      </c>
      <c r="E34" s="415">
        <v>0</v>
      </c>
      <c r="F34" s="415"/>
      <c r="G34" s="371"/>
      <c r="H34" s="415">
        <v>0</v>
      </c>
      <c r="I34" s="415"/>
      <c r="J34" s="371"/>
      <c r="K34" s="415">
        <v>0</v>
      </c>
      <c r="L34" s="415"/>
      <c r="M34" s="351"/>
      <c r="O34" s="368">
        <v>1</v>
      </c>
      <c r="P34" s="370" t="s">
        <v>89</v>
      </c>
      <c r="Q34" s="384" t="s">
        <v>134</v>
      </c>
      <c r="S34" s="409">
        <v>0</v>
      </c>
      <c r="T34" s="409"/>
      <c r="U34" s="383"/>
      <c r="V34" s="409">
        <v>0</v>
      </c>
      <c r="W34" s="409"/>
      <c r="X34" s="350"/>
      <c r="AB34" s="351"/>
      <c r="AE34" s="368">
        <v>101</v>
      </c>
      <c r="AF34" s="370" t="s">
        <v>89</v>
      </c>
      <c r="AG34" s="368" t="s">
        <v>1127</v>
      </c>
      <c r="AI34" s="381">
        <v>0</v>
      </c>
      <c r="AJ34" s="381"/>
      <c r="AK34" s="371"/>
      <c r="AL34" s="381">
        <v>0</v>
      </c>
      <c r="AM34" s="381"/>
      <c r="AR34" s="351"/>
    </row>
    <row r="35" spans="1:45" ht="13.5">
      <c r="B35" s="368" t="s">
        <v>1130</v>
      </c>
      <c r="E35" s="415">
        <v>0</v>
      </c>
      <c r="F35" s="415"/>
      <c r="G35" s="371"/>
      <c r="H35" s="415">
        <v>0</v>
      </c>
      <c r="I35" s="415"/>
      <c r="J35" s="371"/>
      <c r="K35" s="415">
        <v>0</v>
      </c>
      <c r="L35" s="415"/>
      <c r="M35" s="351"/>
      <c r="O35" s="368">
        <v>101</v>
      </c>
      <c r="P35" s="370" t="s">
        <v>89</v>
      </c>
      <c r="Q35" s="384" t="s">
        <v>135</v>
      </c>
      <c r="S35" s="415">
        <v>0</v>
      </c>
      <c r="T35" s="415"/>
      <c r="U35" s="371"/>
      <c r="V35" s="415">
        <v>0</v>
      </c>
      <c r="W35" s="415"/>
      <c r="AB35" s="351"/>
      <c r="AE35" s="368">
        <v>501</v>
      </c>
      <c r="AF35" s="370" t="s">
        <v>89</v>
      </c>
      <c r="AG35" s="368" t="s">
        <v>1129</v>
      </c>
      <c r="AI35" s="381">
        <v>0</v>
      </c>
      <c r="AJ35" s="381"/>
      <c r="AK35" s="371"/>
      <c r="AL35" s="381">
        <v>0</v>
      </c>
      <c r="AM35" s="381"/>
      <c r="AR35" s="351"/>
    </row>
    <row r="36" spans="1:45" ht="13.5">
      <c r="A36" s="320"/>
      <c r="B36" s="109"/>
      <c r="C36" s="109"/>
      <c r="F36" s="109"/>
      <c r="O36" s="87" t="s">
        <v>136</v>
      </c>
      <c r="P36" s="378"/>
      <c r="Q36" s="368"/>
      <c r="S36" s="415">
        <v>0</v>
      </c>
      <c r="T36" s="415"/>
      <c r="U36" s="383"/>
      <c r="V36" s="415">
        <v>0</v>
      </c>
      <c r="W36" s="415"/>
      <c r="X36" s="350"/>
      <c r="AB36" s="351"/>
      <c r="AE36" s="368" t="s">
        <v>1130</v>
      </c>
      <c r="AF36" s="350"/>
      <c r="AI36" s="381">
        <v>0</v>
      </c>
      <c r="AJ36" s="381"/>
      <c r="AK36" s="371"/>
      <c r="AL36" s="381">
        <v>0</v>
      </c>
      <c r="AM36" s="381"/>
      <c r="AR36" s="351"/>
    </row>
    <row r="37" spans="1:45">
      <c r="A37" s="320" t="s">
        <v>93</v>
      </c>
      <c r="B37" s="87" t="s">
        <v>137</v>
      </c>
      <c r="C37" s="348"/>
      <c r="D37" s="348"/>
      <c r="E37" s="348"/>
      <c r="F37" s="348"/>
      <c r="G37" s="348"/>
      <c r="H37" s="348"/>
      <c r="I37" s="348"/>
      <c r="J37" s="348"/>
      <c r="K37" s="348"/>
      <c r="L37" s="348"/>
      <c r="S37" s="371"/>
      <c r="T37" s="143"/>
      <c r="U37" s="371"/>
      <c r="V37" s="371"/>
      <c r="W37" s="371"/>
      <c r="AB37" s="351"/>
      <c r="AC37" s="380"/>
      <c r="AR37" s="351"/>
      <c r="AS37" s="380"/>
    </row>
    <row r="38" spans="1:45">
      <c r="A38" s="320"/>
      <c r="B38" s="87" t="s">
        <v>138</v>
      </c>
      <c r="C38" s="348"/>
      <c r="D38" s="348"/>
      <c r="E38" s="348"/>
      <c r="F38" s="348"/>
      <c r="G38" s="348"/>
      <c r="H38" s="348"/>
      <c r="I38" s="348"/>
      <c r="J38" s="348"/>
      <c r="K38" s="348"/>
      <c r="L38" s="348"/>
      <c r="O38" s="357" t="s">
        <v>139</v>
      </c>
      <c r="P38" s="361"/>
      <c r="Q38" s="361"/>
      <c r="R38" s="361"/>
      <c r="S38" s="361"/>
      <c r="T38" s="361"/>
      <c r="U38" s="361"/>
      <c r="V38" s="361"/>
      <c r="W38" s="361"/>
      <c r="X38" s="361"/>
      <c r="Y38" s="361"/>
      <c r="Z38" s="361"/>
      <c r="AB38" s="351"/>
      <c r="AE38" s="109"/>
      <c r="AI38" s="351"/>
      <c r="AJ38" s="109"/>
      <c r="AR38" s="351"/>
    </row>
    <row r="39" spans="1:45" ht="14.5" customHeight="1">
      <c r="A39" s="320" t="s">
        <v>100</v>
      </c>
      <c r="B39" s="87" t="s">
        <v>140</v>
      </c>
      <c r="C39" s="348"/>
      <c r="D39" s="348"/>
      <c r="E39" s="348"/>
      <c r="F39" s="348"/>
      <c r="G39" s="348"/>
      <c r="H39" s="348"/>
      <c r="I39" s="348"/>
      <c r="J39" s="348"/>
      <c r="K39" s="348"/>
      <c r="L39" s="348"/>
      <c r="O39" s="410" t="s">
        <v>77</v>
      </c>
      <c r="P39" s="410"/>
      <c r="Q39" s="410"/>
      <c r="R39" s="410"/>
      <c r="S39" s="410"/>
      <c r="T39" s="410"/>
      <c r="U39" s="410"/>
      <c r="V39" s="410"/>
      <c r="W39" s="410"/>
      <c r="X39" s="410"/>
      <c r="Y39" s="410"/>
      <c r="Z39" s="410"/>
      <c r="AE39" s="357" t="s">
        <v>141</v>
      </c>
      <c r="AF39" s="361"/>
      <c r="AG39" s="361"/>
      <c r="AH39" s="361"/>
      <c r="AI39" s="361"/>
      <c r="AJ39" s="361"/>
      <c r="AK39" s="361"/>
      <c r="AL39" s="361"/>
      <c r="AM39" s="361"/>
      <c r="AN39" s="361"/>
      <c r="AO39" s="361"/>
      <c r="AP39" s="361"/>
      <c r="AQ39" s="361"/>
    </row>
    <row r="40" spans="1:45">
      <c r="A40" s="320"/>
      <c r="B40" s="87" t="s">
        <v>142</v>
      </c>
      <c r="C40" s="348"/>
      <c r="D40" s="348"/>
      <c r="E40" s="348"/>
      <c r="F40" s="348"/>
      <c r="G40" s="348"/>
      <c r="H40" s="348"/>
      <c r="I40" s="348"/>
      <c r="J40" s="348"/>
      <c r="K40" s="348"/>
      <c r="L40" s="348"/>
      <c r="O40" s="87" t="s">
        <v>143</v>
      </c>
      <c r="P40" s="320"/>
      <c r="Q40" s="320"/>
      <c r="R40" s="320"/>
      <c r="S40" s="384"/>
      <c r="T40" s="385"/>
      <c r="U40" s="320"/>
      <c r="V40" s="320"/>
      <c r="W40" s="353"/>
      <c r="X40" s="320"/>
      <c r="Y40" s="320"/>
      <c r="Z40" s="353"/>
      <c r="AE40" s="411" t="s">
        <v>77</v>
      </c>
      <c r="AF40" s="411"/>
      <c r="AG40" s="411"/>
      <c r="AH40" s="411"/>
      <c r="AI40" s="411"/>
      <c r="AJ40" s="411"/>
      <c r="AK40" s="411"/>
      <c r="AL40" s="411"/>
      <c r="AM40" s="411"/>
      <c r="AN40" s="411"/>
      <c r="AO40" s="374"/>
    </row>
    <row r="41" spans="1:45">
      <c r="A41" s="320" t="s">
        <v>104</v>
      </c>
      <c r="B41" s="87" t="s">
        <v>144</v>
      </c>
      <c r="C41" s="348"/>
      <c r="D41" s="348"/>
      <c r="E41" s="348"/>
      <c r="F41" s="348"/>
      <c r="G41" s="348"/>
      <c r="H41" s="348"/>
      <c r="I41" s="348"/>
      <c r="J41" s="348"/>
      <c r="K41" s="348"/>
      <c r="L41" s="348"/>
      <c r="O41" s="87">
        <v>1</v>
      </c>
      <c r="P41" s="378" t="s">
        <v>89</v>
      </c>
      <c r="Q41" s="87" t="s">
        <v>145</v>
      </c>
      <c r="R41" s="320"/>
      <c r="S41" s="409">
        <v>0</v>
      </c>
      <c r="T41" s="409"/>
      <c r="U41" s="320"/>
      <c r="V41" s="320"/>
      <c r="W41" s="353"/>
      <c r="X41" s="320"/>
      <c r="Y41" s="320"/>
      <c r="Z41" s="353"/>
      <c r="AB41" s="351"/>
      <c r="AE41" s="367"/>
      <c r="AF41" s="367"/>
      <c r="AG41" s="367"/>
      <c r="AH41" s="367"/>
      <c r="AI41" s="367"/>
      <c r="AJ41" s="367"/>
      <c r="AK41" s="367"/>
      <c r="AL41" s="367"/>
      <c r="AM41" s="367"/>
      <c r="AN41" s="367"/>
      <c r="AO41" s="362"/>
      <c r="AP41" s="362"/>
      <c r="AQ41" s="362"/>
      <c r="AR41" s="351"/>
    </row>
    <row r="42" spans="1:45" ht="13.5">
      <c r="A42" s="320"/>
      <c r="B42" s="87" t="s">
        <v>146</v>
      </c>
      <c r="C42" s="348"/>
      <c r="D42" s="348"/>
      <c r="E42" s="348"/>
      <c r="F42" s="348"/>
      <c r="G42" s="348"/>
      <c r="H42" s="348"/>
      <c r="I42" s="348"/>
      <c r="J42" s="348"/>
      <c r="K42" s="348"/>
      <c r="L42" s="348"/>
      <c r="O42" s="87">
        <v>26</v>
      </c>
      <c r="P42" s="378" t="s">
        <v>89</v>
      </c>
      <c r="Q42" s="87" t="s">
        <v>147</v>
      </c>
      <c r="R42" s="320"/>
      <c r="S42" s="415">
        <v>0</v>
      </c>
      <c r="T42" s="415"/>
      <c r="U42" s="320"/>
      <c r="V42" s="320"/>
      <c r="W42" s="353"/>
      <c r="X42" s="320"/>
      <c r="Y42" s="320"/>
      <c r="Z42" s="353"/>
      <c r="AB42" s="351"/>
      <c r="AE42" s="367" t="s">
        <v>1125</v>
      </c>
      <c r="AF42" s="367"/>
      <c r="AG42" s="367"/>
      <c r="AH42" s="367"/>
      <c r="AI42" s="367" t="s">
        <v>129</v>
      </c>
      <c r="AJ42" s="367"/>
      <c r="AK42" s="367"/>
      <c r="AL42" s="367" t="s">
        <v>130</v>
      </c>
      <c r="AM42" s="367"/>
      <c r="AN42" s="367"/>
      <c r="AO42" s="362"/>
      <c r="AP42" s="362"/>
      <c r="AQ42" s="362"/>
      <c r="AR42" s="351"/>
    </row>
    <row r="43" spans="1:45">
      <c r="A43" s="320"/>
      <c r="B43" s="87" t="s">
        <v>148</v>
      </c>
      <c r="C43" s="348"/>
      <c r="D43" s="348"/>
      <c r="E43" s="348"/>
      <c r="F43" s="348"/>
      <c r="G43" s="348"/>
      <c r="H43" s="348"/>
      <c r="I43" s="348"/>
      <c r="J43" s="348"/>
      <c r="K43" s="348"/>
      <c r="L43" s="348"/>
      <c r="O43" s="87">
        <v>151</v>
      </c>
      <c r="P43" s="374" t="s">
        <v>89</v>
      </c>
      <c r="Q43" s="87" t="s">
        <v>149</v>
      </c>
      <c r="R43" s="320"/>
      <c r="S43" s="415">
        <v>0</v>
      </c>
      <c r="T43" s="415"/>
      <c r="U43" s="320"/>
      <c r="V43" s="320"/>
      <c r="W43" s="353"/>
      <c r="X43" s="320"/>
      <c r="Y43" s="320"/>
      <c r="Z43" s="353"/>
      <c r="AB43" s="351"/>
      <c r="AC43" s="351"/>
      <c r="AI43" s="320"/>
      <c r="AJ43" s="109"/>
      <c r="AR43" s="351"/>
      <c r="AS43" s="351"/>
    </row>
    <row r="44" spans="1:45" ht="13.5">
      <c r="B44" s="87"/>
      <c r="C44" s="348"/>
      <c r="D44" s="348"/>
      <c r="E44" s="348"/>
      <c r="F44" s="348"/>
      <c r="G44" s="348"/>
      <c r="H44" s="348"/>
      <c r="I44" s="348"/>
      <c r="J44" s="348"/>
      <c r="K44" s="348"/>
      <c r="L44" s="348"/>
      <c r="O44" s="87">
        <v>351</v>
      </c>
      <c r="P44" s="374"/>
      <c r="Q44" s="320" t="s">
        <v>150</v>
      </c>
      <c r="R44" s="320"/>
      <c r="S44" s="415">
        <v>0</v>
      </c>
      <c r="T44" s="415"/>
      <c r="U44" s="320"/>
      <c r="V44" s="320"/>
      <c r="W44" s="353"/>
      <c r="X44" s="320"/>
      <c r="Y44" s="320"/>
      <c r="Z44" s="353"/>
      <c r="AB44" s="351"/>
      <c r="AC44" s="351"/>
      <c r="AE44" s="368">
        <v>0</v>
      </c>
      <c r="AF44" s="370" t="s">
        <v>89</v>
      </c>
      <c r="AG44" s="368" t="s">
        <v>1126</v>
      </c>
      <c r="AI44" s="375">
        <v>0</v>
      </c>
      <c r="AJ44" s="375"/>
      <c r="AK44" s="371"/>
      <c r="AL44" s="375">
        <v>0</v>
      </c>
      <c r="AM44" s="375"/>
      <c r="AR44" s="351"/>
      <c r="AS44" s="351"/>
    </row>
    <row r="45" spans="1:45" ht="13.5">
      <c r="B45" s="357" t="s">
        <v>1132</v>
      </c>
      <c r="C45" s="361"/>
      <c r="D45" s="361"/>
      <c r="E45" s="361"/>
      <c r="F45" s="361"/>
      <c r="G45" s="361"/>
      <c r="H45" s="361"/>
      <c r="I45" s="361"/>
      <c r="J45" s="361"/>
      <c r="K45" s="361"/>
      <c r="L45" s="361"/>
      <c r="M45" s="361"/>
      <c r="AB45" s="351"/>
      <c r="AC45" s="351"/>
      <c r="AE45" s="368">
        <v>101</v>
      </c>
      <c r="AF45" s="370" t="s">
        <v>89</v>
      </c>
      <c r="AG45" s="368" t="s">
        <v>1127</v>
      </c>
      <c r="AI45" s="381">
        <v>0</v>
      </c>
      <c r="AJ45" s="381"/>
      <c r="AK45" s="371"/>
      <c r="AL45" s="381">
        <v>0</v>
      </c>
      <c r="AM45" s="381"/>
      <c r="AR45" s="351"/>
      <c r="AS45" s="351"/>
    </row>
    <row r="46" spans="1:45" ht="13.5">
      <c r="B46" s="410" t="s">
        <v>77</v>
      </c>
      <c r="C46" s="410"/>
      <c r="D46" s="410"/>
      <c r="E46" s="410"/>
      <c r="F46" s="410"/>
      <c r="G46" s="410"/>
      <c r="H46" s="410"/>
      <c r="I46" s="410"/>
      <c r="J46" s="410"/>
      <c r="K46" s="410"/>
      <c r="L46" s="410"/>
      <c r="M46" s="410"/>
      <c r="O46" s="357" t="s">
        <v>151</v>
      </c>
      <c r="P46" s="386"/>
      <c r="Q46" s="386"/>
      <c r="R46" s="386"/>
      <c r="S46" s="386"/>
      <c r="T46" s="360"/>
      <c r="U46" s="359"/>
      <c r="V46" s="359"/>
      <c r="W46" s="359"/>
      <c r="X46" s="359"/>
      <c r="Y46" s="359"/>
      <c r="Z46" s="359"/>
      <c r="AE46" s="368">
        <v>501</v>
      </c>
      <c r="AF46" s="370" t="s">
        <v>89</v>
      </c>
      <c r="AG46" s="368" t="s">
        <v>1129</v>
      </c>
      <c r="AI46" s="381">
        <v>0</v>
      </c>
      <c r="AJ46" s="381"/>
      <c r="AK46" s="371"/>
      <c r="AL46" s="381">
        <v>0</v>
      </c>
      <c r="AM46" s="381"/>
      <c r="AS46" s="351"/>
    </row>
    <row r="47" spans="1:45" ht="13.5">
      <c r="B47" s="367" t="s">
        <v>1125</v>
      </c>
      <c r="C47" s="367"/>
      <c r="D47" s="367"/>
      <c r="E47" s="367" t="s">
        <v>152</v>
      </c>
      <c r="F47" s="367"/>
      <c r="G47" s="367"/>
      <c r="H47" s="367" t="s">
        <v>153</v>
      </c>
      <c r="I47" s="367"/>
      <c r="J47" s="367"/>
      <c r="K47" s="367" t="s">
        <v>154</v>
      </c>
      <c r="L47" s="367"/>
      <c r="M47" s="367"/>
      <c r="O47" s="410" t="s">
        <v>77</v>
      </c>
      <c r="P47" s="410"/>
      <c r="Q47" s="410"/>
      <c r="R47" s="410"/>
      <c r="S47" s="410"/>
      <c r="T47" s="410"/>
      <c r="U47" s="410"/>
      <c r="V47" s="410"/>
      <c r="W47" s="410"/>
      <c r="X47" s="410"/>
      <c r="Y47" s="410"/>
      <c r="Z47" s="410"/>
      <c r="AE47" s="368" t="s">
        <v>1130</v>
      </c>
      <c r="AF47" s="350"/>
      <c r="AI47" s="381">
        <v>0</v>
      </c>
      <c r="AJ47" s="381"/>
      <c r="AK47" s="371"/>
      <c r="AL47" s="381">
        <v>0</v>
      </c>
      <c r="AM47" s="381"/>
      <c r="AR47" s="351"/>
      <c r="AS47" s="351"/>
    </row>
    <row r="48" spans="1:45">
      <c r="B48" s="367"/>
      <c r="C48" s="367"/>
      <c r="D48" s="367"/>
      <c r="E48" s="367" t="s">
        <v>155</v>
      </c>
      <c r="F48" s="367"/>
      <c r="G48" s="367"/>
      <c r="H48" s="367" t="s">
        <v>156</v>
      </c>
      <c r="I48" s="367"/>
      <c r="J48" s="367"/>
      <c r="K48" s="367"/>
      <c r="L48" s="367"/>
      <c r="M48" s="367"/>
      <c r="O48" s="362"/>
      <c r="P48" s="362"/>
      <c r="Q48" s="362"/>
      <c r="R48" s="362"/>
      <c r="S48" s="362" t="s">
        <v>157</v>
      </c>
      <c r="T48" s="362"/>
      <c r="U48" s="362"/>
      <c r="V48" s="362" t="s">
        <v>158</v>
      </c>
      <c r="W48" s="362"/>
      <c r="X48" s="362"/>
      <c r="Y48" s="365" t="s">
        <v>159</v>
      </c>
      <c r="Z48" s="362"/>
      <c r="AA48" s="362"/>
      <c r="AB48" s="365" t="s">
        <v>160</v>
      </c>
      <c r="AC48" s="362"/>
      <c r="AF48" s="350"/>
      <c r="AI48" s="351"/>
      <c r="AJ48" s="109"/>
      <c r="AR48" s="351"/>
      <c r="AS48" s="351"/>
    </row>
    <row r="49" spans="1:45" ht="13.5">
      <c r="A49" s="320"/>
      <c r="B49" s="368">
        <v>1</v>
      </c>
      <c r="C49" s="370" t="s">
        <v>89</v>
      </c>
      <c r="D49" s="368" t="s">
        <v>1126</v>
      </c>
      <c r="E49" s="409">
        <v>0</v>
      </c>
      <c r="F49" s="409"/>
      <c r="G49" s="371"/>
      <c r="H49" s="409">
        <v>0</v>
      </c>
      <c r="I49" s="409"/>
      <c r="J49" s="371"/>
      <c r="K49" s="409">
        <v>0</v>
      </c>
      <c r="L49" s="409"/>
      <c r="O49" s="366" t="s">
        <v>1125</v>
      </c>
      <c r="P49" s="362"/>
      <c r="Q49" s="362"/>
      <c r="R49" s="362"/>
      <c r="S49" s="365" t="s">
        <v>161</v>
      </c>
      <c r="T49" s="362"/>
      <c r="U49" s="365"/>
      <c r="V49" s="365" t="s">
        <v>161</v>
      </c>
      <c r="W49" s="362"/>
      <c r="X49" s="362"/>
      <c r="Y49" s="365" t="s">
        <v>1133</v>
      </c>
      <c r="Z49" s="362"/>
      <c r="AA49" s="362"/>
      <c r="AB49" s="365" t="s">
        <v>1133</v>
      </c>
      <c r="AC49" s="362"/>
      <c r="AE49" s="357" t="s">
        <v>162</v>
      </c>
      <c r="AF49" s="361"/>
      <c r="AG49" s="361"/>
      <c r="AH49" s="361"/>
      <c r="AI49" s="361"/>
      <c r="AJ49" s="361"/>
      <c r="AK49" s="361"/>
      <c r="AL49" s="361"/>
      <c r="AM49" s="361"/>
      <c r="AN49" s="361"/>
      <c r="AO49" s="361"/>
      <c r="AP49" s="361"/>
      <c r="AQ49" s="361"/>
      <c r="AS49" s="351"/>
    </row>
    <row r="50" spans="1:45" ht="13.5">
      <c r="A50" s="320"/>
      <c r="B50" s="368">
        <v>101</v>
      </c>
      <c r="C50" s="370" t="s">
        <v>89</v>
      </c>
      <c r="D50" s="368" t="s">
        <v>1127</v>
      </c>
      <c r="E50" s="415">
        <v>0</v>
      </c>
      <c r="F50" s="415"/>
      <c r="G50" s="371"/>
      <c r="H50" s="415">
        <v>0</v>
      </c>
      <c r="I50" s="415"/>
      <c r="J50" s="371"/>
      <c r="K50" s="415">
        <v>0</v>
      </c>
      <c r="L50" s="415"/>
      <c r="S50" s="320"/>
      <c r="T50" s="109"/>
      <c r="AE50" s="411" t="s">
        <v>77</v>
      </c>
      <c r="AF50" s="411"/>
      <c r="AG50" s="411"/>
      <c r="AH50" s="411"/>
      <c r="AI50" s="411"/>
      <c r="AJ50" s="411"/>
      <c r="AK50" s="411"/>
      <c r="AL50" s="411"/>
      <c r="AM50" s="411"/>
      <c r="AN50" s="411"/>
      <c r="AO50" s="374"/>
    </row>
    <row r="51" spans="1:45" ht="13.5">
      <c r="A51" s="320"/>
      <c r="B51" s="368">
        <v>501</v>
      </c>
      <c r="C51" s="370" t="s">
        <v>89</v>
      </c>
      <c r="D51" s="368" t="s">
        <v>1129</v>
      </c>
      <c r="E51" s="415">
        <v>0</v>
      </c>
      <c r="F51" s="415"/>
      <c r="G51" s="371"/>
      <c r="H51" s="415">
        <v>0</v>
      </c>
      <c r="I51" s="415"/>
      <c r="J51" s="371"/>
      <c r="K51" s="415">
        <v>0</v>
      </c>
      <c r="L51" s="415"/>
      <c r="O51" s="368">
        <v>1</v>
      </c>
      <c r="P51" s="370" t="s">
        <v>89</v>
      </c>
      <c r="Q51" s="368" t="s">
        <v>1126</v>
      </c>
      <c r="S51" s="409">
        <v>0</v>
      </c>
      <c r="T51" s="409"/>
      <c r="U51" s="371"/>
      <c r="V51" s="409">
        <v>0</v>
      </c>
      <c r="W51" s="409"/>
      <c r="X51" s="371"/>
      <c r="Y51" s="409">
        <v>0</v>
      </c>
      <c r="Z51" s="409"/>
      <c r="AA51" s="371"/>
      <c r="AB51" s="409">
        <v>0</v>
      </c>
      <c r="AC51" s="409"/>
      <c r="AE51" s="367"/>
      <c r="AF51" s="367"/>
      <c r="AG51" s="367"/>
      <c r="AH51" s="367"/>
      <c r="AI51" s="367"/>
      <c r="AJ51" s="367"/>
      <c r="AK51" s="367"/>
      <c r="AL51" s="367"/>
      <c r="AM51" s="367"/>
      <c r="AN51" s="367"/>
      <c r="AO51" s="362"/>
      <c r="AP51" s="362"/>
      <c r="AQ51" s="362"/>
    </row>
    <row r="52" spans="1:45" ht="13.5">
      <c r="B52" s="368" t="s">
        <v>1130</v>
      </c>
      <c r="E52" s="415">
        <v>0</v>
      </c>
      <c r="F52" s="415"/>
      <c r="G52" s="371"/>
      <c r="H52" s="415">
        <v>0</v>
      </c>
      <c r="I52" s="415"/>
      <c r="J52" s="371"/>
      <c r="K52" s="415">
        <v>0</v>
      </c>
      <c r="L52" s="415"/>
      <c r="O52" s="368">
        <v>101</v>
      </c>
      <c r="P52" s="370" t="s">
        <v>89</v>
      </c>
      <c r="Q52" s="368" t="s">
        <v>1127</v>
      </c>
      <c r="S52" s="415">
        <v>0</v>
      </c>
      <c r="T52" s="415"/>
      <c r="U52" s="371"/>
      <c r="V52" s="415">
        <v>0</v>
      </c>
      <c r="W52" s="415"/>
      <c r="X52" s="371"/>
      <c r="Y52" s="415">
        <v>0</v>
      </c>
      <c r="Z52" s="415"/>
      <c r="AA52" s="371"/>
      <c r="AB52" s="415">
        <v>0</v>
      </c>
      <c r="AC52" s="415"/>
      <c r="AE52" s="367" t="s">
        <v>1125</v>
      </c>
      <c r="AF52" s="367"/>
      <c r="AG52" s="367"/>
      <c r="AH52" s="367"/>
      <c r="AI52" s="367" t="s">
        <v>129</v>
      </c>
      <c r="AJ52" s="367"/>
      <c r="AK52" s="367"/>
      <c r="AL52" s="367" t="s">
        <v>130</v>
      </c>
      <c r="AM52" s="367"/>
      <c r="AN52" s="367"/>
      <c r="AO52" s="362"/>
      <c r="AP52" s="362"/>
      <c r="AQ52" s="362"/>
    </row>
    <row r="53" spans="1:45" ht="13.5">
      <c r="B53" s="109"/>
      <c r="C53" s="109"/>
      <c r="F53" s="109"/>
      <c r="O53" s="368">
        <v>501</v>
      </c>
      <c r="P53" s="370" t="s">
        <v>89</v>
      </c>
      <c r="Q53" s="368" t="s">
        <v>1126</v>
      </c>
      <c r="S53" s="415">
        <v>0</v>
      </c>
      <c r="T53" s="415"/>
      <c r="U53" s="371"/>
      <c r="V53" s="415">
        <v>0</v>
      </c>
      <c r="W53" s="415"/>
      <c r="X53" s="371"/>
      <c r="Y53" s="415">
        <v>0</v>
      </c>
      <c r="Z53" s="415"/>
      <c r="AA53" s="371"/>
      <c r="AB53" s="415">
        <v>0</v>
      </c>
      <c r="AC53" s="415"/>
      <c r="AI53" s="320"/>
      <c r="AJ53" s="109"/>
    </row>
    <row r="54" spans="1:45" ht="13.5">
      <c r="B54" s="357" t="s">
        <v>1134</v>
      </c>
      <c r="C54" s="361"/>
      <c r="D54" s="361"/>
      <c r="E54" s="361"/>
      <c r="F54" s="361"/>
      <c r="G54" s="361"/>
      <c r="H54" s="361"/>
      <c r="I54" s="361"/>
      <c r="J54" s="361"/>
      <c r="K54" s="361"/>
      <c r="L54" s="361"/>
      <c r="M54" s="361"/>
      <c r="O54" s="368" t="s">
        <v>1130</v>
      </c>
      <c r="P54" s="350"/>
      <c r="S54" s="415">
        <v>0</v>
      </c>
      <c r="T54" s="415"/>
      <c r="U54" s="371"/>
      <c r="V54" s="415">
        <v>0</v>
      </c>
      <c r="W54" s="415"/>
      <c r="X54" s="371"/>
      <c r="Y54" s="415">
        <v>0</v>
      </c>
      <c r="Z54" s="415"/>
      <c r="AA54" s="371"/>
      <c r="AB54" s="415">
        <v>0</v>
      </c>
      <c r="AC54" s="415"/>
      <c r="AE54" s="368">
        <v>0</v>
      </c>
      <c r="AF54" s="370" t="s">
        <v>89</v>
      </c>
      <c r="AG54" s="368" t="s">
        <v>1126</v>
      </c>
      <c r="AI54" s="375">
        <v>0</v>
      </c>
      <c r="AJ54" s="375"/>
      <c r="AK54" s="371"/>
      <c r="AL54" s="375">
        <v>0</v>
      </c>
      <c r="AM54" s="375"/>
      <c r="AR54" s="365"/>
      <c r="AS54" s="362"/>
    </row>
    <row r="55" spans="1:45" ht="13.5">
      <c r="B55" s="410" t="s">
        <v>77</v>
      </c>
      <c r="C55" s="410"/>
      <c r="D55" s="410"/>
      <c r="E55" s="410"/>
      <c r="F55" s="410"/>
      <c r="G55" s="410"/>
      <c r="H55" s="410"/>
      <c r="I55" s="410"/>
      <c r="J55" s="410"/>
      <c r="K55" s="410"/>
      <c r="L55" s="410"/>
      <c r="M55" s="410"/>
      <c r="AE55" s="368">
        <v>101</v>
      </c>
      <c r="AF55" s="370" t="s">
        <v>89</v>
      </c>
      <c r="AG55" s="368" t="s">
        <v>1127</v>
      </c>
      <c r="AI55" s="381">
        <v>0</v>
      </c>
      <c r="AJ55" s="381"/>
      <c r="AK55" s="371"/>
      <c r="AL55" s="381">
        <v>0</v>
      </c>
      <c r="AM55" s="381"/>
      <c r="AR55" s="365"/>
      <c r="AS55" s="362"/>
    </row>
    <row r="56" spans="1:45" ht="13.5">
      <c r="A56" s="320"/>
      <c r="B56" s="367" t="s">
        <v>1125</v>
      </c>
      <c r="C56" s="367"/>
      <c r="D56" s="367"/>
      <c r="E56" s="367" t="s">
        <v>163</v>
      </c>
      <c r="F56" s="367"/>
      <c r="G56" s="367"/>
      <c r="H56" s="367" t="s">
        <v>163</v>
      </c>
      <c r="I56" s="367"/>
      <c r="J56" s="367"/>
      <c r="K56" s="367" t="s">
        <v>163</v>
      </c>
      <c r="L56" s="367"/>
      <c r="M56" s="367"/>
      <c r="O56" s="109" t="s">
        <v>164</v>
      </c>
      <c r="AE56" s="368">
        <v>501</v>
      </c>
      <c r="AF56" s="370" t="s">
        <v>89</v>
      </c>
      <c r="AG56" s="368" t="s">
        <v>1129</v>
      </c>
      <c r="AI56" s="381">
        <v>0</v>
      </c>
      <c r="AJ56" s="381"/>
      <c r="AK56" s="371"/>
      <c r="AL56" s="381">
        <v>0</v>
      </c>
      <c r="AM56" s="381"/>
    </row>
    <row r="57" spans="1:45" ht="13.5">
      <c r="A57" s="320"/>
      <c r="B57" s="367"/>
      <c r="C57" s="367"/>
      <c r="D57" s="367"/>
      <c r="E57" s="367" t="s">
        <v>165</v>
      </c>
      <c r="F57" s="367"/>
      <c r="G57" s="367"/>
      <c r="H57" s="367" t="s">
        <v>166</v>
      </c>
      <c r="I57" s="367"/>
      <c r="J57" s="367"/>
      <c r="K57" s="367" t="s">
        <v>167</v>
      </c>
      <c r="L57" s="367"/>
      <c r="M57" s="367"/>
      <c r="O57" s="109" t="s">
        <v>168</v>
      </c>
      <c r="AE57" s="368" t="s">
        <v>1130</v>
      </c>
      <c r="AF57" s="350"/>
      <c r="AI57" s="381">
        <v>0</v>
      </c>
      <c r="AJ57" s="381"/>
      <c r="AK57" s="371"/>
      <c r="AL57" s="381">
        <v>0</v>
      </c>
      <c r="AM57" s="381"/>
      <c r="AR57" s="412"/>
      <c r="AS57" s="412"/>
    </row>
    <row r="58" spans="1:45" ht="13.5">
      <c r="A58" s="320"/>
      <c r="B58" s="368">
        <v>1</v>
      </c>
      <c r="C58" s="370" t="s">
        <v>89</v>
      </c>
      <c r="D58" s="368" t="s">
        <v>1126</v>
      </c>
      <c r="E58" s="409">
        <v>0</v>
      </c>
      <c r="F58" s="409"/>
      <c r="G58" s="371"/>
      <c r="H58" s="409">
        <v>0</v>
      </c>
      <c r="I58" s="409"/>
      <c r="J58" s="371"/>
      <c r="K58" s="409">
        <v>0</v>
      </c>
      <c r="L58" s="409"/>
      <c r="AO58" s="412"/>
      <c r="AP58" s="412"/>
      <c r="AR58" s="416"/>
      <c r="AS58" s="416"/>
    </row>
    <row r="59" spans="1:45" ht="13.5">
      <c r="A59" s="320"/>
      <c r="B59" s="368">
        <v>101</v>
      </c>
      <c r="C59" s="370" t="s">
        <v>89</v>
      </c>
      <c r="D59" s="368" t="s">
        <v>1127</v>
      </c>
      <c r="E59" s="415">
        <v>0</v>
      </c>
      <c r="F59" s="415"/>
      <c r="G59" s="371"/>
      <c r="H59" s="415">
        <v>0</v>
      </c>
      <c r="I59" s="415"/>
      <c r="J59" s="371"/>
      <c r="K59" s="415">
        <v>0</v>
      </c>
      <c r="L59" s="415"/>
      <c r="M59" s="348"/>
      <c r="O59" s="357" t="s">
        <v>1135</v>
      </c>
      <c r="P59" s="361"/>
      <c r="Q59" s="361"/>
      <c r="R59" s="361"/>
      <c r="S59" s="361"/>
      <c r="T59" s="361"/>
      <c r="U59" s="361"/>
      <c r="V59" s="361"/>
      <c r="W59" s="361"/>
      <c r="X59" s="361"/>
      <c r="Y59" s="361"/>
      <c r="Z59" s="361"/>
      <c r="AO59" s="416"/>
      <c r="AP59" s="416"/>
      <c r="AR59" s="416"/>
      <c r="AS59" s="416"/>
    </row>
    <row r="60" spans="1:45" ht="13.5">
      <c r="A60" s="320"/>
      <c r="B60" s="368">
        <v>501</v>
      </c>
      <c r="C60" s="370" t="s">
        <v>89</v>
      </c>
      <c r="D60" s="368" t="s">
        <v>1129</v>
      </c>
      <c r="E60" s="415">
        <v>0</v>
      </c>
      <c r="F60" s="415"/>
      <c r="G60" s="371"/>
      <c r="H60" s="415">
        <v>0</v>
      </c>
      <c r="I60" s="415"/>
      <c r="J60" s="371"/>
      <c r="K60" s="415">
        <v>0</v>
      </c>
      <c r="L60" s="415"/>
      <c r="M60" s="348"/>
      <c r="O60" s="410" t="s">
        <v>77</v>
      </c>
      <c r="P60" s="410"/>
      <c r="Q60" s="410"/>
      <c r="R60" s="410"/>
      <c r="S60" s="410"/>
      <c r="T60" s="410"/>
      <c r="U60" s="410"/>
      <c r="V60" s="410"/>
      <c r="W60" s="410"/>
      <c r="X60" s="410"/>
      <c r="Y60" s="410"/>
      <c r="Z60" s="410"/>
      <c r="AO60" s="416"/>
      <c r="AP60" s="416"/>
      <c r="AR60" s="416"/>
      <c r="AS60" s="416"/>
    </row>
    <row r="61" spans="1:45" ht="13.5">
      <c r="B61" s="368" t="s">
        <v>1130</v>
      </c>
      <c r="E61" s="415">
        <v>0</v>
      </c>
      <c r="F61" s="415"/>
      <c r="G61" s="371"/>
      <c r="H61" s="415">
        <v>0</v>
      </c>
      <c r="I61" s="415"/>
      <c r="J61" s="371"/>
      <c r="K61" s="415">
        <v>0</v>
      </c>
      <c r="L61" s="415"/>
      <c r="M61" s="348"/>
      <c r="O61" s="366" t="s">
        <v>1125</v>
      </c>
      <c r="P61" s="363"/>
      <c r="Q61" s="362"/>
      <c r="R61" s="362" t="s">
        <v>169</v>
      </c>
      <c r="S61" s="364"/>
      <c r="T61" s="362"/>
      <c r="U61" s="362" t="s">
        <v>170</v>
      </c>
      <c r="V61" s="362"/>
      <c r="W61" s="362"/>
      <c r="X61" s="362" t="s">
        <v>171</v>
      </c>
      <c r="Y61" s="362"/>
      <c r="Z61" s="362"/>
    </row>
    <row r="62" spans="1:45">
      <c r="B62" s="87"/>
      <c r="C62" s="348"/>
      <c r="D62" s="348"/>
      <c r="E62" s="348"/>
      <c r="F62" s="348"/>
      <c r="G62" s="348"/>
      <c r="H62" s="348"/>
      <c r="I62" s="348"/>
      <c r="J62" s="348"/>
      <c r="K62" s="348"/>
      <c r="L62" s="348"/>
      <c r="M62" s="348"/>
      <c r="O62" s="366"/>
      <c r="P62" s="363"/>
      <c r="Q62" s="362"/>
      <c r="R62" s="362"/>
      <c r="S62" s="364"/>
      <c r="T62" s="362"/>
      <c r="U62" s="362"/>
      <c r="V62" s="362"/>
      <c r="W62" s="362"/>
      <c r="X62" s="362"/>
      <c r="Y62" s="362"/>
      <c r="Z62" s="362"/>
    </row>
    <row r="63" spans="1:45" ht="13.5">
      <c r="B63" s="357" t="s">
        <v>172</v>
      </c>
      <c r="C63" s="361"/>
      <c r="D63" s="361"/>
      <c r="E63" s="361"/>
      <c r="F63" s="361"/>
      <c r="G63" s="361"/>
      <c r="H63" s="361"/>
      <c r="I63" s="361"/>
      <c r="J63" s="361"/>
      <c r="K63" s="361"/>
      <c r="L63" s="361"/>
      <c r="M63" s="361"/>
      <c r="O63" s="368">
        <v>1</v>
      </c>
      <c r="P63" s="370" t="s">
        <v>89</v>
      </c>
      <c r="Q63" s="368" t="s">
        <v>1126</v>
      </c>
      <c r="R63" s="409">
        <v>0</v>
      </c>
      <c r="S63" s="409"/>
      <c r="T63" s="371"/>
      <c r="U63" s="409">
        <v>0</v>
      </c>
      <c r="V63" s="409"/>
      <c r="W63" s="371"/>
      <c r="X63" s="409">
        <v>0</v>
      </c>
      <c r="Y63" s="409"/>
      <c r="Z63" s="351"/>
      <c r="AE63" s="109"/>
      <c r="AJ63" s="109"/>
    </row>
    <row r="64" spans="1:45" ht="13.5">
      <c r="B64" s="410" t="s">
        <v>77</v>
      </c>
      <c r="C64" s="410"/>
      <c r="D64" s="410"/>
      <c r="E64" s="410"/>
      <c r="F64" s="410"/>
      <c r="G64" s="410"/>
      <c r="H64" s="410"/>
      <c r="I64" s="410"/>
      <c r="J64" s="410"/>
      <c r="K64" s="410"/>
      <c r="L64" s="410"/>
      <c r="M64" s="410"/>
      <c r="O64" s="368">
        <v>101</v>
      </c>
      <c r="P64" s="370" t="s">
        <v>89</v>
      </c>
      <c r="Q64" s="368" t="s">
        <v>1127</v>
      </c>
      <c r="R64" s="415">
        <v>0</v>
      </c>
      <c r="S64" s="415"/>
      <c r="T64" s="371"/>
      <c r="U64" s="415">
        <v>0</v>
      </c>
      <c r="V64" s="415"/>
      <c r="W64" s="371"/>
      <c r="X64" s="415">
        <v>0</v>
      </c>
      <c r="Y64" s="415"/>
      <c r="Z64" s="351"/>
    </row>
    <row r="65" spans="2:26" ht="13.5">
      <c r="B65" s="368" t="s">
        <v>173</v>
      </c>
      <c r="C65" s="370"/>
      <c r="D65" s="368" t="s">
        <v>174</v>
      </c>
      <c r="F65" s="409">
        <v>0</v>
      </c>
      <c r="G65" s="409"/>
      <c r="O65" s="368">
        <v>501</v>
      </c>
      <c r="P65" s="370" t="s">
        <v>89</v>
      </c>
      <c r="Q65" s="368" t="s">
        <v>1129</v>
      </c>
      <c r="R65" s="415">
        <v>0</v>
      </c>
      <c r="S65" s="415"/>
      <c r="T65" s="371"/>
      <c r="U65" s="415">
        <v>0</v>
      </c>
      <c r="V65" s="415"/>
      <c r="W65" s="371"/>
      <c r="X65" s="415">
        <v>0</v>
      </c>
      <c r="Y65" s="415"/>
      <c r="Z65" s="351"/>
    </row>
    <row r="66" spans="2:26" ht="13.5">
      <c r="B66" s="368" t="s">
        <v>173</v>
      </c>
      <c r="C66" s="370"/>
      <c r="D66" s="368" t="s">
        <v>175</v>
      </c>
      <c r="F66" s="415">
        <v>0</v>
      </c>
      <c r="G66" s="415"/>
      <c r="J66" s="351"/>
      <c r="M66" s="351"/>
      <c r="O66" s="368" t="s">
        <v>1130</v>
      </c>
      <c r="P66" s="350"/>
      <c r="R66" s="415">
        <v>0</v>
      </c>
      <c r="S66" s="415"/>
      <c r="T66" s="371"/>
      <c r="U66" s="415">
        <v>0</v>
      </c>
      <c r="V66" s="415"/>
      <c r="W66" s="371"/>
      <c r="X66" s="415">
        <v>0</v>
      </c>
      <c r="Y66" s="415"/>
      <c r="Z66" s="351"/>
    </row>
    <row r="67" spans="2:26">
      <c r="B67" s="368" t="s">
        <v>173</v>
      </c>
      <c r="C67" s="370"/>
      <c r="D67" s="368" t="s">
        <v>176</v>
      </c>
      <c r="F67" s="415">
        <v>0</v>
      </c>
      <c r="G67" s="415"/>
    </row>
    <row r="68" spans="2:26">
      <c r="G68" s="351"/>
      <c r="H68" s="351"/>
      <c r="I68" s="351"/>
    </row>
    <row r="69" spans="2:26">
      <c r="G69" s="351"/>
    </row>
    <row r="70" spans="2:26">
      <c r="G70" s="351"/>
    </row>
    <row r="71" spans="2:26">
      <c r="G71" s="351"/>
    </row>
    <row r="72" spans="2:26">
      <c r="G72" s="351"/>
    </row>
    <row r="73" spans="2:26">
      <c r="G73" s="351"/>
    </row>
    <row r="74" spans="2:26">
      <c r="G74" s="351"/>
    </row>
  </sheetData>
  <sheetProtection algorithmName="SHA-512" hashValue="8h1eEu+SBqUO3kP6jwgrtihDw4cFGL/pP/A7QukAifeiYOObE0JGFY1p29ttrIT5VBJ8Jp52Ptp0oAUhSd0wtw==" saltValue="02XRl+olEas8Hykj2tSLAg==" spinCount="100000" sheet="1" objects="1" scenarios="1"/>
  <mergeCells count="126">
    <mergeCell ref="B7:M7"/>
    <mergeCell ref="O7:Z7"/>
    <mergeCell ref="AE7:AN7"/>
    <mergeCell ref="S10:T10"/>
    <mergeCell ref="AH10:AI10"/>
    <mergeCell ref="AK10:AL10"/>
    <mergeCell ref="E12:F12"/>
    <mergeCell ref="H12:I12"/>
    <mergeCell ref="K12:L12"/>
    <mergeCell ref="S12:T12"/>
    <mergeCell ref="AH12:AI12"/>
    <mergeCell ref="AK12:AL12"/>
    <mergeCell ref="E11:F11"/>
    <mergeCell ref="H11:I11"/>
    <mergeCell ref="K11:L11"/>
    <mergeCell ref="S11:T11"/>
    <mergeCell ref="AH11:AI11"/>
    <mergeCell ref="AK11:AL11"/>
    <mergeCell ref="O16:Z16"/>
    <mergeCell ref="AE16:AN16"/>
    <mergeCell ref="AI17:AJ17"/>
    <mergeCell ref="AI19:AJ19"/>
    <mergeCell ref="O24:Z24"/>
    <mergeCell ref="AE24:AN24"/>
    <mergeCell ref="E13:F13"/>
    <mergeCell ref="H13:I13"/>
    <mergeCell ref="K13:L13"/>
    <mergeCell ref="S13:T13"/>
    <mergeCell ref="E14:F14"/>
    <mergeCell ref="H14:I14"/>
    <mergeCell ref="K14:L14"/>
    <mergeCell ref="E33:F33"/>
    <mergeCell ref="H33:I33"/>
    <mergeCell ref="K33:L33"/>
    <mergeCell ref="E34:F34"/>
    <mergeCell ref="H34:I34"/>
    <mergeCell ref="K34:L34"/>
    <mergeCell ref="B29:M29"/>
    <mergeCell ref="AE29:AN29"/>
    <mergeCell ref="O31:Z31"/>
    <mergeCell ref="E32:F32"/>
    <mergeCell ref="H32:I32"/>
    <mergeCell ref="K32:L32"/>
    <mergeCell ref="S36:T36"/>
    <mergeCell ref="V36:W36"/>
    <mergeCell ref="O39:Z39"/>
    <mergeCell ref="AE40:AN40"/>
    <mergeCell ref="S41:T41"/>
    <mergeCell ref="S42:T42"/>
    <mergeCell ref="S34:T34"/>
    <mergeCell ref="V34:W34"/>
    <mergeCell ref="E35:F35"/>
    <mergeCell ref="H35:I35"/>
    <mergeCell ref="K35:L35"/>
    <mergeCell ref="S35:T35"/>
    <mergeCell ref="V35:W35"/>
    <mergeCell ref="AE50:AN50"/>
    <mergeCell ref="E51:F51"/>
    <mergeCell ref="H51:I51"/>
    <mergeCell ref="K51:L51"/>
    <mergeCell ref="S51:T51"/>
    <mergeCell ref="V51:W51"/>
    <mergeCell ref="Y51:Z51"/>
    <mergeCell ref="S43:T43"/>
    <mergeCell ref="S44:T44"/>
    <mergeCell ref="B46:M46"/>
    <mergeCell ref="O47:Z47"/>
    <mergeCell ref="E49:F49"/>
    <mergeCell ref="H49:I49"/>
    <mergeCell ref="K49:L49"/>
    <mergeCell ref="AB51:AC51"/>
    <mergeCell ref="E52:F52"/>
    <mergeCell ref="H52:I52"/>
    <mergeCell ref="K52:L52"/>
    <mergeCell ref="S52:T52"/>
    <mergeCell ref="V52:W52"/>
    <mergeCell ref="Y52:Z52"/>
    <mergeCell ref="AB52:AC52"/>
    <mergeCell ref="E50:F50"/>
    <mergeCell ref="H50:I50"/>
    <mergeCell ref="K50:L50"/>
    <mergeCell ref="B55:M55"/>
    <mergeCell ref="AR57:AS57"/>
    <mergeCell ref="E58:F58"/>
    <mergeCell ref="H58:I58"/>
    <mergeCell ref="K58:L58"/>
    <mergeCell ref="AO58:AP58"/>
    <mergeCell ref="AR58:AS58"/>
    <mergeCell ref="S53:T53"/>
    <mergeCell ref="V53:W53"/>
    <mergeCell ref="Y53:Z53"/>
    <mergeCell ref="AB53:AC53"/>
    <mergeCell ref="S54:T54"/>
    <mergeCell ref="V54:W54"/>
    <mergeCell ref="Y54:Z54"/>
    <mergeCell ref="AB54:AC54"/>
    <mergeCell ref="AR60:AS60"/>
    <mergeCell ref="E61:F61"/>
    <mergeCell ref="H61:I61"/>
    <mergeCell ref="K61:L61"/>
    <mergeCell ref="R63:S63"/>
    <mergeCell ref="U63:V63"/>
    <mergeCell ref="X63:Y63"/>
    <mergeCell ref="E59:F59"/>
    <mergeCell ref="H59:I59"/>
    <mergeCell ref="K59:L59"/>
    <mergeCell ref="AO59:AP59"/>
    <mergeCell ref="AR59:AS59"/>
    <mergeCell ref="E60:F60"/>
    <mergeCell ref="H60:I60"/>
    <mergeCell ref="K60:L60"/>
    <mergeCell ref="O60:Z60"/>
    <mergeCell ref="AO60:AP60"/>
    <mergeCell ref="F66:G66"/>
    <mergeCell ref="R66:S66"/>
    <mergeCell ref="U66:V66"/>
    <mergeCell ref="X66:Y66"/>
    <mergeCell ref="F67:G67"/>
    <mergeCell ref="B64:M64"/>
    <mergeCell ref="R64:S64"/>
    <mergeCell ref="U64:V64"/>
    <mergeCell ref="X64:Y64"/>
    <mergeCell ref="F65:G65"/>
    <mergeCell ref="R65:S65"/>
    <mergeCell ref="U65:V65"/>
    <mergeCell ref="X65:Y6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8</vt:i4>
      </vt:variant>
    </vt:vector>
  </HeadingPairs>
  <TitlesOfParts>
    <vt:vector size="8" baseType="lpstr">
      <vt:lpstr>Uurtariefopbouw contract</vt:lpstr>
      <vt:lpstr>Kengetallen</vt:lpstr>
      <vt:lpstr>Ruimtestaten en programmas</vt:lpstr>
      <vt:lpstr>Totalen</vt:lpstr>
      <vt:lpstr>Uurtarieven regiewerkzaamheden</vt:lpstr>
      <vt:lpstr>Prijzen afroep weekdagen</vt:lpstr>
      <vt:lpstr>Prijzen afroep weekenddagen</vt:lpstr>
      <vt:lpstr>prijzen afroep feestdagen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dc:creator>
  <cp:lastModifiedBy>Rob</cp:lastModifiedBy>
  <dcterms:created xsi:type="dcterms:W3CDTF">2021-04-18T07:31:28Z</dcterms:created>
  <dcterms:modified xsi:type="dcterms:W3CDTF">2021-04-18T10:28:57Z</dcterms:modified>
</cp:coreProperties>
</file>