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pro2017glenn/Library/Mobile Documents/com~apple~CloudDocs/GROW Consulting/GGD/Schoonmaak/Aanbesteding/Openbare aanbesteding Schoonmaak GGD/"/>
    </mc:Choice>
  </mc:AlternateContent>
  <xr:revisionPtr revIDLastSave="0" documentId="8_{76727545-C58F-F04E-AE57-48EF85AF5C80}" xr6:coauthVersionLast="46" xr6:coauthVersionMax="46" xr10:uidLastSave="{00000000-0000-0000-0000-000000000000}"/>
  <bookViews>
    <workbookView xWindow="0" yWindow="500" windowWidth="51200" windowHeight="27140" xr2:uid="{347B91CA-DE07-4AE4-ADCC-680A567B7B19}"/>
  </bookViews>
  <sheets>
    <sheet name="Totaal bestand" sheetId="1" r:id="rId1"/>
  </sheets>
  <definedNames>
    <definedName name="_xlnm._FilterDatabase" localSheetId="0" hidden="1">'Totaal bestand'!$A$1:$T$20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" i="1" l="1"/>
  <c r="S12" i="1" s="1"/>
  <c r="T12" i="1" s="1"/>
  <c r="R13" i="1"/>
  <c r="S13" i="1" s="1"/>
  <c r="T13" i="1" s="1"/>
  <c r="R14" i="1"/>
  <c r="S14" i="1" s="1"/>
  <c r="T14" i="1" s="1"/>
  <c r="R19" i="1"/>
  <c r="S19" i="1" s="1"/>
  <c r="T19" i="1" s="1"/>
  <c r="R20" i="1"/>
  <c r="S20" i="1" s="1"/>
  <c r="T20" i="1" s="1"/>
  <c r="D1" i="1" a="1"/>
  <c r="D1" i="1" s="1"/>
  <c r="R11" i="1"/>
  <c r="S11" i="1" s="1"/>
  <c r="T11" i="1" s="1"/>
  <c r="R10" i="1"/>
  <c r="S10" i="1" s="1"/>
  <c r="T10" i="1" s="1"/>
  <c r="R9" i="1"/>
  <c r="S9" i="1" s="1"/>
  <c r="T9" i="1" s="1"/>
  <c r="R8" i="1"/>
  <c r="S8" i="1" s="1"/>
  <c r="T8" i="1" s="1"/>
  <c r="R7" i="1"/>
  <c r="S7" i="1" s="1"/>
  <c r="T7" i="1" s="1"/>
  <c r="R6" i="1"/>
  <c r="S6" i="1" s="1"/>
  <c r="T6" i="1" s="1"/>
  <c r="T24" i="1" l="1"/>
  <c r="T23" i="1"/>
  <c r="T26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<sst xmlns="http://schemas.openxmlformats.org/spreadsheetml/2006/main" count="106" uniqueCount="47">
  <si>
    <t>Naam Opdrachtgever</t>
  </si>
  <si>
    <t>Overname kosten personeel (CAO Art. 38)</t>
  </si>
  <si>
    <t>Naam Leverancier</t>
  </si>
  <si>
    <t xml:space="preserve">Prijspeil </t>
  </si>
  <si>
    <t>Naam</t>
  </si>
  <si>
    <t>Werkzaam op locatie</t>
  </si>
  <si>
    <t>Werktijd van - tot DAG</t>
  </si>
  <si>
    <t>Werktijd van - tot NACHT</t>
  </si>
  <si>
    <t>Geboortejaar</t>
  </si>
  <si>
    <t>Branche-erkend diploma ja/nee</t>
  </si>
  <si>
    <t>VCA</t>
  </si>
  <si>
    <t>VTOM/
VBT/
DVP</t>
  </si>
  <si>
    <t>Lift 
certificaat</t>
  </si>
  <si>
    <t>Datum werkzaam in de branche</t>
  </si>
  <si>
    <t>Langer dan 1,5 jaar indienst</t>
  </si>
  <si>
    <t>Contracturen per week</t>
  </si>
  <si>
    <t>Contracturen op object</t>
  </si>
  <si>
    <t>Opgebouwd bruto uurloon</t>
  </si>
  <si>
    <t>Reiskosten per uur</t>
  </si>
  <si>
    <t>CAO basis bruto uurloon</t>
  </si>
  <si>
    <t>Verschil bruto uurloon</t>
  </si>
  <si>
    <t>Verschil bruto loonkosten per week</t>
  </si>
  <si>
    <t>Verschil bruto loonkosten per jaar</t>
  </si>
  <si>
    <t>Vakantietoeslag</t>
  </si>
  <si>
    <t>Sociale lasten</t>
  </si>
  <si>
    <t>Loonkosten overname personeel</t>
  </si>
  <si>
    <t>Toelichting:</t>
  </si>
  <si>
    <t>Bij gunning dient de leverancier de werkgelegenheidsclausule bij contractwisseling volgens de geldende CAO voor het Schoonmaak- en Glazenwassersbedrijf (artikel 38) toe te passen. In</t>
  </si>
  <si>
    <t xml:space="preserve">genoemd artikel staat onder andere dat bij contractwisseling het schoonmaakbedrijf, dat de opdracht verwerft, verplicht is 100% van het aantal onder de regeling vallende werknemers over te nemen. Dit betreft: </t>
  </si>
  <si>
    <t>- de werknemer die minimaal anderhalf jaar op het betreffende object werkzaam is;</t>
  </si>
  <si>
    <t>- de werknemer die op of na januari 2012 nieuw* in dienst is getreden, anders dan door contractwisseling, beschikt over een door de branche erkend diploma.</t>
  </si>
  <si>
    <t>* Hieraan is voldaan als een werknemer 3 maanden of langer niet in de branche heeft gewerkt.</t>
  </si>
  <si>
    <t>Indienst datum huidige leverancier</t>
  </si>
  <si>
    <t>GGD Vurehout</t>
  </si>
  <si>
    <t>ma t/m vrij</t>
  </si>
  <si>
    <t>GGD vinkenstr.58A zaandam</t>
  </si>
  <si>
    <t>di-do</t>
  </si>
  <si>
    <t xml:space="preserve">GGD vinkenstr.14A </t>
  </si>
  <si>
    <t>GGD parkrijklaan 121</t>
  </si>
  <si>
    <t>GGD geuzenpad</t>
  </si>
  <si>
    <t>GGD George Gershwinstraat</t>
  </si>
  <si>
    <t>GGD Albert Schweitzerstraat</t>
  </si>
  <si>
    <t>nee</t>
  </si>
  <si>
    <t>ja</t>
  </si>
  <si>
    <t xml:space="preserve">n.v.t. </t>
  </si>
  <si>
    <t>n.v.t.</t>
  </si>
  <si>
    <t>uitgaande van overname per 1-10-2021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</si>
</sst>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-&quot;fl&quot;\ * #,##0.00_-;_-&quot;fl&quot;\ * #,##0.00\-;_-&quot;fl&quot;\ * &quot;-&quot;??_-;_-@_-"/>
    <numFmt numFmtId="166" formatCode="_([$€-2]\ * #,##0.00_);_([$€-2]\ * \(#,##0.00\);_([$€-2]\ * &quot;-&quot;??_);_(@_)"/>
    <numFmt numFmtId="167" formatCode="0.000%"/>
    <numFmt numFmtId="168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indexed="18"/>
      <name val="Verdana"/>
      <family val="2"/>
    </font>
    <font>
      <b/>
      <i/>
      <sz val="10"/>
      <color indexed="18"/>
      <name val="Verdana"/>
      <family val="2"/>
    </font>
    <font>
      <sz val="10"/>
      <color indexed="18"/>
      <name val="Verdana"/>
      <family val="2"/>
    </font>
    <font>
      <b/>
      <sz val="10"/>
      <color indexed="18"/>
      <name val="Verdana"/>
      <family val="2"/>
    </font>
    <font>
      <sz val="10"/>
      <name val="Verdana"/>
      <family val="2"/>
    </font>
    <font>
      <sz val="10"/>
      <name val="Helv"/>
    </font>
    <font>
      <sz val="10"/>
      <color indexed="8"/>
      <name val="Verdana"/>
      <family val="2"/>
    </font>
    <font>
      <i/>
      <sz val="10"/>
      <name val="Verdana"/>
      <family val="2"/>
    </font>
    <font>
      <b/>
      <sz val="10"/>
      <name val="Century Gothic"/>
      <family val="2"/>
    </font>
    <font>
      <b/>
      <sz val="14"/>
      <color indexed="18"/>
      <name val="Verdana"/>
      <family val="2"/>
    </font>
    <font>
      <b/>
      <sz val="14"/>
      <color indexed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168" fontId="7" fillId="0" borderId="0" applyFont="0" applyFill="0" applyBorder="0" applyAlignment="0" applyProtection="0"/>
  </cellStyleXfs>
  <cellXfs count="87">
    <xf numFmtId="0" fontId="0" fillId="0" borderId="0" xfId="0"/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/>
    <xf numFmtId="165" fontId="4" fillId="0" borderId="0" xfId="0" applyNumberFormat="1" applyFont="1"/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14" fontId="6" fillId="2" borderId="1" xfId="0" quotePrefix="1" applyNumberFormat="1" applyFont="1" applyFill="1" applyBorder="1"/>
    <xf numFmtId="0" fontId="6" fillId="2" borderId="1" xfId="0" quotePrefix="1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166" fontId="6" fillId="2" borderId="1" xfId="0" applyNumberFormat="1" applyFont="1" applyFill="1" applyBorder="1"/>
    <xf numFmtId="166" fontId="6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65" fontId="6" fillId="0" borderId="0" xfId="0" applyNumberFormat="1" applyFont="1"/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6" fillId="0" borderId="0" xfId="0" applyNumberFormat="1" applyFont="1"/>
    <xf numFmtId="166" fontId="6" fillId="0" borderId="0" xfId="0" applyNumberFormat="1" applyFont="1"/>
    <xf numFmtId="0" fontId="8" fillId="0" borderId="2" xfId="2" applyFont="1" applyBorder="1" applyProtection="1">
      <protection hidden="1"/>
    </xf>
    <xf numFmtId="0" fontId="8" fillId="0" borderId="3" xfId="2" applyFont="1" applyBorder="1" applyProtection="1">
      <protection hidden="1"/>
    </xf>
    <xf numFmtId="0" fontId="8" fillId="0" borderId="3" xfId="2" applyFont="1" applyBorder="1" applyAlignment="1" applyProtection="1">
      <alignment horizontal="center" vertical="center"/>
      <protection hidden="1"/>
    </xf>
    <xf numFmtId="2" fontId="6" fillId="0" borderId="3" xfId="0" applyNumberFormat="1" applyFont="1" applyBorder="1" applyAlignment="1">
      <alignment horizontal="center"/>
    </xf>
    <xf numFmtId="2" fontId="6" fillId="0" borderId="3" xfId="0" applyNumberFormat="1" applyFont="1" applyBorder="1"/>
    <xf numFmtId="164" fontId="6" fillId="0" borderId="3" xfId="0" applyNumberFormat="1" applyFont="1" applyBorder="1"/>
    <xf numFmtId="167" fontId="6" fillId="2" borderId="1" xfId="0" applyNumberFormat="1" applyFont="1" applyFill="1" applyBorder="1"/>
    <xf numFmtId="168" fontId="8" fillId="0" borderId="1" xfId="3" applyFont="1" applyFill="1" applyBorder="1" applyAlignment="1" applyProtection="1">
      <protection locked="0"/>
    </xf>
    <xf numFmtId="0" fontId="9" fillId="0" borderId="3" xfId="0" applyFont="1" applyBorder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9" fillId="0" borderId="3" xfId="0" applyNumberFormat="1" applyFont="1" applyBorder="1"/>
    <xf numFmtId="167" fontId="9" fillId="0" borderId="3" xfId="0" applyNumberFormat="1" applyFont="1" applyBorder="1"/>
    <xf numFmtId="168" fontId="8" fillId="0" borderId="1" xfId="3" applyFont="1" applyFill="1" applyBorder="1" applyAlignment="1" applyProtection="1">
      <protection hidden="1"/>
    </xf>
    <xf numFmtId="0" fontId="9" fillId="0" borderId="0" xfId="0" applyFont="1"/>
    <xf numFmtId="0" fontId="5" fillId="0" borderId="2" xfId="2" applyFont="1" applyBorder="1" applyProtection="1">
      <protection hidden="1"/>
    </xf>
    <xf numFmtId="0" fontId="5" fillId="0" borderId="3" xfId="2" applyFont="1" applyBorder="1" applyProtection="1">
      <protection hidden="1"/>
    </xf>
    <xf numFmtId="0" fontId="5" fillId="0" borderId="3" xfId="2" applyFont="1" applyBorder="1" applyAlignment="1" applyProtection="1">
      <alignment horizontal="center" vertical="center"/>
      <protection hidden="1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/>
    <xf numFmtId="165" fontId="5" fillId="0" borderId="3" xfId="0" applyNumberFormat="1" applyFont="1" applyBorder="1"/>
    <xf numFmtId="166" fontId="5" fillId="0" borderId="1" xfId="0" applyNumberFormat="1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9" fontId="6" fillId="0" borderId="0" xfId="0" applyNumberFormat="1" applyFont="1"/>
    <xf numFmtId="0" fontId="0" fillId="0" borderId="0" xfId="0" quotePrefix="1"/>
    <xf numFmtId="164" fontId="10" fillId="0" borderId="0" xfId="1" applyFont="1" applyFill="1" applyBorder="1"/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 vertical="center"/>
    </xf>
    <xf numFmtId="14" fontId="6" fillId="2" borderId="0" xfId="0" quotePrefix="1" applyNumberFormat="1" applyFont="1" applyFill="1" applyBorder="1"/>
    <xf numFmtId="0" fontId="6" fillId="2" borderId="0" xfId="0" quotePrefix="1" applyFont="1" applyFill="1" applyBorder="1" applyAlignment="1">
      <alignment horizontal="center" vertical="center"/>
    </xf>
    <xf numFmtId="0" fontId="6" fillId="2" borderId="0" xfId="0" quotePrefix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/>
    <xf numFmtId="166" fontId="6" fillId="2" borderId="0" xfId="0" applyNumberFormat="1" applyFont="1" applyFill="1" applyBorder="1"/>
    <xf numFmtId="166" fontId="6" fillId="0" borderId="0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Alignment="1"/>
  </cellXfs>
  <cellStyles count="4">
    <cellStyle name="Comma_Uurtarieven 2000 LEVERANCIER" xfId="3" xr:uid="{027D7804-1BAB-4ED5-A0E9-895B1A4B53FC}"/>
    <cellStyle name="Komma" xfId="1" builtinId="3"/>
    <cellStyle name="Normal_Uurtarieven 2000 LEVERANCIER" xfId="2" xr:uid="{5BB42EA3-13AB-47A3-A927-66152E3EADB9}"/>
    <cellStyle name="Standaard" xfId="0" builtinId="0"/>
  </cellStyles>
  <dxfs count="0"/>
  <tableStyles count="0" defaultTableStyle="TableStyleMedium2" defaultPivotStyle="PivotStyleLight16"/>
  <colors>
    <mruColors>
      <color rgb="FFF04138"/>
      <color rgb="FFF8A99C"/>
      <color rgb="FFF57D77"/>
      <color rgb="FFF36A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BECE-19D3-41D9-B6EF-018F907E0E20}">
  <dimension ref="A1:T58"/>
  <sheetViews>
    <sheetView tabSelected="1" zoomScale="98" zoomScaleNormal="98" workbookViewId="0">
      <selection activeCell="E51" sqref="E51"/>
    </sheetView>
  </sheetViews>
  <sheetFormatPr baseColWidth="10" defaultColWidth="9.33203125" defaultRowHeight="13"/>
  <cols>
    <col min="1" max="1" width="17" style="26" customWidth="1"/>
    <col min="2" max="2" width="34.1640625" style="26" customWidth="1"/>
    <col min="3" max="3" width="11" style="26" customWidth="1"/>
    <col min="4" max="4" width="16.6640625" style="26" customWidth="1"/>
    <col min="5" max="5" width="9.83203125" style="27" customWidth="1"/>
    <col min="6" max="6" width="16.33203125" style="26" customWidth="1"/>
    <col min="7" max="7" width="12.1640625" style="27" customWidth="1"/>
    <col min="8" max="8" width="15.83203125" style="27" customWidth="1"/>
    <col min="9" max="9" width="12.1640625" style="28" customWidth="1"/>
    <col min="10" max="10" width="11.5" style="28" customWidth="1"/>
    <col min="11" max="11" width="18.33203125" style="26" customWidth="1"/>
    <col min="12" max="12" width="11.5" style="28" customWidth="1"/>
    <col min="13" max="13" width="19.6640625" style="34" customWidth="1"/>
    <col min="14" max="14" width="24" style="35" customWidth="1"/>
    <col min="15" max="15" width="15" style="30" customWidth="1"/>
    <col min="16" max="16" width="17.83203125" style="26" customWidth="1"/>
    <col min="17" max="17" width="17.33203125" style="26" customWidth="1"/>
    <col min="18" max="18" width="15.1640625" style="26" customWidth="1"/>
    <col min="19" max="19" width="15.83203125" style="26" customWidth="1"/>
    <col min="20" max="20" width="16.6640625" style="26" customWidth="1"/>
    <col min="21" max="16384" width="9.33203125" style="26"/>
  </cols>
  <sheetData>
    <row r="1" spans="1:20" s="4" customFormat="1" ht="18">
      <c r="A1" s="69" t="s">
        <v>0</v>
      </c>
      <c r="B1" s="69"/>
      <c r="C1" s="69"/>
      <c r="D1" s="69" t="e" cm="1">
        <f t="array" ref="D1">+D:OD:PB10E:O</f>
        <v>#NAME?</v>
      </c>
      <c r="E1" s="70"/>
      <c r="F1" s="68"/>
      <c r="G1" s="71"/>
      <c r="H1" s="71"/>
      <c r="I1" s="72"/>
      <c r="J1" s="72"/>
      <c r="K1" s="85" t="s">
        <v>1</v>
      </c>
      <c r="L1" s="86"/>
      <c r="M1" s="86"/>
      <c r="N1" s="86"/>
      <c r="O1" s="3"/>
    </row>
    <row r="2" spans="1:20" s="4" customFormat="1" ht="18">
      <c r="A2" s="69" t="s">
        <v>2</v>
      </c>
      <c r="B2" s="69"/>
      <c r="C2" s="69"/>
      <c r="D2" s="69"/>
      <c r="E2" s="70"/>
      <c r="F2" s="68"/>
      <c r="G2" s="71"/>
      <c r="H2" s="71"/>
      <c r="I2" s="72"/>
      <c r="J2" s="72"/>
      <c r="K2" s="68"/>
      <c r="L2" s="72"/>
      <c r="M2" s="1"/>
      <c r="N2" s="2"/>
      <c r="O2" s="3"/>
    </row>
    <row r="3" spans="1:20" s="4" customFormat="1" ht="18">
      <c r="A3" s="68" t="s">
        <v>3</v>
      </c>
      <c r="B3" s="73">
        <v>2021</v>
      </c>
      <c r="C3" s="73"/>
      <c r="D3" s="73"/>
      <c r="E3" s="74"/>
      <c r="F3" s="68"/>
      <c r="G3" s="71"/>
      <c r="H3" s="71"/>
      <c r="I3" s="72"/>
      <c r="J3" s="72"/>
      <c r="K3" s="68"/>
      <c r="L3" s="72"/>
      <c r="M3" s="1"/>
      <c r="N3" s="2"/>
      <c r="O3" s="3"/>
    </row>
    <row r="4" spans="1:20" s="11" customFormat="1">
      <c r="A4" s="5"/>
      <c r="B4" s="5"/>
      <c r="C4" s="5"/>
      <c r="D4" s="5"/>
      <c r="E4" s="6"/>
      <c r="F4" s="5"/>
      <c r="G4" s="6"/>
      <c r="H4" s="6"/>
      <c r="I4" s="7"/>
      <c r="J4" s="7"/>
      <c r="K4" s="5"/>
      <c r="L4" s="7"/>
      <c r="M4" s="8"/>
      <c r="N4" s="9"/>
      <c r="O4" s="10"/>
    </row>
    <row r="5" spans="1:20" s="15" customFormat="1" ht="54" customHeight="1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32</v>
      </c>
      <c r="G5" s="13" t="s">
        <v>9</v>
      </c>
      <c r="H5" s="13" t="s">
        <v>10</v>
      </c>
      <c r="I5" s="14" t="s">
        <v>11</v>
      </c>
      <c r="J5" s="14" t="s">
        <v>12</v>
      </c>
      <c r="K5" s="12" t="s">
        <v>13</v>
      </c>
      <c r="L5" s="14" t="s">
        <v>14</v>
      </c>
      <c r="M5" s="14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</row>
    <row r="6" spans="1:20">
      <c r="A6" s="16">
        <v>1</v>
      </c>
      <c r="B6" s="17" t="s">
        <v>33</v>
      </c>
      <c r="C6" s="17" t="s">
        <v>34</v>
      </c>
      <c r="D6" s="17" t="s">
        <v>45</v>
      </c>
      <c r="E6" s="18">
        <v>1964</v>
      </c>
      <c r="F6" s="19">
        <v>41828</v>
      </c>
      <c r="G6" s="20" t="s">
        <v>42</v>
      </c>
      <c r="H6" s="20" t="s">
        <v>44</v>
      </c>
      <c r="I6" s="21" t="s">
        <v>45</v>
      </c>
      <c r="J6" s="21" t="s">
        <v>45</v>
      </c>
      <c r="K6" s="19"/>
      <c r="L6" s="21" t="s">
        <v>43</v>
      </c>
      <c r="M6" s="22"/>
      <c r="N6" s="23">
        <v>14.25</v>
      </c>
      <c r="O6" s="24">
        <v>12.86</v>
      </c>
      <c r="P6" s="24">
        <v>0</v>
      </c>
      <c r="Q6" s="24">
        <v>0</v>
      </c>
      <c r="R6" s="25">
        <f t="shared" ref="R6:R19" si="0">(O6+P6)-Q6</f>
        <v>12.86</v>
      </c>
      <c r="S6" s="25">
        <f t="shared" ref="S6:S19" si="1">M6*R6</f>
        <v>0</v>
      </c>
      <c r="T6" s="25">
        <f t="shared" ref="T6:T19" si="2">(S6/5)*255</f>
        <v>0</v>
      </c>
    </row>
    <row r="7" spans="1:20">
      <c r="A7" s="16">
        <v>2</v>
      </c>
      <c r="B7" s="17" t="s">
        <v>33</v>
      </c>
      <c r="C7" s="17" t="s">
        <v>34</v>
      </c>
      <c r="D7" s="17" t="s">
        <v>45</v>
      </c>
      <c r="E7" s="18">
        <v>1985</v>
      </c>
      <c r="F7" s="19">
        <v>42355</v>
      </c>
      <c r="G7" s="20" t="s">
        <v>43</v>
      </c>
      <c r="H7" s="20" t="s">
        <v>44</v>
      </c>
      <c r="I7" s="21" t="s">
        <v>45</v>
      </c>
      <c r="J7" s="21" t="s">
        <v>45</v>
      </c>
      <c r="K7" s="19">
        <v>42173</v>
      </c>
      <c r="L7" s="21" t="s">
        <v>43</v>
      </c>
      <c r="M7" s="22"/>
      <c r="N7" s="23">
        <v>14.25</v>
      </c>
      <c r="O7" s="24">
        <v>12.86</v>
      </c>
      <c r="P7" s="24">
        <v>0</v>
      </c>
      <c r="Q7" s="24">
        <v>0</v>
      </c>
      <c r="R7" s="25">
        <f t="shared" si="0"/>
        <v>12.86</v>
      </c>
      <c r="S7" s="25">
        <f t="shared" si="1"/>
        <v>0</v>
      </c>
      <c r="T7" s="25">
        <f t="shared" si="2"/>
        <v>0</v>
      </c>
    </row>
    <row r="8" spans="1:20">
      <c r="A8" s="16">
        <v>3</v>
      </c>
      <c r="B8" s="17" t="s">
        <v>33</v>
      </c>
      <c r="C8" s="17" t="s">
        <v>34</v>
      </c>
      <c r="D8" s="17" t="s">
        <v>45</v>
      </c>
      <c r="E8" s="18">
        <v>1977</v>
      </c>
      <c r="F8" s="19">
        <v>42936</v>
      </c>
      <c r="G8" s="20" t="s">
        <v>43</v>
      </c>
      <c r="H8" s="20" t="s">
        <v>44</v>
      </c>
      <c r="I8" s="21" t="s">
        <v>45</v>
      </c>
      <c r="J8" s="21" t="s">
        <v>45</v>
      </c>
      <c r="K8" s="19"/>
      <c r="L8" s="21" t="s">
        <v>43</v>
      </c>
      <c r="M8" s="22"/>
      <c r="N8" s="23">
        <v>10</v>
      </c>
      <c r="O8" s="24">
        <v>12.47</v>
      </c>
      <c r="P8" s="24">
        <v>0</v>
      </c>
      <c r="Q8" s="24">
        <v>0</v>
      </c>
      <c r="R8" s="25">
        <f t="shared" si="0"/>
        <v>12.47</v>
      </c>
      <c r="S8" s="25">
        <f t="shared" si="1"/>
        <v>0</v>
      </c>
      <c r="T8" s="25">
        <f t="shared" si="2"/>
        <v>0</v>
      </c>
    </row>
    <row r="9" spans="1:20">
      <c r="A9" s="16">
        <v>5</v>
      </c>
      <c r="B9" s="17" t="s">
        <v>35</v>
      </c>
      <c r="C9" s="17" t="s">
        <v>36</v>
      </c>
      <c r="D9" s="17" t="s">
        <v>45</v>
      </c>
      <c r="E9" s="18">
        <v>1972</v>
      </c>
      <c r="F9" s="19">
        <v>37272</v>
      </c>
      <c r="G9" s="20" t="s">
        <v>42</v>
      </c>
      <c r="H9" s="20" t="s">
        <v>44</v>
      </c>
      <c r="I9" s="21" t="s">
        <v>45</v>
      </c>
      <c r="J9" s="21" t="s">
        <v>45</v>
      </c>
      <c r="K9" s="19"/>
      <c r="L9" s="21" t="s">
        <v>43</v>
      </c>
      <c r="M9" s="22"/>
      <c r="N9" s="23">
        <v>4</v>
      </c>
      <c r="O9" s="24">
        <v>12.86</v>
      </c>
      <c r="P9" s="24">
        <v>0</v>
      </c>
      <c r="Q9" s="24">
        <v>0</v>
      </c>
      <c r="R9" s="25">
        <f t="shared" si="0"/>
        <v>12.86</v>
      </c>
      <c r="S9" s="25">
        <f t="shared" si="1"/>
        <v>0</v>
      </c>
      <c r="T9" s="25">
        <f t="shared" si="2"/>
        <v>0</v>
      </c>
    </row>
    <row r="10" spans="1:20">
      <c r="A10" s="16">
        <v>6</v>
      </c>
      <c r="B10" s="17" t="s">
        <v>37</v>
      </c>
      <c r="C10" s="17" t="s">
        <v>34</v>
      </c>
      <c r="D10" s="17" t="s">
        <v>45</v>
      </c>
      <c r="E10" s="18">
        <v>1968</v>
      </c>
      <c r="F10" s="19">
        <v>39266</v>
      </c>
      <c r="G10" s="20" t="s">
        <v>43</v>
      </c>
      <c r="H10" s="20" t="s">
        <v>44</v>
      </c>
      <c r="I10" s="21" t="s">
        <v>45</v>
      </c>
      <c r="J10" s="21" t="s">
        <v>45</v>
      </c>
      <c r="K10" s="19"/>
      <c r="L10" s="21" t="s">
        <v>43</v>
      </c>
      <c r="M10" s="22"/>
      <c r="N10" s="23">
        <v>5.25</v>
      </c>
      <c r="O10" s="24">
        <v>12.86</v>
      </c>
      <c r="P10" s="24">
        <v>0</v>
      </c>
      <c r="Q10" s="24">
        <v>0</v>
      </c>
      <c r="R10" s="25">
        <f t="shared" si="0"/>
        <v>12.86</v>
      </c>
      <c r="S10" s="25">
        <f t="shared" si="1"/>
        <v>0</v>
      </c>
      <c r="T10" s="25">
        <f t="shared" si="2"/>
        <v>0</v>
      </c>
    </row>
    <row r="11" spans="1:20">
      <c r="A11" s="16">
        <v>7</v>
      </c>
      <c r="B11" s="17" t="s">
        <v>38</v>
      </c>
      <c r="C11" s="17" t="s">
        <v>36</v>
      </c>
      <c r="D11" s="17" t="s">
        <v>45</v>
      </c>
      <c r="E11" s="18">
        <v>1973</v>
      </c>
      <c r="F11" s="19">
        <v>39728</v>
      </c>
      <c r="G11" s="20" t="s">
        <v>42</v>
      </c>
      <c r="H11" s="20" t="s">
        <v>44</v>
      </c>
      <c r="I11" s="21" t="s">
        <v>45</v>
      </c>
      <c r="J11" s="21" t="s">
        <v>45</v>
      </c>
      <c r="K11" s="19"/>
      <c r="L11" s="21" t="s">
        <v>43</v>
      </c>
      <c r="M11" s="22"/>
      <c r="N11" s="23">
        <v>1</v>
      </c>
      <c r="O11" s="24">
        <v>12.86</v>
      </c>
      <c r="P11" s="24">
        <v>0</v>
      </c>
      <c r="Q11" s="24">
        <v>0</v>
      </c>
      <c r="R11" s="25">
        <f t="shared" si="0"/>
        <v>12.86</v>
      </c>
      <c r="S11" s="25">
        <f t="shared" si="1"/>
        <v>0</v>
      </c>
      <c r="T11" s="25">
        <f t="shared" si="2"/>
        <v>0</v>
      </c>
    </row>
    <row r="12" spans="1:20">
      <c r="A12" s="16">
        <v>8</v>
      </c>
      <c r="B12" s="17" t="s">
        <v>39</v>
      </c>
      <c r="C12" s="17" t="s">
        <v>34</v>
      </c>
      <c r="D12" s="17" t="s">
        <v>45</v>
      </c>
      <c r="E12" s="18">
        <v>1960</v>
      </c>
      <c r="F12" s="19">
        <v>37797</v>
      </c>
      <c r="G12" s="20" t="s">
        <v>43</v>
      </c>
      <c r="H12" s="20" t="s">
        <v>44</v>
      </c>
      <c r="I12" s="21" t="s">
        <v>45</v>
      </c>
      <c r="J12" s="21" t="s">
        <v>45</v>
      </c>
      <c r="K12" s="19"/>
      <c r="L12" s="21" t="s">
        <v>42</v>
      </c>
      <c r="M12" s="22"/>
      <c r="N12" s="23">
        <v>7.75</v>
      </c>
      <c r="O12" s="24">
        <v>12.86</v>
      </c>
      <c r="P12" s="24">
        <v>0</v>
      </c>
      <c r="Q12" s="24">
        <v>0</v>
      </c>
      <c r="R12" s="25">
        <f t="shared" si="0"/>
        <v>12.86</v>
      </c>
      <c r="S12" s="25">
        <f t="shared" si="1"/>
        <v>0</v>
      </c>
      <c r="T12" s="25">
        <f t="shared" si="2"/>
        <v>0</v>
      </c>
    </row>
    <row r="13" spans="1:20">
      <c r="A13" s="16">
        <v>9</v>
      </c>
      <c r="B13" s="17" t="s">
        <v>40</v>
      </c>
      <c r="C13" s="17" t="s">
        <v>34</v>
      </c>
      <c r="D13" s="17" t="s">
        <v>45</v>
      </c>
      <c r="E13" s="18">
        <v>1960</v>
      </c>
      <c r="F13" s="19">
        <v>37797</v>
      </c>
      <c r="G13" s="20" t="s">
        <v>43</v>
      </c>
      <c r="H13" s="20" t="s">
        <v>44</v>
      </c>
      <c r="I13" s="21" t="s">
        <v>45</v>
      </c>
      <c r="J13" s="21" t="s">
        <v>45</v>
      </c>
      <c r="K13" s="19"/>
      <c r="L13" s="21" t="s">
        <v>43</v>
      </c>
      <c r="M13" s="22"/>
      <c r="N13" s="23">
        <v>6.25</v>
      </c>
      <c r="O13" s="24">
        <v>12.86</v>
      </c>
      <c r="P13" s="24">
        <v>0</v>
      </c>
      <c r="Q13" s="24">
        <v>0</v>
      </c>
      <c r="R13" s="25">
        <f t="shared" si="0"/>
        <v>12.86</v>
      </c>
      <c r="S13" s="25">
        <f t="shared" si="1"/>
        <v>0</v>
      </c>
      <c r="T13" s="25">
        <f t="shared" si="2"/>
        <v>0</v>
      </c>
    </row>
    <row r="14" spans="1:20">
      <c r="A14" s="16">
        <v>10</v>
      </c>
      <c r="B14" s="17" t="s">
        <v>41</v>
      </c>
      <c r="C14" s="17" t="s">
        <v>34</v>
      </c>
      <c r="D14" s="17" t="s">
        <v>45</v>
      </c>
      <c r="E14" s="18">
        <v>1960</v>
      </c>
      <c r="F14" s="19">
        <v>37683</v>
      </c>
      <c r="G14" s="20" t="s">
        <v>42</v>
      </c>
      <c r="H14" s="20" t="s">
        <v>44</v>
      </c>
      <c r="I14" s="21" t="s">
        <v>45</v>
      </c>
      <c r="J14" s="21" t="s">
        <v>45</v>
      </c>
      <c r="K14" s="19">
        <v>36535</v>
      </c>
      <c r="L14" s="21" t="s">
        <v>43</v>
      </c>
      <c r="M14" s="22"/>
      <c r="N14" s="23">
        <v>10</v>
      </c>
      <c r="O14" s="24">
        <v>12.86</v>
      </c>
      <c r="P14" s="24">
        <v>0</v>
      </c>
      <c r="Q14" s="24">
        <v>0</v>
      </c>
      <c r="R14" s="25">
        <f t="shared" si="0"/>
        <v>12.86</v>
      </c>
      <c r="S14" s="25">
        <f t="shared" si="1"/>
        <v>0</v>
      </c>
      <c r="T14" s="25">
        <f t="shared" si="2"/>
        <v>0</v>
      </c>
    </row>
    <row r="15" spans="1:20">
      <c r="A15" s="16">
        <v>11</v>
      </c>
      <c r="B15" s="17"/>
      <c r="C15" s="17"/>
      <c r="D15" s="17"/>
      <c r="E15" s="18"/>
      <c r="F15" s="19"/>
      <c r="G15" s="20"/>
      <c r="H15" s="20"/>
      <c r="I15" s="21"/>
      <c r="J15" s="21"/>
      <c r="K15" s="19"/>
      <c r="L15" s="21"/>
      <c r="M15" s="22"/>
      <c r="N15" s="23"/>
      <c r="O15" s="24"/>
      <c r="P15" s="24"/>
      <c r="Q15" s="24"/>
      <c r="R15" s="25"/>
      <c r="S15" s="25"/>
      <c r="T15" s="25"/>
    </row>
    <row r="16" spans="1:20">
      <c r="A16" s="16">
        <v>12</v>
      </c>
      <c r="B16" s="17"/>
      <c r="C16" s="17"/>
      <c r="D16" s="17"/>
      <c r="E16" s="18"/>
      <c r="F16" s="19"/>
      <c r="G16" s="20"/>
      <c r="H16" s="20"/>
      <c r="I16" s="21"/>
      <c r="J16" s="21"/>
      <c r="K16" s="19"/>
      <c r="L16" s="21"/>
      <c r="M16" s="22"/>
      <c r="N16" s="23"/>
      <c r="O16" s="24"/>
      <c r="P16" s="24"/>
      <c r="Q16" s="24"/>
      <c r="R16" s="25"/>
      <c r="S16" s="25"/>
      <c r="T16" s="25"/>
    </row>
    <row r="17" spans="1:20">
      <c r="A17" s="16">
        <v>13</v>
      </c>
      <c r="B17" s="17"/>
      <c r="C17" s="17"/>
      <c r="D17" s="17"/>
      <c r="E17" s="18"/>
      <c r="F17" s="19"/>
      <c r="G17" s="20"/>
      <c r="H17" s="20"/>
      <c r="I17" s="21"/>
      <c r="J17" s="21"/>
      <c r="K17" s="19"/>
      <c r="L17" s="21"/>
      <c r="M17" s="22"/>
      <c r="N17" s="23"/>
      <c r="O17" s="24"/>
      <c r="P17" s="24"/>
      <c r="Q17" s="24"/>
      <c r="R17" s="25"/>
      <c r="S17" s="25"/>
      <c r="T17" s="25"/>
    </row>
    <row r="18" spans="1:20">
      <c r="A18" s="16">
        <v>14</v>
      </c>
      <c r="B18" s="17"/>
      <c r="C18" s="17"/>
      <c r="D18" s="17"/>
      <c r="E18" s="18"/>
      <c r="F18" s="19"/>
      <c r="G18" s="20"/>
      <c r="H18" s="20"/>
      <c r="I18" s="21"/>
      <c r="J18" s="21"/>
      <c r="K18" s="19"/>
      <c r="L18" s="21"/>
      <c r="M18" s="22"/>
      <c r="N18" s="23"/>
      <c r="O18" s="24"/>
      <c r="P18" s="24"/>
      <c r="Q18" s="24"/>
      <c r="R18" s="25"/>
      <c r="S18" s="25"/>
      <c r="T18" s="25"/>
    </row>
    <row r="19" spans="1:20">
      <c r="A19" s="16">
        <v>15</v>
      </c>
      <c r="B19" s="17"/>
      <c r="C19" s="17"/>
      <c r="D19" s="17"/>
      <c r="E19" s="18"/>
      <c r="F19" s="19"/>
      <c r="G19" s="20"/>
      <c r="H19" s="20"/>
      <c r="I19" s="21"/>
      <c r="J19" s="21"/>
      <c r="K19" s="19"/>
      <c r="L19" s="21"/>
      <c r="M19" s="22"/>
      <c r="N19" s="23"/>
      <c r="O19" s="24">
        <v>0</v>
      </c>
      <c r="P19" s="24">
        <v>0</v>
      </c>
      <c r="Q19" s="24">
        <v>0</v>
      </c>
      <c r="R19" s="25">
        <f t="shared" si="0"/>
        <v>0</v>
      </c>
      <c r="S19" s="25">
        <f t="shared" si="1"/>
        <v>0</v>
      </c>
      <c r="T19" s="25">
        <f t="shared" si="2"/>
        <v>0</v>
      </c>
    </row>
    <row r="20" spans="1:20">
      <c r="A20" s="16">
        <v>16</v>
      </c>
      <c r="B20" s="17"/>
      <c r="C20" s="17"/>
      <c r="D20" s="17"/>
      <c r="E20" s="18"/>
      <c r="F20" s="19"/>
      <c r="G20" s="20"/>
      <c r="H20" s="20"/>
      <c r="I20" s="21"/>
      <c r="J20" s="21"/>
      <c r="K20" s="19"/>
      <c r="L20" s="21"/>
      <c r="M20" s="22"/>
      <c r="N20" s="23"/>
      <c r="O20" s="24">
        <v>0</v>
      </c>
      <c r="P20" s="24">
        <v>0</v>
      </c>
      <c r="Q20" s="24">
        <v>0</v>
      </c>
      <c r="R20" s="25">
        <f t="shared" ref="R20" si="3">(O20+P20)-Q20</f>
        <v>0</v>
      </c>
      <c r="S20" s="25">
        <f t="shared" ref="S20" si="4">M20*R20</f>
        <v>0</v>
      </c>
      <c r="T20" s="25">
        <f t="shared" ref="T20" si="5">(S20/5)*255</f>
        <v>0</v>
      </c>
    </row>
    <row r="21" spans="1:20">
      <c r="A21" s="75"/>
      <c r="B21" s="76"/>
      <c r="C21" s="76"/>
      <c r="D21" s="76"/>
      <c r="E21" s="77"/>
      <c r="F21" s="78"/>
      <c r="G21" s="79"/>
      <c r="H21" s="79"/>
      <c r="I21" s="80"/>
      <c r="J21" s="80"/>
      <c r="K21" s="78"/>
      <c r="L21" s="80"/>
      <c r="M21" s="81"/>
      <c r="N21" s="82"/>
      <c r="O21" s="83"/>
      <c r="P21" s="83"/>
      <c r="Q21" s="83"/>
      <c r="R21" s="84"/>
      <c r="S21" s="84"/>
      <c r="T21" s="84"/>
    </row>
    <row r="22" spans="1:20">
      <c r="S22" s="30"/>
      <c r="T22" s="36"/>
    </row>
    <row r="23" spans="1:20">
      <c r="A23" s="37" t="s">
        <v>23</v>
      </c>
      <c r="B23" s="38"/>
      <c r="C23" s="38"/>
      <c r="D23" s="38"/>
      <c r="E23" s="39"/>
      <c r="F23" s="31"/>
      <c r="G23" s="32"/>
      <c r="H23" s="32"/>
      <c r="I23" s="33"/>
      <c r="J23" s="33"/>
      <c r="K23" s="31"/>
      <c r="L23" s="33"/>
      <c r="M23" s="40"/>
      <c r="N23" s="41"/>
      <c r="O23" s="42"/>
      <c r="P23" s="31"/>
      <c r="Q23" s="31"/>
      <c r="R23" s="31"/>
      <c r="S23" s="43">
        <v>0.08</v>
      </c>
      <c r="T23" s="44">
        <f>T20*$S$23</f>
        <v>0</v>
      </c>
    </row>
    <row r="24" spans="1:20" s="52" customFormat="1">
      <c r="A24" s="37" t="s">
        <v>24</v>
      </c>
      <c r="B24" s="38"/>
      <c r="C24" s="38"/>
      <c r="D24" s="38"/>
      <c r="E24" s="39"/>
      <c r="F24" s="45"/>
      <c r="G24" s="46"/>
      <c r="H24" s="46"/>
      <c r="I24" s="47"/>
      <c r="J24" s="47"/>
      <c r="K24" s="45"/>
      <c r="L24" s="47"/>
      <c r="M24" s="48"/>
      <c r="N24" s="49"/>
      <c r="O24" s="50"/>
      <c r="P24" s="45"/>
      <c r="Q24" s="45"/>
      <c r="R24" s="45"/>
      <c r="S24" s="43">
        <v>0.28199999999999997</v>
      </c>
      <c r="T24" s="51">
        <f>T20*$S$24</f>
        <v>0</v>
      </c>
    </row>
    <row r="25" spans="1:20">
      <c r="A25" s="26" t="s">
        <v>46</v>
      </c>
    </row>
    <row r="26" spans="1:20">
      <c r="A26" s="53" t="s">
        <v>25</v>
      </c>
      <c r="B26" s="54"/>
      <c r="C26" s="54"/>
      <c r="D26" s="54"/>
      <c r="E26" s="55"/>
      <c r="F26" s="56"/>
      <c r="G26" s="57"/>
      <c r="H26" s="57"/>
      <c r="I26" s="58"/>
      <c r="J26" s="58"/>
      <c r="K26" s="56"/>
      <c r="L26" s="58"/>
      <c r="M26" s="59"/>
      <c r="N26" s="60"/>
      <c r="O26" s="61"/>
      <c r="P26" s="56"/>
      <c r="Q26" s="56"/>
      <c r="R26" s="56"/>
      <c r="S26" s="56"/>
      <c r="T26" s="62">
        <f>SUM(T20:T24)</f>
        <v>0</v>
      </c>
    </row>
    <row r="27" spans="1:20">
      <c r="O27" s="26"/>
    </row>
    <row r="28" spans="1:20">
      <c r="A28" s="63" t="s">
        <v>26</v>
      </c>
      <c r="B28" s="63"/>
      <c r="C28" s="63"/>
      <c r="D28" s="63"/>
      <c r="E28" s="64"/>
      <c r="O28" s="26"/>
    </row>
    <row r="29" spans="1:20">
      <c r="A29" s="63"/>
      <c r="B29" s="63"/>
      <c r="C29" s="63"/>
      <c r="D29" s="63"/>
      <c r="E29" s="64"/>
      <c r="O29" s="26"/>
    </row>
    <row r="30" spans="1:20">
      <c r="A30" s="26" t="s">
        <v>27</v>
      </c>
    </row>
    <row r="31" spans="1:20" ht="15">
      <c r="A31" t="s">
        <v>28</v>
      </c>
      <c r="R31" s="65"/>
    </row>
    <row r="32" spans="1:20" ht="15">
      <c r="A32" s="66" t="s">
        <v>29</v>
      </c>
    </row>
    <row r="33" spans="1:18" ht="15">
      <c r="A33" s="66" t="s">
        <v>30</v>
      </c>
      <c r="R33" s="65"/>
    </row>
    <row r="35" spans="1:18" ht="15">
      <c r="A35" s="66" t="s">
        <v>31</v>
      </c>
    </row>
    <row r="51" spans="10:13">
      <c r="L51" s="67"/>
      <c r="M51" s="29"/>
    </row>
    <row r="52" spans="10:13">
      <c r="M52" s="29"/>
    </row>
    <row r="53" spans="10:13">
      <c r="M53" s="29"/>
    </row>
    <row r="54" spans="10:13">
      <c r="M54" s="29"/>
    </row>
    <row r="58" spans="10:13">
      <c r="J58" s="26"/>
    </row>
  </sheetData>
  <mergeCells count="1">
    <mergeCell ref="K1:N1"/>
  </mergeCells>
  <pageMargins left="0.7" right="0.7" top="0.75" bottom="0.75" header="0.3" footer="0.3"/>
  <pageSetup paperSize="9" scale="93" orientation="landscape" r:id="rId1"/>
  <ignoredErrors>
    <ignoredError sqref="T2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 bestand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van Veen</dc:creator>
  <cp:keywords/>
  <dc:description/>
  <cp:lastModifiedBy>Glenn de Vries</cp:lastModifiedBy>
  <cp:lastPrinted>2021-05-03T12:44:28Z</cp:lastPrinted>
  <dcterms:created xsi:type="dcterms:W3CDTF">2021-03-10T12:12:44Z</dcterms:created>
  <dcterms:modified xsi:type="dcterms:W3CDTF">2021-05-03T14:57:29Z</dcterms:modified>
  <cp:category/>
</cp:coreProperties>
</file>