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162" documentId="11_98AF6039FAF08F10D36B139F4A29B2305E2941BF" xr6:coauthVersionLast="45" xr6:coauthVersionMax="46" xr10:uidLastSave="{E175CCA5-E629-4A4D-94B3-46E26BDF25C7}"/>
  <bookViews>
    <workbookView xWindow="28680" yWindow="-330" windowWidth="29040" windowHeight="15990" firstSheet="1" activeTab="1" xr2:uid="{00000000-000D-0000-FFFF-FFFF00000000}"/>
  </bookViews>
  <sheets>
    <sheet name="Prijs-punten berekening" sheetId="3" r:id="rId1"/>
    <sheet name="Prijzenblad WTS-500" sheetId="4" r:id="rId2"/>
  </sheets>
  <definedNames>
    <definedName name="_xlnm.Print_Area" localSheetId="1">'Prijzenblad WTS-500'!$A$1:$D$17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D5" i="4"/>
  <c r="D4" i="4"/>
  <c r="D7" i="4" l="1"/>
  <c r="B10" i="3" l="1"/>
  <c r="F3" i="3" l="1"/>
  <c r="E3" i="3" l="1"/>
  <c r="E4" i="3" s="1"/>
  <c r="E5" i="3" s="1"/>
  <c r="E6" i="3" s="1"/>
  <c r="C10" i="3"/>
  <c r="D8" i="4" s="1"/>
  <c r="F5" i="3" l="1"/>
  <c r="F4" i="3"/>
  <c r="F6" i="3"/>
  <c r="E7" i="3"/>
  <c r="E8" i="3" l="1"/>
  <c r="F7" i="3"/>
  <c r="F8" i="3" l="1"/>
  <c r="E9" i="3"/>
  <c r="E10" i="3" l="1"/>
  <c r="F9" i="3"/>
  <c r="F10" i="3" l="1"/>
  <c r="E11" i="3"/>
  <c r="E12" i="3" l="1"/>
  <c r="F11" i="3"/>
  <c r="F12" i="3" l="1"/>
  <c r="E13" i="3"/>
  <c r="E14" i="3" l="1"/>
  <c r="F13" i="3"/>
  <c r="F14" i="3" l="1"/>
  <c r="E15" i="3"/>
  <c r="F15" i="3" l="1"/>
  <c r="E16" i="3"/>
  <c r="F16" i="3" l="1"/>
  <c r="E17" i="3"/>
  <c r="E18" i="3" l="1"/>
  <c r="F17" i="3"/>
  <c r="F18" i="3" l="1"/>
  <c r="E19" i="3"/>
  <c r="E20" i="3" l="1"/>
  <c r="F19" i="3"/>
  <c r="F20" i="3" l="1"/>
  <c r="E21" i="3"/>
  <c r="E22" i="3" l="1"/>
  <c r="F21" i="3"/>
  <c r="F22" i="3" l="1"/>
  <c r="E23" i="3"/>
  <c r="E24" i="3" l="1"/>
  <c r="F23" i="3"/>
  <c r="F24" i="3" l="1"/>
  <c r="E25" i="3"/>
  <c r="E26" i="3" l="1"/>
  <c r="F25" i="3"/>
  <c r="F26" i="3" l="1"/>
  <c r="E27" i="3"/>
  <c r="E28" i="3" l="1"/>
  <c r="F27" i="3"/>
  <c r="F28" i="3" l="1"/>
  <c r="E29" i="3"/>
  <c r="E30" i="3" l="1"/>
  <c r="F29" i="3"/>
  <c r="F30" i="3" l="1"/>
  <c r="E31" i="3"/>
  <c r="E32" i="3" l="1"/>
  <c r="F31" i="3"/>
  <c r="F32" i="3" l="1"/>
  <c r="E33" i="3"/>
  <c r="E34" i="3" l="1"/>
  <c r="F33" i="3"/>
  <c r="F34" i="3" l="1"/>
  <c r="E35" i="3"/>
  <c r="E36" i="3" l="1"/>
  <c r="F35" i="3"/>
  <c r="F36" i="3" l="1"/>
  <c r="E37" i="3"/>
  <c r="E38" i="3" l="1"/>
  <c r="F37" i="3"/>
  <c r="F38" i="3" l="1"/>
  <c r="E39" i="3"/>
  <c r="E40" i="3" l="1"/>
  <c r="F39" i="3"/>
  <c r="F40" i="3" l="1"/>
  <c r="E41" i="3"/>
  <c r="E42" i="3" l="1"/>
  <c r="F41" i="3"/>
  <c r="F42" i="3" l="1"/>
  <c r="E43" i="3"/>
  <c r="E44" i="3" l="1"/>
  <c r="F43" i="3"/>
  <c r="F44" i="3" l="1"/>
  <c r="E45" i="3"/>
  <c r="E46" i="3" l="1"/>
  <c r="F45" i="3"/>
  <c r="F46" i="3" l="1"/>
  <c r="E47" i="3"/>
  <c r="E48" i="3" l="1"/>
  <c r="F47" i="3"/>
  <c r="F48" i="3" l="1"/>
  <c r="E49" i="3"/>
  <c r="F49" i="3" l="1"/>
  <c r="E50" i="3"/>
  <c r="E51" i="3" l="1"/>
  <c r="F50" i="3"/>
  <c r="E52" i="3" l="1"/>
  <c r="F51" i="3"/>
  <c r="F52" i="3" l="1"/>
  <c r="E53" i="3"/>
  <c r="F53" i="3" l="1"/>
  <c r="E54" i="3"/>
  <c r="E55" i="3" l="1"/>
  <c r="F54" i="3"/>
  <c r="E56" i="3" l="1"/>
  <c r="F55" i="3"/>
  <c r="F56" i="3" l="1"/>
  <c r="E57" i="3"/>
  <c r="E58" i="3" l="1"/>
  <c r="F57" i="3"/>
  <c r="E59" i="3" l="1"/>
  <c r="F58" i="3"/>
  <c r="F59" i="3" l="1"/>
  <c r="E60" i="3"/>
  <c r="E61" i="3" l="1"/>
  <c r="F60" i="3"/>
  <c r="E62" i="3" l="1"/>
  <c r="F61" i="3"/>
  <c r="F62" i="3" l="1"/>
  <c r="E63" i="3"/>
  <c r="F63" i="3" l="1"/>
  <c r="E64" i="3"/>
  <c r="F64" i="3" l="1"/>
  <c r="E65" i="3"/>
  <c r="E66" i="3" l="1"/>
  <c r="F65" i="3"/>
  <c r="E67" i="3" l="1"/>
  <c r="F66" i="3"/>
  <c r="F67" i="3" l="1"/>
  <c r="E68" i="3"/>
  <c r="E69" i="3" l="1"/>
  <c r="F68" i="3"/>
  <c r="E70" i="3" l="1"/>
  <c r="F69" i="3"/>
  <c r="E71" i="3" l="1"/>
  <c r="F70" i="3"/>
  <c r="F71" i="3" l="1"/>
  <c r="E72" i="3"/>
  <c r="F72" i="3" l="1"/>
  <c r="E73" i="3"/>
  <c r="E74" i="3" l="1"/>
  <c r="F73" i="3"/>
  <c r="E75" i="3" l="1"/>
  <c r="F74" i="3"/>
  <c r="F75" i="3" l="1"/>
  <c r="E76" i="3"/>
  <c r="E77" i="3" l="1"/>
  <c r="F76" i="3"/>
  <c r="F77" i="3" l="1"/>
  <c r="E78" i="3"/>
  <c r="E79" i="3" l="1"/>
  <c r="F78" i="3"/>
  <c r="F79" i="3" l="1"/>
  <c r="E80" i="3"/>
  <c r="E81" i="3" l="1"/>
  <c r="F80" i="3"/>
  <c r="F81" i="3" l="1"/>
  <c r="E82" i="3"/>
  <c r="E83" i="3" l="1"/>
  <c r="F82" i="3"/>
  <c r="F83" i="3" l="1"/>
  <c r="E84" i="3"/>
  <c r="E85" i="3" l="1"/>
  <c r="F84" i="3"/>
  <c r="E86" i="3" l="1"/>
  <c r="F85" i="3"/>
  <c r="E87" i="3" l="1"/>
  <c r="F86" i="3"/>
  <c r="F87" i="3" l="1"/>
  <c r="E88" i="3"/>
  <c r="E89" i="3" l="1"/>
  <c r="F88" i="3"/>
  <c r="F89" i="3" l="1"/>
  <c r="E90" i="3"/>
  <c r="E91" i="3" l="1"/>
  <c r="F90" i="3"/>
  <c r="F91" i="3" l="1"/>
  <c r="E92" i="3"/>
  <c r="F92" i="3" l="1"/>
  <c r="E93" i="3"/>
  <c r="F93" i="3" l="1"/>
  <c r="E94" i="3"/>
  <c r="F94" i="3" s="1"/>
</calcChain>
</file>

<file path=xl/sharedStrings.xml><?xml version="1.0" encoding="utf-8"?>
<sst xmlns="http://schemas.openxmlformats.org/spreadsheetml/2006/main" count="29" uniqueCount="27">
  <si>
    <t>Maximale punten</t>
  </si>
  <si>
    <t>Waarde kiezen</t>
  </si>
  <si>
    <t>Inschrijfprijs</t>
  </si>
  <si>
    <t>Punten</t>
  </si>
  <si>
    <t>Maximale prijs (ijkpunt)</t>
  </si>
  <si>
    <t>Punten verlies per 1.000,-</t>
  </si>
  <si>
    <t>Minimale prijs (ijkpunt)</t>
  </si>
  <si>
    <t>Eigen Inschrijving</t>
  </si>
  <si>
    <t>Naam inschrijver:</t>
  </si>
  <si>
    <t>WTS-500</t>
  </si>
  <si>
    <t>Prijs excl. btw.</t>
  </si>
  <si>
    <t>Btw.</t>
  </si>
  <si>
    <t>Totaal prijs incl. btw</t>
  </si>
  <si>
    <t>Prijs chassis</t>
  </si>
  <si>
    <t>Prijs opbouw</t>
  </si>
  <si>
    <t>Prijs slangen</t>
  </si>
  <si>
    <t>Inschrijfprijs:</t>
  </si>
  <si>
    <t>Waarde moet tussen de 250.000 - 295.000 euro liggen</t>
  </si>
  <si>
    <t>Behaalde punten inschrijfprijs (max 15) (afgerond op 2 cijfer achter de komma)</t>
  </si>
  <si>
    <t>Prijzen van de inschrijving dienen te worden gespecifieerd in een bijlage. Minimaal worden de onderstaande zaken in beeld gebracht.</t>
  </si>
  <si>
    <t>Aanschaf voertuig:</t>
  </si>
  <si>
    <t>Statutaire naam inschrijver (combinatie)</t>
  </si>
  <si>
    <t>Naam ondertekenaar</t>
  </si>
  <si>
    <t>Functie ondertekenaar</t>
  </si>
  <si>
    <t>Handtekening</t>
  </si>
  <si>
    <t>Plaats en datum</t>
  </si>
  <si>
    <t>- Reguliere catalogus prijs voertuig (excl. btw en BPM);
- Accessoires en opties die nodig zijn om de standaard uitvraag in te vullen;
- Specifieke elementen zoals rijklaarmaken, tenaamstellingskosten (leges), recyclingbijdrage,...enz;
- Kortingen die van toepassing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</si>
</sst>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1" xfId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3" borderId="1" xfId="0" applyFont="1" applyFill="1" applyBorder="1"/>
    <xf numFmtId="0" fontId="0" fillId="3" borderId="1" xfId="0" applyFill="1" applyBorder="1"/>
    <xf numFmtId="0" fontId="2" fillId="4" borderId="2" xfId="0" applyFont="1" applyFill="1" applyBorder="1" applyAlignment="1">
      <alignment vertical="center"/>
    </xf>
    <xf numFmtId="164" fontId="0" fillId="2" borderId="1" xfId="1" applyNumberFormat="1" applyFont="1" applyFill="1" applyBorder="1"/>
    <xf numFmtId="164" fontId="0" fillId="3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wrapText="1"/>
    </xf>
    <xf numFmtId="43" fontId="8" fillId="2" borderId="1" xfId="1" applyFont="1" applyFill="1" applyBorder="1"/>
    <xf numFmtId="43" fontId="8" fillId="0" borderId="1" xfId="1" applyFont="1" applyFill="1" applyBorder="1"/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43" fontId="7" fillId="0" borderId="1" xfId="0" applyNumberFormat="1" applyFont="1" applyBorder="1"/>
    <xf numFmtId="0" fontId="7" fillId="0" borderId="0" xfId="0" applyFont="1" applyBorder="1" applyAlignment="1">
      <alignment horizontal="center" wrapText="1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Border="1"/>
    <xf numFmtId="43" fontId="7" fillId="0" borderId="1" xfId="0" applyNumberFormat="1" applyFont="1" applyBorder="1" applyAlignment="1">
      <alignment horizontal="right"/>
    </xf>
    <xf numFmtId="2" fontId="0" fillId="3" borderId="1" xfId="0" applyNumberFormat="1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3" fontId="7" fillId="0" borderId="5" xfId="0" applyNumberFormat="1" applyFont="1" applyBorder="1" applyAlignment="1">
      <alignment horizontal="right"/>
    </xf>
    <xf numFmtId="43" fontId="7" fillId="0" borderId="6" xfId="0" applyNumberFormat="1" applyFont="1" applyBorder="1" applyAlignment="1">
      <alignment horizontal="right"/>
    </xf>
    <xf numFmtId="0" fontId="8" fillId="0" borderId="5" xfId="0" quotePrefix="1" applyFont="1" applyBorder="1" applyAlignment="1">
      <alignment horizontal="left" vertical="top" wrapText="1"/>
    </xf>
    <xf numFmtId="0" fontId="8" fillId="0" borderId="7" xfId="0" quotePrefix="1" applyFont="1" applyBorder="1" applyAlignment="1">
      <alignment horizontal="left" vertical="top" wrapText="1"/>
    </xf>
    <xf numFmtId="0" fontId="8" fillId="0" borderId="6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Komma" xfId="1" builtinId="3"/>
    <cellStyle name="Standa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'Prijs-punten berekening'!$E$3:$E$23</c:f>
              <c:numCache>
                <c:formatCode>_(* #,##0.00_);_(* \(#,##0.00\);_(* "-"??_);_(@_)</c:formatCode>
                <c:ptCount val="21"/>
                <c:pt idx="0">
                  <c:v>250000</c:v>
                </c:pt>
                <c:pt idx="1">
                  <c:v>251000</c:v>
                </c:pt>
                <c:pt idx="2">
                  <c:v>252000</c:v>
                </c:pt>
                <c:pt idx="3">
                  <c:v>253000</c:v>
                </c:pt>
                <c:pt idx="4">
                  <c:v>254000</c:v>
                </c:pt>
                <c:pt idx="5">
                  <c:v>255000</c:v>
                </c:pt>
                <c:pt idx="6">
                  <c:v>256000</c:v>
                </c:pt>
                <c:pt idx="7">
                  <c:v>257000</c:v>
                </c:pt>
                <c:pt idx="8">
                  <c:v>258000</c:v>
                </c:pt>
                <c:pt idx="9">
                  <c:v>259000</c:v>
                </c:pt>
                <c:pt idx="10">
                  <c:v>260000</c:v>
                </c:pt>
                <c:pt idx="11">
                  <c:v>261000</c:v>
                </c:pt>
                <c:pt idx="12">
                  <c:v>262000</c:v>
                </c:pt>
                <c:pt idx="13">
                  <c:v>263000</c:v>
                </c:pt>
                <c:pt idx="14">
                  <c:v>264000</c:v>
                </c:pt>
                <c:pt idx="15">
                  <c:v>265000</c:v>
                </c:pt>
                <c:pt idx="16">
                  <c:v>266000</c:v>
                </c:pt>
                <c:pt idx="17">
                  <c:v>267000</c:v>
                </c:pt>
                <c:pt idx="18">
                  <c:v>268000</c:v>
                </c:pt>
                <c:pt idx="19">
                  <c:v>269000</c:v>
                </c:pt>
                <c:pt idx="20">
                  <c:v>270000</c:v>
                </c:pt>
              </c:numCache>
            </c:numRef>
          </c:cat>
          <c:val>
            <c:numRef>
              <c:f>'Prijs-punten berekening'!$F$3:$F$23</c:f>
              <c:numCache>
                <c:formatCode>General</c:formatCode>
                <c:ptCount val="21"/>
                <c:pt idx="0" formatCode="_ * #,##0_ ;_ * \-#,##0_ ;_ * &quot;-&quot;??_ ;_ @_ ">
                  <c:v>15</c:v>
                </c:pt>
                <c:pt idx="1">
                  <c:v>14.66</c:v>
                </c:pt>
                <c:pt idx="2">
                  <c:v>14.32</c:v>
                </c:pt>
                <c:pt idx="3">
                  <c:v>13.98</c:v>
                </c:pt>
                <c:pt idx="4">
                  <c:v>13.64</c:v>
                </c:pt>
                <c:pt idx="5">
                  <c:v>13.3</c:v>
                </c:pt>
                <c:pt idx="6">
                  <c:v>12.96</c:v>
                </c:pt>
                <c:pt idx="7">
                  <c:v>12.62</c:v>
                </c:pt>
                <c:pt idx="8">
                  <c:v>12.28</c:v>
                </c:pt>
                <c:pt idx="9">
                  <c:v>11.94</c:v>
                </c:pt>
                <c:pt idx="10">
                  <c:v>11.6</c:v>
                </c:pt>
                <c:pt idx="11">
                  <c:v>11.26</c:v>
                </c:pt>
                <c:pt idx="12">
                  <c:v>10.92</c:v>
                </c:pt>
                <c:pt idx="13">
                  <c:v>10.58</c:v>
                </c:pt>
                <c:pt idx="14">
                  <c:v>10.239999999999998</c:v>
                </c:pt>
                <c:pt idx="15">
                  <c:v>9.8999999999999986</c:v>
                </c:pt>
                <c:pt idx="16">
                  <c:v>9.5599999999999987</c:v>
                </c:pt>
                <c:pt idx="17">
                  <c:v>9.2199999999999989</c:v>
                </c:pt>
                <c:pt idx="18">
                  <c:v>8.879999999999999</c:v>
                </c:pt>
                <c:pt idx="19">
                  <c:v>8.5399999999999991</c:v>
                </c:pt>
                <c:pt idx="2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E-4F37-89F1-3B05AE18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00960"/>
        <c:axId val="213410944"/>
      </c:lineChart>
      <c:catAx>
        <c:axId val="21340096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213410944"/>
        <c:crosses val="autoZero"/>
        <c:auto val="1"/>
        <c:lblAlgn val="ctr"/>
        <c:lblOffset val="100"/>
        <c:noMultiLvlLbl val="0"/>
      </c:catAx>
      <c:valAx>
        <c:axId val="213410944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21340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'Prijs-punten berekening'!$E$3:$E$48</c:f>
              <c:numCache>
                <c:formatCode>_(* #,##0.00_);_(* \(#,##0.00\);_(* "-"??_);_(@_)</c:formatCode>
                <c:ptCount val="46"/>
                <c:pt idx="0">
                  <c:v>250000</c:v>
                </c:pt>
                <c:pt idx="1">
                  <c:v>251000</c:v>
                </c:pt>
                <c:pt idx="2">
                  <c:v>252000</c:v>
                </c:pt>
                <c:pt idx="3">
                  <c:v>253000</c:v>
                </c:pt>
                <c:pt idx="4">
                  <c:v>254000</c:v>
                </c:pt>
                <c:pt idx="5">
                  <c:v>255000</c:v>
                </c:pt>
                <c:pt idx="6">
                  <c:v>256000</c:v>
                </c:pt>
                <c:pt idx="7">
                  <c:v>257000</c:v>
                </c:pt>
                <c:pt idx="8">
                  <c:v>258000</c:v>
                </c:pt>
                <c:pt idx="9">
                  <c:v>259000</c:v>
                </c:pt>
                <c:pt idx="10">
                  <c:v>260000</c:v>
                </c:pt>
                <c:pt idx="11">
                  <c:v>261000</c:v>
                </c:pt>
                <c:pt idx="12">
                  <c:v>262000</c:v>
                </c:pt>
                <c:pt idx="13">
                  <c:v>263000</c:v>
                </c:pt>
                <c:pt idx="14">
                  <c:v>264000</c:v>
                </c:pt>
                <c:pt idx="15">
                  <c:v>265000</c:v>
                </c:pt>
                <c:pt idx="16">
                  <c:v>266000</c:v>
                </c:pt>
                <c:pt idx="17">
                  <c:v>267000</c:v>
                </c:pt>
                <c:pt idx="18">
                  <c:v>268000</c:v>
                </c:pt>
                <c:pt idx="19">
                  <c:v>269000</c:v>
                </c:pt>
                <c:pt idx="20">
                  <c:v>270000</c:v>
                </c:pt>
                <c:pt idx="21">
                  <c:v>271000</c:v>
                </c:pt>
                <c:pt idx="22">
                  <c:v>272000</c:v>
                </c:pt>
                <c:pt idx="23">
                  <c:v>273000</c:v>
                </c:pt>
                <c:pt idx="24">
                  <c:v>274000</c:v>
                </c:pt>
                <c:pt idx="25">
                  <c:v>275000</c:v>
                </c:pt>
                <c:pt idx="26">
                  <c:v>276000</c:v>
                </c:pt>
                <c:pt idx="27">
                  <c:v>277000</c:v>
                </c:pt>
                <c:pt idx="28">
                  <c:v>278000</c:v>
                </c:pt>
                <c:pt idx="29">
                  <c:v>279000</c:v>
                </c:pt>
                <c:pt idx="30">
                  <c:v>280000</c:v>
                </c:pt>
                <c:pt idx="31">
                  <c:v>281000</c:v>
                </c:pt>
                <c:pt idx="32">
                  <c:v>282000</c:v>
                </c:pt>
                <c:pt idx="33">
                  <c:v>283000</c:v>
                </c:pt>
                <c:pt idx="34">
                  <c:v>284000</c:v>
                </c:pt>
                <c:pt idx="35">
                  <c:v>285000</c:v>
                </c:pt>
                <c:pt idx="36">
                  <c:v>286000</c:v>
                </c:pt>
                <c:pt idx="37">
                  <c:v>287000</c:v>
                </c:pt>
                <c:pt idx="38">
                  <c:v>288000</c:v>
                </c:pt>
                <c:pt idx="39">
                  <c:v>289000</c:v>
                </c:pt>
                <c:pt idx="40">
                  <c:v>290000</c:v>
                </c:pt>
                <c:pt idx="41">
                  <c:v>291000</c:v>
                </c:pt>
                <c:pt idx="42">
                  <c:v>292000</c:v>
                </c:pt>
                <c:pt idx="43">
                  <c:v>293000</c:v>
                </c:pt>
                <c:pt idx="44">
                  <c:v>294000</c:v>
                </c:pt>
                <c:pt idx="45">
                  <c:v>295000</c:v>
                </c:pt>
              </c:numCache>
            </c:numRef>
          </c:cat>
          <c:val>
            <c:numRef>
              <c:f>'Prijs-punten berekening'!$F$3:$F$49</c:f>
              <c:numCache>
                <c:formatCode>General</c:formatCode>
                <c:ptCount val="47"/>
                <c:pt idx="0" formatCode="_ * #,##0_ ;_ * \-#,##0_ ;_ * &quot;-&quot;??_ ;_ @_ ">
                  <c:v>15</c:v>
                </c:pt>
                <c:pt idx="1">
                  <c:v>14.66</c:v>
                </c:pt>
                <c:pt idx="2">
                  <c:v>14.32</c:v>
                </c:pt>
                <c:pt idx="3">
                  <c:v>13.98</c:v>
                </c:pt>
                <c:pt idx="4">
                  <c:v>13.64</c:v>
                </c:pt>
                <c:pt idx="5">
                  <c:v>13.3</c:v>
                </c:pt>
                <c:pt idx="6">
                  <c:v>12.96</c:v>
                </c:pt>
                <c:pt idx="7">
                  <c:v>12.62</c:v>
                </c:pt>
                <c:pt idx="8">
                  <c:v>12.28</c:v>
                </c:pt>
                <c:pt idx="9">
                  <c:v>11.94</c:v>
                </c:pt>
                <c:pt idx="10">
                  <c:v>11.6</c:v>
                </c:pt>
                <c:pt idx="11">
                  <c:v>11.26</c:v>
                </c:pt>
                <c:pt idx="12">
                  <c:v>10.92</c:v>
                </c:pt>
                <c:pt idx="13">
                  <c:v>10.58</c:v>
                </c:pt>
                <c:pt idx="14">
                  <c:v>10.239999999999998</c:v>
                </c:pt>
                <c:pt idx="15">
                  <c:v>9.8999999999999986</c:v>
                </c:pt>
                <c:pt idx="16">
                  <c:v>9.5599999999999987</c:v>
                </c:pt>
                <c:pt idx="17">
                  <c:v>9.2199999999999989</c:v>
                </c:pt>
                <c:pt idx="18">
                  <c:v>8.879999999999999</c:v>
                </c:pt>
                <c:pt idx="19">
                  <c:v>8.5399999999999991</c:v>
                </c:pt>
                <c:pt idx="20">
                  <c:v>8.1999999999999993</c:v>
                </c:pt>
                <c:pt idx="21">
                  <c:v>7.8599999999999994</c:v>
                </c:pt>
                <c:pt idx="22">
                  <c:v>7.52</c:v>
                </c:pt>
                <c:pt idx="23">
                  <c:v>7.18</c:v>
                </c:pt>
                <c:pt idx="24">
                  <c:v>6.84</c:v>
                </c:pt>
                <c:pt idx="25">
                  <c:v>6.5</c:v>
                </c:pt>
                <c:pt idx="26">
                  <c:v>6.16</c:v>
                </c:pt>
                <c:pt idx="27">
                  <c:v>5.8199999999999985</c:v>
                </c:pt>
                <c:pt idx="28">
                  <c:v>5.4799999999999986</c:v>
                </c:pt>
                <c:pt idx="29">
                  <c:v>5.1399999999999988</c:v>
                </c:pt>
                <c:pt idx="30">
                  <c:v>4.7999999999999989</c:v>
                </c:pt>
                <c:pt idx="31">
                  <c:v>4.4599999999999991</c:v>
                </c:pt>
                <c:pt idx="32">
                  <c:v>4.1199999999999992</c:v>
                </c:pt>
                <c:pt idx="33">
                  <c:v>3.7799999999999994</c:v>
                </c:pt>
                <c:pt idx="34">
                  <c:v>3.4399999999999995</c:v>
                </c:pt>
                <c:pt idx="35">
                  <c:v>3.0999999999999996</c:v>
                </c:pt>
                <c:pt idx="36">
                  <c:v>2.76</c:v>
                </c:pt>
                <c:pt idx="37">
                  <c:v>2.42</c:v>
                </c:pt>
                <c:pt idx="38">
                  <c:v>2.0799999999999983</c:v>
                </c:pt>
                <c:pt idx="39">
                  <c:v>1.7399999999999984</c:v>
                </c:pt>
                <c:pt idx="40">
                  <c:v>1.3999999999999986</c:v>
                </c:pt>
                <c:pt idx="41">
                  <c:v>1.0599999999999987</c:v>
                </c:pt>
                <c:pt idx="42">
                  <c:v>0.71999999999999886</c:v>
                </c:pt>
                <c:pt idx="43">
                  <c:v>0.37999999999999901</c:v>
                </c:pt>
                <c:pt idx="44">
                  <c:v>3.9999999999999147E-2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3-4C7B-8DDE-25B4C06E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2960"/>
        <c:axId val="216007040"/>
      </c:lineChart>
      <c:catAx>
        <c:axId val="21343296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216007040"/>
        <c:crosses val="autoZero"/>
        <c:auto val="1"/>
        <c:lblAlgn val="ctr"/>
        <c:lblOffset val="100"/>
        <c:noMultiLvlLbl val="0"/>
      </c:catAx>
      <c:valAx>
        <c:axId val="216007040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21343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376237</xdr:colOff>
      <xdr:row>0</xdr:row>
      <xdr:rowOff>171450</xdr:rowOff>
    </xdr:from>
    <xdr:to>
      <xdr:col>14</xdr:col>
      <xdr:colOff>71437</xdr:colOff>
      <xdr:row>15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357187</xdr:colOff>
      <xdr:row>15</xdr:row>
      <xdr:rowOff>171450</xdr:rowOff>
    </xdr:from>
    <xdr:to>
      <xdr:col>14</xdr:col>
      <xdr:colOff>52387</xdr:colOff>
      <xdr:row>30</xdr:row>
      <xdr:rowOff>57150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4"/>
  <sheetViews>
    <sheetView workbookViewId="0">
      <selection activeCell="B10" sqref="B10"/>
    </sheetView>
  </sheetViews>
  <sheetFormatPr defaultRowHeight="15" x14ac:dyDescent="0.25"/>
  <cols>
    <col min="1" max="1" width="27" customWidth="1"/>
    <col min="2" max="2" width="15.28515625" customWidth="1"/>
    <col min="4" max="4" width="4.5703125" customWidth="1"/>
    <col min="5" max="5" width="12" bestFit="1" customWidth="1"/>
    <col min="6" max="6" width="11.7109375" bestFit="1" customWidth="1"/>
    <col min="7" max="7" width="9.140625" customWidth="1"/>
  </cols>
  <sheetData>
    <row r="2" spans="1:6" x14ac:dyDescent="0.25">
      <c r="A2" s="3" t="s">
        <v>0</v>
      </c>
      <c r="B2" s="10">
        <v>15</v>
      </c>
      <c r="C2" s="29" t="s">
        <v>1</v>
      </c>
      <c r="E2" t="s">
        <v>2</v>
      </c>
      <c r="F2" t="s">
        <v>3</v>
      </c>
    </row>
    <row r="3" spans="1:6" x14ac:dyDescent="0.25">
      <c r="A3" s="3" t="s">
        <v>4</v>
      </c>
      <c r="B3" s="11">
        <v>295000</v>
      </c>
      <c r="C3" s="30"/>
      <c r="E3" s="1">
        <f>B6</f>
        <v>250000</v>
      </c>
      <c r="F3" s="2">
        <f>B2</f>
        <v>15</v>
      </c>
    </row>
    <row r="4" spans="1:6" x14ac:dyDescent="0.25">
      <c r="A4" s="3" t="s">
        <v>5</v>
      </c>
      <c r="B4" s="10">
        <v>0.34</v>
      </c>
      <c r="C4" s="31"/>
      <c r="E4" s="1">
        <f t="shared" ref="E4:E67" si="0">E3+1000</f>
        <v>251000</v>
      </c>
      <c r="F4" s="3">
        <f t="shared" ref="F4:F48" si="1">MAX(0,$B$2-((E4-$B$6)/1000*$B$4))</f>
        <v>14.66</v>
      </c>
    </row>
    <row r="5" spans="1:6" x14ac:dyDescent="0.25">
      <c r="E5" s="1">
        <f t="shared" si="0"/>
        <v>252000</v>
      </c>
      <c r="F5" s="3">
        <f t="shared" si="1"/>
        <v>14.32</v>
      </c>
    </row>
    <row r="6" spans="1:6" x14ac:dyDescent="0.25">
      <c r="A6" s="5" t="s">
        <v>6</v>
      </c>
      <c r="B6" s="9">
        <v>250000</v>
      </c>
      <c r="E6" s="1">
        <f t="shared" si="0"/>
        <v>253000</v>
      </c>
      <c r="F6" s="3">
        <f t="shared" si="1"/>
        <v>13.98</v>
      </c>
    </row>
    <row r="7" spans="1:6" x14ac:dyDescent="0.25">
      <c r="E7" s="1">
        <f t="shared" si="0"/>
        <v>254000</v>
      </c>
      <c r="F7" s="3">
        <f t="shared" si="1"/>
        <v>13.64</v>
      </c>
    </row>
    <row r="8" spans="1:6" x14ac:dyDescent="0.25">
      <c r="E8" s="1">
        <f t="shared" si="0"/>
        <v>255000</v>
      </c>
      <c r="F8" s="3">
        <f t="shared" si="1"/>
        <v>13.3</v>
      </c>
    </row>
    <row r="9" spans="1:6" x14ac:dyDescent="0.25">
      <c r="B9" s="4" t="s">
        <v>2</v>
      </c>
      <c r="C9" s="6" t="s">
        <v>3</v>
      </c>
      <c r="E9" s="1">
        <f t="shared" si="0"/>
        <v>256000</v>
      </c>
      <c r="F9" s="3">
        <f t="shared" si="1"/>
        <v>12.96</v>
      </c>
    </row>
    <row r="10" spans="1:6" x14ac:dyDescent="0.25">
      <c r="A10" s="7" t="s">
        <v>7</v>
      </c>
      <c r="B10" s="8">
        <f>'Prijzenblad WTS-500'!D7</f>
        <v>6</v>
      </c>
      <c r="C10" s="28">
        <f>MAX(0,$B$2-((B10-$B$6)/1000*$B$4))</f>
        <v>99.997960000000006</v>
      </c>
      <c r="E10" s="1">
        <f t="shared" si="0"/>
        <v>257000</v>
      </c>
      <c r="F10" s="3">
        <f t="shared" si="1"/>
        <v>12.62</v>
      </c>
    </row>
    <row r="11" spans="1:6" x14ac:dyDescent="0.25">
      <c r="E11" s="1">
        <f t="shared" si="0"/>
        <v>258000</v>
      </c>
      <c r="F11" s="3">
        <f t="shared" si="1"/>
        <v>12.28</v>
      </c>
    </row>
    <row r="12" spans="1:6" x14ac:dyDescent="0.25">
      <c r="E12" s="1">
        <f t="shared" si="0"/>
        <v>259000</v>
      </c>
      <c r="F12" s="3">
        <f t="shared" si="1"/>
        <v>11.94</v>
      </c>
    </row>
    <row r="13" spans="1:6" x14ac:dyDescent="0.25">
      <c r="E13" s="1">
        <f t="shared" si="0"/>
        <v>260000</v>
      </c>
      <c r="F13" s="3">
        <f t="shared" si="1"/>
        <v>11.6</v>
      </c>
    </row>
    <row r="14" spans="1:6" x14ac:dyDescent="0.25">
      <c r="E14" s="1">
        <f t="shared" si="0"/>
        <v>261000</v>
      </c>
      <c r="F14" s="3">
        <f t="shared" si="1"/>
        <v>11.26</v>
      </c>
    </row>
    <row r="15" spans="1:6" x14ac:dyDescent="0.25">
      <c r="E15" s="1">
        <f t="shared" si="0"/>
        <v>262000</v>
      </c>
      <c r="F15" s="3">
        <f t="shared" si="1"/>
        <v>10.92</v>
      </c>
    </row>
    <row r="16" spans="1:6" x14ac:dyDescent="0.25">
      <c r="E16" s="1">
        <f t="shared" si="0"/>
        <v>263000</v>
      </c>
      <c r="F16" s="3">
        <f t="shared" si="1"/>
        <v>10.58</v>
      </c>
    </row>
    <row r="17" spans="5:6" x14ac:dyDescent="0.25">
      <c r="E17" s="1">
        <f t="shared" si="0"/>
        <v>264000</v>
      </c>
      <c r="F17" s="3">
        <f t="shared" si="1"/>
        <v>10.239999999999998</v>
      </c>
    </row>
    <row r="18" spans="5:6" x14ac:dyDescent="0.25">
      <c r="E18" s="1">
        <f t="shared" si="0"/>
        <v>265000</v>
      </c>
      <c r="F18" s="3">
        <f t="shared" si="1"/>
        <v>9.8999999999999986</v>
      </c>
    </row>
    <row r="19" spans="5:6" x14ac:dyDescent="0.25">
      <c r="E19" s="1">
        <f t="shared" si="0"/>
        <v>266000</v>
      </c>
      <c r="F19" s="3">
        <f t="shared" si="1"/>
        <v>9.5599999999999987</v>
      </c>
    </row>
    <row r="20" spans="5:6" x14ac:dyDescent="0.25">
      <c r="E20" s="1">
        <f t="shared" si="0"/>
        <v>267000</v>
      </c>
      <c r="F20" s="3">
        <f t="shared" si="1"/>
        <v>9.2199999999999989</v>
      </c>
    </row>
    <row r="21" spans="5:6" x14ac:dyDescent="0.25">
      <c r="E21" s="1">
        <f t="shared" si="0"/>
        <v>268000</v>
      </c>
      <c r="F21" s="3">
        <f t="shared" si="1"/>
        <v>8.879999999999999</v>
      </c>
    </row>
    <row r="22" spans="5:6" x14ac:dyDescent="0.25">
      <c r="E22" s="1">
        <f t="shared" si="0"/>
        <v>269000</v>
      </c>
      <c r="F22" s="3">
        <f t="shared" si="1"/>
        <v>8.5399999999999991</v>
      </c>
    </row>
    <row r="23" spans="5:6" x14ac:dyDescent="0.25">
      <c r="E23" s="1">
        <f t="shared" si="0"/>
        <v>270000</v>
      </c>
      <c r="F23" s="3">
        <f t="shared" si="1"/>
        <v>8.1999999999999993</v>
      </c>
    </row>
    <row r="24" spans="5:6" x14ac:dyDescent="0.25">
      <c r="E24" s="1">
        <f t="shared" si="0"/>
        <v>271000</v>
      </c>
      <c r="F24" s="3">
        <f t="shared" si="1"/>
        <v>7.8599999999999994</v>
      </c>
    </row>
    <row r="25" spans="5:6" x14ac:dyDescent="0.25">
      <c r="E25" s="1">
        <f t="shared" si="0"/>
        <v>272000</v>
      </c>
      <c r="F25" s="3">
        <f t="shared" si="1"/>
        <v>7.52</v>
      </c>
    </row>
    <row r="26" spans="5:6" x14ac:dyDescent="0.25">
      <c r="E26" s="1">
        <f t="shared" si="0"/>
        <v>273000</v>
      </c>
      <c r="F26" s="3">
        <f t="shared" si="1"/>
        <v>7.18</v>
      </c>
    </row>
    <row r="27" spans="5:6" x14ac:dyDescent="0.25">
      <c r="E27" s="1">
        <f t="shared" si="0"/>
        <v>274000</v>
      </c>
      <c r="F27" s="3">
        <f t="shared" si="1"/>
        <v>6.84</v>
      </c>
    </row>
    <row r="28" spans="5:6" x14ac:dyDescent="0.25">
      <c r="E28" s="1">
        <f t="shared" si="0"/>
        <v>275000</v>
      </c>
      <c r="F28" s="3">
        <f t="shared" si="1"/>
        <v>6.5</v>
      </c>
    </row>
    <row r="29" spans="5:6" x14ac:dyDescent="0.25">
      <c r="E29" s="1">
        <f t="shared" si="0"/>
        <v>276000</v>
      </c>
      <c r="F29" s="3">
        <f t="shared" si="1"/>
        <v>6.16</v>
      </c>
    </row>
    <row r="30" spans="5:6" x14ac:dyDescent="0.25">
      <c r="E30" s="1">
        <f t="shared" si="0"/>
        <v>277000</v>
      </c>
      <c r="F30" s="3">
        <f t="shared" si="1"/>
        <v>5.8199999999999985</v>
      </c>
    </row>
    <row r="31" spans="5:6" x14ac:dyDescent="0.25">
      <c r="E31" s="1">
        <f t="shared" si="0"/>
        <v>278000</v>
      </c>
      <c r="F31" s="3">
        <f t="shared" si="1"/>
        <v>5.4799999999999986</v>
      </c>
    </row>
    <row r="32" spans="5:6" x14ac:dyDescent="0.25">
      <c r="E32" s="1">
        <f t="shared" si="0"/>
        <v>279000</v>
      </c>
      <c r="F32" s="3">
        <f t="shared" si="1"/>
        <v>5.1399999999999988</v>
      </c>
    </row>
    <row r="33" spans="5:6" x14ac:dyDescent="0.25">
      <c r="E33" s="1">
        <f t="shared" si="0"/>
        <v>280000</v>
      </c>
      <c r="F33" s="3">
        <f t="shared" si="1"/>
        <v>4.7999999999999989</v>
      </c>
    </row>
    <row r="34" spans="5:6" x14ac:dyDescent="0.25">
      <c r="E34" s="1">
        <f t="shared" si="0"/>
        <v>281000</v>
      </c>
      <c r="F34" s="3">
        <f t="shared" si="1"/>
        <v>4.4599999999999991</v>
      </c>
    </row>
    <row r="35" spans="5:6" x14ac:dyDescent="0.25">
      <c r="E35" s="1">
        <f t="shared" si="0"/>
        <v>282000</v>
      </c>
      <c r="F35" s="3">
        <f t="shared" si="1"/>
        <v>4.1199999999999992</v>
      </c>
    </row>
    <row r="36" spans="5:6" x14ac:dyDescent="0.25">
      <c r="E36" s="1">
        <f t="shared" si="0"/>
        <v>283000</v>
      </c>
      <c r="F36" s="3">
        <f t="shared" si="1"/>
        <v>3.7799999999999994</v>
      </c>
    </row>
    <row r="37" spans="5:6" x14ac:dyDescent="0.25">
      <c r="E37" s="1">
        <f t="shared" si="0"/>
        <v>284000</v>
      </c>
      <c r="F37" s="3">
        <f t="shared" si="1"/>
        <v>3.4399999999999995</v>
      </c>
    </row>
    <row r="38" spans="5:6" x14ac:dyDescent="0.25">
      <c r="E38" s="1">
        <f t="shared" si="0"/>
        <v>285000</v>
      </c>
      <c r="F38" s="3">
        <f t="shared" si="1"/>
        <v>3.0999999999999996</v>
      </c>
    </row>
    <row r="39" spans="5:6" x14ac:dyDescent="0.25">
      <c r="E39" s="1">
        <f t="shared" si="0"/>
        <v>286000</v>
      </c>
      <c r="F39" s="3">
        <f t="shared" si="1"/>
        <v>2.76</v>
      </c>
    </row>
    <row r="40" spans="5:6" x14ac:dyDescent="0.25">
      <c r="E40" s="1">
        <f t="shared" si="0"/>
        <v>287000</v>
      </c>
      <c r="F40" s="3">
        <f t="shared" si="1"/>
        <v>2.42</v>
      </c>
    </row>
    <row r="41" spans="5:6" x14ac:dyDescent="0.25">
      <c r="E41" s="1">
        <f t="shared" si="0"/>
        <v>288000</v>
      </c>
      <c r="F41" s="3">
        <f t="shared" si="1"/>
        <v>2.0799999999999983</v>
      </c>
    </row>
    <row r="42" spans="5:6" x14ac:dyDescent="0.25">
      <c r="E42" s="1">
        <f t="shared" si="0"/>
        <v>289000</v>
      </c>
      <c r="F42" s="3">
        <f t="shared" si="1"/>
        <v>1.7399999999999984</v>
      </c>
    </row>
    <row r="43" spans="5:6" x14ac:dyDescent="0.25">
      <c r="E43" s="1">
        <f t="shared" si="0"/>
        <v>290000</v>
      </c>
      <c r="F43" s="3">
        <f t="shared" si="1"/>
        <v>1.3999999999999986</v>
      </c>
    </row>
    <row r="44" spans="5:6" x14ac:dyDescent="0.25">
      <c r="E44" s="1">
        <f t="shared" si="0"/>
        <v>291000</v>
      </c>
      <c r="F44" s="3">
        <f t="shared" si="1"/>
        <v>1.0599999999999987</v>
      </c>
    </row>
    <row r="45" spans="5:6" x14ac:dyDescent="0.25">
      <c r="E45" s="1">
        <f t="shared" si="0"/>
        <v>292000</v>
      </c>
      <c r="F45" s="3">
        <f t="shared" si="1"/>
        <v>0.71999999999999886</v>
      </c>
    </row>
    <row r="46" spans="5:6" x14ac:dyDescent="0.25">
      <c r="E46" s="1">
        <f t="shared" si="0"/>
        <v>293000</v>
      </c>
      <c r="F46" s="3">
        <f t="shared" si="1"/>
        <v>0.37999999999999901</v>
      </c>
    </row>
    <row r="47" spans="5:6" x14ac:dyDescent="0.25">
      <c r="E47" s="1">
        <f t="shared" si="0"/>
        <v>294000</v>
      </c>
      <c r="F47" s="3">
        <f t="shared" si="1"/>
        <v>3.9999999999999147E-2</v>
      </c>
    </row>
    <row r="48" spans="5:6" x14ac:dyDescent="0.25">
      <c r="E48" s="1">
        <f t="shared" si="0"/>
        <v>295000</v>
      </c>
      <c r="F48" s="3">
        <f t="shared" si="1"/>
        <v>0</v>
      </c>
    </row>
    <row r="49" spans="5:6" x14ac:dyDescent="0.25">
      <c r="E49" s="1">
        <f t="shared" si="0"/>
        <v>296000</v>
      </c>
      <c r="F49" s="3">
        <f t="shared" ref="F49:F74" si="2">MAX(0,$B$2-((E49-$B$6)/1000*$B$4))</f>
        <v>0</v>
      </c>
    </row>
    <row r="50" spans="5:6" x14ac:dyDescent="0.25">
      <c r="E50" s="1">
        <f t="shared" si="0"/>
        <v>297000</v>
      </c>
      <c r="F50" s="3">
        <f t="shared" si="2"/>
        <v>0</v>
      </c>
    </row>
    <row r="51" spans="5:6" x14ac:dyDescent="0.25">
      <c r="E51" s="1">
        <f t="shared" si="0"/>
        <v>298000</v>
      </c>
      <c r="F51" s="3">
        <f t="shared" si="2"/>
        <v>0</v>
      </c>
    </row>
    <row r="52" spans="5:6" x14ac:dyDescent="0.25">
      <c r="E52" s="1">
        <f t="shared" si="0"/>
        <v>299000</v>
      </c>
      <c r="F52" s="3">
        <f t="shared" si="2"/>
        <v>0</v>
      </c>
    </row>
    <row r="53" spans="5:6" x14ac:dyDescent="0.25">
      <c r="E53" s="1">
        <f t="shared" si="0"/>
        <v>300000</v>
      </c>
      <c r="F53" s="3">
        <f t="shared" si="2"/>
        <v>0</v>
      </c>
    </row>
    <row r="54" spans="5:6" x14ac:dyDescent="0.25">
      <c r="E54" s="1">
        <f t="shared" si="0"/>
        <v>301000</v>
      </c>
      <c r="F54" s="3">
        <f t="shared" si="2"/>
        <v>0</v>
      </c>
    </row>
    <row r="55" spans="5:6" x14ac:dyDescent="0.25">
      <c r="E55" s="1">
        <f t="shared" si="0"/>
        <v>302000</v>
      </c>
      <c r="F55" s="3">
        <f t="shared" si="2"/>
        <v>0</v>
      </c>
    </row>
    <row r="56" spans="5:6" x14ac:dyDescent="0.25">
      <c r="E56" s="1">
        <f t="shared" si="0"/>
        <v>303000</v>
      </c>
      <c r="F56" s="3">
        <f t="shared" si="2"/>
        <v>0</v>
      </c>
    </row>
    <row r="57" spans="5:6" x14ac:dyDescent="0.25">
      <c r="E57" s="1">
        <f t="shared" si="0"/>
        <v>304000</v>
      </c>
      <c r="F57" s="3">
        <f t="shared" si="2"/>
        <v>0</v>
      </c>
    </row>
    <row r="58" spans="5:6" x14ac:dyDescent="0.25">
      <c r="E58" s="1">
        <f t="shared" si="0"/>
        <v>305000</v>
      </c>
      <c r="F58" s="3">
        <f t="shared" si="2"/>
        <v>0</v>
      </c>
    </row>
    <row r="59" spans="5:6" x14ac:dyDescent="0.25">
      <c r="E59" s="1">
        <f t="shared" si="0"/>
        <v>306000</v>
      </c>
      <c r="F59" s="3">
        <f t="shared" si="2"/>
        <v>0</v>
      </c>
    </row>
    <row r="60" spans="5:6" x14ac:dyDescent="0.25">
      <c r="E60" s="1">
        <f t="shared" si="0"/>
        <v>307000</v>
      </c>
      <c r="F60" s="3">
        <f t="shared" si="2"/>
        <v>0</v>
      </c>
    </row>
    <row r="61" spans="5:6" x14ac:dyDescent="0.25">
      <c r="E61" s="1">
        <f t="shared" si="0"/>
        <v>308000</v>
      </c>
      <c r="F61" s="3">
        <f t="shared" si="2"/>
        <v>0</v>
      </c>
    </row>
    <row r="62" spans="5:6" x14ac:dyDescent="0.25">
      <c r="E62" s="1">
        <f t="shared" si="0"/>
        <v>309000</v>
      </c>
      <c r="F62" s="3">
        <f t="shared" si="2"/>
        <v>0</v>
      </c>
    </row>
    <row r="63" spans="5:6" x14ac:dyDescent="0.25">
      <c r="E63" s="1">
        <f t="shared" si="0"/>
        <v>310000</v>
      </c>
      <c r="F63" s="3">
        <f t="shared" si="2"/>
        <v>0</v>
      </c>
    </row>
    <row r="64" spans="5:6" x14ac:dyDescent="0.25">
      <c r="E64" s="1">
        <f t="shared" si="0"/>
        <v>311000</v>
      </c>
      <c r="F64" s="3">
        <f t="shared" si="2"/>
        <v>0</v>
      </c>
    </row>
    <row r="65" spans="5:6" x14ac:dyDescent="0.25">
      <c r="E65" s="1">
        <f t="shared" si="0"/>
        <v>312000</v>
      </c>
      <c r="F65" s="3">
        <f t="shared" si="2"/>
        <v>0</v>
      </c>
    </row>
    <row r="66" spans="5:6" x14ac:dyDescent="0.25">
      <c r="E66" s="1">
        <f t="shared" si="0"/>
        <v>313000</v>
      </c>
      <c r="F66" s="3">
        <f t="shared" si="2"/>
        <v>0</v>
      </c>
    </row>
    <row r="67" spans="5:6" x14ac:dyDescent="0.25">
      <c r="E67" s="1">
        <f t="shared" si="0"/>
        <v>314000</v>
      </c>
      <c r="F67" s="3">
        <f t="shared" si="2"/>
        <v>0</v>
      </c>
    </row>
    <row r="68" spans="5:6" x14ac:dyDescent="0.25">
      <c r="E68" s="1">
        <f t="shared" ref="E68:E94" si="3">E67+1000</f>
        <v>315000</v>
      </c>
      <c r="F68" s="3">
        <f t="shared" si="2"/>
        <v>0</v>
      </c>
    </row>
    <row r="69" spans="5:6" x14ac:dyDescent="0.25">
      <c r="E69" s="1">
        <f t="shared" si="3"/>
        <v>316000</v>
      </c>
      <c r="F69" s="3">
        <f t="shared" si="2"/>
        <v>0</v>
      </c>
    </row>
    <row r="70" spans="5:6" x14ac:dyDescent="0.25">
      <c r="E70" s="1">
        <f t="shared" si="3"/>
        <v>317000</v>
      </c>
      <c r="F70" s="3">
        <f t="shared" si="2"/>
        <v>0</v>
      </c>
    </row>
    <row r="71" spans="5:6" x14ac:dyDescent="0.25">
      <c r="E71" s="1">
        <f t="shared" si="3"/>
        <v>318000</v>
      </c>
      <c r="F71" s="3">
        <f t="shared" si="2"/>
        <v>0</v>
      </c>
    </row>
    <row r="72" spans="5:6" x14ac:dyDescent="0.25">
      <c r="E72" s="1">
        <f t="shared" si="3"/>
        <v>319000</v>
      </c>
      <c r="F72" s="3">
        <f t="shared" si="2"/>
        <v>0</v>
      </c>
    </row>
    <row r="73" spans="5:6" x14ac:dyDescent="0.25">
      <c r="E73" s="1">
        <f t="shared" si="3"/>
        <v>320000</v>
      </c>
      <c r="F73" s="3">
        <f t="shared" si="2"/>
        <v>0</v>
      </c>
    </row>
    <row r="74" spans="5:6" x14ac:dyDescent="0.25">
      <c r="E74" s="1">
        <f t="shared" si="3"/>
        <v>321000</v>
      </c>
      <c r="F74" s="3">
        <f t="shared" si="2"/>
        <v>0</v>
      </c>
    </row>
    <row r="75" spans="5:6" x14ac:dyDescent="0.25">
      <c r="E75" s="1">
        <f t="shared" si="3"/>
        <v>322000</v>
      </c>
      <c r="F75" s="3">
        <f t="shared" ref="F75:F94" si="4">MAX(0,$B$2-((E75-$B$6)/1000*$B$4))</f>
        <v>0</v>
      </c>
    </row>
    <row r="76" spans="5:6" x14ac:dyDescent="0.25">
      <c r="E76" s="1">
        <f t="shared" si="3"/>
        <v>323000</v>
      </c>
      <c r="F76" s="3">
        <f t="shared" si="4"/>
        <v>0</v>
      </c>
    </row>
    <row r="77" spans="5:6" x14ac:dyDescent="0.25">
      <c r="E77" s="1">
        <f t="shared" si="3"/>
        <v>324000</v>
      </c>
      <c r="F77" s="3">
        <f t="shared" si="4"/>
        <v>0</v>
      </c>
    </row>
    <row r="78" spans="5:6" x14ac:dyDescent="0.25">
      <c r="E78" s="1">
        <f t="shared" si="3"/>
        <v>325000</v>
      </c>
      <c r="F78" s="3">
        <f t="shared" si="4"/>
        <v>0</v>
      </c>
    </row>
    <row r="79" spans="5:6" x14ac:dyDescent="0.25">
      <c r="E79" s="1">
        <f t="shared" si="3"/>
        <v>326000</v>
      </c>
      <c r="F79" s="3">
        <f t="shared" si="4"/>
        <v>0</v>
      </c>
    </row>
    <row r="80" spans="5:6" x14ac:dyDescent="0.25">
      <c r="E80" s="1">
        <f t="shared" si="3"/>
        <v>327000</v>
      </c>
      <c r="F80" s="3">
        <f t="shared" si="4"/>
        <v>0</v>
      </c>
    </row>
    <row r="81" spans="5:6" x14ac:dyDescent="0.25">
      <c r="E81" s="1">
        <f t="shared" si="3"/>
        <v>328000</v>
      </c>
      <c r="F81" s="3">
        <f t="shared" si="4"/>
        <v>0</v>
      </c>
    </row>
    <row r="82" spans="5:6" x14ac:dyDescent="0.25">
      <c r="E82" s="1">
        <f t="shared" si="3"/>
        <v>329000</v>
      </c>
      <c r="F82" s="3">
        <f t="shared" si="4"/>
        <v>0</v>
      </c>
    </row>
    <row r="83" spans="5:6" x14ac:dyDescent="0.25">
      <c r="E83" s="1">
        <f t="shared" si="3"/>
        <v>330000</v>
      </c>
      <c r="F83" s="3">
        <f t="shared" si="4"/>
        <v>0</v>
      </c>
    </row>
    <row r="84" spans="5:6" x14ac:dyDescent="0.25">
      <c r="E84" s="1">
        <f t="shared" si="3"/>
        <v>331000</v>
      </c>
      <c r="F84" s="3">
        <f t="shared" si="4"/>
        <v>0</v>
      </c>
    </row>
    <row r="85" spans="5:6" x14ac:dyDescent="0.25">
      <c r="E85" s="1">
        <f t="shared" si="3"/>
        <v>332000</v>
      </c>
      <c r="F85" s="3">
        <f t="shared" si="4"/>
        <v>0</v>
      </c>
    </row>
    <row r="86" spans="5:6" x14ac:dyDescent="0.25">
      <c r="E86" s="1">
        <f t="shared" si="3"/>
        <v>333000</v>
      </c>
      <c r="F86" s="3">
        <f t="shared" si="4"/>
        <v>0</v>
      </c>
    </row>
    <row r="87" spans="5:6" x14ac:dyDescent="0.25">
      <c r="E87" s="1">
        <f t="shared" si="3"/>
        <v>334000</v>
      </c>
      <c r="F87" s="3">
        <f t="shared" si="4"/>
        <v>0</v>
      </c>
    </row>
    <row r="88" spans="5:6" x14ac:dyDescent="0.25">
      <c r="E88" s="1">
        <f t="shared" si="3"/>
        <v>335000</v>
      </c>
      <c r="F88" s="3">
        <f t="shared" si="4"/>
        <v>0</v>
      </c>
    </row>
    <row r="89" spans="5:6" x14ac:dyDescent="0.25">
      <c r="E89" s="1">
        <f t="shared" si="3"/>
        <v>336000</v>
      </c>
      <c r="F89" s="3">
        <f t="shared" si="4"/>
        <v>0</v>
      </c>
    </row>
    <row r="90" spans="5:6" x14ac:dyDescent="0.25">
      <c r="E90" s="1">
        <f t="shared" si="3"/>
        <v>337000</v>
      </c>
      <c r="F90" s="3">
        <f t="shared" si="4"/>
        <v>0</v>
      </c>
    </row>
    <row r="91" spans="5:6" x14ac:dyDescent="0.25">
      <c r="E91" s="1">
        <f t="shared" si="3"/>
        <v>338000</v>
      </c>
      <c r="F91" s="3">
        <f t="shared" si="4"/>
        <v>0</v>
      </c>
    </row>
    <row r="92" spans="5:6" x14ac:dyDescent="0.25">
      <c r="E92" s="1">
        <f t="shared" si="3"/>
        <v>339000</v>
      </c>
      <c r="F92" s="3">
        <f t="shared" si="4"/>
        <v>0</v>
      </c>
    </row>
    <row r="93" spans="5:6" x14ac:dyDescent="0.25">
      <c r="E93" s="1">
        <f t="shared" si="3"/>
        <v>340000</v>
      </c>
      <c r="F93" s="3">
        <f t="shared" si="4"/>
        <v>0</v>
      </c>
    </row>
    <row r="94" spans="5:6" x14ac:dyDescent="0.25">
      <c r="E94" s="1">
        <f t="shared" si="3"/>
        <v>341000</v>
      </c>
      <c r="F94" s="3">
        <f t="shared" si="4"/>
        <v>0</v>
      </c>
    </row>
  </sheetData>
  <mergeCells count="1">
    <mergeCell ref="C2:C4"/>
  </mergeCells>
  <dataValidations count="1">
    <dataValidation type="whole" allowBlank="1" showInputMessage="1" showErrorMessage="1" sqref="B10" xr:uid="{00000000-0002-0000-0100-000000000000}">
      <formula1>B$6</formula1>
      <formula2>B$3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2935-BC3F-45A6-A1B6-73BB4BD60F62}">
  <sheetPr>
    <tabColor rgb="FF92D050"/>
    <pageSetUpPr fitToPage="1"/>
  </sheetPr>
  <dimension ref="A1:G21"/>
  <sheetViews>
    <sheetView tabSelected="1" workbookViewId="0"/>
  </sheetViews>
  <sheetFormatPr defaultColWidth="9.140625" defaultRowHeight="14.25" x14ac:dyDescent="0.2"/>
  <cols>
    <col min="1" max="1" width="29.85546875" style="13" customWidth="1"/>
    <col min="2" max="4" width="24.85546875" style="13" customWidth="1"/>
    <col min="5" max="5" width="12" style="13" customWidth="1"/>
    <col min="6" max="16384" width="9.140625" style="13"/>
  </cols>
  <sheetData>
    <row r="1" spans="1:7" ht="23.25" x14ac:dyDescent="0.35">
      <c r="A1" s="12" t="s">
        <v>8</v>
      </c>
      <c r="B1" s="32"/>
      <c r="C1" s="32"/>
      <c r="D1" s="32"/>
    </row>
    <row r="3" spans="1:7" ht="26.25" customHeight="1" x14ac:dyDescent="0.25">
      <c r="A3" s="22" t="s">
        <v>9</v>
      </c>
      <c r="B3" s="14" t="s">
        <v>10</v>
      </c>
      <c r="C3" s="14" t="s">
        <v>11</v>
      </c>
      <c r="D3" s="14" t="s">
        <v>12</v>
      </c>
    </row>
    <row r="4" spans="1:7" ht="27.75" customHeight="1" x14ac:dyDescent="0.2">
      <c r="A4" s="21" t="s">
        <v>13</v>
      </c>
      <c r="B4" s="15">
        <v>1</v>
      </c>
      <c r="C4" s="15">
        <v>1</v>
      </c>
      <c r="D4" s="16">
        <f>B4+C4</f>
        <v>2</v>
      </c>
    </row>
    <row r="5" spans="1:7" ht="27.75" customHeight="1" x14ac:dyDescent="0.2">
      <c r="A5" s="21" t="s">
        <v>14</v>
      </c>
      <c r="B5" s="15">
        <v>1</v>
      </c>
      <c r="C5" s="15">
        <v>1</v>
      </c>
      <c r="D5" s="16">
        <f>B5+C5</f>
        <v>2</v>
      </c>
    </row>
    <row r="6" spans="1:7" ht="27.75" customHeight="1" x14ac:dyDescent="0.2">
      <c r="A6" s="21" t="s">
        <v>15</v>
      </c>
      <c r="B6" s="15">
        <v>1</v>
      </c>
      <c r="C6" s="15">
        <v>1</v>
      </c>
      <c r="D6" s="16">
        <f>B6+C6</f>
        <v>2</v>
      </c>
    </row>
    <row r="7" spans="1:7" x14ac:dyDescent="0.2">
      <c r="A7" s="18"/>
      <c r="B7" s="34" t="s">
        <v>16</v>
      </c>
      <c r="C7" s="35"/>
      <c r="D7" s="23">
        <f>SUM(D4:D6)</f>
        <v>6</v>
      </c>
      <c r="E7" s="13" t="s">
        <v>17</v>
      </c>
    </row>
    <row r="8" spans="1:7" x14ac:dyDescent="0.2">
      <c r="A8" s="18"/>
      <c r="B8" s="27"/>
      <c r="C8" s="27" t="s">
        <v>18</v>
      </c>
      <c r="D8" s="23">
        <f>'Prijs-punten berekening'!C10</f>
        <v>99.997960000000006</v>
      </c>
    </row>
    <row r="9" spans="1:7" x14ac:dyDescent="0.2">
      <c r="A9" s="24"/>
      <c r="B9" s="25"/>
      <c r="C9" s="25"/>
      <c r="D9" s="26"/>
    </row>
    <row r="10" spans="1:7" ht="30.75" customHeight="1" x14ac:dyDescent="0.2">
      <c r="A10" s="39" t="s">
        <v>19</v>
      </c>
      <c r="B10" s="40"/>
      <c r="C10" s="40"/>
      <c r="D10" s="41"/>
      <c r="E10" s="17"/>
      <c r="F10" s="17"/>
      <c r="G10" s="17"/>
    </row>
    <row r="11" spans="1:7" ht="71.25" customHeight="1" x14ac:dyDescent="0.2">
      <c r="A11" s="19" t="s">
        <v>20</v>
      </c>
      <c r="B11" s="36" t="s">
        <v>26</v>
      </c>
      <c r="C11" s="37"/>
      <c r="D11" s="38"/>
      <c r="E11" s="17"/>
      <c r="F11" s="17"/>
      <c r="G11" s="17"/>
    </row>
    <row r="12" spans="1:7" ht="17.25" customHeight="1" x14ac:dyDescent="0.2">
      <c r="A12" s="17"/>
      <c r="B12" s="17"/>
      <c r="C12" s="17"/>
      <c r="D12" s="17"/>
      <c r="E12" s="17"/>
      <c r="F12" s="17"/>
      <c r="G12" s="17"/>
    </row>
    <row r="13" spans="1:7" ht="38.25" customHeight="1" x14ac:dyDescent="0.2">
      <c r="A13" s="20" t="s">
        <v>21</v>
      </c>
      <c r="B13" s="42"/>
      <c r="C13" s="42"/>
      <c r="D13" s="42"/>
      <c r="E13" s="17"/>
      <c r="F13" s="17"/>
      <c r="G13" s="17"/>
    </row>
    <row r="14" spans="1:7" ht="38.25" customHeight="1" x14ac:dyDescent="0.2">
      <c r="A14" s="20" t="s">
        <v>22</v>
      </c>
      <c r="B14" s="43"/>
      <c r="C14" s="43"/>
      <c r="D14" s="43"/>
      <c r="E14" s="17"/>
      <c r="F14" s="17"/>
      <c r="G14" s="17"/>
    </row>
    <row r="15" spans="1:7" ht="38.25" customHeight="1" x14ac:dyDescent="0.2">
      <c r="A15" s="20" t="s">
        <v>23</v>
      </c>
      <c r="B15" s="42"/>
      <c r="C15" s="42"/>
      <c r="D15" s="42"/>
      <c r="E15" s="17"/>
      <c r="F15" s="17"/>
      <c r="G15" s="17"/>
    </row>
    <row r="16" spans="1:7" ht="38.25" customHeight="1" x14ac:dyDescent="0.2">
      <c r="A16" s="20" t="s">
        <v>24</v>
      </c>
      <c r="B16" s="44"/>
      <c r="C16" s="44"/>
      <c r="D16" s="44"/>
      <c r="E16" s="17"/>
      <c r="F16" s="17"/>
      <c r="G16" s="17"/>
    </row>
    <row r="17" spans="1:7" ht="38.25" customHeight="1" x14ac:dyDescent="0.2">
      <c r="A17" s="20" t="s">
        <v>25</v>
      </c>
      <c r="B17" s="33"/>
      <c r="C17" s="33"/>
      <c r="D17" s="33"/>
      <c r="E17" s="17"/>
      <c r="F17" s="17"/>
      <c r="G17" s="17"/>
    </row>
    <row r="18" spans="1:7" x14ac:dyDescent="0.2">
      <c r="A18" s="17"/>
      <c r="B18" s="17"/>
      <c r="C18" s="17"/>
      <c r="D18" s="17"/>
      <c r="E18" s="17"/>
      <c r="F18" s="17"/>
      <c r="G18" s="17"/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7"/>
      <c r="B20" s="17"/>
      <c r="C20" s="17"/>
      <c r="D20" s="17"/>
      <c r="E20" s="17"/>
      <c r="F20" s="17"/>
      <c r="G20" s="17"/>
    </row>
    <row r="21" spans="1:7" x14ac:dyDescent="0.2">
      <c r="A21" s="17"/>
      <c r="B21" s="17"/>
      <c r="C21" s="17"/>
      <c r="D21" s="17"/>
      <c r="E21" s="17"/>
      <c r="F21" s="17"/>
      <c r="G21" s="17"/>
    </row>
  </sheetData>
  <mergeCells count="9">
    <mergeCell ref="B1:D1"/>
    <mergeCell ref="B17:D17"/>
    <mergeCell ref="B7:C7"/>
    <mergeCell ref="B11:D11"/>
    <mergeCell ref="A10:D10"/>
    <mergeCell ref="B13:D13"/>
    <mergeCell ref="B14:D14"/>
    <mergeCell ref="B15:D15"/>
    <mergeCell ref="B16:D16"/>
  </mergeCells>
  <conditionalFormatting sqref="D7">
    <cfRule type="cellIs" dxfId="0" priority="1" operator="between">
      <formula>25000</formula>
      <formula>295000</formula>
    </cfRule>
  </conditionalFormatting>
  <dataValidations count="1">
    <dataValidation type="whole" allowBlank="1" showInputMessage="1" showErrorMessage="1" sqref="D7" xr:uid="{BF0C0D76-6478-4234-ADB6-F375EF28C6B6}">
      <formula1>250000</formula1>
      <formula2>295000</formula2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DDEBF60E11449C9459A996890AAD" ma:contentTypeVersion="11" ma:contentTypeDescription="Een nieuw document maken." ma:contentTypeScope="" ma:versionID="9edb3f39d5900a7c6bf4f3153715c86f">
  <xsd:schema xmlns:xsd="http://www.w3.org/2001/XMLSchema" xmlns:xs="http://www.w3.org/2001/XMLSchema" xmlns:p="http://schemas.microsoft.com/office/2006/metadata/properties" xmlns:ns2="9507924c-1fd7-4b69-bd9e-41b160b4d3d6" xmlns:ns3="ab76947c-e575-49dd-bcb5-ac91971cc960" targetNamespace="http://schemas.microsoft.com/office/2006/metadata/properties" ma:root="true" ma:fieldsID="2730c1a6c392bedc49327ed33dd9bb8d" ns2:_="" ns3:_="">
    <xsd:import namespace="9507924c-1fd7-4b69-bd9e-41b160b4d3d6"/>
    <xsd:import namespace="ab76947c-e575-49dd-bcb5-ac91971cc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924c-1fd7-4b69-bd9e-41b160b4d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947c-e575-49dd-bcb5-ac91971c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2C8A24-686E-41A2-B470-5F84FD453349}"/>
</file>

<file path=customXml/itemProps2.xml><?xml version="1.0" encoding="utf-8"?>
<ds:datastoreItem xmlns:ds="http://schemas.openxmlformats.org/officeDocument/2006/customXml" ds:itemID="{980284CA-54F7-40FA-B63B-574E7894D137}"/>
</file>

<file path=customXml/itemProps3.xml><?xml version="1.0" encoding="utf-8"?>
<ds:datastoreItem xmlns:ds="http://schemas.openxmlformats.org/officeDocument/2006/customXml" ds:itemID="{1E868A56-57BB-4586-A343-4E79C9E62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Prijs-punten berekening</vt:lpstr>
      <vt:lpstr>Prijzenblad WTS-500</vt:lpstr>
      <vt:lpstr>'Prijzenblad WTS-500'!Afdrukbereik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2021-04-14T10:20:15Z</dcterms:created>
  <dcterms:modified xsi:type="dcterms:W3CDTF">2021-04-14T10:20:57Z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0x010100E94DDDEBF60E11449C9459A996890AAD</vt:lpwstr>
  </property>
</Properties>
</file>