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0"/>
  <workbookPr filterPrivacy="1" codeName="ThisWorkbook" autoCompressPictures="0"/>
  <xr:revisionPtr revIDLastSave="0" documentId="13_ncr:1_{A0FE5C40-7835-9349-A13E-612D20B08B0F}" xr6:coauthVersionLast="45" xr6:coauthVersionMax="45" xr10:uidLastSave="{00000000-0000-0000-0000-000000000000}"/>
  <bookViews>
    <workbookView xWindow="34660" yWindow="460" windowWidth="25640" windowHeight="19580" firstSheet="2" activeTab="9" xr2:uid="{00000000-000D-0000-FFFF-FFFF00000000}"/>
  </bookViews>
  <sheets>
    <sheet name="Beheers- en investeringsplan" sheetId="22" r:id="rId1"/>
    <sheet name="Beoordelen open vragen" sheetId="6" r:id="rId2"/>
    <sheet name="Beoordelen interview" sheetId="19" r:id="rId3"/>
    <sheet name="Beoordelaar 1" sheetId="7" r:id="rId4"/>
    <sheet name="Beoordelaar 2" sheetId="15" r:id="rId5"/>
    <sheet name="Beoordelaar 3" sheetId="16" r:id="rId6"/>
    <sheet name="Beoordelaar 4" sheetId="17" r:id="rId7"/>
    <sheet name="Beoordelaar 5" sheetId="20" r:id="rId8"/>
    <sheet name="Beoordelaar 6" sheetId="21" r:id="rId9"/>
    <sheet name="Consensus" sheetId="9" r:id="rId10"/>
    <sheet name="Eindscores" sheetId="18" r:id="rId11"/>
  </sheets>
  <definedNames>
    <definedName name="SCORE">'Beoordelen open vragen'!$A$12:$A$17</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86" i="9" l="1"/>
  <c r="G86" i="9"/>
  <c r="D86" i="9"/>
  <c r="J78" i="9"/>
  <c r="G78" i="9"/>
  <c r="D78" i="9"/>
  <c r="J70" i="9"/>
  <c r="G70" i="9"/>
  <c r="D70" i="9"/>
  <c r="J62" i="9"/>
  <c r="G62" i="9"/>
  <c r="D62" i="9"/>
  <c r="J50" i="9"/>
  <c r="G50" i="9"/>
  <c r="D50" i="9"/>
  <c r="J42" i="9"/>
  <c r="G42" i="9"/>
  <c r="D42" i="9"/>
  <c r="J34" i="9"/>
  <c r="G34" i="9"/>
  <c r="D34" i="9"/>
  <c r="J26" i="9"/>
  <c r="G26" i="9"/>
  <c r="D26" i="9"/>
  <c r="J18" i="9"/>
  <c r="G18" i="9"/>
  <c r="D18" i="9"/>
  <c r="J10" i="9"/>
  <c r="G10" i="9"/>
  <c r="D10" i="9"/>
  <c r="J124" i="9"/>
  <c r="G124" i="9"/>
  <c r="D124" i="9"/>
  <c r="J120" i="9"/>
  <c r="J119" i="9"/>
  <c r="J118" i="9"/>
  <c r="J117" i="9"/>
  <c r="J116" i="9"/>
  <c r="J115" i="9"/>
  <c r="G120" i="9"/>
  <c r="G119" i="9"/>
  <c r="G118" i="9"/>
  <c r="G117" i="9"/>
  <c r="G116" i="9"/>
  <c r="G115" i="9"/>
  <c r="D120" i="9"/>
  <c r="D119" i="9"/>
  <c r="D118" i="9"/>
  <c r="D117" i="9"/>
  <c r="D116" i="9"/>
  <c r="D115" i="9"/>
  <c r="J112" i="9"/>
  <c r="J111" i="9"/>
  <c r="J110" i="9"/>
  <c r="J109" i="9"/>
  <c r="J108" i="9"/>
  <c r="J107" i="9"/>
  <c r="G112" i="9"/>
  <c r="G111" i="9"/>
  <c r="G110" i="9"/>
  <c r="G109" i="9"/>
  <c r="G108" i="9"/>
  <c r="G107" i="9"/>
  <c r="D112" i="9"/>
  <c r="D111" i="9"/>
  <c r="D110" i="9"/>
  <c r="D109" i="9"/>
  <c r="D108" i="9"/>
  <c r="D107" i="9"/>
  <c r="J104" i="9"/>
  <c r="J103" i="9"/>
  <c r="J102" i="9"/>
  <c r="J101" i="9"/>
  <c r="J100" i="9"/>
  <c r="J99" i="9"/>
  <c r="G104" i="9"/>
  <c r="G103" i="9"/>
  <c r="G102" i="9"/>
  <c r="G101" i="9"/>
  <c r="G100" i="9"/>
  <c r="G99" i="9"/>
  <c r="D104" i="9"/>
  <c r="D103" i="9"/>
  <c r="D102" i="9"/>
  <c r="D101" i="9"/>
  <c r="D100" i="9"/>
  <c r="D99" i="9"/>
  <c r="J92" i="9"/>
  <c r="G92" i="9"/>
  <c r="J96" i="9"/>
  <c r="G96" i="9"/>
  <c r="D96" i="9"/>
  <c r="J95" i="9"/>
  <c r="G95" i="9"/>
  <c r="D95" i="9"/>
  <c r="J94" i="9"/>
  <c r="G94" i="9"/>
  <c r="D94" i="9"/>
  <c r="J93" i="9"/>
  <c r="G93" i="9"/>
  <c r="D93" i="9"/>
  <c r="D92" i="9"/>
  <c r="J91" i="9"/>
  <c r="G91" i="9"/>
  <c r="D91" i="9"/>
  <c r="D52" i="9"/>
  <c r="C3" i="18"/>
  <c r="D88" i="9"/>
  <c r="C4" i="18"/>
  <c r="C6" i="18"/>
  <c r="C10" i="18"/>
  <c r="G52" i="9"/>
  <c r="E3" i="18"/>
  <c r="G88" i="9"/>
  <c r="E4" i="18"/>
  <c r="E6" i="18"/>
  <c r="E10" i="18"/>
  <c r="J52" i="9"/>
  <c r="G3" i="18"/>
  <c r="J88" i="9"/>
  <c r="G4" i="18"/>
  <c r="G6" i="18"/>
  <c r="G10" i="18"/>
  <c r="A54" i="9"/>
  <c r="A35" i="21"/>
  <c r="A33" i="21"/>
  <c r="A31" i="21"/>
  <c r="A29" i="21"/>
  <c r="A28" i="21"/>
  <c r="A25" i="21"/>
  <c r="A24" i="21"/>
  <c r="A23" i="21"/>
  <c r="A22" i="21"/>
  <c r="A21" i="21"/>
  <c r="A20" i="21"/>
  <c r="A19" i="21"/>
  <c r="A18" i="21"/>
  <c r="A14" i="21"/>
  <c r="A12" i="21"/>
  <c r="A10" i="21"/>
  <c r="A8" i="21"/>
  <c r="A6" i="21"/>
  <c r="A4" i="21"/>
  <c r="A35" i="20"/>
  <c r="A33" i="20"/>
  <c r="A31" i="20"/>
  <c r="A29" i="20"/>
  <c r="A28" i="20"/>
  <c r="A25" i="20"/>
  <c r="A24" i="20"/>
  <c r="A23" i="20"/>
  <c r="A22" i="20"/>
  <c r="A21" i="20"/>
  <c r="A20" i="20"/>
  <c r="A19" i="20"/>
  <c r="A18" i="20"/>
  <c r="A14" i="20"/>
  <c r="A12" i="20"/>
  <c r="A10" i="20"/>
  <c r="A8" i="20"/>
  <c r="A6" i="20"/>
  <c r="A4" i="20"/>
  <c r="A35" i="17"/>
  <c r="A33" i="17"/>
  <c r="A31" i="17"/>
  <c r="A29" i="17"/>
  <c r="A28" i="17"/>
  <c r="A25" i="17"/>
  <c r="A24" i="17"/>
  <c r="A23" i="17"/>
  <c r="A22" i="17"/>
  <c r="A21" i="17"/>
  <c r="A20" i="17"/>
  <c r="A19" i="17"/>
  <c r="A18" i="17"/>
  <c r="A14" i="17"/>
  <c r="A12" i="17"/>
  <c r="A10" i="17"/>
  <c r="A8" i="17"/>
  <c r="A6" i="17"/>
  <c r="A4" i="17"/>
  <c r="A35" i="16"/>
  <c r="A33" i="16"/>
  <c r="A31" i="16"/>
  <c r="A29" i="16"/>
  <c r="A28" i="16"/>
  <c r="A25" i="16"/>
  <c r="A24" i="16"/>
  <c r="A23" i="16"/>
  <c r="A22" i="16"/>
  <c r="A21" i="16"/>
  <c r="A20" i="16"/>
  <c r="A19" i="16"/>
  <c r="A18" i="16"/>
  <c r="A14" i="16"/>
  <c r="A12" i="16"/>
  <c r="A10" i="16"/>
  <c r="A8" i="16"/>
  <c r="A6" i="16"/>
  <c r="A4" i="16"/>
  <c r="A35" i="15"/>
  <c r="A33" i="15"/>
  <c r="A31" i="15"/>
  <c r="A29" i="15"/>
  <c r="A28" i="15"/>
  <c r="A25" i="15"/>
  <c r="A24" i="15"/>
  <c r="A23" i="15"/>
  <c r="A22" i="15"/>
  <c r="A21" i="15"/>
  <c r="A20" i="15"/>
  <c r="A19" i="15"/>
  <c r="A18" i="15"/>
  <c r="A14" i="15"/>
  <c r="A12" i="15"/>
  <c r="A10" i="15"/>
  <c r="A8" i="15"/>
  <c r="A6" i="15"/>
  <c r="A4" i="15"/>
  <c r="J122" i="9"/>
  <c r="J114" i="9"/>
  <c r="J106" i="9"/>
  <c r="J98" i="9"/>
  <c r="J84" i="9"/>
  <c r="J83" i="9"/>
  <c r="J82" i="9"/>
  <c r="J81" i="9"/>
  <c r="J80" i="9"/>
  <c r="J79" i="9"/>
  <c r="J76" i="9"/>
  <c r="J75" i="9"/>
  <c r="J74" i="9"/>
  <c r="J73" i="9"/>
  <c r="J72" i="9"/>
  <c r="J71" i="9"/>
  <c r="J68" i="9"/>
  <c r="J67" i="9"/>
  <c r="J66" i="9"/>
  <c r="J65" i="9"/>
  <c r="J64" i="9"/>
  <c r="J63" i="9"/>
  <c r="J60" i="9"/>
  <c r="J59" i="9"/>
  <c r="J58" i="9"/>
  <c r="J57" i="9"/>
  <c r="J56" i="9"/>
  <c r="J55" i="9"/>
  <c r="J54" i="9"/>
  <c r="J48" i="9"/>
  <c r="J47" i="9"/>
  <c r="J46" i="9"/>
  <c r="J45" i="9"/>
  <c r="J44" i="9"/>
  <c r="J43" i="9"/>
  <c r="J40" i="9"/>
  <c r="J39" i="9"/>
  <c r="J38" i="9"/>
  <c r="J37" i="9"/>
  <c r="J36" i="9"/>
  <c r="J35" i="9"/>
  <c r="J32" i="9"/>
  <c r="J31" i="9"/>
  <c r="J30" i="9"/>
  <c r="J29" i="9"/>
  <c r="J28" i="9"/>
  <c r="J27" i="9"/>
  <c r="J24" i="9"/>
  <c r="J23" i="9"/>
  <c r="J22" i="9"/>
  <c r="J21" i="9"/>
  <c r="J20" i="9"/>
  <c r="J19" i="9"/>
  <c r="J16" i="9"/>
  <c r="J15" i="9"/>
  <c r="J14" i="9"/>
  <c r="J13" i="9"/>
  <c r="J12" i="9"/>
  <c r="J11" i="9"/>
  <c r="J8" i="9"/>
  <c r="J7" i="9"/>
  <c r="J6" i="9"/>
  <c r="J5" i="9"/>
  <c r="J4" i="9"/>
  <c r="J3" i="9"/>
  <c r="J2" i="9"/>
  <c r="G122" i="9"/>
  <c r="G114" i="9"/>
  <c r="G106" i="9"/>
  <c r="G98" i="9"/>
  <c r="G84" i="9"/>
  <c r="G83" i="9"/>
  <c r="G82" i="9"/>
  <c r="G81" i="9"/>
  <c r="G80" i="9"/>
  <c r="G79" i="9"/>
  <c r="G76" i="9"/>
  <c r="G75" i="9"/>
  <c r="G74" i="9"/>
  <c r="G73" i="9"/>
  <c r="G72" i="9"/>
  <c r="G71" i="9"/>
  <c r="G68" i="9"/>
  <c r="G67" i="9"/>
  <c r="G66" i="9"/>
  <c r="G65" i="9"/>
  <c r="G64" i="9"/>
  <c r="G63" i="9"/>
  <c r="G60" i="9"/>
  <c r="G59" i="9"/>
  <c r="G58" i="9"/>
  <c r="G57" i="9"/>
  <c r="G56" i="9"/>
  <c r="G55" i="9"/>
  <c r="G54" i="9"/>
  <c r="G48" i="9"/>
  <c r="G47" i="9"/>
  <c r="G46" i="9"/>
  <c r="G45" i="9"/>
  <c r="G44" i="9"/>
  <c r="G43" i="9"/>
  <c r="G40" i="9"/>
  <c r="G39" i="9"/>
  <c r="G38" i="9"/>
  <c r="G37" i="9"/>
  <c r="G36" i="9"/>
  <c r="G35" i="9"/>
  <c r="G32" i="9"/>
  <c r="G31" i="9"/>
  <c r="G30" i="9"/>
  <c r="G29" i="9"/>
  <c r="G28" i="9"/>
  <c r="G27" i="9"/>
  <c r="G24" i="9"/>
  <c r="G23" i="9"/>
  <c r="G22" i="9"/>
  <c r="G21" i="9"/>
  <c r="G20" i="9"/>
  <c r="G19" i="9"/>
  <c r="G16" i="9"/>
  <c r="G15" i="9"/>
  <c r="G14" i="9"/>
  <c r="G13" i="9"/>
  <c r="G12" i="9"/>
  <c r="G11" i="9"/>
  <c r="G8" i="9"/>
  <c r="G7" i="9"/>
  <c r="G6" i="9"/>
  <c r="G5" i="9"/>
  <c r="G4" i="9"/>
  <c r="G3" i="9"/>
  <c r="G2" i="9"/>
  <c r="D122" i="9"/>
  <c r="D114" i="9"/>
  <c r="D106" i="9"/>
  <c r="D98" i="9"/>
  <c r="D84" i="9"/>
  <c r="D83" i="9"/>
  <c r="D82" i="9"/>
  <c r="D81" i="9"/>
  <c r="D80" i="9"/>
  <c r="D79" i="9"/>
  <c r="D76" i="9"/>
  <c r="D75" i="9"/>
  <c r="D74" i="9"/>
  <c r="D73" i="9"/>
  <c r="D72" i="9"/>
  <c r="D71" i="9"/>
  <c r="D68" i="9"/>
  <c r="D67" i="9"/>
  <c r="D66" i="9"/>
  <c r="D65" i="9"/>
  <c r="D64" i="9"/>
  <c r="D63" i="9"/>
  <c r="D60" i="9"/>
  <c r="D59" i="9"/>
  <c r="D58" i="9"/>
  <c r="D57" i="9"/>
  <c r="D56" i="9"/>
  <c r="D55" i="9"/>
  <c r="A90" i="9"/>
  <c r="A2" i="9"/>
  <c r="A3" i="9"/>
  <c r="D48" i="9"/>
  <c r="D47" i="9"/>
  <c r="D46" i="9"/>
  <c r="D45" i="9"/>
  <c r="D44" i="9"/>
  <c r="D43" i="9"/>
  <c r="D40" i="9"/>
  <c r="D39" i="9"/>
  <c r="D38" i="9"/>
  <c r="D37" i="9"/>
  <c r="D36" i="9"/>
  <c r="D35" i="9"/>
  <c r="A79" i="9"/>
  <c r="A71" i="9"/>
  <c r="A63" i="9"/>
  <c r="A55" i="9"/>
  <c r="A43" i="9"/>
  <c r="A35" i="9"/>
  <c r="A27" i="9"/>
  <c r="A19" i="9"/>
  <c r="A11" i="9"/>
  <c r="A22" i="7"/>
  <c r="A23" i="7"/>
  <c r="A24" i="7"/>
  <c r="A25" i="7"/>
  <c r="A19" i="7"/>
  <c r="A20" i="7"/>
  <c r="A21" i="7"/>
  <c r="A18" i="7"/>
  <c r="A14" i="7"/>
  <c r="A12" i="7"/>
  <c r="A10" i="7"/>
  <c r="A8" i="7"/>
  <c r="A6" i="7"/>
  <c r="A4" i="7"/>
  <c r="B84" i="9"/>
  <c r="B83" i="9"/>
  <c r="B82" i="9"/>
  <c r="B81" i="9"/>
  <c r="B80" i="9"/>
  <c r="B79" i="9"/>
  <c r="B76" i="9"/>
  <c r="B75" i="9"/>
  <c r="B74" i="9"/>
  <c r="B73" i="9"/>
  <c r="B72" i="9"/>
  <c r="B71" i="9"/>
  <c r="B68" i="9"/>
  <c r="B67" i="9"/>
  <c r="B66" i="9"/>
  <c r="B65" i="9"/>
  <c r="B64" i="9"/>
  <c r="B63" i="9"/>
  <c r="D54" i="9"/>
  <c r="C5" i="18"/>
  <c r="E5" i="18"/>
  <c r="D32" i="9"/>
  <c r="D31" i="9"/>
  <c r="D30" i="9"/>
  <c r="D24" i="9"/>
  <c r="D23" i="9"/>
  <c r="D22" i="9"/>
  <c r="D16" i="9"/>
  <c r="D15" i="9"/>
  <c r="D14" i="9"/>
  <c r="D8" i="9"/>
  <c r="D7" i="9"/>
  <c r="D6" i="9"/>
  <c r="B120" i="9"/>
  <c r="B119" i="9"/>
  <c r="B118" i="9"/>
  <c r="B117" i="9"/>
  <c r="B116" i="9"/>
  <c r="B115" i="9"/>
  <c r="B112" i="9"/>
  <c r="B111" i="9"/>
  <c r="B110" i="9"/>
  <c r="B109" i="9"/>
  <c r="B108" i="9"/>
  <c r="B107" i="9"/>
  <c r="B104" i="9"/>
  <c r="B103" i="9"/>
  <c r="B102" i="9"/>
  <c r="B101" i="9"/>
  <c r="B100" i="9"/>
  <c r="B99" i="9"/>
  <c r="B96" i="9"/>
  <c r="B95" i="9"/>
  <c r="B94" i="9"/>
  <c r="B93" i="9"/>
  <c r="B92" i="9"/>
  <c r="B91" i="9"/>
  <c r="B32" i="9"/>
  <c r="B31" i="9"/>
  <c r="B30" i="9"/>
  <c r="B29" i="9"/>
  <c r="B28" i="9"/>
  <c r="B27" i="9"/>
  <c r="B24" i="9"/>
  <c r="B23" i="9"/>
  <c r="B22" i="9"/>
  <c r="B21" i="9"/>
  <c r="B20" i="9"/>
  <c r="B19" i="9"/>
  <c r="B16" i="9"/>
  <c r="B15" i="9"/>
  <c r="B14" i="9"/>
  <c r="B13" i="9"/>
  <c r="B12" i="9"/>
  <c r="B11" i="9"/>
  <c r="G5" i="18"/>
  <c r="A115" i="9"/>
  <c r="A35" i="7"/>
  <c r="A31" i="7"/>
  <c r="A107" i="9"/>
  <c r="A99" i="9"/>
  <c r="A91" i="9"/>
  <c r="A33" i="7"/>
  <c r="A29" i="7"/>
  <c r="A28" i="7"/>
  <c r="G2" i="18"/>
  <c r="E2" i="18"/>
  <c r="C2" i="18"/>
  <c r="D2" i="9"/>
  <c r="D29" i="9"/>
  <c r="D21" i="9"/>
  <c r="D13" i="9"/>
  <c r="D5" i="9"/>
  <c r="D12" i="9"/>
  <c r="D4" i="9"/>
  <c r="D27" i="9"/>
  <c r="D19" i="9"/>
  <c r="D11" i="9"/>
  <c r="D3" i="9"/>
  <c r="D28" i="9"/>
  <c r="D20" i="9"/>
  <c r="B38" i="9"/>
  <c r="B46" i="9"/>
  <c r="B35" i="9"/>
  <c r="B43" i="9"/>
  <c r="B47" i="9"/>
  <c r="B39" i="9"/>
  <c r="B36" i="9"/>
  <c r="B44" i="9"/>
  <c r="B40" i="9"/>
  <c r="B48" i="9"/>
  <c r="B37" i="9"/>
  <c r="B45" i="9"/>
</calcChain>
</file>

<file path=xl/sharedStrings.xml><?xml version="1.0" encoding="utf-8"?>
<sst xmlns="http://schemas.openxmlformats.org/spreadsheetml/2006/main" count="773" uniqueCount="69">
  <si>
    <t>Wijze van beoordeling van de open vragen:</t>
  </si>
  <si>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</si>
  <si>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</si>
  <si>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</si>
  <si>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</si>
  <si>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</si>
  <si>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</si>
  <si>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</si>
  <si>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</si>
  <si>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</si>
  <si>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</si>
  <si>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</si>
  <si>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</si>
  <si>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</si>
  <si>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</si>
  <si>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Score:</t>
  </si>
  <si>
    <t>KO</t>
  </si>
  <si>
    <t>Beoordeling open vragen</t>
  </si>
  <si>
    <t>€ 0,-</t>
  </si>
  <si>
    <t>Beoordelaar 4: &lt;&lt;&gt;&gt;</t>
  </si>
  <si>
    <t>Beoordelaar 4</t>
  </si>
  <si>
    <t>Motivatie consensus:</t>
  </si>
  <si>
    <t>MOTIVATIE CONSENSUS</t>
  </si>
  <si>
    <t>Totaalwaardes</t>
  </si>
  <si>
    <t>Totaalwaarde criterium kwaliteit</t>
  </si>
  <si>
    <t>Onderdeel</t>
  </si>
  <si>
    <t>Totaal behaalde waarde criterium kwaliteit:</t>
  </si>
  <si>
    <t>Totaal behaalde waarde criterium prijs:</t>
  </si>
  <si>
    <t>FICTIEVE EINDWAARDE (prijs -/- kwaliteit):</t>
  </si>
  <si>
    <t>6.3 Interview sleutelfunctionarissen</t>
  </si>
  <si>
    <t>Open vragen</t>
  </si>
  <si>
    <t>&lt;&lt;motivatie CONSENSUS&gt;&gt;</t>
  </si>
  <si>
    <t>Vraag 1</t>
  </si>
  <si>
    <t>Vraag 2</t>
  </si>
  <si>
    <t>Vraag 3</t>
  </si>
  <si>
    <t>Vraag 4</t>
  </si>
  <si>
    <t xml:space="preserve">De vastgestelde interviewvragen (niet bekend bij de inschrijver): </t>
  </si>
  <si>
    <t>Inschrijver 1</t>
  </si>
  <si>
    <t>Inschrijver 2</t>
  </si>
  <si>
    <t>Inschrijver 3</t>
  </si>
  <si>
    <t>Totaal behaalde waarde interview sleutelfunctionarissen:</t>
  </si>
  <si>
    <t>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Om de kwaliteit en toegevoegde waarde van de inschrijver(s) te kunnen beoordelen dient inschrijver haar kwaliteit aan te tonen en meerwaarde uit te werken conform onderstaande open vragen.</t>
  </si>
  <si>
    <t xml:space="preserve">Interview sleutelfunctionarissen </t>
  </si>
  <si>
    <t xml:space="preserve">De inschrijver zal zes vragen gesteld krijgen die op voorhand zijn vastgesteld en voor iedere inschrijver gelijk zijn. Deze vragen zijn opgesteld VOOR publicatie van deze aanbesteding en in bewaring gesteld bij het begeleidende adviesbureau. </t>
  </si>
  <si>
    <t>Beoordelaar 6: &lt;&lt;&gt;&gt;</t>
  </si>
  <si>
    <t>Beoordelaar 5: &lt;&lt;&gt;&gt;</t>
  </si>
  <si>
    <t>Beoordelaar 5</t>
  </si>
  <si>
    <t>Beoordelaar 6</t>
  </si>
  <si>
    <t>1.	Goedkeuring oplevering</t>
  </si>
  <si>
    <t xml:space="preserve">2.	Waarborging veiligheid </t>
  </si>
  <si>
    <t xml:space="preserve">3.	Circulaire economie </t>
  </si>
  <si>
    <t>4.	Opvolging adviezen oplevering en klanttevredenheid</t>
  </si>
  <si>
    <t>6.2 Open vragen + toelichting</t>
  </si>
  <si>
    <t>6.1 Beheers- en investeringsplan + toelichting</t>
  </si>
  <si>
    <t>Beheers- en investeringsplan</t>
  </si>
  <si>
    <t>Beoordeling beheers- en investeringsplan</t>
  </si>
  <si>
    <t>1.	Mate van volledigheid, uitgebreidheid en relevantie van het gespecificeerde beheersplan (Kolom A).</t>
  </si>
  <si>
    <t>2.	Mate van motivatie en onderbouwing van de keuze van het aangeboden beheersplan (Rij 32).</t>
  </si>
  <si>
    <t>3.	Mate van volledigheid, uitgebreidheid en relevantie van het gespecificeerde investeringsplan (Kolom A).</t>
  </si>
  <si>
    <t>4.	Mate van motivatie en onderbouwing van de keuze van het aangeboden investeringsplan (Rij 32).</t>
  </si>
  <si>
    <t>6.	Mate waarin inschrijver rekening houdt met periodes van een onderwijsorganisatie.</t>
  </si>
  <si>
    <t xml:space="preserve">5.	Mate waarin inschrijver rekening houdt met seizoensinvloeden. </t>
  </si>
  <si>
    <t>Inschrijver beschrijft op maximaal 1 A4 (toe te voegen via TenderNed) op welke wijze zij ervoor zorgt dat zij goedkeuring krijgt voor 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t>
  </si>
  <si>
    <t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t>
  </si>
  <si>
    <t xml:space="preserve">Inschrijver beschrijft op maximaal 1 A4 (toe te voegen via TenderNed) op welke wijze zij bijdraagt aan een circulaire economie in het gebruik van materialen en eigen middelen en afvoer van afval. Inschrijver geeft hierbij minimaal antwoord op het volgende:
-	Hoe ecologisch verantwoord zijn de middelen die door inschrijver gebruikt worden?
-	Hoe duurzaam zijn de materialen, vervoermiddelen en apparatuur die inschrijver gebruikt bij de uitvoering van haar werkzaamheden? 
-	In welke mate houdt inschrijver rekening met het milieu bij het uitvoeren van haar werkzaamheden? </t>
  </si>
  <si>
    <t xml:space="preserve">Inschrijver beschrijft op maximaal 2 A4 (toe te voegen via TenderNed) op welke wijze zij ervoor zorgt dat Opdrachtgever de aangedragen tips en verkregen adviezen zal opvolgen ter voorkoming en bestrijding van ongedierte? Inschrijver beschrijft hierbij hoe zij de daarvoor aangewezen verantwoordelijke van de betreffende school laat inzien en ervan overtuigt dat de opvolging van de gegeven adviezen noodzakelijk is. </t>
  </si>
  <si>
    <t>Totaal behaalde waarde beheers- en investeringsplan incl. toelichting:</t>
  </si>
  <si>
    <t>Totaal behaalde waarde open vragen incl. toelichting:</t>
  </si>
  <si>
    <t>Er wordt door de opdrachtgever een bepaalde mate van dienstverlening en service gevraagd met betrekking tot deze onderhavige opdracht met betrekking tot het voorkomen en de bestrijding van ongedierte. De opdrachtgever vraagt aan inschrijver om conform het onderstaande een beheers- en investeringsplan voor 24 maanden uit te werken  conform bijlage 7, en aan te leveren via TenderNed bij haar inschrijving (Formulier -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</si>
</sst>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12"/>
      <color indexed="8"/>
      <name val="Verdana"/>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
      <sz val="10"/>
      <color theme="9"/>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top style="thin">
        <color rgb="FF000000"/>
      </top>
      <bottom style="thin">
        <color rgb="FF000000"/>
      </bottom>
      <diagonal/>
    </border>
    <border>
      <left style="thin">
        <color auto="1"/>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38">
    <xf numFmtId="0" fontId="0" fillId="0" borderId="0" xfId="0"/>
    <xf numFmtId="0" fontId="2" fillId="0" borderId="0" xfId="0" applyFont="1"/>
    <xf numFmtId="0" fontId="0" fillId="0" borderId="0" xfId="0" applyAlignment="1">
      <alignment wrapText="1"/>
    </xf>
    <xf numFmtId="0" fontId="7" fillId="0" borderId="0" xfId="0" applyFont="1"/>
    <xf numFmtId="165" fontId="3" fillId="2" borderId="10" xfId="0" applyNumberFormat="1" applyFont="1" applyFill="1" applyBorder="1" applyAlignment="1" applyProtection="1">
      <alignment horizontal="center" vertical="center"/>
      <protection locked="0"/>
    </xf>
    <xf numFmtId="0" fontId="4" fillId="2" borderId="8" xfId="0" applyFont="1" applyFill="1" applyBorder="1" applyAlignment="1">
      <alignment horizontal="left" vertical="center" indent="1"/>
    </xf>
    <xf numFmtId="0" fontId="1" fillId="0" borderId="0" xfId="0" applyFont="1" applyFill="1" applyBorder="1" applyAlignment="1">
      <alignment vertical="center"/>
    </xf>
    <xf numFmtId="0" fontId="0" fillId="0" borderId="0" xfId="0" applyBorder="1"/>
    <xf numFmtId="0" fontId="0" fillId="0" borderId="0" xfId="0" applyAlignment="1">
      <alignment horizontal="left"/>
    </xf>
    <xf numFmtId="0" fontId="17"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14" fillId="5" borderId="1" xfId="0" applyFont="1" applyFill="1" applyBorder="1" applyAlignment="1">
      <alignment horizontal="left" vertical="center" wrapText="1"/>
    </xf>
    <xf numFmtId="0" fontId="4" fillId="3" borderId="1" xfId="0" applyFont="1" applyFill="1" applyBorder="1" applyAlignment="1" applyProtection="1">
      <alignment horizontal="left" vertical="center" indent="1"/>
      <protection locked="0"/>
    </xf>
    <xf numFmtId="0" fontId="1" fillId="0" borderId="0" xfId="0" applyFont="1"/>
    <xf numFmtId="165" fontId="3" fillId="2" borderId="5" xfId="0" applyNumberFormat="1" applyFont="1" applyFill="1" applyBorder="1" applyAlignment="1">
      <alignment horizontal="center" vertical="center"/>
    </xf>
    <xf numFmtId="165" fontId="3" fillId="2" borderId="3" xfId="0" applyNumberFormat="1" applyFont="1" applyFill="1" applyBorder="1" applyAlignment="1">
      <alignment horizontal="center" vertical="center" wrapText="1"/>
    </xf>
    <xf numFmtId="0" fontId="2" fillId="3" borderId="2" xfId="0" applyFont="1" applyFill="1" applyBorder="1"/>
    <xf numFmtId="0" fontId="2" fillId="2" borderId="8" xfId="0" applyFont="1" applyFill="1" applyBorder="1"/>
    <xf numFmtId="0" fontId="2" fillId="3" borderId="4" xfId="0" applyFont="1" applyFill="1" applyBorder="1"/>
    <xf numFmtId="0" fontId="2" fillId="3" borderId="3" xfId="0" applyFont="1" applyFill="1" applyBorder="1"/>
    <xf numFmtId="0" fontId="4" fillId="3" borderId="1" xfId="0" applyFont="1" applyFill="1" applyBorder="1" applyAlignment="1">
      <alignment horizontal="left" vertical="center" indent="1"/>
    </xf>
    <xf numFmtId="0" fontId="2" fillId="2" borderId="0" xfId="0" applyFont="1" applyFill="1"/>
    <xf numFmtId="165" fontId="2" fillId="0" borderId="0" xfId="0" applyNumberFormat="1" applyFont="1" applyAlignment="1">
      <alignment horizontal="center"/>
    </xf>
    <xf numFmtId="0" fontId="1" fillId="0" borderId="7" xfId="0" applyFont="1" applyBorder="1" applyAlignment="1">
      <alignment vertical="center"/>
    </xf>
    <xf numFmtId="0" fontId="1" fillId="0" borderId="0" xfId="0" applyFont="1" applyAlignment="1">
      <alignment vertical="center"/>
    </xf>
    <xf numFmtId="164" fontId="2" fillId="2" borderId="8" xfId="0" applyNumberFormat="1" applyFont="1" applyFill="1" applyBorder="1" applyAlignment="1">
      <alignment horizontal="center" vertical="center" wrapText="1"/>
    </xf>
    <xf numFmtId="0" fontId="20" fillId="3" borderId="9"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wrapText="1"/>
    </xf>
    <xf numFmtId="164" fontId="2" fillId="7" borderId="2" xfId="0" applyNumberFormat="1" applyFont="1" applyFill="1" applyBorder="1" applyAlignment="1">
      <alignment horizontal="center" vertical="center" wrapText="1"/>
    </xf>
    <xf numFmtId="0" fontId="9" fillId="8" borderId="2" xfId="0" applyFont="1" applyFill="1" applyBorder="1" applyAlignment="1" applyProtection="1">
      <alignment horizontal="center" vertical="center" wrapText="1"/>
      <protection locked="0"/>
    </xf>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2" fillId="6" borderId="3" xfId="0" applyFont="1" applyFill="1" applyBorder="1" applyAlignment="1">
      <alignment horizontal="center" vertical="center"/>
    </xf>
    <xf numFmtId="0" fontId="11" fillId="0" borderId="0" xfId="0" applyFont="1" applyAlignment="1">
      <alignment horizontal="right" vertical="center" wrapText="1"/>
    </xf>
    <xf numFmtId="0" fontId="9" fillId="0" borderId="0" xfId="0" applyFont="1" applyAlignment="1">
      <alignment horizontal="center" vertical="center" wrapText="1"/>
    </xf>
    <xf numFmtId="0" fontId="11" fillId="3" borderId="2" xfId="0" applyFont="1" applyFill="1" applyBorder="1" applyAlignment="1">
      <alignment vertical="center"/>
    </xf>
    <xf numFmtId="0" fontId="8" fillId="3" borderId="4" xfId="0" applyFont="1" applyFill="1" applyBorder="1" applyAlignment="1">
      <alignment vertical="center"/>
    </xf>
    <xf numFmtId="0" fontId="8"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9" fillId="8" borderId="1" xfId="0" applyFont="1" applyFill="1" applyBorder="1" applyAlignment="1" applyProtection="1">
      <alignment horizontal="center" vertical="center" wrapText="1"/>
      <protection locked="0"/>
    </xf>
    <xf numFmtId="0" fontId="1" fillId="6" borderId="2" xfId="0" applyFont="1" applyFill="1" applyBorder="1" applyAlignment="1">
      <alignment vertical="center"/>
    </xf>
    <xf numFmtId="0" fontId="4" fillId="0" borderId="8" xfId="0" applyFont="1" applyBorder="1" applyAlignment="1">
      <alignment horizontal="left" vertical="center" indent="1"/>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0" borderId="8" xfId="0" applyFont="1" applyBorder="1" applyAlignment="1">
      <alignment horizontal="left" vertical="center"/>
    </xf>
    <xf numFmtId="0" fontId="1" fillId="4" borderId="1" xfId="0" applyFont="1" applyFill="1" applyBorder="1" applyAlignment="1">
      <alignment vertical="center" wrapText="1"/>
    </xf>
    <xf numFmtId="166" fontId="1" fillId="4" borderId="13" xfId="0" applyNumberFormat="1" applyFont="1" applyFill="1" applyBorder="1" applyAlignment="1">
      <alignment horizontal="center" vertical="center" wrapText="1"/>
    </xf>
    <xf numFmtId="166" fontId="1" fillId="4" borderId="1"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6" fillId="8"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7" fontId="4" fillId="0" borderId="8" xfId="0" applyNumberFormat="1" applyFont="1" applyBorder="1" applyAlignment="1">
      <alignment horizontal="left" vertical="center"/>
    </xf>
    <xf numFmtId="166" fontId="15" fillId="7" borderId="2" xfId="0" applyNumberFormat="1" applyFont="1" applyFill="1" applyBorder="1" applyAlignment="1">
      <alignment vertical="center" wrapText="1"/>
    </xf>
    <xf numFmtId="166" fontId="15" fillId="7" borderId="3" xfId="0" applyNumberFormat="1" applyFont="1" applyFill="1" applyBorder="1" applyAlignment="1">
      <alignment vertical="center" wrapText="1"/>
    </xf>
    <xf numFmtId="0" fontId="14" fillId="5" borderId="13" xfId="0" applyFont="1" applyFill="1" applyBorder="1" applyAlignment="1">
      <alignment horizontal="left" vertical="center" wrapText="1"/>
    </xf>
    <xf numFmtId="0" fontId="13" fillId="3" borderId="4" xfId="0" applyFont="1" applyFill="1" applyBorder="1" applyAlignment="1">
      <alignment vertical="center"/>
    </xf>
    <xf numFmtId="0" fontId="21" fillId="3" borderId="2" xfId="0" applyFont="1" applyFill="1" applyBorder="1" applyAlignment="1">
      <alignment vertical="center"/>
    </xf>
    <xf numFmtId="0" fontId="2" fillId="5" borderId="1" xfId="0" applyFont="1" applyFill="1" applyBorder="1" applyAlignment="1">
      <alignment horizontal="justify" vertical="center" wrapText="1"/>
    </xf>
    <xf numFmtId="0" fontId="12" fillId="5" borderId="1" xfId="0" applyFont="1" applyFill="1" applyBorder="1" applyAlignment="1">
      <alignment horizontal="justify" vertical="center" wrapText="1"/>
    </xf>
    <xf numFmtId="0" fontId="2" fillId="4" borderId="13" xfId="0" applyFont="1" applyFill="1" applyBorder="1" applyAlignment="1">
      <alignment vertical="center" wrapText="1"/>
    </xf>
    <xf numFmtId="0" fontId="2" fillId="4" borderId="12" xfId="0" applyFont="1" applyFill="1" applyBorder="1" applyAlignment="1">
      <alignment vertical="center" wrapText="1"/>
    </xf>
    <xf numFmtId="0" fontId="2" fillId="5" borderId="15" xfId="0" applyFont="1" applyFill="1" applyBorder="1" applyAlignment="1">
      <alignment horizontal="justify" vertical="center" wrapText="1"/>
    </xf>
    <xf numFmtId="0" fontId="12" fillId="5" borderId="15" xfId="0" applyFont="1" applyFill="1" applyBorder="1" applyAlignment="1">
      <alignment horizontal="justify" vertical="center" wrapText="1"/>
    </xf>
    <xf numFmtId="0" fontId="2" fillId="5" borderId="16" xfId="0" applyFont="1" applyFill="1" applyBorder="1" applyAlignment="1">
      <alignment horizontal="justify" vertical="center" wrapText="1"/>
    </xf>
    <xf numFmtId="0" fontId="21" fillId="3" borderId="4" xfId="0" applyFont="1" applyFill="1" applyBorder="1" applyAlignment="1">
      <alignment vertical="center"/>
    </xf>
    <xf numFmtId="164" fontId="3" fillId="2" borderId="14" xfId="0" applyNumberFormat="1" applyFont="1" applyFill="1" applyBorder="1" applyAlignment="1">
      <alignment horizontal="center" vertical="center" wrapText="1"/>
    </xf>
    <xf numFmtId="164" fontId="3" fillId="0" borderId="14" xfId="0" applyNumberFormat="1" applyFont="1" applyBorder="1" applyAlignment="1">
      <alignment horizontal="center" vertical="center" wrapText="1"/>
    </xf>
    <xf numFmtId="0" fontId="20" fillId="3" borderId="1" xfId="0" applyFont="1" applyFill="1" applyBorder="1" applyAlignment="1">
      <alignment horizontal="center" vertical="center"/>
    </xf>
    <xf numFmtId="0" fontId="22" fillId="9" borderId="2" xfId="0" applyFont="1" applyFill="1" applyBorder="1" applyAlignment="1">
      <alignment horizontal="center" vertical="center" wrapText="1"/>
    </xf>
    <xf numFmtId="0" fontId="22" fillId="9" borderId="1" xfId="0" applyFont="1" applyFill="1" applyBorder="1" applyAlignment="1">
      <alignment horizontal="center" vertical="center" wrapText="1"/>
    </xf>
    <xf numFmtId="166" fontId="12" fillId="5" borderId="1" xfId="0" applyNumberFormat="1" applyFont="1" applyFill="1" applyBorder="1" applyAlignment="1">
      <alignment horizontal="left" vertical="center" wrapText="1"/>
    </xf>
    <xf numFmtId="0" fontId="2" fillId="0" borderId="2" xfId="0" applyFont="1" applyFill="1" applyBorder="1"/>
    <xf numFmtId="0" fontId="2" fillId="0" borderId="8" xfId="0" applyFont="1" applyFill="1" applyBorder="1"/>
    <xf numFmtId="0" fontId="2" fillId="0" borderId="4" xfId="0" applyFont="1" applyFill="1" applyBorder="1"/>
    <xf numFmtId="0" fontId="2" fillId="0" borderId="3" xfId="0" applyFont="1" applyFill="1" applyBorder="1"/>
    <xf numFmtId="0" fontId="2" fillId="0" borderId="0" xfId="0" applyFont="1" applyFill="1"/>
    <xf numFmtId="0" fontId="1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2" fillId="5" borderId="2"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3" borderId="2"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165"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2" fillId="4" borderId="13" xfId="0" applyFont="1" applyFill="1" applyBorder="1" applyAlignment="1">
      <alignment horizontal="left" vertical="center" wrapText="1"/>
    </xf>
    <xf numFmtId="0" fontId="2" fillId="4" borderId="12"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164" fontId="19" fillId="5" borderId="8" xfId="0" applyNumberFormat="1" applyFont="1" applyFill="1" applyBorder="1" applyAlignment="1" applyProtection="1">
      <alignment horizontal="center" vertical="center" wrapText="1"/>
      <protection locked="0"/>
    </xf>
    <xf numFmtId="164" fontId="19" fillId="5" borderId="12" xfId="0" applyNumberFormat="1" applyFont="1" applyFill="1" applyBorder="1" applyAlignment="1" applyProtection="1">
      <alignment horizontal="center" vertical="center" wrapText="1"/>
      <protection locked="0"/>
    </xf>
    <xf numFmtId="0" fontId="10" fillId="8" borderId="6" xfId="0" applyFont="1" applyFill="1" applyBorder="1" applyAlignment="1">
      <alignment horizontal="right" vertical="center" wrapText="1"/>
    </xf>
    <xf numFmtId="0" fontId="10" fillId="8" borderId="11" xfId="0" applyFont="1" applyFill="1" applyBorder="1" applyAlignment="1">
      <alignment horizontal="right" vertical="center" wrapText="1"/>
    </xf>
    <xf numFmtId="0" fontId="11" fillId="9" borderId="9" xfId="0" applyFont="1" applyFill="1" applyBorder="1" applyAlignment="1">
      <alignment horizontal="right" vertical="center" wrapText="1"/>
    </xf>
    <xf numFmtId="0" fontId="11" fillId="9" borderId="5" xfId="0" applyFont="1" applyFill="1" applyBorder="1" applyAlignment="1">
      <alignment horizontal="right" vertical="center" wrapText="1"/>
    </xf>
    <xf numFmtId="0" fontId="3" fillId="4" borderId="13"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10" fillId="8"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18" fillId="7" borderId="2" xfId="0" applyFont="1" applyFill="1" applyBorder="1" applyAlignment="1">
      <alignment horizontal="right" vertical="center" wrapText="1"/>
    </xf>
    <xf numFmtId="0" fontId="18" fillId="7" borderId="3"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23" fillId="3" borderId="4" xfId="0" applyFont="1" applyFill="1" applyBorder="1" applyAlignment="1">
      <alignmen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6B04-0BCE-E446-A796-74F9DB060ED6}">
  <dimension ref="A1:G15"/>
  <sheetViews>
    <sheetView workbookViewId="0">
      <selection activeCell="G14" sqref="G14"/>
    </sheetView>
  </sheetViews>
  <sheetFormatPr baseColWidth="10" defaultColWidth="8.83203125" defaultRowHeight="15" x14ac:dyDescent="0.2"/>
  <cols>
    <col min="1" max="1" width="45.83203125" customWidth="1"/>
    <col min="2" max="7" width="15.83203125" customWidth="1"/>
  </cols>
  <sheetData>
    <row r="1" spans="1:7" s="8" customFormat="1" ht="30" customHeight="1" x14ac:dyDescent="0.2">
      <c r="A1" s="90" t="s">
        <v>55</v>
      </c>
      <c r="B1" s="91"/>
      <c r="C1" s="91"/>
      <c r="D1" s="91"/>
      <c r="E1" s="91"/>
      <c r="F1" s="91"/>
      <c r="G1" s="92"/>
    </row>
    <row r="2" spans="1:7" s="2" customFormat="1" ht="80" customHeight="1" x14ac:dyDescent="0.2">
      <c r="A2" s="93" t="s">
        <v>68</v>
      </c>
      <c r="B2" s="94"/>
      <c r="C2" s="94"/>
      <c r="D2" s="94"/>
      <c r="E2" s="94"/>
      <c r="F2" s="94"/>
      <c r="G2" s="95"/>
    </row>
    <row r="3" spans="1:7" s="2" customFormat="1" ht="20" customHeight="1" x14ac:dyDescent="0.2">
      <c r="A3" s="87" t="s">
        <v>56</v>
      </c>
      <c r="B3" s="88"/>
      <c r="C3" s="88"/>
      <c r="D3" s="88"/>
      <c r="E3" s="88"/>
      <c r="F3" s="88"/>
      <c r="G3" s="89"/>
    </row>
    <row r="4" spans="1:7" s="2" customFormat="1" ht="20" customHeight="1" x14ac:dyDescent="0.2">
      <c r="A4" s="87" t="s">
        <v>57</v>
      </c>
      <c r="B4" s="88"/>
      <c r="C4" s="88"/>
      <c r="D4" s="88"/>
      <c r="E4" s="88"/>
      <c r="F4" s="88"/>
      <c r="G4" s="89"/>
    </row>
    <row r="5" spans="1:7" s="2" customFormat="1" ht="20" customHeight="1" x14ac:dyDescent="0.2">
      <c r="A5" s="87" t="s">
        <v>58</v>
      </c>
      <c r="B5" s="88"/>
      <c r="C5" s="88"/>
      <c r="D5" s="88"/>
      <c r="E5" s="88"/>
      <c r="F5" s="88"/>
      <c r="G5" s="89"/>
    </row>
    <row r="6" spans="1:7" s="2" customFormat="1" ht="20" customHeight="1" x14ac:dyDescent="0.2">
      <c r="A6" s="87" t="s">
        <v>59</v>
      </c>
      <c r="B6" s="88"/>
      <c r="C6" s="88"/>
      <c r="D6" s="88"/>
      <c r="E6" s="88"/>
      <c r="F6" s="88"/>
      <c r="G6" s="89"/>
    </row>
    <row r="7" spans="1:7" s="2" customFormat="1" ht="20" customHeight="1" x14ac:dyDescent="0.2">
      <c r="A7" s="87" t="s">
        <v>61</v>
      </c>
      <c r="B7" s="88"/>
      <c r="C7" s="88"/>
      <c r="D7" s="88"/>
      <c r="E7" s="88"/>
      <c r="F7" s="88"/>
      <c r="G7" s="89"/>
    </row>
    <row r="8" spans="1:7" s="2" customFormat="1" ht="20" customHeight="1" x14ac:dyDescent="0.2">
      <c r="A8" s="87" t="s">
        <v>60</v>
      </c>
      <c r="B8" s="88"/>
      <c r="C8" s="88"/>
      <c r="D8" s="88"/>
      <c r="E8" s="88"/>
      <c r="F8" s="88"/>
      <c r="G8" s="89"/>
    </row>
    <row r="9" spans="1:7" ht="25" customHeight="1" x14ac:dyDescent="0.2">
      <c r="A9" s="12" t="s">
        <v>0</v>
      </c>
      <c r="B9" s="13">
        <v>1</v>
      </c>
      <c r="C9" s="13">
        <v>2</v>
      </c>
      <c r="D9" s="13">
        <v>3</v>
      </c>
      <c r="E9" s="13">
        <v>4</v>
      </c>
      <c r="F9" s="13">
        <v>5</v>
      </c>
      <c r="G9" s="13">
        <v>6</v>
      </c>
    </row>
    <row r="10" spans="1:7" ht="20" customHeight="1" x14ac:dyDescent="0.2">
      <c r="A10" s="70" t="s">
        <v>11</v>
      </c>
      <c r="B10" s="79">
        <v>2400</v>
      </c>
      <c r="C10" s="79">
        <v>2000</v>
      </c>
      <c r="D10" s="79">
        <v>2000</v>
      </c>
      <c r="E10" s="79">
        <v>1600</v>
      </c>
      <c r="F10" s="79">
        <v>600</v>
      </c>
      <c r="G10" s="79">
        <v>1400</v>
      </c>
    </row>
    <row r="11" spans="1:7" ht="20" customHeight="1" x14ac:dyDescent="0.2">
      <c r="A11" s="71" t="s">
        <v>10</v>
      </c>
      <c r="B11" s="79">
        <v>1200</v>
      </c>
      <c r="C11" s="79">
        <v>1000</v>
      </c>
      <c r="D11" s="79">
        <v>1000</v>
      </c>
      <c r="E11" s="79">
        <v>800</v>
      </c>
      <c r="F11" s="79">
        <v>300</v>
      </c>
      <c r="G11" s="79">
        <v>700</v>
      </c>
    </row>
    <row r="12" spans="1:7" ht="20" customHeight="1" x14ac:dyDescent="0.2">
      <c r="A12" s="71" t="s">
        <v>9</v>
      </c>
      <c r="B12" s="79">
        <v>600</v>
      </c>
      <c r="C12" s="79">
        <v>500</v>
      </c>
      <c r="D12" s="79">
        <v>500</v>
      </c>
      <c r="E12" s="79">
        <v>400</v>
      </c>
      <c r="F12" s="79">
        <v>150</v>
      </c>
      <c r="G12" s="79">
        <v>350</v>
      </c>
    </row>
    <row r="13" spans="1:7" ht="20" customHeight="1" x14ac:dyDescent="0.2">
      <c r="A13" s="70" t="s">
        <v>8</v>
      </c>
      <c r="B13" s="79">
        <v>0</v>
      </c>
      <c r="C13" s="79">
        <v>0</v>
      </c>
      <c r="D13" s="79">
        <v>0</v>
      </c>
      <c r="E13" s="79">
        <v>0</v>
      </c>
      <c r="F13" s="79">
        <v>0</v>
      </c>
      <c r="G13" s="79">
        <v>0</v>
      </c>
    </row>
    <row r="14" spans="1:7" ht="20" customHeight="1" x14ac:dyDescent="0.2">
      <c r="A14" s="72" t="s">
        <v>7</v>
      </c>
      <c r="B14" s="63" t="s">
        <v>16</v>
      </c>
      <c r="C14" s="63" t="s">
        <v>16</v>
      </c>
      <c r="D14" s="63" t="s">
        <v>16</v>
      </c>
      <c r="E14" s="63" t="s">
        <v>16</v>
      </c>
      <c r="F14" s="63" t="s">
        <v>16</v>
      </c>
      <c r="G14" s="63" t="s">
        <v>16</v>
      </c>
    </row>
    <row r="15" spans="1:7" ht="20" customHeight="1" x14ac:dyDescent="0.2">
      <c r="A15" s="65" t="s">
        <v>6</v>
      </c>
      <c r="B15" s="137"/>
      <c r="C15" s="64"/>
      <c r="D15" s="64"/>
      <c r="E15" s="64"/>
      <c r="F15" s="85"/>
      <c r="G15" s="86"/>
    </row>
  </sheetData>
  <sheetProtection algorithmName="SHA-512" hashValue="/j6Z+AfEMC9+TZFi6XfSZxV3wHC5GuUkp5j7mDLUP/TVY/9AEZy5ko9StIoYb0MDtCU51m01f9FdTxnhCPCY1A==" saltValue="mSFs+bENFpScrqAkGvh8ZQ==" spinCount="100000" sheet="1" objects="1" scenarios="1"/>
  <mergeCells count="9">
    <mergeCell ref="F15:G15"/>
    <mergeCell ref="A5:G5"/>
    <mergeCell ref="A6:G6"/>
    <mergeCell ref="A7:G7"/>
    <mergeCell ref="A1:G1"/>
    <mergeCell ref="A2:G2"/>
    <mergeCell ref="A3:G3"/>
    <mergeCell ref="A4:G4"/>
    <mergeCell ref="A8:G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124"/>
  <sheetViews>
    <sheetView showGridLines="0" tabSelected="1" topLeftCell="A82" zoomScale="88" workbookViewId="0">
      <selection activeCell="D98" sqref="D98"/>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customWidth="1"/>
    <col min="10" max="11" width="26.1640625" customWidth="1"/>
  </cols>
  <sheetData>
    <row r="1" spans="1:11" ht="40" customHeight="1" x14ac:dyDescent="0.2">
      <c r="A1" s="134" t="s">
        <v>23</v>
      </c>
      <c r="B1" s="135"/>
      <c r="C1" s="5"/>
      <c r="D1" s="136"/>
      <c r="E1" s="136"/>
      <c r="F1" s="26"/>
      <c r="G1" s="132"/>
      <c r="H1" s="133"/>
      <c r="I1" s="27"/>
      <c r="J1" s="132"/>
      <c r="K1" s="133"/>
    </row>
    <row r="2" spans="1:11" ht="28" customHeight="1" x14ac:dyDescent="0.2">
      <c r="A2" s="112" t="str">
        <f>'Beheers- en investeringsplan'!A1</f>
        <v>Beoordeling beheers- en investeringsplan</v>
      </c>
      <c r="B2" s="113"/>
      <c r="C2" s="28"/>
      <c r="D2" s="29" t="str">
        <f>'Beoordelaar 1'!C1</f>
        <v>Inschrijver 1</v>
      </c>
      <c r="E2" s="76" t="s">
        <v>22</v>
      </c>
      <c r="F2" s="74"/>
      <c r="G2" s="29" t="str">
        <f>'Beoordelaar 1'!F1</f>
        <v>Inschrijver 2</v>
      </c>
      <c r="H2" s="76" t="s">
        <v>22</v>
      </c>
      <c r="I2" s="75"/>
      <c r="J2" s="29" t="str">
        <f>'Beoordelaar 1'!I1</f>
        <v>Inschrijver 3</v>
      </c>
      <c r="K2" s="76" t="s">
        <v>22</v>
      </c>
    </row>
    <row r="3" spans="1:11" ht="18" customHeight="1" x14ac:dyDescent="0.2">
      <c r="A3" s="120" t="str">
        <f>'Beheers- en investeringsplan'!A3</f>
        <v>1.	Mate van volledigheid, uitgebreidheid en relevantie van het gespecificeerde beheersplan (Kolom A).</v>
      </c>
      <c r="B3" s="30" t="s">
        <v>12</v>
      </c>
      <c r="C3" s="28"/>
      <c r="D3" s="31" t="str">
        <f>'Beoordelaar 1'!C3</f>
        <v>SCORE</v>
      </c>
      <c r="E3" s="114" t="s">
        <v>31</v>
      </c>
      <c r="F3" s="28"/>
      <c r="G3" s="31" t="str">
        <f>'Beoordelaar 1'!F3</f>
        <v>SCORE</v>
      </c>
      <c r="H3" s="114" t="s">
        <v>31</v>
      </c>
      <c r="I3" s="32"/>
      <c r="J3" s="31" t="str">
        <f>'Beoordelaar 1'!I3</f>
        <v>SCORE</v>
      </c>
      <c r="K3" s="114" t="s">
        <v>31</v>
      </c>
    </row>
    <row r="4" spans="1:11" ht="18" customHeight="1" x14ac:dyDescent="0.2">
      <c r="A4" s="121"/>
      <c r="B4" s="30" t="s">
        <v>13</v>
      </c>
      <c r="C4" s="28"/>
      <c r="D4" s="31" t="str">
        <f>'Beoordelaar 2'!C3</f>
        <v>SCORE</v>
      </c>
      <c r="E4" s="114"/>
      <c r="F4" s="28"/>
      <c r="G4" s="31" t="str">
        <f>'Beoordelaar 2'!F3</f>
        <v>SCORE</v>
      </c>
      <c r="H4" s="114"/>
      <c r="I4" s="32"/>
      <c r="J4" s="31" t="str">
        <f>'Beoordelaar 2'!I3</f>
        <v>SCORE</v>
      </c>
      <c r="K4" s="114"/>
    </row>
    <row r="5" spans="1:11" ht="18" customHeight="1" x14ac:dyDescent="0.2">
      <c r="A5" s="121"/>
      <c r="B5" s="30" t="s">
        <v>14</v>
      </c>
      <c r="C5" s="28"/>
      <c r="D5" s="31" t="str">
        <f>'Beoordelaar 3'!C3</f>
        <v>SCORE</v>
      </c>
      <c r="E5" s="114"/>
      <c r="F5" s="28"/>
      <c r="G5" s="31" t="str">
        <f>'Beoordelaar 3'!F3</f>
        <v>SCORE</v>
      </c>
      <c r="H5" s="114"/>
      <c r="I5" s="32"/>
      <c r="J5" s="31" t="str">
        <f>'Beoordelaar 3'!I3</f>
        <v>SCORE</v>
      </c>
      <c r="K5" s="114"/>
    </row>
    <row r="6" spans="1:11" ht="18" customHeight="1" x14ac:dyDescent="0.2">
      <c r="A6" s="121"/>
      <c r="B6" s="30" t="s">
        <v>20</v>
      </c>
      <c r="C6" s="28"/>
      <c r="D6" s="33" t="str">
        <f>'Beoordelaar 4'!C3</f>
        <v>SCORE</v>
      </c>
      <c r="E6" s="114"/>
      <c r="F6" s="28"/>
      <c r="G6" s="33" t="str">
        <f>'Beoordelaar 4'!F3</f>
        <v>SCORE</v>
      </c>
      <c r="H6" s="114"/>
      <c r="I6" s="32"/>
      <c r="J6" s="33" t="str">
        <f>'Beoordelaar 4'!I3</f>
        <v>SCORE</v>
      </c>
      <c r="K6" s="114"/>
    </row>
    <row r="7" spans="1:11" ht="18" customHeight="1" x14ac:dyDescent="0.2">
      <c r="A7" s="121"/>
      <c r="B7" s="30" t="s">
        <v>46</v>
      </c>
      <c r="C7" s="28"/>
      <c r="D7" s="33" t="str">
        <f>'Beoordelaar 5'!C3</f>
        <v>SCORE</v>
      </c>
      <c r="E7" s="114"/>
      <c r="F7" s="28"/>
      <c r="G7" s="33" t="str">
        <f>'Beoordelaar 5'!F3</f>
        <v>SCORE</v>
      </c>
      <c r="H7" s="114"/>
      <c r="I7" s="32"/>
      <c r="J7" s="33" t="str">
        <f>'Beoordelaar 5'!I3</f>
        <v>SCORE</v>
      </c>
      <c r="K7" s="114"/>
    </row>
    <row r="8" spans="1:11" ht="18" customHeight="1" x14ac:dyDescent="0.2">
      <c r="A8" s="122"/>
      <c r="B8" s="30" t="s">
        <v>47</v>
      </c>
      <c r="C8" s="28"/>
      <c r="D8" s="33" t="str">
        <f>'Beoordelaar 6'!C3</f>
        <v>SCORE</v>
      </c>
      <c r="E8" s="114"/>
      <c r="F8" s="28"/>
      <c r="G8" s="33" t="str">
        <f>'Beoordelaar 6'!F3</f>
        <v>SCORE</v>
      </c>
      <c r="H8" s="114"/>
      <c r="I8" s="32"/>
      <c r="J8" s="33" t="str">
        <f>'Beoordelaar 6'!I3</f>
        <v>SCORE</v>
      </c>
      <c r="K8" s="114"/>
    </row>
    <row r="9" spans="1:11" ht="20" customHeight="1" x14ac:dyDescent="0.2">
      <c r="A9" s="116" t="s">
        <v>5</v>
      </c>
      <c r="B9" s="117"/>
      <c r="C9" s="28"/>
      <c r="D9" s="34" t="s">
        <v>6</v>
      </c>
      <c r="E9" s="114"/>
      <c r="F9" s="28"/>
      <c r="G9" s="34" t="s">
        <v>6</v>
      </c>
      <c r="H9" s="114"/>
      <c r="I9" s="32"/>
      <c r="J9" s="34" t="s">
        <v>6</v>
      </c>
      <c r="K9" s="114"/>
    </row>
    <row r="10" spans="1:11" ht="20" customHeight="1" x14ac:dyDescent="0.2">
      <c r="A10" s="118"/>
      <c r="B10" s="119"/>
      <c r="C10" s="35"/>
      <c r="D10" s="77" t="str">
        <f>IF(D9="Uitmuntend","€ 2.400",IF(D9="Goed","€ 1.200",IF(D9="Voldoende","€ 600",IF(D9="Matig","€ 0",IF(D9="Onvoldoende","KO"," ")))))</f>
        <v xml:space="preserve"> </v>
      </c>
      <c r="E10" s="115"/>
      <c r="F10" s="35"/>
      <c r="G10" s="77" t="str">
        <f>IF(G9="Uitmuntend","€ 2.400",IF(G9="Goed","€ 1.200",IF(G9="Voldoende","€ 600",IF(G9="Matig","€ 0",IF(G9="Onvoldoende","KO"," ")))))</f>
        <v xml:space="preserve"> </v>
      </c>
      <c r="H10" s="115"/>
      <c r="I10" s="36"/>
      <c r="J10" s="77" t="str">
        <f>IF(J9="Uitmuntend","€ 2.400",IF(J9="Goed","€ 1.200",IF(J9="Voldoende","€ 600",IF(J9="Matig","€ 0",IF(J9="Onvoldoende","KO"," ")))))</f>
        <v xml:space="preserve"> </v>
      </c>
      <c r="K10" s="115"/>
    </row>
    <row r="11" spans="1:11" ht="18" customHeight="1" x14ac:dyDescent="0.2">
      <c r="A11" s="120" t="str">
        <f>'Beheers- en investeringsplan'!A4</f>
        <v>2.	Mate van motivatie en onderbouwing van de keuze van het aangeboden beheersplan (Rij 32).</v>
      </c>
      <c r="B11" s="30" t="str">
        <f t="shared" ref="B11:B16" si="0">B3</f>
        <v>Beoordelaar 1</v>
      </c>
      <c r="C11" s="28"/>
      <c r="D11" s="31" t="str">
        <f>'Beoordelaar 1'!C5</f>
        <v>SCORE</v>
      </c>
      <c r="E11" s="114" t="s">
        <v>31</v>
      </c>
      <c r="F11" s="28"/>
      <c r="G11" s="31" t="str">
        <f>'Beoordelaar 1'!F5</f>
        <v>SCORE</v>
      </c>
      <c r="H11" s="114" t="s">
        <v>31</v>
      </c>
      <c r="I11" s="32"/>
      <c r="J11" s="31" t="str">
        <f>'Beoordelaar 1'!I5</f>
        <v>SCORE</v>
      </c>
      <c r="K11" s="114" t="s">
        <v>31</v>
      </c>
    </row>
    <row r="12" spans="1:11" ht="18" customHeight="1" x14ac:dyDescent="0.2">
      <c r="A12" s="121"/>
      <c r="B12" s="30" t="str">
        <f t="shared" si="0"/>
        <v>Beoordelaar 2</v>
      </c>
      <c r="C12" s="28"/>
      <c r="D12" s="31" t="str">
        <f>'Beoordelaar 2'!C5</f>
        <v>SCORE</v>
      </c>
      <c r="E12" s="114"/>
      <c r="F12" s="28"/>
      <c r="G12" s="31" t="str">
        <f>'Beoordelaar 2'!F5</f>
        <v>SCORE</v>
      </c>
      <c r="H12" s="114"/>
      <c r="I12" s="32"/>
      <c r="J12" s="31" t="str">
        <f>'Beoordelaar 2'!I5</f>
        <v>SCORE</v>
      </c>
      <c r="K12" s="114"/>
    </row>
    <row r="13" spans="1:11" ht="18" customHeight="1" x14ac:dyDescent="0.2">
      <c r="A13" s="121"/>
      <c r="B13" s="30" t="str">
        <f t="shared" si="0"/>
        <v>Beoordelaar 3</v>
      </c>
      <c r="C13" s="28"/>
      <c r="D13" s="31" t="str">
        <f>'Beoordelaar 3'!C5</f>
        <v>SCORE</v>
      </c>
      <c r="E13" s="114"/>
      <c r="F13" s="28"/>
      <c r="G13" s="31" t="str">
        <f>'Beoordelaar 3'!F5</f>
        <v>SCORE</v>
      </c>
      <c r="H13" s="114"/>
      <c r="I13" s="32"/>
      <c r="J13" s="31" t="str">
        <f>'Beoordelaar 3'!I5</f>
        <v>SCORE</v>
      </c>
      <c r="K13" s="114"/>
    </row>
    <row r="14" spans="1:11" ht="18" customHeight="1" x14ac:dyDescent="0.2">
      <c r="A14" s="121"/>
      <c r="B14" s="30" t="str">
        <f t="shared" si="0"/>
        <v>Beoordelaar 4</v>
      </c>
      <c r="C14" s="28"/>
      <c r="D14" s="33" t="str">
        <f>'Beoordelaar 4'!C5</f>
        <v>SCORE</v>
      </c>
      <c r="E14" s="114"/>
      <c r="F14" s="28"/>
      <c r="G14" s="33" t="str">
        <f>'Beoordelaar 4'!F5</f>
        <v>SCORE</v>
      </c>
      <c r="H14" s="114"/>
      <c r="I14" s="32"/>
      <c r="J14" s="33" t="str">
        <f>'Beoordelaar 4'!I5</f>
        <v>SCORE</v>
      </c>
      <c r="K14" s="114"/>
    </row>
    <row r="15" spans="1:11" ht="18" customHeight="1" x14ac:dyDescent="0.2">
      <c r="A15" s="121"/>
      <c r="B15" s="30" t="str">
        <f t="shared" si="0"/>
        <v>Beoordelaar 5</v>
      </c>
      <c r="C15" s="28"/>
      <c r="D15" s="33" t="str">
        <f>'Beoordelaar 5'!C5</f>
        <v>SCORE</v>
      </c>
      <c r="E15" s="114"/>
      <c r="F15" s="28"/>
      <c r="G15" s="33" t="str">
        <f>'Beoordelaar 5'!F5</f>
        <v>SCORE</v>
      </c>
      <c r="H15" s="114"/>
      <c r="I15" s="32"/>
      <c r="J15" s="33" t="str">
        <f>'Beoordelaar 5'!I5</f>
        <v>SCORE</v>
      </c>
      <c r="K15" s="114"/>
    </row>
    <row r="16" spans="1:11" ht="18" customHeight="1" x14ac:dyDescent="0.2">
      <c r="A16" s="122"/>
      <c r="B16" s="30" t="str">
        <f t="shared" si="0"/>
        <v>Beoordelaar 6</v>
      </c>
      <c r="C16" s="28"/>
      <c r="D16" s="33" t="str">
        <f>'Beoordelaar 6'!C5</f>
        <v>SCORE</v>
      </c>
      <c r="E16" s="114"/>
      <c r="F16" s="28"/>
      <c r="G16" s="33" t="str">
        <f>'Beoordelaar 6'!F5</f>
        <v>SCORE</v>
      </c>
      <c r="H16" s="114"/>
      <c r="I16" s="32"/>
      <c r="J16" s="33" t="str">
        <f>'Beoordelaar 6'!I5</f>
        <v>SCORE</v>
      </c>
      <c r="K16" s="114"/>
    </row>
    <row r="17" spans="1:11" ht="20" customHeight="1" x14ac:dyDescent="0.2">
      <c r="A17" s="116"/>
      <c r="B17" s="117"/>
      <c r="C17" s="28"/>
      <c r="D17" s="34" t="s">
        <v>6</v>
      </c>
      <c r="E17" s="114"/>
      <c r="F17" s="28"/>
      <c r="G17" s="34" t="s">
        <v>15</v>
      </c>
      <c r="H17" s="114"/>
      <c r="I17" s="32"/>
      <c r="J17" s="34" t="s">
        <v>15</v>
      </c>
      <c r="K17" s="114"/>
    </row>
    <row r="18" spans="1:11" ht="20" customHeight="1" x14ac:dyDescent="0.2">
      <c r="A18" s="118"/>
      <c r="B18" s="119"/>
      <c r="C18" s="35"/>
      <c r="D18" s="77" t="str">
        <f>IF(D17="Uitmuntend","€ 2.000",IF(D17="Goed","€ 1.000",IF(D17="Voldoende","€ 500",IF(D17="Matig","€ 0",IF(D17="Onvoldoende","KO"," ")))))</f>
        <v xml:space="preserve"> </v>
      </c>
      <c r="E18" s="115"/>
      <c r="F18" s="35"/>
      <c r="G18" s="77" t="str">
        <f>IF(G17="Uitmuntend","€ 2.000",IF(G17="Goed","€ 1.000",IF(G17="Voldoende","€ 500",IF(G17="Matig","€ 0",IF(G17="Onvoldoende","KO"," ")))))</f>
        <v xml:space="preserve"> </v>
      </c>
      <c r="H18" s="115"/>
      <c r="I18" s="36"/>
      <c r="J18" s="77" t="str">
        <f>IF(J17="Uitmuntend","€ 2.000",IF(J17="Goed","€ 1.000",IF(J17="Voldoende","€ 500",IF(J17="Matig","€ 0",IF(J17="Onvoldoende","KO"," ")))))</f>
        <v xml:space="preserve"> </v>
      </c>
      <c r="K18" s="115"/>
    </row>
    <row r="19" spans="1:11" ht="18" customHeight="1" x14ac:dyDescent="0.2">
      <c r="A19" s="120" t="str">
        <f>'Beheers- en investeringsplan'!A5</f>
        <v>3.	Mate van volledigheid, uitgebreidheid en relevantie van het gespecificeerde investeringsplan (Kolom A).</v>
      </c>
      <c r="B19" s="30" t="str">
        <f t="shared" ref="B19:B24" si="1">B3</f>
        <v>Beoordelaar 1</v>
      </c>
      <c r="C19" s="28"/>
      <c r="D19" s="31" t="str">
        <f>'Beoordelaar 1'!C7</f>
        <v>SCORE</v>
      </c>
      <c r="E19" s="114" t="s">
        <v>31</v>
      </c>
      <c r="F19" s="28"/>
      <c r="G19" s="31" t="str">
        <f>'Beoordelaar 1'!F7</f>
        <v>SCORE</v>
      </c>
      <c r="H19" s="114" t="s">
        <v>31</v>
      </c>
      <c r="I19" s="32"/>
      <c r="J19" s="31" t="str">
        <f>'Beoordelaar 1'!I7</f>
        <v>SCORE</v>
      </c>
      <c r="K19" s="114" t="s">
        <v>31</v>
      </c>
    </row>
    <row r="20" spans="1:11" ht="18" customHeight="1" x14ac:dyDescent="0.2">
      <c r="A20" s="121"/>
      <c r="B20" s="30" t="str">
        <f t="shared" si="1"/>
        <v>Beoordelaar 2</v>
      </c>
      <c r="C20" s="28"/>
      <c r="D20" s="31" t="str">
        <f>'Beoordelaar 2'!C7</f>
        <v>SCORE</v>
      </c>
      <c r="E20" s="114"/>
      <c r="F20" s="28"/>
      <c r="G20" s="31" t="str">
        <f>'Beoordelaar 2'!F7</f>
        <v>SCORE</v>
      </c>
      <c r="H20" s="114"/>
      <c r="I20" s="32"/>
      <c r="J20" s="31" t="str">
        <f>'Beoordelaar 2'!I7</f>
        <v>SCORE</v>
      </c>
      <c r="K20" s="114"/>
    </row>
    <row r="21" spans="1:11" ht="18" customHeight="1" x14ac:dyDescent="0.2">
      <c r="A21" s="121"/>
      <c r="B21" s="30" t="str">
        <f t="shared" si="1"/>
        <v>Beoordelaar 3</v>
      </c>
      <c r="C21" s="28"/>
      <c r="D21" s="31" t="str">
        <f>'Beoordelaar 3'!C7</f>
        <v>SCORE</v>
      </c>
      <c r="E21" s="114"/>
      <c r="F21" s="28"/>
      <c r="G21" s="31" t="str">
        <f>'Beoordelaar 3'!F7</f>
        <v>SCORE</v>
      </c>
      <c r="H21" s="114"/>
      <c r="I21" s="32"/>
      <c r="J21" s="31" t="str">
        <f>'Beoordelaar 3'!I7</f>
        <v>SCORE</v>
      </c>
      <c r="K21" s="114"/>
    </row>
    <row r="22" spans="1:11" ht="18" customHeight="1" x14ac:dyDescent="0.2">
      <c r="A22" s="121"/>
      <c r="B22" s="30" t="str">
        <f t="shared" si="1"/>
        <v>Beoordelaar 4</v>
      </c>
      <c r="C22" s="28"/>
      <c r="D22" s="33" t="str">
        <f>'Beoordelaar 4'!C7</f>
        <v>SCORE</v>
      </c>
      <c r="E22" s="114"/>
      <c r="F22" s="28"/>
      <c r="G22" s="33" t="str">
        <f>'Beoordelaar 4'!F7</f>
        <v>SCORE</v>
      </c>
      <c r="H22" s="114"/>
      <c r="I22" s="32"/>
      <c r="J22" s="33" t="str">
        <f>'Beoordelaar 4'!I7</f>
        <v>SCORE</v>
      </c>
      <c r="K22" s="114"/>
    </row>
    <row r="23" spans="1:11" ht="18" customHeight="1" x14ac:dyDescent="0.2">
      <c r="A23" s="121"/>
      <c r="B23" s="30" t="str">
        <f t="shared" si="1"/>
        <v>Beoordelaar 5</v>
      </c>
      <c r="C23" s="28"/>
      <c r="D23" s="33" t="str">
        <f>'Beoordelaar 5'!C7</f>
        <v>SCORE</v>
      </c>
      <c r="E23" s="114"/>
      <c r="F23" s="28"/>
      <c r="G23" s="33" t="str">
        <f>'Beoordelaar 5'!F7</f>
        <v>SCORE</v>
      </c>
      <c r="H23" s="114"/>
      <c r="I23" s="32"/>
      <c r="J23" s="33" t="str">
        <f>'Beoordelaar 5'!I7</f>
        <v>SCORE</v>
      </c>
      <c r="K23" s="114"/>
    </row>
    <row r="24" spans="1:11" ht="18" customHeight="1" x14ac:dyDescent="0.2">
      <c r="A24" s="122"/>
      <c r="B24" s="30" t="str">
        <f t="shared" si="1"/>
        <v>Beoordelaar 6</v>
      </c>
      <c r="C24" s="28"/>
      <c r="D24" s="33" t="str">
        <f>'Beoordelaar 6'!C7</f>
        <v>SCORE</v>
      </c>
      <c r="E24" s="114"/>
      <c r="F24" s="28"/>
      <c r="G24" s="33" t="str">
        <f>'Beoordelaar 6'!F7</f>
        <v>SCORE</v>
      </c>
      <c r="H24" s="114"/>
      <c r="I24" s="32"/>
      <c r="J24" s="33" t="str">
        <f>'Beoordelaar 6'!I7</f>
        <v>SCORE</v>
      </c>
      <c r="K24" s="114"/>
    </row>
    <row r="25" spans="1:11" ht="20" customHeight="1" x14ac:dyDescent="0.2">
      <c r="A25" s="116" t="s">
        <v>5</v>
      </c>
      <c r="B25" s="117"/>
      <c r="C25" s="28"/>
      <c r="D25" s="34" t="s">
        <v>15</v>
      </c>
      <c r="E25" s="114"/>
      <c r="F25" s="28"/>
      <c r="G25" s="34" t="s">
        <v>15</v>
      </c>
      <c r="H25" s="114"/>
      <c r="I25" s="32"/>
      <c r="J25" s="34" t="s">
        <v>15</v>
      </c>
      <c r="K25" s="114"/>
    </row>
    <row r="26" spans="1:11" ht="20" customHeight="1" x14ac:dyDescent="0.2">
      <c r="A26" s="118"/>
      <c r="B26" s="119"/>
      <c r="C26" s="35"/>
      <c r="D26" s="77" t="str">
        <f>IF(D25="Uitmuntend","€ 2.000",IF(D25="Goed","€ 1.000",IF(D25="Voldoende","€ 500",IF(D25="Matig","€ 0",IF(D25="Onvoldoende","KO"," ")))))</f>
        <v xml:space="preserve"> </v>
      </c>
      <c r="E26" s="115"/>
      <c r="F26" s="35"/>
      <c r="G26" s="77" t="str">
        <f>IF(G25="Uitmuntend","€ 2.000",IF(G25="Goed","€ 1.000",IF(G25="Voldoende","€ 500",IF(G25="Matig","€ 0",IF(G25="Onvoldoende","KO"," ")))))</f>
        <v xml:space="preserve"> </v>
      </c>
      <c r="H26" s="115"/>
      <c r="I26" s="36"/>
      <c r="J26" s="77" t="str">
        <f>IF(J25="Uitmuntend","€ 2.000",IF(J25="Goed","€ 1.000",IF(J25="Voldoende","€ 500",IF(J25="Matig","€ 0",IF(J25="Onvoldoende","KO"," ")))))</f>
        <v xml:space="preserve"> </v>
      </c>
      <c r="K26" s="115"/>
    </row>
    <row r="27" spans="1:11" ht="18" customHeight="1" x14ac:dyDescent="0.2">
      <c r="A27" s="120" t="str">
        <f>'Beheers- en investeringsplan'!A6</f>
        <v>4.	Mate van motivatie en onderbouwing van de keuze van het aangeboden investeringsplan (Rij 32).</v>
      </c>
      <c r="B27" s="30" t="str">
        <f t="shared" ref="B27:B32" si="2">B3</f>
        <v>Beoordelaar 1</v>
      </c>
      <c r="C27" s="28"/>
      <c r="D27" s="31" t="str">
        <f>'Beoordelaar 1'!C9</f>
        <v>SCORE</v>
      </c>
      <c r="E27" s="114" t="s">
        <v>31</v>
      </c>
      <c r="F27" s="28"/>
      <c r="G27" s="31" t="str">
        <f>'Beoordelaar 1'!F9</f>
        <v>SCORE</v>
      </c>
      <c r="H27" s="114" t="s">
        <v>31</v>
      </c>
      <c r="I27" s="32"/>
      <c r="J27" s="31" t="str">
        <f>'Beoordelaar 1'!I9</f>
        <v>SCORE</v>
      </c>
      <c r="K27" s="114" t="s">
        <v>31</v>
      </c>
    </row>
    <row r="28" spans="1:11" ht="18" customHeight="1" x14ac:dyDescent="0.2">
      <c r="A28" s="121"/>
      <c r="B28" s="30" t="str">
        <f t="shared" si="2"/>
        <v>Beoordelaar 2</v>
      </c>
      <c r="C28" s="28"/>
      <c r="D28" s="31" t="str">
        <f>'Beoordelaar 2'!C9</f>
        <v>SCORE</v>
      </c>
      <c r="E28" s="114"/>
      <c r="F28" s="28"/>
      <c r="G28" s="31" t="str">
        <f>'Beoordelaar 2'!F9</f>
        <v>SCORE</v>
      </c>
      <c r="H28" s="114"/>
      <c r="I28" s="32"/>
      <c r="J28" s="31" t="str">
        <f>'Beoordelaar 2'!I9</f>
        <v>SCORE</v>
      </c>
      <c r="K28" s="114"/>
    </row>
    <row r="29" spans="1:11" ht="18" customHeight="1" x14ac:dyDescent="0.2">
      <c r="A29" s="121"/>
      <c r="B29" s="30" t="str">
        <f t="shared" si="2"/>
        <v>Beoordelaar 3</v>
      </c>
      <c r="C29" s="28"/>
      <c r="D29" s="31" t="str">
        <f>'Beoordelaar 3'!C9</f>
        <v>SCORE</v>
      </c>
      <c r="E29" s="114"/>
      <c r="F29" s="28"/>
      <c r="G29" s="31" t="str">
        <f>'Beoordelaar 3'!F9</f>
        <v>SCORE</v>
      </c>
      <c r="H29" s="114"/>
      <c r="I29" s="32"/>
      <c r="J29" s="31" t="str">
        <f>'Beoordelaar 3'!I9</f>
        <v>SCORE</v>
      </c>
      <c r="K29" s="114"/>
    </row>
    <row r="30" spans="1:11" ht="18" customHeight="1" x14ac:dyDescent="0.2">
      <c r="A30" s="121"/>
      <c r="B30" s="30" t="str">
        <f t="shared" si="2"/>
        <v>Beoordelaar 4</v>
      </c>
      <c r="C30" s="28"/>
      <c r="D30" s="33" t="str">
        <f>'Beoordelaar 4'!C9</f>
        <v>SCORE</v>
      </c>
      <c r="E30" s="114"/>
      <c r="F30" s="28"/>
      <c r="G30" s="33" t="str">
        <f>'Beoordelaar 4'!F9</f>
        <v>SCORE</v>
      </c>
      <c r="H30" s="114"/>
      <c r="I30" s="32"/>
      <c r="J30" s="33" t="str">
        <f>'Beoordelaar 4'!I9</f>
        <v>SCORE</v>
      </c>
      <c r="K30" s="114"/>
    </row>
    <row r="31" spans="1:11" ht="18" customHeight="1" x14ac:dyDescent="0.2">
      <c r="A31" s="121"/>
      <c r="B31" s="30" t="str">
        <f t="shared" si="2"/>
        <v>Beoordelaar 5</v>
      </c>
      <c r="C31" s="28"/>
      <c r="D31" s="33" t="str">
        <f>'Beoordelaar 5'!C9</f>
        <v>SCORE</v>
      </c>
      <c r="E31" s="114"/>
      <c r="F31" s="28"/>
      <c r="G31" s="33" t="str">
        <f>'Beoordelaar 5'!F9</f>
        <v>SCORE</v>
      </c>
      <c r="H31" s="114"/>
      <c r="I31" s="32"/>
      <c r="J31" s="33" t="str">
        <f>'Beoordelaar 5'!I9</f>
        <v>SCORE</v>
      </c>
      <c r="K31" s="114"/>
    </row>
    <row r="32" spans="1:11" ht="18" customHeight="1" x14ac:dyDescent="0.2">
      <c r="A32" s="122"/>
      <c r="B32" s="30" t="str">
        <f t="shared" si="2"/>
        <v>Beoordelaar 6</v>
      </c>
      <c r="C32" s="28"/>
      <c r="D32" s="33" t="str">
        <f>'Beoordelaar 6'!C9</f>
        <v>SCORE</v>
      </c>
      <c r="E32" s="114"/>
      <c r="F32" s="28"/>
      <c r="G32" s="33" t="str">
        <f>'Beoordelaar 6'!F9</f>
        <v>SCORE</v>
      </c>
      <c r="H32" s="114"/>
      <c r="I32" s="32"/>
      <c r="J32" s="33" t="str">
        <f>'Beoordelaar 6'!I9</f>
        <v>SCORE</v>
      </c>
      <c r="K32" s="114"/>
    </row>
    <row r="33" spans="1:11" ht="20" customHeight="1" x14ac:dyDescent="0.2">
      <c r="A33" s="116" t="s">
        <v>5</v>
      </c>
      <c r="B33" s="117"/>
      <c r="C33" s="28"/>
      <c r="D33" s="34" t="s">
        <v>15</v>
      </c>
      <c r="E33" s="114"/>
      <c r="F33" s="28"/>
      <c r="G33" s="34" t="s">
        <v>15</v>
      </c>
      <c r="H33" s="114"/>
      <c r="I33" s="32"/>
      <c r="J33" s="34" t="s">
        <v>15</v>
      </c>
      <c r="K33" s="114"/>
    </row>
    <row r="34" spans="1:11" ht="20" customHeight="1" x14ac:dyDescent="0.2">
      <c r="A34" s="118"/>
      <c r="B34" s="119"/>
      <c r="C34" s="35"/>
      <c r="D34" s="77" t="str">
        <f>IF(D33="Uitmuntend","€ 1.600",IF(D33="Goed","€ 800",IF(D33="Voldoende","€ 400",IF(D33="Matig","€ 0",IF(D33="Onvoldoende","KO"," ")))))</f>
        <v xml:space="preserve"> </v>
      </c>
      <c r="E34" s="115"/>
      <c r="F34" s="35"/>
      <c r="G34" s="77" t="str">
        <f>IF(G33="Uitmuntend","€ 1.600",IF(G33="Goed","€ 800",IF(G33="Voldoende","€ 400",IF(G33="Matig","€ 0",IF(G33="Onvoldoende","KO"," ")))))</f>
        <v xml:space="preserve"> </v>
      </c>
      <c r="H34" s="115"/>
      <c r="I34" s="36"/>
      <c r="J34" s="77" t="str">
        <f>IF(J33="Uitmuntend","€ 1.600",IF(J33="Goed","€ 800",IF(J33="Voldoende","€ 400",IF(J33="Matig","€ 0",IF(J33="Onvoldoende","KO"," ")))))</f>
        <v xml:space="preserve"> </v>
      </c>
      <c r="K34" s="115"/>
    </row>
    <row r="35" spans="1:11" ht="18" customHeight="1" x14ac:dyDescent="0.2">
      <c r="A35" s="120" t="str">
        <f>'Beheers- en investeringsplan'!A7</f>
        <v xml:space="preserve">5.	Mate waarin inschrijver rekening houdt met seizoensinvloeden. </v>
      </c>
      <c r="B35" s="30" t="str">
        <f t="shared" ref="B35:B40" si="3">B19</f>
        <v>Beoordelaar 1</v>
      </c>
      <c r="C35" s="28"/>
      <c r="D35" s="31" t="str">
        <f>'Beoordelaar 1'!C11</f>
        <v>SCORE</v>
      </c>
      <c r="E35" s="114" t="s">
        <v>31</v>
      </c>
      <c r="F35" s="28"/>
      <c r="G35" s="31" t="str">
        <f>'Beoordelaar 1'!F11</f>
        <v>SCORE</v>
      </c>
      <c r="H35" s="114" t="s">
        <v>31</v>
      </c>
      <c r="I35" s="32"/>
      <c r="J35" s="31" t="str">
        <f>'Beoordelaar 1'!I11</f>
        <v>SCORE</v>
      </c>
      <c r="K35" s="114" t="s">
        <v>31</v>
      </c>
    </row>
    <row r="36" spans="1:11" ht="18" customHeight="1" x14ac:dyDescent="0.2">
      <c r="A36" s="121"/>
      <c r="B36" s="30" t="str">
        <f t="shared" si="3"/>
        <v>Beoordelaar 2</v>
      </c>
      <c r="C36" s="28"/>
      <c r="D36" s="31" t="str">
        <f>'Beoordelaar 2'!C11</f>
        <v>SCORE</v>
      </c>
      <c r="E36" s="114"/>
      <c r="F36" s="28"/>
      <c r="G36" s="31" t="str">
        <f>'Beoordelaar 2'!F11</f>
        <v>SCORE</v>
      </c>
      <c r="H36" s="114"/>
      <c r="I36" s="32"/>
      <c r="J36" s="31" t="str">
        <f>'Beoordelaar 2'!I11</f>
        <v>SCORE</v>
      </c>
      <c r="K36" s="114"/>
    </row>
    <row r="37" spans="1:11" ht="18" customHeight="1" x14ac:dyDescent="0.2">
      <c r="A37" s="121"/>
      <c r="B37" s="30" t="str">
        <f t="shared" si="3"/>
        <v>Beoordelaar 3</v>
      </c>
      <c r="C37" s="28"/>
      <c r="D37" s="31" t="str">
        <f>'Beoordelaar 3'!C11</f>
        <v>SCORE</v>
      </c>
      <c r="E37" s="114"/>
      <c r="F37" s="28"/>
      <c r="G37" s="31" t="str">
        <f>'Beoordelaar 3'!F11</f>
        <v>SCORE</v>
      </c>
      <c r="H37" s="114"/>
      <c r="I37" s="32"/>
      <c r="J37" s="31" t="str">
        <f>'Beoordelaar 3'!I11</f>
        <v>SCORE</v>
      </c>
      <c r="K37" s="114"/>
    </row>
    <row r="38" spans="1:11" ht="18" customHeight="1" x14ac:dyDescent="0.2">
      <c r="A38" s="121"/>
      <c r="B38" s="30" t="str">
        <f t="shared" si="3"/>
        <v>Beoordelaar 4</v>
      </c>
      <c r="C38" s="28"/>
      <c r="D38" s="33" t="str">
        <f>'Beoordelaar 4'!C11</f>
        <v>SCORE</v>
      </c>
      <c r="E38" s="114"/>
      <c r="F38" s="28"/>
      <c r="G38" s="33" t="str">
        <f>'Beoordelaar 4'!F11</f>
        <v>SCORE</v>
      </c>
      <c r="H38" s="114"/>
      <c r="I38" s="32"/>
      <c r="J38" s="33" t="str">
        <f>'Beoordelaar 4'!I11</f>
        <v>SCORE</v>
      </c>
      <c r="K38" s="114"/>
    </row>
    <row r="39" spans="1:11" ht="18" customHeight="1" x14ac:dyDescent="0.2">
      <c r="A39" s="121"/>
      <c r="B39" s="30" t="str">
        <f t="shared" si="3"/>
        <v>Beoordelaar 5</v>
      </c>
      <c r="C39" s="28"/>
      <c r="D39" s="33" t="str">
        <f>'Beoordelaar 5'!C11</f>
        <v>SCORE</v>
      </c>
      <c r="E39" s="114"/>
      <c r="F39" s="28"/>
      <c r="G39" s="33" t="str">
        <f>'Beoordelaar 5'!F11</f>
        <v>SCORE</v>
      </c>
      <c r="H39" s="114"/>
      <c r="I39" s="32"/>
      <c r="J39" s="33" t="str">
        <f>'Beoordelaar 5'!I11</f>
        <v>SCORE</v>
      </c>
      <c r="K39" s="114"/>
    </row>
    <row r="40" spans="1:11" ht="18" customHeight="1" x14ac:dyDescent="0.2">
      <c r="A40" s="122"/>
      <c r="B40" s="30" t="str">
        <f t="shared" si="3"/>
        <v>Beoordelaar 6</v>
      </c>
      <c r="C40" s="28"/>
      <c r="D40" s="33" t="str">
        <f>'Beoordelaar 6'!C11</f>
        <v>SCORE</v>
      </c>
      <c r="E40" s="114"/>
      <c r="F40" s="28"/>
      <c r="G40" s="33" t="str">
        <f>'Beoordelaar 6'!F11</f>
        <v>SCORE</v>
      </c>
      <c r="H40" s="114"/>
      <c r="I40" s="32"/>
      <c r="J40" s="33" t="str">
        <f>'Beoordelaar 6'!I11</f>
        <v>SCORE</v>
      </c>
      <c r="K40" s="114"/>
    </row>
    <row r="41" spans="1:11" ht="20" customHeight="1" x14ac:dyDescent="0.2">
      <c r="A41" s="116" t="s">
        <v>5</v>
      </c>
      <c r="B41" s="117"/>
      <c r="C41" s="28"/>
      <c r="D41" s="34" t="s">
        <v>15</v>
      </c>
      <c r="E41" s="114"/>
      <c r="F41" s="28"/>
      <c r="G41" s="34" t="s">
        <v>15</v>
      </c>
      <c r="H41" s="114"/>
      <c r="I41" s="32"/>
      <c r="J41" s="34" t="s">
        <v>15</v>
      </c>
      <c r="K41" s="114"/>
    </row>
    <row r="42" spans="1:11" ht="20" customHeight="1" x14ac:dyDescent="0.2">
      <c r="A42" s="118"/>
      <c r="B42" s="119"/>
      <c r="C42" s="35"/>
      <c r="D42" s="77" t="str">
        <f>IF(D41="Uitmuntend","€ 600",IF(D41="Goed","€ 300",IF(D41="Voldoende","€ 150",IF(D41="Matig","€ 0",IF(D41="Onvoldoende","KO"," ")))))</f>
        <v xml:space="preserve"> </v>
      </c>
      <c r="E42" s="115"/>
      <c r="F42" s="35"/>
      <c r="G42" s="77" t="str">
        <f>IF(G41="Uitmuntend","€ 600",IF(G41="Goed","€ 300",IF(G41="Voldoende","€ 150",IF(G41="Matig","€ 0",IF(G41="Onvoldoende","KO"," ")))))</f>
        <v xml:space="preserve"> </v>
      </c>
      <c r="H42" s="115"/>
      <c r="I42" s="36"/>
      <c r="J42" s="77" t="str">
        <f>IF(J41="Uitmuntend","€ 600",IF(J41="Goed","€ 300",IF(J41="Voldoende","€ 150",IF(J41="Matig","€ 0",IF(J41="Onvoldoende","KO"," ")))))</f>
        <v xml:space="preserve"> </v>
      </c>
      <c r="K42" s="115"/>
    </row>
    <row r="43" spans="1:11" ht="18" customHeight="1" x14ac:dyDescent="0.2">
      <c r="A43" s="120" t="str">
        <f>'Beheers- en investeringsplan'!A8</f>
        <v>6.	Mate waarin inschrijver rekening houdt met periodes van een onderwijsorganisatie.</v>
      </c>
      <c r="B43" s="30" t="str">
        <f t="shared" ref="B43:B48" si="4">B19</f>
        <v>Beoordelaar 1</v>
      </c>
      <c r="C43" s="28"/>
      <c r="D43" s="31" t="str">
        <f>'Beoordelaar 1'!C13</f>
        <v>SCORE</v>
      </c>
      <c r="E43" s="114" t="s">
        <v>31</v>
      </c>
      <c r="F43" s="28"/>
      <c r="G43" s="31" t="str">
        <f>'Beoordelaar 1'!F13</f>
        <v>SCORE</v>
      </c>
      <c r="H43" s="114" t="s">
        <v>31</v>
      </c>
      <c r="I43" s="32"/>
      <c r="J43" s="31" t="str">
        <f>'Beoordelaar 1'!I13</f>
        <v>SCORE</v>
      </c>
      <c r="K43" s="114" t="s">
        <v>31</v>
      </c>
    </row>
    <row r="44" spans="1:11" ht="18" customHeight="1" x14ac:dyDescent="0.2">
      <c r="A44" s="121"/>
      <c r="B44" s="30" t="str">
        <f t="shared" si="4"/>
        <v>Beoordelaar 2</v>
      </c>
      <c r="C44" s="28"/>
      <c r="D44" s="31" t="str">
        <f>'Beoordelaar 2'!C13</f>
        <v>SCORE</v>
      </c>
      <c r="E44" s="114"/>
      <c r="F44" s="28"/>
      <c r="G44" s="31" t="str">
        <f>'Beoordelaar 2'!F13</f>
        <v>SCORE</v>
      </c>
      <c r="H44" s="114"/>
      <c r="I44" s="32"/>
      <c r="J44" s="31" t="str">
        <f>'Beoordelaar 2'!I13</f>
        <v>SCORE</v>
      </c>
      <c r="K44" s="114"/>
    </row>
    <row r="45" spans="1:11" ht="18" customHeight="1" x14ac:dyDescent="0.2">
      <c r="A45" s="121"/>
      <c r="B45" s="30" t="str">
        <f t="shared" si="4"/>
        <v>Beoordelaar 3</v>
      </c>
      <c r="C45" s="28"/>
      <c r="D45" s="31" t="str">
        <f>'Beoordelaar 3'!C13</f>
        <v>SCORE</v>
      </c>
      <c r="E45" s="114"/>
      <c r="F45" s="28"/>
      <c r="G45" s="31" t="str">
        <f>'Beoordelaar 3'!F13</f>
        <v>SCORE</v>
      </c>
      <c r="H45" s="114"/>
      <c r="I45" s="32"/>
      <c r="J45" s="31" t="str">
        <f>'Beoordelaar 3'!I13</f>
        <v>SCORE</v>
      </c>
      <c r="K45" s="114"/>
    </row>
    <row r="46" spans="1:11" ht="18" customHeight="1" x14ac:dyDescent="0.2">
      <c r="A46" s="121"/>
      <c r="B46" s="30" t="str">
        <f t="shared" si="4"/>
        <v>Beoordelaar 4</v>
      </c>
      <c r="C46" s="28"/>
      <c r="D46" s="33" t="str">
        <f>'Beoordelaar 4'!C13</f>
        <v>SCORE</v>
      </c>
      <c r="E46" s="114"/>
      <c r="F46" s="28"/>
      <c r="G46" s="33" t="str">
        <f>'Beoordelaar 4'!F13</f>
        <v>SCORE</v>
      </c>
      <c r="H46" s="114"/>
      <c r="I46" s="32"/>
      <c r="J46" s="33" t="str">
        <f>'Beoordelaar 4'!I13</f>
        <v>SCORE</v>
      </c>
      <c r="K46" s="114"/>
    </row>
    <row r="47" spans="1:11" ht="18" customHeight="1" x14ac:dyDescent="0.2">
      <c r="A47" s="121"/>
      <c r="B47" s="30" t="str">
        <f t="shared" si="4"/>
        <v>Beoordelaar 5</v>
      </c>
      <c r="C47" s="28"/>
      <c r="D47" s="33" t="str">
        <f>'Beoordelaar 5'!C13</f>
        <v>SCORE</v>
      </c>
      <c r="E47" s="114"/>
      <c r="F47" s="28"/>
      <c r="G47" s="33" t="str">
        <f>'Beoordelaar 5'!F13</f>
        <v>SCORE</v>
      </c>
      <c r="H47" s="114"/>
      <c r="I47" s="32"/>
      <c r="J47" s="33" t="str">
        <f>'Beoordelaar 5'!I13</f>
        <v>SCORE</v>
      </c>
      <c r="K47" s="114"/>
    </row>
    <row r="48" spans="1:11" ht="18" customHeight="1" x14ac:dyDescent="0.2">
      <c r="A48" s="122"/>
      <c r="B48" s="30" t="str">
        <f t="shared" si="4"/>
        <v>Beoordelaar 6</v>
      </c>
      <c r="C48" s="28"/>
      <c r="D48" s="33" t="str">
        <f>'Beoordelaar 6'!C13</f>
        <v>SCORE</v>
      </c>
      <c r="E48" s="114"/>
      <c r="F48" s="28"/>
      <c r="G48" s="33" t="str">
        <f>'Beoordelaar 6'!F13</f>
        <v>SCORE</v>
      </c>
      <c r="H48" s="114"/>
      <c r="I48" s="32"/>
      <c r="J48" s="33" t="str">
        <f>'Beoordelaar 6'!I13</f>
        <v>SCORE</v>
      </c>
      <c r="K48" s="114"/>
    </row>
    <row r="49" spans="1:11" ht="20" customHeight="1" x14ac:dyDescent="0.2">
      <c r="A49" s="116" t="s">
        <v>5</v>
      </c>
      <c r="B49" s="117"/>
      <c r="C49" s="28"/>
      <c r="D49" s="34" t="s">
        <v>15</v>
      </c>
      <c r="E49" s="114"/>
      <c r="F49" s="28"/>
      <c r="G49" s="34" t="s">
        <v>15</v>
      </c>
      <c r="H49" s="114"/>
      <c r="I49" s="32"/>
      <c r="J49" s="34" t="s">
        <v>15</v>
      </c>
      <c r="K49" s="114"/>
    </row>
    <row r="50" spans="1:11" ht="20" customHeight="1" x14ac:dyDescent="0.2">
      <c r="A50" s="118"/>
      <c r="B50" s="119"/>
      <c r="C50" s="35"/>
      <c r="D50" s="77" t="str">
        <f>IF(D49="Uitmuntend","€ 1.400",IF(D49="Goed","€ 700",IF(D49="Voldoende","€ 350",IF(D49="Matig","€ 0",IF(D49="Onvoldoende","KO"," ")))))</f>
        <v xml:space="preserve"> </v>
      </c>
      <c r="E50" s="115"/>
      <c r="F50" s="35"/>
      <c r="G50" s="77" t="str">
        <f>IF(G49="Uitmuntend","€ 1.400",IF(G49="Goed","€ 700",IF(G49="Voldoende","€ 350",IF(G49="Matig","€ 0",IF(G49="Onvoldoende","KO"," ")))))</f>
        <v xml:space="preserve"> </v>
      </c>
      <c r="H50" s="115"/>
      <c r="I50" s="36"/>
      <c r="J50" s="77" t="str">
        <f>IF(J49="Uitmuntend","€ 1.400",IF(J49="Goed","€ 700",IF(J49="Voldoende","€ 350",IF(J49="Matig","€ 0",IF(J49="Onvoldoende","KO"," ")))))</f>
        <v xml:space="preserve"> </v>
      </c>
      <c r="K50" s="115"/>
    </row>
    <row r="51" spans="1:11" ht="20" customHeight="1" x14ac:dyDescent="0.2">
      <c r="A51" s="38"/>
      <c r="B51" s="38"/>
      <c r="C51" s="39"/>
      <c r="D51" s="39"/>
      <c r="E51" s="39"/>
      <c r="F51" s="39"/>
      <c r="G51" s="39"/>
      <c r="H51" s="39"/>
      <c r="I51" s="39"/>
      <c r="J51" s="39"/>
      <c r="K51" s="39"/>
    </row>
    <row r="52" spans="1:11" s="3" customFormat="1" ht="28" customHeight="1" x14ac:dyDescent="0.2">
      <c r="A52" s="123" t="s">
        <v>66</v>
      </c>
      <c r="B52" s="124"/>
      <c r="C52" s="35"/>
      <c r="D52" s="61" t="e">
        <f>D10+D18+D26+D34+D42+D50</f>
        <v>#VALUE!</v>
      </c>
      <c r="E52" s="62"/>
      <c r="F52" s="35"/>
      <c r="G52" s="61" t="e">
        <f>G10+G18+G26+G34+G42+G50</f>
        <v>#VALUE!</v>
      </c>
      <c r="H52" s="62"/>
      <c r="I52" s="36"/>
      <c r="J52" s="61" t="e">
        <f>J10+J18+J26+J34+J42+J50</f>
        <v>#VALUE!</v>
      </c>
      <c r="K52" s="62"/>
    </row>
    <row r="54" spans="1:11" ht="28" customHeight="1" x14ac:dyDescent="0.2">
      <c r="A54" s="112" t="str">
        <f>'Beoordelen open vragen'!A1</f>
        <v>Beoordeling open vragen</v>
      </c>
      <c r="B54" s="113"/>
      <c r="C54" s="28"/>
      <c r="D54" s="29" t="str">
        <f>'Beoordelaar 1'!C33</f>
        <v>SCORE</v>
      </c>
      <c r="E54" s="76" t="s">
        <v>22</v>
      </c>
      <c r="F54" s="74"/>
      <c r="G54" s="29" t="str">
        <f>'Beoordelaar 1'!F33</f>
        <v>SCORE</v>
      </c>
      <c r="H54" s="76" t="s">
        <v>22</v>
      </c>
      <c r="I54" s="75"/>
      <c r="J54" s="29" t="str">
        <f>'Beoordelaar 1'!I33</f>
        <v>SCORE</v>
      </c>
      <c r="K54" s="76" t="s">
        <v>22</v>
      </c>
    </row>
    <row r="55" spans="1:11" ht="18" customHeight="1" x14ac:dyDescent="0.2">
      <c r="A55" s="120" t="str">
        <f>'Beoordelen open vragen'!A3</f>
        <v>1.	Goedkeuring oplevering</v>
      </c>
      <c r="B55" s="30" t="s">
        <v>12</v>
      </c>
      <c r="C55" s="28"/>
      <c r="D55" s="31" t="str">
        <f>'Beoordelaar 1'!C18</f>
        <v>SCORE</v>
      </c>
      <c r="E55" s="114" t="s">
        <v>31</v>
      </c>
      <c r="F55" s="28"/>
      <c r="G55" s="31" t="str">
        <f>'Beoordelaar 1'!F18</f>
        <v>SCORE</v>
      </c>
      <c r="H55" s="114" t="s">
        <v>31</v>
      </c>
      <c r="I55" s="32"/>
      <c r="J55" s="31" t="str">
        <f>'Beoordelaar 1'!I18</f>
        <v>SCORE</v>
      </c>
      <c r="K55" s="114" t="s">
        <v>31</v>
      </c>
    </row>
    <row r="56" spans="1:11" ht="18" customHeight="1" x14ac:dyDescent="0.2">
      <c r="A56" s="121"/>
      <c r="B56" s="30" t="s">
        <v>13</v>
      </c>
      <c r="C56" s="28"/>
      <c r="D56" s="31" t="str">
        <f>'Beoordelaar 2'!C18</f>
        <v>SCORE</v>
      </c>
      <c r="E56" s="114"/>
      <c r="F56" s="28"/>
      <c r="G56" s="31" t="str">
        <f>'Beoordelaar 2'!F18</f>
        <v>SCORE</v>
      </c>
      <c r="H56" s="114"/>
      <c r="I56" s="32"/>
      <c r="J56" s="31" t="str">
        <f>'Beoordelaar 2'!I18</f>
        <v>SCORE</v>
      </c>
      <c r="K56" s="114"/>
    </row>
    <row r="57" spans="1:11" ht="18" customHeight="1" x14ac:dyDescent="0.2">
      <c r="A57" s="121"/>
      <c r="B57" s="30" t="s">
        <v>14</v>
      </c>
      <c r="C57" s="28"/>
      <c r="D57" s="31" t="str">
        <f>'Beoordelaar 3'!C18</f>
        <v>SCORE</v>
      </c>
      <c r="E57" s="114"/>
      <c r="F57" s="28"/>
      <c r="G57" s="31" t="str">
        <f>'Beoordelaar 3'!F18</f>
        <v>SCORE</v>
      </c>
      <c r="H57" s="114"/>
      <c r="I57" s="32"/>
      <c r="J57" s="31" t="str">
        <f>'Beoordelaar 3'!I18</f>
        <v>SCORE</v>
      </c>
      <c r="K57" s="114"/>
    </row>
    <row r="58" spans="1:11" ht="18" customHeight="1" x14ac:dyDescent="0.2">
      <c r="A58" s="121"/>
      <c r="B58" s="30" t="s">
        <v>20</v>
      </c>
      <c r="C58" s="28"/>
      <c r="D58" s="33" t="str">
        <f>'Beoordelaar 4'!C18</f>
        <v>SCORE</v>
      </c>
      <c r="E58" s="114"/>
      <c r="F58" s="28"/>
      <c r="G58" s="33" t="str">
        <f>'Beoordelaar 4'!F18</f>
        <v>SCORE</v>
      </c>
      <c r="H58" s="114"/>
      <c r="I58" s="32"/>
      <c r="J58" s="33" t="str">
        <f>'Beoordelaar 4'!I18</f>
        <v>SCORE</v>
      </c>
      <c r="K58" s="114"/>
    </row>
    <row r="59" spans="1:11" ht="18" customHeight="1" x14ac:dyDescent="0.2">
      <c r="A59" s="121"/>
      <c r="B59" s="30" t="s">
        <v>46</v>
      </c>
      <c r="C59" s="28"/>
      <c r="D59" s="33" t="str">
        <f>'Beoordelaar 5'!C18</f>
        <v>SCORE</v>
      </c>
      <c r="E59" s="114"/>
      <c r="F59" s="28"/>
      <c r="G59" s="33" t="str">
        <f>'Beoordelaar 5'!F18</f>
        <v>SCORE</v>
      </c>
      <c r="H59" s="114"/>
      <c r="I59" s="32"/>
      <c r="J59" s="33" t="str">
        <f>'Beoordelaar 5'!I18</f>
        <v>SCORE</v>
      </c>
      <c r="K59" s="114"/>
    </row>
    <row r="60" spans="1:11" ht="18" customHeight="1" x14ac:dyDescent="0.2">
      <c r="A60" s="122"/>
      <c r="B60" s="30" t="s">
        <v>47</v>
      </c>
      <c r="C60" s="28"/>
      <c r="D60" s="33" t="str">
        <f>'Beoordelaar 6'!C18</f>
        <v>SCORE</v>
      </c>
      <c r="E60" s="114"/>
      <c r="F60" s="28"/>
      <c r="G60" s="33" t="str">
        <f>'Beoordelaar 6'!F18</f>
        <v>SCORE</v>
      </c>
      <c r="H60" s="114"/>
      <c r="I60" s="32"/>
      <c r="J60" s="33" t="str">
        <f>'Beoordelaar 6'!I18</f>
        <v>SCORE</v>
      </c>
      <c r="K60" s="114"/>
    </row>
    <row r="61" spans="1:11" ht="20" customHeight="1" x14ac:dyDescent="0.2">
      <c r="A61" s="116" t="s">
        <v>5</v>
      </c>
      <c r="B61" s="117"/>
      <c r="C61" s="28"/>
      <c r="D61" s="34" t="s">
        <v>6</v>
      </c>
      <c r="E61" s="114"/>
      <c r="F61" s="28"/>
      <c r="G61" s="34" t="s">
        <v>6</v>
      </c>
      <c r="H61" s="114"/>
      <c r="I61" s="32"/>
      <c r="J61" s="34" t="s">
        <v>6</v>
      </c>
      <c r="K61" s="114"/>
    </row>
    <row r="62" spans="1:11" ht="20" customHeight="1" x14ac:dyDescent="0.2">
      <c r="A62" s="118"/>
      <c r="B62" s="119"/>
      <c r="C62" s="35"/>
      <c r="D62" s="77" t="str">
        <f>IF(D61="Uitmuntend","€ 2.000",IF(D61="Goed","€ 1.000",IF(D61="Voldoende","€ 500",IF(D61="Matig","€ 0",IF(D61="Onvoldoende","KO"," ")))))</f>
        <v xml:space="preserve"> </v>
      </c>
      <c r="E62" s="115"/>
      <c r="F62" s="35"/>
      <c r="G62" s="77" t="str">
        <f>IF(G61="Uitmuntend","€ 2.000",IF(G61="Goed","€ 1.000",IF(G61="Voldoende","€ 500",IF(G61="Matig","€ 0",IF(G61="Onvoldoende","KO"," ")))))</f>
        <v xml:space="preserve"> </v>
      </c>
      <c r="H62" s="115"/>
      <c r="I62" s="36"/>
      <c r="J62" s="77" t="str">
        <f>IF(J61="Uitmuntend","€ 2.000",IF(J61="Goed","€ 1.000",IF(J61="Voldoende","€ 500",IF(J61="Matig","€ 0",IF(J61="Onvoldoende","KO"," ")))))</f>
        <v xml:space="preserve"> </v>
      </c>
      <c r="K62" s="115"/>
    </row>
    <row r="63" spans="1:11" ht="18" customHeight="1" x14ac:dyDescent="0.2">
      <c r="A63" s="120" t="str">
        <f>'Beoordelen open vragen'!A5</f>
        <v xml:space="preserve">2.	Waarborging veiligheid </v>
      </c>
      <c r="B63" s="30" t="str">
        <f t="shared" ref="B63:B68" si="5">B55</f>
        <v>Beoordelaar 1</v>
      </c>
      <c r="C63" s="28"/>
      <c r="D63" s="31" t="str">
        <f>'Beoordelaar 1'!C20</f>
        <v>SCORE</v>
      </c>
      <c r="E63" s="114" t="s">
        <v>31</v>
      </c>
      <c r="F63" s="28"/>
      <c r="G63" s="31" t="str">
        <f>'Beoordelaar 1'!F20</f>
        <v>SCORE</v>
      </c>
      <c r="H63" s="114" t="s">
        <v>31</v>
      </c>
      <c r="I63" s="32"/>
      <c r="J63" s="31" t="str">
        <f>'Beoordelaar 1'!I20</f>
        <v>SCORE</v>
      </c>
      <c r="K63" s="114" t="s">
        <v>31</v>
      </c>
    </row>
    <row r="64" spans="1:11" ht="18" customHeight="1" x14ac:dyDescent="0.2">
      <c r="A64" s="121"/>
      <c r="B64" s="30" t="str">
        <f t="shared" si="5"/>
        <v>Beoordelaar 2</v>
      </c>
      <c r="C64" s="28"/>
      <c r="D64" s="31" t="str">
        <f>'Beoordelaar 2'!C20</f>
        <v>SCORE</v>
      </c>
      <c r="E64" s="114"/>
      <c r="F64" s="28"/>
      <c r="G64" s="31" t="str">
        <f>'Beoordelaar 2'!F20</f>
        <v>SCORE</v>
      </c>
      <c r="H64" s="114"/>
      <c r="I64" s="32"/>
      <c r="J64" s="31" t="str">
        <f>'Beoordelaar 2'!I20</f>
        <v>SCORE</v>
      </c>
      <c r="K64" s="114"/>
    </row>
    <row r="65" spans="1:11" ht="18" customHeight="1" x14ac:dyDescent="0.2">
      <c r="A65" s="121"/>
      <c r="B65" s="30" t="str">
        <f t="shared" si="5"/>
        <v>Beoordelaar 3</v>
      </c>
      <c r="C65" s="28"/>
      <c r="D65" s="31" t="str">
        <f>'Beoordelaar 3'!C20</f>
        <v>SCORE</v>
      </c>
      <c r="E65" s="114"/>
      <c r="F65" s="28"/>
      <c r="G65" s="31" t="str">
        <f>'Beoordelaar 3'!F20</f>
        <v>SCORE</v>
      </c>
      <c r="H65" s="114"/>
      <c r="I65" s="32"/>
      <c r="J65" s="31" t="str">
        <f>'Beoordelaar 3'!I20</f>
        <v>SCORE</v>
      </c>
      <c r="K65" s="114"/>
    </row>
    <row r="66" spans="1:11" ht="18" customHeight="1" x14ac:dyDescent="0.2">
      <c r="A66" s="121"/>
      <c r="B66" s="30" t="str">
        <f t="shared" si="5"/>
        <v>Beoordelaar 4</v>
      </c>
      <c r="C66" s="28"/>
      <c r="D66" s="33" t="str">
        <f>'Beoordelaar 4'!C20</f>
        <v>SCORE</v>
      </c>
      <c r="E66" s="114"/>
      <c r="F66" s="28"/>
      <c r="G66" s="33" t="str">
        <f>'Beoordelaar 4'!F20</f>
        <v>SCORE</v>
      </c>
      <c r="H66" s="114"/>
      <c r="I66" s="32"/>
      <c r="J66" s="33" t="str">
        <f>'Beoordelaar 4'!I20</f>
        <v>SCORE</v>
      </c>
      <c r="K66" s="114"/>
    </row>
    <row r="67" spans="1:11" ht="18" customHeight="1" x14ac:dyDescent="0.2">
      <c r="A67" s="121"/>
      <c r="B67" s="30" t="str">
        <f t="shared" si="5"/>
        <v>Beoordelaar 5</v>
      </c>
      <c r="C67" s="28"/>
      <c r="D67" s="33" t="str">
        <f>'Beoordelaar 5'!C20</f>
        <v>SCORE</v>
      </c>
      <c r="E67" s="114"/>
      <c r="F67" s="28"/>
      <c r="G67" s="33" t="str">
        <f>'Beoordelaar 5'!F20</f>
        <v>SCORE</v>
      </c>
      <c r="H67" s="114"/>
      <c r="I67" s="32"/>
      <c r="J67" s="33" t="str">
        <f>'Beoordelaar 5'!I20</f>
        <v>SCORE</v>
      </c>
      <c r="K67" s="114"/>
    </row>
    <row r="68" spans="1:11" ht="18" customHeight="1" x14ac:dyDescent="0.2">
      <c r="A68" s="122"/>
      <c r="B68" s="30" t="str">
        <f t="shared" si="5"/>
        <v>Beoordelaar 6</v>
      </c>
      <c r="C68" s="28"/>
      <c r="D68" s="33" t="str">
        <f>'Beoordelaar 6'!C20</f>
        <v>SCORE</v>
      </c>
      <c r="E68" s="114"/>
      <c r="F68" s="28"/>
      <c r="G68" s="33" t="str">
        <f>'Beoordelaar 6'!F20</f>
        <v>SCORE</v>
      </c>
      <c r="H68" s="114"/>
      <c r="I68" s="32"/>
      <c r="J68" s="33" t="str">
        <f>'Beoordelaar 6'!I20</f>
        <v>SCORE</v>
      </c>
      <c r="K68" s="114"/>
    </row>
    <row r="69" spans="1:11" ht="20" customHeight="1" x14ac:dyDescent="0.2">
      <c r="A69" s="116"/>
      <c r="B69" s="117"/>
      <c r="C69" s="28"/>
      <c r="D69" s="34" t="s">
        <v>15</v>
      </c>
      <c r="E69" s="114"/>
      <c r="F69" s="28"/>
      <c r="G69" s="34" t="s">
        <v>15</v>
      </c>
      <c r="H69" s="114"/>
      <c r="I69" s="32"/>
      <c r="J69" s="34" t="s">
        <v>15</v>
      </c>
      <c r="K69" s="114"/>
    </row>
    <row r="70" spans="1:11" ht="20" customHeight="1" x14ac:dyDescent="0.2">
      <c r="A70" s="118"/>
      <c r="B70" s="119"/>
      <c r="C70" s="35"/>
      <c r="D70" s="77" t="str">
        <f>IF(D69="Uitmuntend","€ 2.000",IF(D69="Goed","€ 1.000",IF(D69="Voldoende","€ 500",IF(D69="Matig","€ 0",IF(D69="Onvoldoende","KO"," ")))))</f>
        <v xml:space="preserve"> </v>
      </c>
      <c r="E70" s="115"/>
      <c r="F70" s="35"/>
      <c r="G70" s="77" t="str">
        <f>IF(G69="Uitmuntend","€ 2.000",IF(G69="Goed","€ 1.000",IF(G69="Voldoende","€ 500",IF(G69="Matig","€ 0",IF(G69="Onvoldoende","KO"," ")))))</f>
        <v xml:space="preserve"> </v>
      </c>
      <c r="H70" s="115"/>
      <c r="I70" s="36"/>
      <c r="J70" s="77" t="str">
        <f>IF(J69="Uitmuntend","€ 2.000",IF(J69="Goed","€ 1.000",IF(J69="Voldoende","€ 500",IF(J69="Matig","€ 0",IF(J69="Onvoldoende","KO"," ")))))</f>
        <v xml:space="preserve"> </v>
      </c>
      <c r="K70" s="115"/>
    </row>
    <row r="71" spans="1:11" ht="18" customHeight="1" x14ac:dyDescent="0.2">
      <c r="A71" s="120" t="str">
        <f>'Beoordelen open vragen'!A7</f>
        <v xml:space="preserve">3.	Circulaire economie </v>
      </c>
      <c r="B71" s="30" t="str">
        <f t="shared" ref="B71:B76" si="6">B55</f>
        <v>Beoordelaar 1</v>
      </c>
      <c r="C71" s="28"/>
      <c r="D71" s="31" t="str">
        <f>'Beoordelaar 1'!C22</f>
        <v>SCORE</v>
      </c>
      <c r="E71" s="114" t="s">
        <v>31</v>
      </c>
      <c r="F71" s="28"/>
      <c r="G71" s="31" t="str">
        <f>'Beoordelaar 1'!F22</f>
        <v>SCORE</v>
      </c>
      <c r="H71" s="114" t="s">
        <v>31</v>
      </c>
      <c r="I71" s="32"/>
      <c r="J71" s="31" t="str">
        <f>'Beoordelaar 1'!I22</f>
        <v>SCORE</v>
      </c>
      <c r="K71" s="114" t="s">
        <v>31</v>
      </c>
    </row>
    <row r="72" spans="1:11" ht="18" customHeight="1" x14ac:dyDescent="0.2">
      <c r="A72" s="121"/>
      <c r="B72" s="30" t="str">
        <f t="shared" si="6"/>
        <v>Beoordelaar 2</v>
      </c>
      <c r="C72" s="28"/>
      <c r="D72" s="31" t="str">
        <f>'Beoordelaar 2'!C22</f>
        <v>SCORE</v>
      </c>
      <c r="E72" s="114"/>
      <c r="F72" s="28"/>
      <c r="G72" s="31" t="str">
        <f>'Beoordelaar 2'!F22</f>
        <v>SCORE</v>
      </c>
      <c r="H72" s="114"/>
      <c r="I72" s="32"/>
      <c r="J72" s="31" t="str">
        <f>'Beoordelaar 2'!I22</f>
        <v>SCORE</v>
      </c>
      <c r="K72" s="114"/>
    </row>
    <row r="73" spans="1:11" ht="18" customHeight="1" x14ac:dyDescent="0.2">
      <c r="A73" s="121"/>
      <c r="B73" s="30" t="str">
        <f t="shared" si="6"/>
        <v>Beoordelaar 3</v>
      </c>
      <c r="C73" s="28"/>
      <c r="D73" s="31" t="str">
        <f>'Beoordelaar 3'!C22</f>
        <v>SCORE</v>
      </c>
      <c r="E73" s="114"/>
      <c r="F73" s="28"/>
      <c r="G73" s="31" t="str">
        <f>'Beoordelaar 3'!F22</f>
        <v>SCORE</v>
      </c>
      <c r="H73" s="114"/>
      <c r="I73" s="32"/>
      <c r="J73" s="31" t="str">
        <f>'Beoordelaar 3'!I22</f>
        <v>SCORE</v>
      </c>
      <c r="K73" s="114"/>
    </row>
    <row r="74" spans="1:11" ht="18" customHeight="1" x14ac:dyDescent="0.2">
      <c r="A74" s="121"/>
      <c r="B74" s="30" t="str">
        <f t="shared" si="6"/>
        <v>Beoordelaar 4</v>
      </c>
      <c r="C74" s="28"/>
      <c r="D74" s="33" t="str">
        <f>'Beoordelaar 4'!C22</f>
        <v>SCORE</v>
      </c>
      <c r="E74" s="114"/>
      <c r="F74" s="28"/>
      <c r="G74" s="33" t="str">
        <f>'Beoordelaar 4'!F22</f>
        <v>SCORE</v>
      </c>
      <c r="H74" s="114"/>
      <c r="I74" s="32"/>
      <c r="J74" s="33" t="str">
        <f>'Beoordelaar 4'!I22</f>
        <v>SCORE</v>
      </c>
      <c r="K74" s="114"/>
    </row>
    <row r="75" spans="1:11" ht="18" customHeight="1" x14ac:dyDescent="0.2">
      <c r="A75" s="121"/>
      <c r="B75" s="30" t="str">
        <f t="shared" si="6"/>
        <v>Beoordelaar 5</v>
      </c>
      <c r="C75" s="28"/>
      <c r="D75" s="33" t="str">
        <f>'Beoordelaar 5'!C22</f>
        <v>SCORE</v>
      </c>
      <c r="E75" s="114"/>
      <c r="F75" s="28"/>
      <c r="G75" s="33" t="str">
        <f>'Beoordelaar 5'!F22</f>
        <v>SCORE</v>
      </c>
      <c r="H75" s="114"/>
      <c r="I75" s="32"/>
      <c r="J75" s="33" t="str">
        <f>'Beoordelaar 5'!I22</f>
        <v>SCORE</v>
      </c>
      <c r="K75" s="114"/>
    </row>
    <row r="76" spans="1:11" ht="18" customHeight="1" x14ac:dyDescent="0.2">
      <c r="A76" s="122"/>
      <c r="B76" s="30" t="str">
        <f t="shared" si="6"/>
        <v>Beoordelaar 6</v>
      </c>
      <c r="C76" s="28"/>
      <c r="D76" s="33" t="str">
        <f>'Beoordelaar 6'!C22</f>
        <v>SCORE</v>
      </c>
      <c r="E76" s="114"/>
      <c r="F76" s="28"/>
      <c r="G76" s="33" t="str">
        <f>'Beoordelaar 6'!F22</f>
        <v>SCORE</v>
      </c>
      <c r="H76" s="114"/>
      <c r="I76" s="32"/>
      <c r="J76" s="33" t="str">
        <f>'Beoordelaar 6'!I22</f>
        <v>SCORE</v>
      </c>
      <c r="K76" s="114"/>
    </row>
    <row r="77" spans="1:11" ht="20" customHeight="1" x14ac:dyDescent="0.2">
      <c r="A77" s="116" t="s">
        <v>5</v>
      </c>
      <c r="B77" s="117"/>
      <c r="C77" s="28"/>
      <c r="D77" s="34" t="s">
        <v>15</v>
      </c>
      <c r="E77" s="114"/>
      <c r="F77" s="28"/>
      <c r="G77" s="34" t="s">
        <v>15</v>
      </c>
      <c r="H77" s="114"/>
      <c r="I77" s="32"/>
      <c r="J77" s="34" t="s">
        <v>15</v>
      </c>
      <c r="K77" s="114"/>
    </row>
    <row r="78" spans="1:11" ht="20" customHeight="1" x14ac:dyDescent="0.2">
      <c r="A78" s="118"/>
      <c r="B78" s="119"/>
      <c r="C78" s="35"/>
      <c r="D78" s="77" t="str">
        <f>IF(D77="Uitmuntend","€ 1.400",IF(D77="Goed","€ 700",IF(D77="Voldoende","€ 350",IF(D77="Matig","€ 0",IF(D77="Onvoldoende","KO"," ")))))</f>
        <v xml:space="preserve"> </v>
      </c>
      <c r="E78" s="115"/>
      <c r="F78" s="35"/>
      <c r="G78" s="77" t="str">
        <f>IF(G77="Uitmuntend","€ 1.400",IF(G77="Goed","€ 700",IF(G77="Voldoende","€ 350",IF(G77="Matig","€ 0",IF(G77="Onvoldoende","KO"," ")))))</f>
        <v xml:space="preserve"> </v>
      </c>
      <c r="H78" s="115"/>
      <c r="I78" s="36"/>
      <c r="J78" s="77" t="str">
        <f>IF(J77="Uitmuntend","€ 1.400",IF(J77="Goed","€ 700",IF(J77="Voldoende","€ 350",IF(J77="Matig","€ 0",IF(J77="Onvoldoende","KO"," ")))))</f>
        <v xml:space="preserve"> </v>
      </c>
      <c r="K78" s="115"/>
    </row>
    <row r="79" spans="1:11" ht="18" customHeight="1" x14ac:dyDescent="0.2">
      <c r="A79" s="120" t="str">
        <f>'Beoordelen open vragen'!A9</f>
        <v>4.	Opvolging adviezen oplevering en klanttevredenheid</v>
      </c>
      <c r="B79" s="30" t="str">
        <f t="shared" ref="B79:B84" si="7">B55</f>
        <v>Beoordelaar 1</v>
      </c>
      <c r="C79" s="28"/>
      <c r="D79" s="31" t="str">
        <f>'Beoordelaar 1'!C24</f>
        <v>SCORE</v>
      </c>
      <c r="E79" s="114" t="s">
        <v>31</v>
      </c>
      <c r="F79" s="28"/>
      <c r="G79" s="31" t="str">
        <f>'Beoordelaar 1'!F24</f>
        <v>SCORE</v>
      </c>
      <c r="H79" s="114" t="s">
        <v>31</v>
      </c>
      <c r="I79" s="32"/>
      <c r="J79" s="31" t="str">
        <f>'Beoordelaar 1'!I24</f>
        <v>SCORE</v>
      </c>
      <c r="K79" s="114" t="s">
        <v>31</v>
      </c>
    </row>
    <row r="80" spans="1:11" ht="18" customHeight="1" x14ac:dyDescent="0.2">
      <c r="A80" s="121"/>
      <c r="B80" s="30" t="str">
        <f t="shared" si="7"/>
        <v>Beoordelaar 2</v>
      </c>
      <c r="C80" s="28"/>
      <c r="D80" s="31" t="str">
        <f>'Beoordelaar 2'!C24</f>
        <v>SCORE</v>
      </c>
      <c r="E80" s="114"/>
      <c r="F80" s="28"/>
      <c r="G80" s="31" t="str">
        <f>'Beoordelaar 2'!F24</f>
        <v>SCORE</v>
      </c>
      <c r="H80" s="114"/>
      <c r="I80" s="32"/>
      <c r="J80" s="31" t="str">
        <f>'Beoordelaar 2'!I24</f>
        <v>SCORE</v>
      </c>
      <c r="K80" s="114"/>
    </row>
    <row r="81" spans="1:11" ht="18" customHeight="1" x14ac:dyDescent="0.2">
      <c r="A81" s="121"/>
      <c r="B81" s="30" t="str">
        <f t="shared" si="7"/>
        <v>Beoordelaar 3</v>
      </c>
      <c r="C81" s="28"/>
      <c r="D81" s="31" t="str">
        <f>'Beoordelaar 3'!C24</f>
        <v>SCORE</v>
      </c>
      <c r="E81" s="114"/>
      <c r="F81" s="28"/>
      <c r="G81" s="31" t="str">
        <f>'Beoordelaar 3'!F24</f>
        <v>SCORE</v>
      </c>
      <c r="H81" s="114"/>
      <c r="I81" s="32"/>
      <c r="J81" s="31" t="str">
        <f>'Beoordelaar 3'!I24</f>
        <v>SCORE</v>
      </c>
      <c r="K81" s="114"/>
    </row>
    <row r="82" spans="1:11" ht="18" customHeight="1" x14ac:dyDescent="0.2">
      <c r="A82" s="121"/>
      <c r="B82" s="30" t="str">
        <f t="shared" si="7"/>
        <v>Beoordelaar 4</v>
      </c>
      <c r="C82" s="28"/>
      <c r="D82" s="33" t="str">
        <f>'Beoordelaar 4'!C24</f>
        <v>SCORE</v>
      </c>
      <c r="E82" s="114"/>
      <c r="F82" s="28"/>
      <c r="G82" s="33" t="str">
        <f>'Beoordelaar 4'!F24</f>
        <v>SCORE</v>
      </c>
      <c r="H82" s="114"/>
      <c r="I82" s="32"/>
      <c r="J82" s="33" t="str">
        <f>'Beoordelaar 4'!I24</f>
        <v>SCORE</v>
      </c>
      <c r="K82" s="114"/>
    </row>
    <row r="83" spans="1:11" ht="18" customHeight="1" x14ac:dyDescent="0.2">
      <c r="A83" s="121"/>
      <c r="B83" s="30" t="str">
        <f t="shared" si="7"/>
        <v>Beoordelaar 5</v>
      </c>
      <c r="C83" s="28"/>
      <c r="D83" s="33" t="str">
        <f>'Beoordelaar 5'!C24</f>
        <v>SCORE</v>
      </c>
      <c r="E83" s="114"/>
      <c r="F83" s="28"/>
      <c r="G83" s="33" t="str">
        <f>'Beoordelaar 5'!F24</f>
        <v>SCORE</v>
      </c>
      <c r="H83" s="114"/>
      <c r="I83" s="32"/>
      <c r="J83" s="33" t="str">
        <f>'Beoordelaar 5'!I24</f>
        <v>SCORE</v>
      </c>
      <c r="K83" s="114"/>
    </row>
    <row r="84" spans="1:11" ht="18" customHeight="1" x14ac:dyDescent="0.2">
      <c r="A84" s="122"/>
      <c r="B84" s="30" t="str">
        <f t="shared" si="7"/>
        <v>Beoordelaar 6</v>
      </c>
      <c r="C84" s="28"/>
      <c r="D84" s="33" t="str">
        <f>'Beoordelaar 6'!C24</f>
        <v>SCORE</v>
      </c>
      <c r="E84" s="114"/>
      <c r="F84" s="28"/>
      <c r="G84" s="33" t="str">
        <f>'Beoordelaar 6'!F24</f>
        <v>SCORE</v>
      </c>
      <c r="H84" s="114"/>
      <c r="I84" s="32"/>
      <c r="J84" s="33" t="str">
        <f>'Beoordelaar 6'!I24</f>
        <v>SCORE</v>
      </c>
      <c r="K84" s="114"/>
    </row>
    <row r="85" spans="1:11" ht="20" customHeight="1" x14ac:dyDescent="0.2">
      <c r="A85" s="116" t="s">
        <v>5</v>
      </c>
      <c r="B85" s="117"/>
      <c r="C85" s="28"/>
      <c r="D85" s="34" t="s">
        <v>15</v>
      </c>
      <c r="E85" s="114"/>
      <c r="F85" s="28"/>
      <c r="G85" s="34" t="s">
        <v>15</v>
      </c>
      <c r="H85" s="114"/>
      <c r="I85" s="32"/>
      <c r="J85" s="34" t="s">
        <v>15</v>
      </c>
      <c r="K85" s="114"/>
    </row>
    <row r="86" spans="1:11" ht="20" customHeight="1" x14ac:dyDescent="0.2">
      <c r="A86" s="118"/>
      <c r="B86" s="119"/>
      <c r="C86" s="35"/>
      <c r="D86" s="77" t="str">
        <f>IF(D85="Uitmuntend","€ 2.600",IF(D85="Goed","€ 1.300",IF(D85="Voldoende","€ 650",IF(D85="Matig","€ 0",IF(D85="Onvoldoende","KO"," ")))))</f>
        <v xml:space="preserve"> </v>
      </c>
      <c r="E86" s="115"/>
      <c r="F86" s="35"/>
      <c r="G86" s="77" t="str">
        <f>IF(G85="Uitmuntend","€ 2.600",IF(G85="Goed","€ 1.300",IF(G85="Voldoende","€ 650",IF(G85="Matig","€ 0",IF(G85="Onvoldoende","KO"," ")))))</f>
        <v xml:space="preserve"> </v>
      </c>
      <c r="H86" s="115"/>
      <c r="I86" s="36"/>
      <c r="J86" s="77" t="str">
        <f>IF(J85="Uitmuntend","€ 2.600",IF(J85="Goed","€ 1.300",IF(J85="Voldoende","€ 650",IF(J85="Matig","€ 0",IF(J85="Onvoldoende","KO"," ")))))</f>
        <v xml:space="preserve"> </v>
      </c>
      <c r="K86" s="115"/>
    </row>
    <row r="87" spans="1:11" ht="20" customHeight="1" x14ac:dyDescent="0.2">
      <c r="A87" s="38"/>
      <c r="B87" s="38"/>
      <c r="C87" s="39"/>
      <c r="D87" s="39"/>
      <c r="E87" s="39"/>
      <c r="F87" s="39"/>
      <c r="G87" s="39"/>
      <c r="H87" s="39"/>
      <c r="I87" s="39"/>
      <c r="J87" s="39"/>
      <c r="K87" s="39"/>
    </row>
    <row r="88" spans="1:11" s="3" customFormat="1" ht="28" customHeight="1" x14ac:dyDescent="0.2">
      <c r="A88" s="123" t="s">
        <v>67</v>
      </c>
      <c r="B88" s="124"/>
      <c r="C88" s="35"/>
      <c r="D88" s="61" t="e">
        <f>D62+D70+D78+D86</f>
        <v>#VALUE!</v>
      </c>
      <c r="E88" s="62"/>
      <c r="F88" s="35"/>
      <c r="G88" s="61" t="e">
        <f>G62+G70+G78+G86</f>
        <v>#VALUE!</v>
      </c>
      <c r="H88" s="62"/>
      <c r="I88" s="36"/>
      <c r="J88" s="61" t="e">
        <f>J62+J70+J78+J86</f>
        <v>#VALUE!</v>
      </c>
      <c r="K88" s="62"/>
    </row>
    <row r="89" spans="1:11" ht="20" customHeight="1" x14ac:dyDescent="0.2">
      <c r="A89" s="38"/>
      <c r="B89" s="38"/>
      <c r="C89" s="39"/>
      <c r="D89" s="39"/>
      <c r="E89" s="39"/>
      <c r="F89" s="39"/>
      <c r="G89" s="39"/>
      <c r="H89" s="39"/>
      <c r="I89" s="39"/>
      <c r="J89" s="39"/>
      <c r="K89" s="39"/>
    </row>
    <row r="90" spans="1:11" ht="28" customHeight="1" x14ac:dyDescent="0.2">
      <c r="A90" s="40" t="str">
        <f>'Beoordelen interview'!A1</f>
        <v xml:space="preserve">Interview sleutelfunctionarissen </v>
      </c>
      <c r="B90" s="41"/>
      <c r="C90" s="10"/>
      <c r="D90" s="42"/>
      <c r="E90" s="43" t="s">
        <v>21</v>
      </c>
      <c r="G90" s="42"/>
      <c r="H90" s="43" t="s">
        <v>21</v>
      </c>
      <c r="J90" s="42"/>
      <c r="K90" s="43" t="s">
        <v>21</v>
      </c>
    </row>
    <row r="91" spans="1:11" ht="18" customHeight="1" x14ac:dyDescent="0.2">
      <c r="A91" s="125" t="str">
        <f>'Beoordelen interview'!A4:B4</f>
        <v>Vraag 1</v>
      </c>
      <c r="B91" s="37" t="str">
        <f t="shared" ref="B91:B96" si="8">B3</f>
        <v>Beoordelaar 1</v>
      </c>
      <c r="C91" s="11"/>
      <c r="D91" s="31" t="str">
        <f>'Beoordelaar 1'!C29</f>
        <v>SCORE</v>
      </c>
      <c r="E91" s="114" t="s">
        <v>31</v>
      </c>
      <c r="G91" s="31" t="str">
        <f>'Beoordelaar 1'!F29</f>
        <v>SCORE</v>
      </c>
      <c r="H91" s="114" t="s">
        <v>31</v>
      </c>
      <c r="J91" s="31" t="str">
        <f>'Beoordelaar 1'!I29</f>
        <v>SCORE</v>
      </c>
      <c r="K91" s="114" t="s">
        <v>31</v>
      </c>
    </row>
    <row r="92" spans="1:11" ht="18" customHeight="1" x14ac:dyDescent="0.2">
      <c r="A92" s="126"/>
      <c r="B92" s="37" t="str">
        <f t="shared" si="8"/>
        <v>Beoordelaar 2</v>
      </c>
      <c r="C92" s="11"/>
      <c r="D92" s="31" t="str">
        <f>'Beoordelaar 2'!C29</f>
        <v>SCORE</v>
      </c>
      <c r="E92" s="114"/>
      <c r="G92" s="31" t="str">
        <f>'Beoordelaar 2'!F29</f>
        <v>SCORE</v>
      </c>
      <c r="H92" s="114"/>
      <c r="J92" s="31" t="str">
        <f>'Beoordelaar 2'!I29</f>
        <v>SCORE</v>
      </c>
      <c r="K92" s="114"/>
    </row>
    <row r="93" spans="1:11" ht="18" customHeight="1" x14ac:dyDescent="0.2">
      <c r="A93" s="126"/>
      <c r="B93" s="37" t="str">
        <f t="shared" si="8"/>
        <v>Beoordelaar 3</v>
      </c>
      <c r="C93" s="11"/>
      <c r="D93" s="31" t="str">
        <f>'Beoordelaar 3'!C29</f>
        <v>SCORE</v>
      </c>
      <c r="E93" s="114"/>
      <c r="G93" s="31" t="str">
        <f>'Beoordelaar 3'!F29</f>
        <v>SCORE</v>
      </c>
      <c r="H93" s="114"/>
      <c r="J93" s="31" t="str">
        <f>'Beoordelaar 3'!I29</f>
        <v>SCORE</v>
      </c>
      <c r="K93" s="114"/>
    </row>
    <row r="94" spans="1:11" ht="22" customHeight="1" x14ac:dyDescent="0.2">
      <c r="A94" s="126"/>
      <c r="B94" s="37" t="str">
        <f t="shared" si="8"/>
        <v>Beoordelaar 4</v>
      </c>
      <c r="C94" s="11"/>
      <c r="D94" s="33" t="str">
        <f>'Beoordelaar 4'!C29</f>
        <v>SCORE</v>
      </c>
      <c r="E94" s="114"/>
      <c r="G94" s="33" t="str">
        <f>'Beoordelaar 4'!F29</f>
        <v>SCORE</v>
      </c>
      <c r="H94" s="114"/>
      <c r="J94" s="33" t="str">
        <f>'Beoordelaar 4'!I29</f>
        <v>SCORE</v>
      </c>
      <c r="K94" s="114"/>
    </row>
    <row r="95" spans="1:11" ht="22" customHeight="1" x14ac:dyDescent="0.2">
      <c r="A95" s="126"/>
      <c r="B95" s="37" t="str">
        <f t="shared" si="8"/>
        <v>Beoordelaar 5</v>
      </c>
      <c r="C95" s="11"/>
      <c r="D95" s="33" t="str">
        <f>'Beoordelaar 5'!C29</f>
        <v>SCORE</v>
      </c>
      <c r="E95" s="114"/>
      <c r="G95" s="33" t="str">
        <f>'Beoordelaar 5'!F29</f>
        <v>SCORE</v>
      </c>
      <c r="H95" s="114"/>
      <c r="J95" s="33" t="str">
        <f>'Beoordelaar 5'!I29</f>
        <v>SCORE</v>
      </c>
      <c r="K95" s="114"/>
    </row>
    <row r="96" spans="1:11" ht="22" customHeight="1" x14ac:dyDescent="0.2">
      <c r="A96" s="127"/>
      <c r="B96" s="37" t="str">
        <f t="shared" si="8"/>
        <v>Beoordelaar 6</v>
      </c>
      <c r="C96" s="11"/>
      <c r="D96" s="33" t="str">
        <f>'Beoordelaar 6'!C29</f>
        <v>SCORE</v>
      </c>
      <c r="E96" s="114"/>
      <c r="G96" s="33" t="str">
        <f>'Beoordelaar 6'!F29</f>
        <v>SCORE</v>
      </c>
      <c r="H96" s="114"/>
      <c r="J96" s="33" t="str">
        <f>'Beoordelaar 6'!I29</f>
        <v>SCORE</v>
      </c>
      <c r="K96" s="114"/>
    </row>
    <row r="97" spans="1:11" ht="20" customHeight="1" x14ac:dyDescent="0.2">
      <c r="A97" s="128" t="s">
        <v>5</v>
      </c>
      <c r="B97" s="128"/>
      <c r="C97" s="11"/>
      <c r="D97" s="44" t="s">
        <v>6</v>
      </c>
      <c r="E97" s="114"/>
      <c r="G97" s="44" t="s">
        <v>6</v>
      </c>
      <c r="H97" s="114"/>
      <c r="J97" s="44" t="s">
        <v>6</v>
      </c>
      <c r="K97" s="114"/>
    </row>
    <row r="98" spans="1:11" ht="20" customHeight="1" x14ac:dyDescent="0.2">
      <c r="A98" s="129"/>
      <c r="B98" s="129"/>
      <c r="C98" s="11"/>
      <c r="D98" s="78" t="str">
        <f>IF(D97="Uitmuntend","€ 1.000",IF(D97="Goed","€ 500",IF(D97="Voldoende","€ 100",IF(D97="Matig","€ 0",IF(D97="Onvoldoende","KO"," ")))))</f>
        <v xml:space="preserve"> </v>
      </c>
      <c r="E98" s="115"/>
      <c r="G98" s="78" t="str">
        <f>IF(G97="Uitmuntend","€ 1.000",IF(G97="Goed","€ 500",IF(G97="Voldoende","€ 100",IF(G97="Matig","€ 0",IF(G97="Onvoldoende","KO"," ")))))</f>
        <v xml:space="preserve"> </v>
      </c>
      <c r="H98" s="115"/>
      <c r="J98" s="78" t="str">
        <f>IF(J97="Uitmuntend","€ 1.000",IF(J97="Goed","€ 500",IF(J97="Voldoende","€ 100",IF(J97="Matig","€ 0",IF(J97="Onvoldoende","KO"," ")))))</f>
        <v xml:space="preserve"> </v>
      </c>
      <c r="K98" s="115"/>
    </row>
    <row r="99" spans="1:11" ht="18" customHeight="1" x14ac:dyDescent="0.2">
      <c r="A99" s="125" t="str">
        <f>'Beoordelen interview'!A5:B5</f>
        <v>Vraag 2</v>
      </c>
      <c r="B99" s="37" t="str">
        <f t="shared" ref="B99:B104" si="9">B3</f>
        <v>Beoordelaar 1</v>
      </c>
      <c r="C99" s="11"/>
      <c r="D99" s="31" t="str">
        <f>'Beoordelaar 1'!C31</f>
        <v>SCORE</v>
      </c>
      <c r="E99" s="114" t="s">
        <v>31</v>
      </c>
      <c r="G99" s="31" t="str">
        <f>'Beoordelaar 1'!F31</f>
        <v>SCORE</v>
      </c>
      <c r="H99" s="114" t="s">
        <v>31</v>
      </c>
      <c r="J99" s="31" t="str">
        <f>'Beoordelaar 1'!I31</f>
        <v>SCORE</v>
      </c>
      <c r="K99" s="114" t="s">
        <v>31</v>
      </c>
    </row>
    <row r="100" spans="1:11" ht="18" customHeight="1" x14ac:dyDescent="0.2">
      <c r="A100" s="126"/>
      <c r="B100" s="37" t="str">
        <f t="shared" si="9"/>
        <v>Beoordelaar 2</v>
      </c>
      <c r="C100" s="11"/>
      <c r="D100" s="31" t="str">
        <f>'Beoordelaar 2'!C31</f>
        <v>SCORE</v>
      </c>
      <c r="E100" s="114"/>
      <c r="G100" s="31" t="str">
        <f>'Beoordelaar 2'!F31</f>
        <v>SCORE</v>
      </c>
      <c r="H100" s="114"/>
      <c r="J100" s="31" t="str">
        <f>'Beoordelaar 2'!I31</f>
        <v>SCORE</v>
      </c>
      <c r="K100" s="114"/>
    </row>
    <row r="101" spans="1:11" ht="18" customHeight="1" x14ac:dyDescent="0.2">
      <c r="A101" s="126"/>
      <c r="B101" s="37" t="str">
        <f t="shared" si="9"/>
        <v>Beoordelaar 3</v>
      </c>
      <c r="C101" s="11"/>
      <c r="D101" s="31" t="str">
        <f>'Beoordelaar 3'!C31</f>
        <v>SCORE</v>
      </c>
      <c r="E101" s="114"/>
      <c r="G101" s="31" t="str">
        <f>'Beoordelaar 3'!F31</f>
        <v>SCORE</v>
      </c>
      <c r="H101" s="114"/>
      <c r="J101" s="31" t="str">
        <f>'Beoordelaar 3'!I31</f>
        <v>SCORE</v>
      </c>
      <c r="K101" s="114"/>
    </row>
    <row r="102" spans="1:11" ht="20" customHeight="1" x14ac:dyDescent="0.2">
      <c r="A102" s="126"/>
      <c r="B102" s="37" t="str">
        <f t="shared" si="9"/>
        <v>Beoordelaar 4</v>
      </c>
      <c r="C102" s="11"/>
      <c r="D102" s="33" t="str">
        <f>'Beoordelaar 4'!C31</f>
        <v>SCORE</v>
      </c>
      <c r="E102" s="114"/>
      <c r="G102" s="33" t="str">
        <f>'Beoordelaar 4'!F31</f>
        <v>SCORE</v>
      </c>
      <c r="H102" s="114"/>
      <c r="J102" s="33" t="str">
        <f>'Beoordelaar 4'!I31</f>
        <v>SCORE</v>
      </c>
      <c r="K102" s="114"/>
    </row>
    <row r="103" spans="1:11" ht="20" customHeight="1" x14ac:dyDescent="0.2">
      <c r="A103" s="126"/>
      <c r="B103" s="37" t="str">
        <f t="shared" si="9"/>
        <v>Beoordelaar 5</v>
      </c>
      <c r="C103" s="11"/>
      <c r="D103" s="33" t="str">
        <f>'Beoordelaar 5'!C31</f>
        <v>SCORE</v>
      </c>
      <c r="E103" s="114"/>
      <c r="G103" s="33" t="str">
        <f>'Beoordelaar 5'!F31</f>
        <v>SCORE</v>
      </c>
      <c r="H103" s="114"/>
      <c r="J103" s="33" t="str">
        <f>'Beoordelaar 5'!I31</f>
        <v>SCORE</v>
      </c>
      <c r="K103" s="114"/>
    </row>
    <row r="104" spans="1:11" ht="20" customHeight="1" x14ac:dyDescent="0.2">
      <c r="A104" s="127"/>
      <c r="B104" s="37" t="str">
        <f t="shared" si="9"/>
        <v>Beoordelaar 6</v>
      </c>
      <c r="C104" s="11"/>
      <c r="D104" s="33" t="str">
        <f>'Beoordelaar 6'!C31</f>
        <v>SCORE</v>
      </c>
      <c r="E104" s="114"/>
      <c r="G104" s="33" t="str">
        <f>'Beoordelaar 6'!F31</f>
        <v>SCORE</v>
      </c>
      <c r="H104" s="114"/>
      <c r="J104" s="33" t="str">
        <f>'Beoordelaar 6'!I31</f>
        <v>SCORE</v>
      </c>
      <c r="K104" s="114"/>
    </row>
    <row r="105" spans="1:11" ht="20" customHeight="1" x14ac:dyDescent="0.2">
      <c r="A105" s="128" t="s">
        <v>5</v>
      </c>
      <c r="B105" s="128"/>
      <c r="C105" s="11"/>
      <c r="D105" s="44" t="s">
        <v>6</v>
      </c>
      <c r="E105" s="114"/>
      <c r="G105" s="44" t="s">
        <v>6</v>
      </c>
      <c r="H105" s="114"/>
      <c r="J105" s="44" t="s">
        <v>6</v>
      </c>
      <c r="K105" s="114"/>
    </row>
    <row r="106" spans="1:11" ht="20" customHeight="1" x14ac:dyDescent="0.2">
      <c r="A106" s="129"/>
      <c r="B106" s="129"/>
      <c r="C106" s="11"/>
      <c r="D106" s="78" t="str">
        <f>IF(D105="Uitmuntend","€ 1.000",IF(D105="Goed","€ 500",IF(D105="Voldoende","€ 100",IF(D105="Matig","€ 0",IF(D105="Onvoldoende","KO"," ")))))</f>
        <v xml:space="preserve"> </v>
      </c>
      <c r="E106" s="115"/>
      <c r="G106" s="78" t="str">
        <f>IF(G105="Uitmuntend","€ 1.000",IF(G105="Goed","€ 500",IF(G105="Voldoende","€ 100",IF(G105="Matig","€ 0",IF(G105="Onvoldoende","KO"," ")))))</f>
        <v xml:space="preserve"> </v>
      </c>
      <c r="H106" s="115"/>
      <c r="J106" s="78" t="str">
        <f>IF(J105="Uitmuntend","€ 1.000",IF(J105="Goed","€ 500",IF(J105="Voldoende","€ 100",IF(J105="Matig","€ 0",IF(J105="Onvoldoende","KO"," ")))))</f>
        <v xml:space="preserve"> </v>
      </c>
      <c r="K106" s="115"/>
    </row>
    <row r="107" spans="1:11" ht="18" customHeight="1" x14ac:dyDescent="0.2">
      <c r="A107" s="125" t="str">
        <f>'Beoordelen interview'!A6:B6</f>
        <v>Vraag 3</v>
      </c>
      <c r="B107" s="37" t="str">
        <f t="shared" ref="B107:B112" si="10">B3</f>
        <v>Beoordelaar 1</v>
      </c>
      <c r="C107" s="11"/>
      <c r="D107" s="31" t="str">
        <f>'Beoordelaar 1'!C33</f>
        <v>SCORE</v>
      </c>
      <c r="E107" s="114" t="s">
        <v>31</v>
      </c>
      <c r="G107" s="31" t="str">
        <f>'Beoordelaar 1'!F33</f>
        <v>SCORE</v>
      </c>
      <c r="H107" s="114" t="s">
        <v>31</v>
      </c>
      <c r="J107" s="31" t="str">
        <f>'Beoordelaar 1'!I33</f>
        <v>SCORE</v>
      </c>
      <c r="K107" s="114" t="s">
        <v>31</v>
      </c>
    </row>
    <row r="108" spans="1:11" ht="18" customHeight="1" x14ac:dyDescent="0.2">
      <c r="A108" s="126"/>
      <c r="B108" s="37" t="str">
        <f t="shared" si="10"/>
        <v>Beoordelaar 2</v>
      </c>
      <c r="C108" s="11"/>
      <c r="D108" s="31" t="str">
        <f>'Beoordelaar 2'!C33</f>
        <v>SCORE</v>
      </c>
      <c r="E108" s="114"/>
      <c r="G108" s="31" t="str">
        <f>'Beoordelaar 2'!F33</f>
        <v>SCORE</v>
      </c>
      <c r="H108" s="114"/>
      <c r="J108" s="31" t="str">
        <f>'Beoordelaar 2'!I33</f>
        <v>SCORE</v>
      </c>
      <c r="K108" s="114"/>
    </row>
    <row r="109" spans="1:11" ht="18" customHeight="1" x14ac:dyDescent="0.2">
      <c r="A109" s="126"/>
      <c r="B109" s="37" t="str">
        <f t="shared" si="10"/>
        <v>Beoordelaar 3</v>
      </c>
      <c r="C109" s="11"/>
      <c r="D109" s="31" t="str">
        <f>'Beoordelaar 3'!C33</f>
        <v>SCORE</v>
      </c>
      <c r="E109" s="114"/>
      <c r="G109" s="31" t="str">
        <f>'Beoordelaar 3'!F33</f>
        <v>SCORE</v>
      </c>
      <c r="H109" s="114"/>
      <c r="J109" s="31" t="str">
        <f>'Beoordelaar 3'!I33</f>
        <v>SCORE</v>
      </c>
      <c r="K109" s="114"/>
    </row>
    <row r="110" spans="1:11" ht="18" customHeight="1" x14ac:dyDescent="0.2">
      <c r="A110" s="126"/>
      <c r="B110" s="37" t="str">
        <f t="shared" si="10"/>
        <v>Beoordelaar 4</v>
      </c>
      <c r="C110" s="11"/>
      <c r="D110" s="33" t="str">
        <f>'Beoordelaar 4'!C33</f>
        <v>SCORE</v>
      </c>
      <c r="E110" s="114"/>
      <c r="G110" s="33" t="str">
        <f>'Beoordelaar 4'!F33</f>
        <v>SCORE</v>
      </c>
      <c r="H110" s="114"/>
      <c r="J110" s="33" t="str">
        <f>'Beoordelaar 4'!I33</f>
        <v>SCORE</v>
      </c>
      <c r="K110" s="114"/>
    </row>
    <row r="111" spans="1:11" ht="18" customHeight="1" x14ac:dyDescent="0.2">
      <c r="A111" s="126"/>
      <c r="B111" s="37" t="str">
        <f t="shared" si="10"/>
        <v>Beoordelaar 5</v>
      </c>
      <c r="C111" s="11"/>
      <c r="D111" s="33" t="str">
        <f>'Beoordelaar 5'!C33</f>
        <v>SCORE</v>
      </c>
      <c r="E111" s="114"/>
      <c r="G111" s="33" t="str">
        <f>'Beoordelaar 5'!F33</f>
        <v>SCORE</v>
      </c>
      <c r="H111" s="114"/>
      <c r="J111" s="33" t="str">
        <f>'Beoordelaar 5'!I33</f>
        <v>SCORE</v>
      </c>
      <c r="K111" s="114"/>
    </row>
    <row r="112" spans="1:11" ht="18" customHeight="1" x14ac:dyDescent="0.2">
      <c r="A112" s="127"/>
      <c r="B112" s="37" t="str">
        <f t="shared" si="10"/>
        <v>Beoordelaar 6</v>
      </c>
      <c r="C112" s="11"/>
      <c r="D112" s="33" t="str">
        <f>'Beoordelaar 6'!C33</f>
        <v>SCORE</v>
      </c>
      <c r="E112" s="114"/>
      <c r="G112" s="33" t="str">
        <f>'Beoordelaar 6'!F33</f>
        <v>SCORE</v>
      </c>
      <c r="H112" s="114"/>
      <c r="J112" s="33" t="str">
        <f>'Beoordelaar 6'!I33</f>
        <v>SCORE</v>
      </c>
      <c r="K112" s="114"/>
    </row>
    <row r="113" spans="1:11" ht="20" customHeight="1" x14ac:dyDescent="0.2">
      <c r="A113" s="128" t="s">
        <v>5</v>
      </c>
      <c r="B113" s="128"/>
      <c r="C113" s="11"/>
      <c r="D113" s="44" t="s">
        <v>6</v>
      </c>
      <c r="E113" s="114"/>
      <c r="G113" s="44" t="s">
        <v>6</v>
      </c>
      <c r="H113" s="114"/>
      <c r="J113" s="44" t="s">
        <v>6</v>
      </c>
      <c r="K113" s="114"/>
    </row>
    <row r="114" spans="1:11" ht="20" customHeight="1" x14ac:dyDescent="0.2">
      <c r="A114" s="129"/>
      <c r="B114" s="129"/>
      <c r="C114" s="11"/>
      <c r="D114" s="78" t="str">
        <f>IF(D113="Uitmuntend","€ 1.000",IF(D113="Goed","€ 500",IF(D113="Voldoende","€ 100",IF(D113="Matig","€ 0",IF(D113="Onvoldoende","KO"," ")))))</f>
        <v xml:space="preserve"> </v>
      </c>
      <c r="E114" s="115"/>
      <c r="G114" s="78" t="str">
        <f>IF(G113="Uitmuntend","€ 1.000",IF(G113="Goed","€ 500",IF(G113="Voldoende","€ 100",IF(G113="Matig","€ 0",IF(G113="Onvoldoende","KO"," ")))))</f>
        <v xml:space="preserve"> </v>
      </c>
      <c r="H114" s="115"/>
      <c r="J114" s="78" t="str">
        <f>IF(J113="Uitmuntend","€ 1.000",IF(J113="Goed","€ 500",IF(J113="Voldoende","€ 100",IF(J113="Matig","€ 0",IF(J113="Onvoldoende","KO"," ")))))</f>
        <v xml:space="preserve"> </v>
      </c>
      <c r="K114" s="115"/>
    </row>
    <row r="115" spans="1:11" ht="18" customHeight="1" x14ac:dyDescent="0.2">
      <c r="A115" s="125" t="str">
        <f>'Beoordelen interview'!A7:B7</f>
        <v>Vraag 4</v>
      </c>
      <c r="B115" s="37" t="str">
        <f t="shared" ref="B115:B120" si="11">B3</f>
        <v>Beoordelaar 1</v>
      </c>
      <c r="C115" s="11"/>
      <c r="D115" s="31" t="str">
        <f>'Beoordelaar 1'!C35</f>
        <v>SCORE</v>
      </c>
      <c r="E115" s="114" t="s">
        <v>31</v>
      </c>
      <c r="G115" s="31" t="str">
        <f>'Beoordelaar 1'!F35</f>
        <v>SCORE</v>
      </c>
      <c r="H115" s="114" t="s">
        <v>31</v>
      </c>
      <c r="J115" s="31" t="str">
        <f>'Beoordelaar 1'!I35</f>
        <v>SCORE</v>
      </c>
      <c r="K115" s="114" t="s">
        <v>31</v>
      </c>
    </row>
    <row r="116" spans="1:11" ht="18" customHeight="1" x14ac:dyDescent="0.2">
      <c r="A116" s="126"/>
      <c r="B116" s="37" t="str">
        <f t="shared" si="11"/>
        <v>Beoordelaar 2</v>
      </c>
      <c r="C116" s="11"/>
      <c r="D116" s="31" t="str">
        <f>'Beoordelaar 2'!C35</f>
        <v>SCORE</v>
      </c>
      <c r="E116" s="114"/>
      <c r="G116" s="31" t="str">
        <f>'Beoordelaar 2'!F35</f>
        <v>SCORE</v>
      </c>
      <c r="H116" s="114"/>
      <c r="J116" s="31" t="str">
        <f>'Beoordelaar 2'!I35</f>
        <v>SCORE</v>
      </c>
      <c r="K116" s="114"/>
    </row>
    <row r="117" spans="1:11" ht="18" customHeight="1" x14ac:dyDescent="0.2">
      <c r="A117" s="126"/>
      <c r="B117" s="37" t="str">
        <f t="shared" si="11"/>
        <v>Beoordelaar 3</v>
      </c>
      <c r="C117" s="11"/>
      <c r="D117" s="31" t="str">
        <f>'Beoordelaar 3'!C35</f>
        <v>SCORE</v>
      </c>
      <c r="E117" s="114"/>
      <c r="G117" s="31" t="str">
        <f>'Beoordelaar 3'!F35</f>
        <v>SCORE</v>
      </c>
      <c r="H117" s="114"/>
      <c r="J117" s="31" t="str">
        <f>'Beoordelaar 3'!I35</f>
        <v>SCORE</v>
      </c>
      <c r="K117" s="114"/>
    </row>
    <row r="118" spans="1:11" ht="20" customHeight="1" x14ac:dyDescent="0.2">
      <c r="A118" s="126"/>
      <c r="B118" s="37" t="str">
        <f t="shared" si="11"/>
        <v>Beoordelaar 4</v>
      </c>
      <c r="C118" s="11"/>
      <c r="D118" s="33" t="str">
        <f>'Beoordelaar 4'!C35</f>
        <v>SCORE</v>
      </c>
      <c r="E118" s="114"/>
      <c r="G118" s="33" t="str">
        <f>'Beoordelaar 4'!F35</f>
        <v>SCORE</v>
      </c>
      <c r="H118" s="114"/>
      <c r="J118" s="33" t="str">
        <f>'Beoordelaar 4'!I35</f>
        <v>SCORE</v>
      </c>
      <c r="K118" s="114"/>
    </row>
    <row r="119" spans="1:11" ht="20" customHeight="1" x14ac:dyDescent="0.2">
      <c r="A119" s="126"/>
      <c r="B119" s="37" t="str">
        <f t="shared" si="11"/>
        <v>Beoordelaar 5</v>
      </c>
      <c r="C119" s="11"/>
      <c r="D119" s="33" t="str">
        <f>'Beoordelaar 5'!C35</f>
        <v>SCORE</v>
      </c>
      <c r="E119" s="114"/>
      <c r="G119" s="33" t="str">
        <f>'Beoordelaar 5'!F35</f>
        <v>SCORE</v>
      </c>
      <c r="H119" s="114"/>
      <c r="J119" s="33" t="str">
        <f>'Beoordelaar 5'!I35</f>
        <v>SCORE</v>
      </c>
      <c r="K119" s="114"/>
    </row>
    <row r="120" spans="1:11" ht="20" customHeight="1" x14ac:dyDescent="0.2">
      <c r="A120" s="127"/>
      <c r="B120" s="37" t="str">
        <f t="shared" si="11"/>
        <v>Beoordelaar 6</v>
      </c>
      <c r="C120" s="11"/>
      <c r="D120" s="33" t="str">
        <f>'Beoordelaar 6'!C35</f>
        <v>SCORE</v>
      </c>
      <c r="E120" s="114"/>
      <c r="G120" s="33" t="str">
        <f>'Beoordelaar 6'!F35</f>
        <v>SCORE</v>
      </c>
      <c r="H120" s="114"/>
      <c r="J120" s="33" t="str">
        <f>'Beoordelaar 6'!I35</f>
        <v>SCORE</v>
      </c>
      <c r="K120" s="114"/>
    </row>
    <row r="121" spans="1:11" ht="20" customHeight="1" x14ac:dyDescent="0.2">
      <c r="A121" s="128" t="s">
        <v>5</v>
      </c>
      <c r="B121" s="128"/>
      <c r="C121" s="11"/>
      <c r="D121" s="44" t="s">
        <v>6</v>
      </c>
      <c r="E121" s="114"/>
      <c r="G121" s="44" t="s">
        <v>6</v>
      </c>
      <c r="H121" s="114"/>
      <c r="J121" s="44" t="s">
        <v>6</v>
      </c>
      <c r="K121" s="114"/>
    </row>
    <row r="122" spans="1:11" ht="20" customHeight="1" x14ac:dyDescent="0.2">
      <c r="A122" s="129"/>
      <c r="B122" s="129"/>
      <c r="C122" s="11"/>
      <c r="D122" s="78" t="str">
        <f>IF(D121="Uitmuntend","€ 1.000",IF(D121="Goed","€ 500",IF(D121="Voldoende","€ 100",IF(D121="Matig","€ 0",IF(D121="Onvoldoende","KO"," ")))))</f>
        <v xml:space="preserve"> </v>
      </c>
      <c r="E122" s="115"/>
      <c r="G122" s="78" t="str">
        <f>IF(G121="Uitmuntend","€ 1.000",IF(G121="Goed","€ 500",IF(G121="Voldoende","€ 100",IF(G121="Matig","€ 0",IF(G121="Onvoldoende","KO"," ")))))</f>
        <v xml:space="preserve"> </v>
      </c>
      <c r="H122" s="115"/>
      <c r="J122" s="78" t="str">
        <f>IF(J121="Uitmuntend","€ 1.000",IF(J121="Goed","€ 500",IF(J121="Voldoende","€ 100",IF(J121="Matig","€ 0",IF(J121="Onvoldoende","KO"," ")))))</f>
        <v xml:space="preserve"> </v>
      </c>
      <c r="K122" s="115"/>
    </row>
    <row r="123" spans="1:11" ht="20" customHeight="1" x14ac:dyDescent="0.2"/>
    <row r="124" spans="1:11" ht="30" customHeight="1" x14ac:dyDescent="0.2">
      <c r="A124" s="130" t="s">
        <v>40</v>
      </c>
      <c r="B124" s="131"/>
      <c r="C124" s="11"/>
      <c r="D124" s="61" t="e">
        <f>D98+D106+D114+D122</f>
        <v>#VALUE!</v>
      </c>
      <c r="E124" s="62"/>
      <c r="G124" s="61" t="e">
        <f>G98+G106+G114+G122</f>
        <v>#VALUE!</v>
      </c>
      <c r="H124" s="62"/>
      <c r="J124" s="61" t="e">
        <f>J98+J106+J114+J122</f>
        <v>#VALUE!</v>
      </c>
      <c r="K124" s="62"/>
    </row>
  </sheetData>
  <sheetProtection algorithmName="SHA-512" hashValue="kLvFrQRCl7PFBj3vIaYj5fm5szVpUs//zQ2mSzZrWf7JmjiYdyNQHeY0xH2RMuqC3Rm2NhgKiCkZj+5qTQ3hWQ==" saltValue="3subk2XN747R7W0M2Q6Kqg==" spinCount="100000" sheet="1" objects="1" scenarios="1"/>
  <mergeCells count="93">
    <mergeCell ref="A33:B33"/>
    <mergeCell ref="A34:B34"/>
    <mergeCell ref="A49:B49"/>
    <mergeCell ref="A50:B50"/>
    <mergeCell ref="A42:B42"/>
    <mergeCell ref="A35:A40"/>
    <mergeCell ref="J1:K1"/>
    <mergeCell ref="G1:H1"/>
    <mergeCell ref="H3:H10"/>
    <mergeCell ref="H11:H18"/>
    <mergeCell ref="A2:B2"/>
    <mergeCell ref="A1:B1"/>
    <mergeCell ref="D1:E1"/>
    <mergeCell ref="A17:B17"/>
    <mergeCell ref="A18:B18"/>
    <mergeCell ref="A10:B10"/>
    <mergeCell ref="A3:A8"/>
    <mergeCell ref="A11:A16"/>
    <mergeCell ref="K3:K10"/>
    <mergeCell ref="K11:K18"/>
    <mergeCell ref="E3:E10"/>
    <mergeCell ref="E11:E18"/>
    <mergeCell ref="K19:K26"/>
    <mergeCell ref="K27:K34"/>
    <mergeCell ref="A124:B124"/>
    <mergeCell ref="A121:B121"/>
    <mergeCell ref="A122:B122"/>
    <mergeCell ref="A106:B106"/>
    <mergeCell ref="E19:E26"/>
    <mergeCell ref="E27:E34"/>
    <mergeCell ref="E35:E42"/>
    <mergeCell ref="E43:E50"/>
    <mergeCell ref="A97:B97"/>
    <mergeCell ref="A98:B98"/>
    <mergeCell ref="H19:H26"/>
    <mergeCell ref="A52:B52"/>
    <mergeCell ref="A41:B41"/>
    <mergeCell ref="K91:K98"/>
    <mergeCell ref="A9:B9"/>
    <mergeCell ref="A25:B25"/>
    <mergeCell ref="A19:A24"/>
    <mergeCell ref="A26:B26"/>
    <mergeCell ref="A27:A32"/>
    <mergeCell ref="K99:K106"/>
    <mergeCell ref="K107:K114"/>
    <mergeCell ref="K115:K122"/>
    <mergeCell ref="H91:H98"/>
    <mergeCell ref="H99:H106"/>
    <mergeCell ref="H107:H114"/>
    <mergeCell ref="H115:H122"/>
    <mergeCell ref="H27:H34"/>
    <mergeCell ref="A91:A96"/>
    <mergeCell ref="A99:A104"/>
    <mergeCell ref="E107:E114"/>
    <mergeCell ref="E115:E122"/>
    <mergeCell ref="A113:B113"/>
    <mergeCell ref="A114:B114"/>
    <mergeCell ref="E99:E106"/>
    <mergeCell ref="A105:B105"/>
    <mergeCell ref="A107:A112"/>
    <mergeCell ref="A115:A120"/>
    <mergeCell ref="E91:E98"/>
    <mergeCell ref="A55:A60"/>
    <mergeCell ref="E55:E62"/>
    <mergeCell ref="H55:H62"/>
    <mergeCell ref="E71:E78"/>
    <mergeCell ref="A88:B88"/>
    <mergeCell ref="H35:H42"/>
    <mergeCell ref="K35:K42"/>
    <mergeCell ref="A43:A48"/>
    <mergeCell ref="H43:H50"/>
    <mergeCell ref="K43:K50"/>
    <mergeCell ref="A79:A84"/>
    <mergeCell ref="E79:E86"/>
    <mergeCell ref="H79:H86"/>
    <mergeCell ref="K79:K86"/>
    <mergeCell ref="A85:B85"/>
    <mergeCell ref="A86:B86"/>
    <mergeCell ref="A71:A76"/>
    <mergeCell ref="A54:B54"/>
    <mergeCell ref="H71:H78"/>
    <mergeCell ref="K71:K78"/>
    <mergeCell ref="A77:B77"/>
    <mergeCell ref="A78:B78"/>
    <mergeCell ref="A63:A68"/>
    <mergeCell ref="E63:E70"/>
    <mergeCell ref="H63:H70"/>
    <mergeCell ref="K63:K70"/>
    <mergeCell ref="A69:B69"/>
    <mergeCell ref="A70:B70"/>
    <mergeCell ref="K55:K62"/>
    <mergeCell ref="A61:B61"/>
    <mergeCell ref="A62:B62"/>
  </mergeCells>
  <dataValidations count="1">
    <dataValidation type="list" errorStyle="warning" allowBlank="1" showErrorMessage="1" sqref="G97 I33:J33 I25:J25 G121 D121 D113 D105 D97 F33:G33 G113 G105 I9:J9 D9 D17 D25 D33 F17:G17 F9:G9 F25:G25 I69:J69 F85:G85 I85:J85 I77:J77 I61:J61 D61 D69 D77 D85 F69:G69 F61:G61 F77:G77 F49:G49 I49:J49 I41:J41 D41 D49 F41:G41 I17:J17 J121 J113 J105 J97" xr:uid="{00000000-0002-0000-0400-000000000000}">
      <formula1>SCORE</formula1>
    </dataValidation>
  </dataValidations>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20"/>
  <sheetViews>
    <sheetView showGridLines="0" zoomScale="90" zoomScaleNormal="90" workbookViewId="0">
      <selection activeCell="C11" sqref="C11"/>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5" t="s">
        <v>24</v>
      </c>
      <c r="B1" s="46"/>
      <c r="C1" s="47"/>
      <c r="D1" s="46"/>
      <c r="E1" s="47"/>
      <c r="F1" s="46"/>
      <c r="G1" s="47"/>
    </row>
    <row r="2" spans="1:7" ht="30" customHeight="1" x14ac:dyDescent="0.2">
      <c r="A2" s="48" t="s">
        <v>25</v>
      </c>
      <c r="B2" s="46"/>
      <c r="C2" s="49" t="str">
        <f>'Beoordelaar 1'!C1:D1</f>
        <v>Inschrijver 1</v>
      </c>
      <c r="D2" s="50"/>
      <c r="E2" s="49" t="str">
        <f>'Beoordelaar 1'!F1</f>
        <v>Inschrijver 2</v>
      </c>
      <c r="F2" s="50"/>
      <c r="G2" s="49" t="str">
        <f>'Beoordelaar 1'!I1</f>
        <v>Inschrijver 3</v>
      </c>
    </row>
    <row r="3" spans="1:7" s="2" customFormat="1" ht="35" customHeight="1" x14ac:dyDescent="0.2">
      <c r="A3" s="51" t="s">
        <v>53</v>
      </c>
      <c r="B3" s="46"/>
      <c r="C3" s="52" t="e">
        <f>Consensus!D52</f>
        <v>#VALUE!</v>
      </c>
      <c r="D3" s="50"/>
      <c r="E3" s="52" t="e">
        <f>Consensus!G52</f>
        <v>#VALUE!</v>
      </c>
      <c r="F3" s="50"/>
      <c r="G3" s="52" t="e">
        <f>Consensus!J52</f>
        <v>#VALUE!</v>
      </c>
    </row>
    <row r="4" spans="1:7" s="2" customFormat="1" ht="35" customHeight="1" x14ac:dyDescent="0.2">
      <c r="A4" s="51" t="s">
        <v>52</v>
      </c>
      <c r="B4" s="46"/>
      <c r="C4" s="52" t="e">
        <f>Consensus!D88</f>
        <v>#VALUE!</v>
      </c>
      <c r="D4" s="50"/>
      <c r="E4" s="52" t="e">
        <f>Consensus!G88</f>
        <v>#VALUE!</v>
      </c>
      <c r="F4" s="50"/>
      <c r="G4" s="52" t="e">
        <f>Consensus!J88</f>
        <v>#VALUE!</v>
      </c>
    </row>
    <row r="5" spans="1:7" s="2" customFormat="1" ht="35" customHeight="1" x14ac:dyDescent="0.2">
      <c r="A5" s="51" t="s">
        <v>29</v>
      </c>
      <c r="B5" s="46"/>
      <c r="C5" s="53" t="e">
        <f>Consensus!D124</f>
        <v>#VALUE!</v>
      </c>
      <c r="D5" s="50"/>
      <c r="E5" s="53" t="e">
        <f>Consensus!G124</f>
        <v>#VALUE!</v>
      </c>
      <c r="F5" s="50"/>
      <c r="G5" s="53" t="e">
        <f>Consensus!J124</f>
        <v>#VALUE!</v>
      </c>
    </row>
    <row r="6" spans="1:7" ht="30" customHeight="1" x14ac:dyDescent="0.2">
      <c r="A6" s="54" t="s">
        <v>26</v>
      </c>
      <c r="B6" s="46"/>
      <c r="C6" s="55" t="e">
        <f>C3+C4+C5</f>
        <v>#VALUE!</v>
      </c>
      <c r="D6" s="50"/>
      <c r="E6" s="55" t="e">
        <f>E3+E4+E5</f>
        <v>#VALUE!</v>
      </c>
      <c r="F6" s="50"/>
      <c r="G6" s="55" t="e">
        <f>G3+G4+G5</f>
        <v>#VALUE!</v>
      </c>
    </row>
    <row r="7" spans="1:7" ht="15" customHeight="1" x14ac:dyDescent="0.2"/>
    <row r="8" spans="1:7" ht="30" customHeight="1" x14ac:dyDescent="0.2">
      <c r="A8" s="56" t="s">
        <v>27</v>
      </c>
      <c r="B8" s="46"/>
      <c r="C8" s="57">
        <v>0</v>
      </c>
      <c r="D8" s="50"/>
      <c r="E8" s="57">
        <v>0</v>
      </c>
      <c r="F8" s="50"/>
      <c r="G8" s="57">
        <v>0</v>
      </c>
    </row>
    <row r="10" spans="1:7" ht="30" customHeight="1" x14ac:dyDescent="0.2">
      <c r="A10" s="58" t="s">
        <v>28</v>
      </c>
      <c r="B10" s="46"/>
      <c r="C10" s="59" t="e">
        <f>C8-C6</f>
        <v>#VALUE!</v>
      </c>
      <c r="D10" s="60"/>
      <c r="E10" s="59" t="e">
        <f>E8-E6</f>
        <v>#VALUE!</v>
      </c>
      <c r="F10" s="60"/>
      <c r="G10" s="59" t="e">
        <f>G8-G6</f>
        <v>#VALUE!</v>
      </c>
    </row>
    <row r="17" spans="3:3" ht="16" x14ac:dyDescent="0.2">
      <c r="C17" s="9"/>
    </row>
    <row r="18" spans="3:3" ht="16" x14ac:dyDescent="0.2">
      <c r="C18" s="9"/>
    </row>
    <row r="19" spans="3:3" ht="16" x14ac:dyDescent="0.2">
      <c r="C19" s="9"/>
    </row>
    <row r="20" spans="3:3" ht="16" x14ac:dyDescent="0.2">
      <c r="C20" s="9"/>
    </row>
  </sheetData>
  <sheetProtection algorithmName="SHA-512" hashValue="7DSAuKRVkWOA2PK/huB+OGQ6j81QdDD6jQn07iOwdBePX8yg/kXcygjNtszeqvM7gLy9hHpFjpMHnVApel4mWQ==" saltValue="cOr/YitOu8oIUgeihXg6c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E17"/>
  <sheetViews>
    <sheetView showGridLines="0" topLeftCell="A4" zoomScaleNormal="100" workbookViewId="0">
      <selection activeCell="B12" sqref="B12"/>
    </sheetView>
  </sheetViews>
  <sheetFormatPr baseColWidth="10" defaultColWidth="8.83203125" defaultRowHeight="15" x14ac:dyDescent="0.2"/>
  <cols>
    <col min="1" max="1" width="45.83203125" customWidth="1"/>
    <col min="2" max="5" width="15.83203125" customWidth="1"/>
  </cols>
  <sheetData>
    <row r="1" spans="1:5" s="8" customFormat="1" ht="30" customHeight="1" x14ac:dyDescent="0.2">
      <c r="A1" s="90" t="s">
        <v>17</v>
      </c>
      <c r="B1" s="91"/>
      <c r="C1" s="91"/>
      <c r="D1" s="91"/>
      <c r="E1" s="91"/>
    </row>
    <row r="2" spans="1:5" s="2" customFormat="1" ht="129" customHeight="1" x14ac:dyDescent="0.2">
      <c r="A2" s="93" t="s">
        <v>41</v>
      </c>
      <c r="B2" s="94"/>
      <c r="C2" s="94"/>
      <c r="D2" s="94"/>
      <c r="E2" s="94"/>
    </row>
    <row r="3" spans="1:5" s="2" customFormat="1" ht="25" customHeight="1" x14ac:dyDescent="0.2">
      <c r="A3" s="96" t="s">
        <v>48</v>
      </c>
      <c r="B3" s="97"/>
      <c r="C3" s="97"/>
      <c r="D3" s="97"/>
      <c r="E3" s="97"/>
    </row>
    <row r="4" spans="1:5" s="2" customFormat="1" ht="83" customHeight="1" x14ac:dyDescent="0.2">
      <c r="A4" s="87" t="s">
        <v>62</v>
      </c>
      <c r="B4" s="88"/>
      <c r="C4" s="88"/>
      <c r="D4" s="88"/>
      <c r="E4" s="88"/>
    </row>
    <row r="5" spans="1:5" s="2" customFormat="1" ht="25" customHeight="1" x14ac:dyDescent="0.2">
      <c r="A5" s="96" t="s">
        <v>49</v>
      </c>
      <c r="B5" s="97"/>
      <c r="C5" s="97"/>
      <c r="D5" s="97"/>
      <c r="E5" s="97"/>
    </row>
    <row r="6" spans="1:5" s="2" customFormat="1" ht="70" customHeight="1" x14ac:dyDescent="0.2">
      <c r="A6" s="87" t="s">
        <v>63</v>
      </c>
      <c r="B6" s="88"/>
      <c r="C6" s="88"/>
      <c r="D6" s="88"/>
      <c r="E6" s="88"/>
    </row>
    <row r="7" spans="1:5" s="2" customFormat="1" ht="25" customHeight="1" x14ac:dyDescent="0.2">
      <c r="A7" s="96" t="s">
        <v>50</v>
      </c>
      <c r="B7" s="97"/>
      <c r="C7" s="97"/>
      <c r="D7" s="97"/>
      <c r="E7" s="97"/>
    </row>
    <row r="8" spans="1:5" s="2" customFormat="1" ht="114" customHeight="1" x14ac:dyDescent="0.2">
      <c r="A8" s="87" t="s">
        <v>64</v>
      </c>
      <c r="B8" s="88"/>
      <c r="C8" s="88"/>
      <c r="D8" s="88"/>
      <c r="E8" s="88"/>
    </row>
    <row r="9" spans="1:5" s="2" customFormat="1" ht="25" customHeight="1" x14ac:dyDescent="0.2">
      <c r="A9" s="96" t="s">
        <v>51</v>
      </c>
      <c r="B9" s="97"/>
      <c r="C9" s="97"/>
      <c r="D9" s="97"/>
      <c r="E9" s="97"/>
    </row>
    <row r="10" spans="1:5" s="2" customFormat="1" ht="77" customHeight="1" x14ac:dyDescent="0.2">
      <c r="A10" s="87" t="s">
        <v>65</v>
      </c>
      <c r="B10" s="88"/>
      <c r="C10" s="88"/>
      <c r="D10" s="88"/>
      <c r="E10" s="88"/>
    </row>
    <row r="11" spans="1:5" ht="25" customHeight="1" x14ac:dyDescent="0.2">
      <c r="A11" s="12" t="s">
        <v>0</v>
      </c>
      <c r="B11" s="13">
        <v>1</v>
      </c>
      <c r="C11" s="13">
        <v>2</v>
      </c>
      <c r="D11" s="13">
        <v>3</v>
      </c>
      <c r="E11" s="13">
        <v>4</v>
      </c>
    </row>
    <row r="12" spans="1:5" ht="20" customHeight="1" x14ac:dyDescent="0.2">
      <c r="A12" s="70" t="s">
        <v>11</v>
      </c>
      <c r="B12" s="79">
        <v>2000</v>
      </c>
      <c r="C12" s="79">
        <v>2000</v>
      </c>
      <c r="D12" s="79">
        <v>1400</v>
      </c>
      <c r="E12" s="79">
        <v>2600</v>
      </c>
    </row>
    <row r="13" spans="1:5" ht="20" customHeight="1" x14ac:dyDescent="0.2">
      <c r="A13" s="71" t="s">
        <v>10</v>
      </c>
      <c r="B13" s="79">
        <v>1000</v>
      </c>
      <c r="C13" s="79">
        <v>1000</v>
      </c>
      <c r="D13" s="79">
        <v>700</v>
      </c>
      <c r="E13" s="79">
        <v>1300</v>
      </c>
    </row>
    <row r="14" spans="1:5" ht="20" customHeight="1" x14ac:dyDescent="0.2">
      <c r="A14" s="71" t="s">
        <v>9</v>
      </c>
      <c r="B14" s="79">
        <v>500</v>
      </c>
      <c r="C14" s="79">
        <v>500</v>
      </c>
      <c r="D14" s="79">
        <v>350</v>
      </c>
      <c r="E14" s="79">
        <v>650</v>
      </c>
    </row>
    <row r="15" spans="1:5" ht="20" customHeight="1" x14ac:dyDescent="0.2">
      <c r="A15" s="70" t="s">
        <v>8</v>
      </c>
      <c r="B15" s="79">
        <v>0</v>
      </c>
      <c r="C15" s="79">
        <v>0</v>
      </c>
      <c r="D15" s="79">
        <v>0</v>
      </c>
      <c r="E15" s="79">
        <v>0</v>
      </c>
    </row>
    <row r="16" spans="1:5" ht="20" customHeight="1" x14ac:dyDescent="0.2">
      <c r="A16" s="72" t="s">
        <v>7</v>
      </c>
      <c r="B16" s="63" t="s">
        <v>16</v>
      </c>
      <c r="C16" s="63" t="s">
        <v>16</v>
      </c>
      <c r="D16" s="63" t="s">
        <v>16</v>
      </c>
      <c r="E16" s="63" t="s">
        <v>16</v>
      </c>
    </row>
    <row r="17" spans="1:5" ht="20" customHeight="1" x14ac:dyDescent="0.2">
      <c r="A17" s="65" t="s">
        <v>6</v>
      </c>
      <c r="B17" s="64"/>
      <c r="C17" s="64"/>
      <c r="D17" s="64"/>
      <c r="E17" s="64"/>
    </row>
  </sheetData>
  <sheetProtection algorithmName="SHA-512" hashValue="4qvho7nkBeI5WLP5slKWO9JvHpS0MwGAdMPIE3Jo7Q2+y5yKtVtW2zBWJ14n8KzdX8ZXyuhdoOlcKxKUwkAwpw==" saltValue="myumbPmYvUEIjc574PEJXA==" spinCount="100000" sheet="1" objects="1" scenarios="1"/>
  <mergeCells count="10">
    <mergeCell ref="A1:E1"/>
    <mergeCell ref="A2:E2"/>
    <mergeCell ref="A3:E3"/>
    <mergeCell ref="A4:E4"/>
    <mergeCell ref="A5:E5"/>
    <mergeCell ref="A6:E6"/>
    <mergeCell ref="A7:E7"/>
    <mergeCell ref="A8:E8"/>
    <mergeCell ref="A9:E9"/>
    <mergeCell ref="A10:E10"/>
  </mergeCells>
  <pageMargins left="0.31496062992125984" right="0.31496062992125984" top="0.35433070866141736" bottom="0.35433070866141736" header="0.31496062992125984" footer="0.31496062992125984"/>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I14"/>
  <sheetViews>
    <sheetView showGridLines="0" workbookViewId="0">
      <selection activeCell="F24" sqref="F24"/>
    </sheetView>
  </sheetViews>
  <sheetFormatPr baseColWidth="10" defaultRowHeight="15" x14ac:dyDescent="0.2"/>
  <cols>
    <col min="1" max="1" width="27.83203125" customWidth="1"/>
    <col min="2" max="5" width="13.83203125" customWidth="1"/>
    <col min="6" max="6" width="15.83203125" customWidth="1"/>
  </cols>
  <sheetData>
    <row r="1" spans="1:9" ht="30" customHeight="1" x14ac:dyDescent="0.2">
      <c r="A1" s="90" t="s">
        <v>42</v>
      </c>
      <c r="B1" s="91"/>
      <c r="C1" s="91"/>
      <c r="D1" s="91"/>
      <c r="E1" s="91"/>
      <c r="F1" s="6"/>
      <c r="G1" s="6"/>
      <c r="H1" s="6"/>
      <c r="I1" s="7"/>
    </row>
    <row r="2" spans="1:9" ht="60" customHeight="1" x14ac:dyDescent="0.2">
      <c r="A2" s="100" t="s">
        <v>43</v>
      </c>
      <c r="B2" s="101"/>
      <c r="C2" s="101"/>
      <c r="D2" s="101"/>
      <c r="E2" s="101"/>
    </row>
    <row r="3" spans="1:9" ht="33" customHeight="1" x14ac:dyDescent="0.2">
      <c r="A3" s="96" t="s">
        <v>36</v>
      </c>
      <c r="B3" s="97"/>
      <c r="C3" s="97"/>
      <c r="D3" s="97"/>
      <c r="E3" s="97"/>
    </row>
    <row r="4" spans="1:9" ht="33" customHeight="1" x14ac:dyDescent="0.2">
      <c r="A4" s="98" t="s">
        <v>32</v>
      </c>
      <c r="B4" s="99"/>
      <c r="C4" s="99"/>
      <c r="D4" s="99"/>
      <c r="E4" s="99"/>
    </row>
    <row r="5" spans="1:9" ht="33" customHeight="1" x14ac:dyDescent="0.2">
      <c r="A5" s="98" t="s">
        <v>33</v>
      </c>
      <c r="B5" s="99"/>
      <c r="C5" s="99"/>
      <c r="D5" s="99"/>
      <c r="E5" s="99"/>
    </row>
    <row r="6" spans="1:9" ht="33" customHeight="1" x14ac:dyDescent="0.2">
      <c r="A6" s="98" t="s">
        <v>34</v>
      </c>
      <c r="B6" s="99"/>
      <c r="C6" s="99"/>
      <c r="D6" s="99"/>
      <c r="E6" s="99"/>
    </row>
    <row r="7" spans="1:9" ht="33" customHeight="1" x14ac:dyDescent="0.2">
      <c r="A7" s="98" t="s">
        <v>35</v>
      </c>
      <c r="B7" s="99"/>
      <c r="C7" s="99"/>
      <c r="D7" s="99"/>
      <c r="E7" s="99"/>
    </row>
    <row r="8" spans="1:9" ht="30" customHeight="1" x14ac:dyDescent="0.2">
      <c r="A8" s="12" t="s">
        <v>0</v>
      </c>
      <c r="B8" s="12" t="s">
        <v>32</v>
      </c>
      <c r="C8" s="12" t="s">
        <v>33</v>
      </c>
      <c r="D8" s="12" t="s">
        <v>34</v>
      </c>
      <c r="E8" s="12" t="s">
        <v>35</v>
      </c>
    </row>
    <row r="9" spans="1:9" ht="20" customHeight="1" x14ac:dyDescent="0.2">
      <c r="A9" s="66" t="s">
        <v>11</v>
      </c>
      <c r="B9" s="79">
        <v>1000</v>
      </c>
      <c r="C9" s="79">
        <v>1000</v>
      </c>
      <c r="D9" s="79">
        <v>1000</v>
      </c>
      <c r="E9" s="79">
        <v>1000</v>
      </c>
    </row>
    <row r="10" spans="1:9" ht="20" customHeight="1" x14ac:dyDescent="0.2">
      <c r="A10" s="67" t="s">
        <v>10</v>
      </c>
      <c r="B10" s="79">
        <v>500</v>
      </c>
      <c r="C10" s="79">
        <v>500</v>
      </c>
      <c r="D10" s="79">
        <v>500</v>
      </c>
      <c r="E10" s="79">
        <v>500</v>
      </c>
    </row>
    <row r="11" spans="1:9" ht="20" customHeight="1" x14ac:dyDescent="0.2">
      <c r="A11" s="67" t="s">
        <v>9</v>
      </c>
      <c r="B11" s="79">
        <v>100</v>
      </c>
      <c r="C11" s="79">
        <v>100</v>
      </c>
      <c r="D11" s="79">
        <v>100</v>
      </c>
      <c r="E11" s="79">
        <v>100</v>
      </c>
    </row>
    <row r="12" spans="1:9" ht="20" customHeight="1" x14ac:dyDescent="0.2">
      <c r="A12" s="66" t="s">
        <v>8</v>
      </c>
      <c r="B12" s="79" t="s">
        <v>18</v>
      </c>
      <c r="C12" s="79" t="s">
        <v>18</v>
      </c>
      <c r="D12" s="79" t="s">
        <v>18</v>
      </c>
      <c r="E12" s="79" t="s">
        <v>18</v>
      </c>
    </row>
    <row r="13" spans="1:9" ht="20" customHeight="1" x14ac:dyDescent="0.2">
      <c r="A13" s="66" t="s">
        <v>7</v>
      </c>
      <c r="B13" s="14" t="s">
        <v>16</v>
      </c>
      <c r="C13" s="14" t="s">
        <v>16</v>
      </c>
      <c r="D13" s="14" t="s">
        <v>16</v>
      </c>
      <c r="E13" s="14" t="s">
        <v>16</v>
      </c>
    </row>
    <row r="14" spans="1:9" x14ac:dyDescent="0.2">
      <c r="A14" s="65" t="s">
        <v>6</v>
      </c>
      <c r="B14" s="73"/>
      <c r="C14" s="73"/>
      <c r="D14" s="73"/>
      <c r="E14" s="73"/>
    </row>
  </sheetData>
  <sheetProtection algorithmName="SHA-512" hashValue="MMwltPoFM1o2wblBYh7V/Y5k+BF7KGZ6dZu1/c+TUos9a6n+LybO/WsoCMzVb5Kk4fEGPLAizGnGItSzPbFvjA==" saltValue="svRgoKLq7P7VTN+5O9wRCg==" spinCount="100000" sheet="1" objects="1" scenarios="1"/>
  <mergeCells count="7">
    <mergeCell ref="A7:E7"/>
    <mergeCell ref="A1:E1"/>
    <mergeCell ref="A2:E2"/>
    <mergeCell ref="A3:E3"/>
    <mergeCell ref="A4:E4"/>
    <mergeCell ref="A5:E5"/>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37"/>
  <sheetViews>
    <sheetView showGridLines="0" zoomScale="85" zoomScaleNormal="85" zoomScalePageLayoutView="85" workbookViewId="0">
      <pane ySplit="1" topLeftCell="A23" activePane="bottomLeft" state="frozen"/>
      <selection pane="bottomLeft" activeCell="C29" sqref="C29"/>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1</v>
      </c>
      <c r="B1" s="5"/>
      <c r="C1" s="110" t="s">
        <v>37</v>
      </c>
      <c r="D1" s="111"/>
      <c r="E1" s="5"/>
      <c r="F1" s="110" t="s">
        <v>38</v>
      </c>
      <c r="G1" s="111"/>
      <c r="H1" s="5"/>
      <c r="I1" s="110" t="s">
        <v>39</v>
      </c>
      <c r="J1" s="111"/>
      <c r="K1" s="16"/>
    </row>
    <row r="2" spans="1:11" ht="30" customHeight="1" x14ac:dyDescent="0.15">
      <c r="A2" s="23" t="s">
        <v>54</v>
      </c>
      <c r="B2" s="10"/>
      <c r="C2" s="106" t="s">
        <v>15</v>
      </c>
      <c r="D2" s="107"/>
      <c r="E2" s="10"/>
      <c r="F2" s="106" t="s">
        <v>15</v>
      </c>
      <c r="G2" s="107"/>
      <c r="H2" s="10"/>
      <c r="I2" s="106" t="s">
        <v>15</v>
      </c>
      <c r="J2" s="107"/>
    </row>
    <row r="3" spans="1:11" ht="20" customHeight="1" x14ac:dyDescent="0.15">
      <c r="A3" s="68"/>
      <c r="B3" s="11"/>
      <c r="C3" s="4" t="s">
        <v>6</v>
      </c>
      <c r="D3" s="17"/>
      <c r="E3" s="11"/>
      <c r="F3" s="4" t="s">
        <v>6</v>
      </c>
      <c r="G3" s="17"/>
      <c r="H3" s="11"/>
      <c r="I3" s="4" t="s">
        <v>6</v>
      </c>
      <c r="J3" s="17"/>
    </row>
    <row r="4" spans="1:11" ht="100" customHeight="1" x14ac:dyDescent="0.15">
      <c r="A4" s="69" t="str">
        <f>'Beheers- en investeringsplan'!A3</f>
        <v>1.	Mate van volledigheid, uitgebreidheid en relevantie van het gespecificeerde beheersplan (Kolom A).</v>
      </c>
      <c r="B4" s="11"/>
      <c r="C4" s="102" t="s">
        <v>4</v>
      </c>
      <c r="D4" s="103"/>
      <c r="E4" s="11"/>
      <c r="F4" s="102" t="s">
        <v>4</v>
      </c>
      <c r="G4" s="103"/>
      <c r="H4" s="11"/>
      <c r="I4" s="102" t="s">
        <v>4</v>
      </c>
      <c r="J4" s="103"/>
    </row>
    <row r="5" spans="1:11" ht="20" customHeight="1" x14ac:dyDescent="0.15">
      <c r="A5" s="69"/>
      <c r="B5" s="11"/>
      <c r="C5" s="4" t="s">
        <v>6</v>
      </c>
      <c r="D5" s="18"/>
      <c r="E5" s="11"/>
      <c r="F5" s="4" t="s">
        <v>6</v>
      </c>
      <c r="G5" s="18"/>
      <c r="H5" s="11"/>
      <c r="I5" s="4" t="s">
        <v>6</v>
      </c>
      <c r="J5" s="18"/>
    </row>
    <row r="6" spans="1:11" ht="100" customHeight="1" x14ac:dyDescent="0.15">
      <c r="A6" s="69" t="str">
        <f>'Beheers- en investeringsplan'!A4</f>
        <v>2.	Mate van motivatie en onderbouwing van de keuze van het aangeboden beheersplan (Rij 32).</v>
      </c>
      <c r="B6" s="11"/>
      <c r="C6" s="102" t="s">
        <v>4</v>
      </c>
      <c r="D6" s="103"/>
      <c r="E6" s="11"/>
      <c r="F6" s="102" t="s">
        <v>4</v>
      </c>
      <c r="G6" s="103"/>
      <c r="H6" s="11"/>
      <c r="I6" s="102" t="s">
        <v>4</v>
      </c>
      <c r="J6" s="103"/>
    </row>
    <row r="7" spans="1:11" ht="20" customHeight="1" x14ac:dyDescent="0.15">
      <c r="A7" s="69"/>
      <c r="B7" s="11"/>
      <c r="C7" s="4" t="s">
        <v>6</v>
      </c>
      <c r="D7" s="18"/>
      <c r="E7" s="11"/>
      <c r="F7" s="4" t="s">
        <v>6</v>
      </c>
      <c r="G7" s="18"/>
      <c r="H7" s="11"/>
      <c r="I7" s="4" t="s">
        <v>6</v>
      </c>
      <c r="J7" s="18"/>
    </row>
    <row r="8" spans="1:11" ht="100" customHeight="1" x14ac:dyDescent="0.15">
      <c r="A8" s="69" t="str">
        <f>'Beheers- en investeringsplan'!A5</f>
        <v>3.	Mate van volledigheid, uitgebreidheid en relevantie van het gespecificeerde investeringsplan (Kolom A).</v>
      </c>
      <c r="B8" s="11"/>
      <c r="C8" s="102" t="s">
        <v>4</v>
      </c>
      <c r="D8" s="103"/>
      <c r="E8" s="11"/>
      <c r="F8" s="102" t="s">
        <v>4</v>
      </c>
      <c r="G8" s="103"/>
      <c r="H8" s="11"/>
      <c r="I8" s="102" t="s">
        <v>4</v>
      </c>
      <c r="J8" s="103"/>
    </row>
    <row r="9" spans="1:11" ht="20" customHeight="1" x14ac:dyDescent="0.15">
      <c r="A9" s="69"/>
      <c r="B9" s="11"/>
      <c r="C9" s="4" t="s">
        <v>6</v>
      </c>
      <c r="D9" s="18"/>
      <c r="E9" s="11"/>
      <c r="F9" s="4" t="s">
        <v>6</v>
      </c>
      <c r="G9" s="18"/>
      <c r="H9" s="11"/>
      <c r="I9" s="4" t="s">
        <v>6</v>
      </c>
      <c r="J9" s="18"/>
    </row>
    <row r="10" spans="1:11" ht="100" customHeight="1" x14ac:dyDescent="0.15">
      <c r="A10" s="69" t="str">
        <f>'Beheers- en investeringsplan'!A6</f>
        <v>4.	Mate van motivatie en onderbouwing van de keuze van het aangeboden investeringsplan (Rij 32).</v>
      </c>
      <c r="B10" s="11"/>
      <c r="C10" s="102" t="s">
        <v>4</v>
      </c>
      <c r="D10" s="103"/>
      <c r="E10" s="11"/>
      <c r="F10" s="102" t="s">
        <v>4</v>
      </c>
      <c r="G10" s="103"/>
      <c r="H10" s="11"/>
      <c r="I10" s="102" t="s">
        <v>4</v>
      </c>
      <c r="J10" s="103"/>
    </row>
    <row r="11" spans="1:11" ht="20" customHeight="1" x14ac:dyDescent="0.15">
      <c r="A11" s="69"/>
      <c r="B11" s="11"/>
      <c r="C11" s="4" t="s">
        <v>6</v>
      </c>
      <c r="D11" s="18"/>
      <c r="E11" s="11"/>
      <c r="F11" s="4" t="s">
        <v>6</v>
      </c>
      <c r="G11" s="18"/>
      <c r="H11" s="11"/>
      <c r="I11" s="4" t="s">
        <v>6</v>
      </c>
      <c r="J11" s="18"/>
    </row>
    <row r="12" spans="1:11" ht="100" customHeight="1" x14ac:dyDescent="0.15">
      <c r="A12" s="69" t="str">
        <f>'Beheers- en investeringsplan'!A7</f>
        <v xml:space="preserve">5.	Mate waarin inschrijver rekening houdt met seizoensinvloeden. </v>
      </c>
      <c r="B12" s="11"/>
      <c r="C12" s="102" t="s">
        <v>4</v>
      </c>
      <c r="D12" s="103"/>
      <c r="E12" s="11"/>
      <c r="F12" s="102" t="s">
        <v>4</v>
      </c>
      <c r="G12" s="103"/>
      <c r="H12" s="11"/>
      <c r="I12" s="102" t="s">
        <v>4</v>
      </c>
      <c r="J12" s="103"/>
    </row>
    <row r="13" spans="1:11" ht="20" customHeight="1" x14ac:dyDescent="0.15">
      <c r="A13" s="69"/>
      <c r="B13" s="11"/>
      <c r="C13" s="4" t="s">
        <v>6</v>
      </c>
      <c r="D13" s="18"/>
      <c r="E13" s="11"/>
      <c r="F13" s="4" t="s">
        <v>6</v>
      </c>
      <c r="G13" s="18"/>
      <c r="H13" s="11"/>
      <c r="I13" s="4" t="s">
        <v>6</v>
      </c>
      <c r="J13" s="18"/>
    </row>
    <row r="14" spans="1:11" ht="100" customHeight="1" x14ac:dyDescent="0.15">
      <c r="A14" s="69" t="str">
        <f>'Beheers- en investeringsplan'!A8</f>
        <v>6.	Mate waarin inschrijver rekening houdt met periodes van een onderwijsorganisatie.</v>
      </c>
      <c r="B14" s="11"/>
      <c r="C14" s="102" t="s">
        <v>4</v>
      </c>
      <c r="D14" s="103"/>
      <c r="E14" s="11"/>
      <c r="F14" s="102" t="s">
        <v>4</v>
      </c>
      <c r="G14" s="103"/>
      <c r="H14" s="11"/>
      <c r="I14" s="102" t="s">
        <v>4</v>
      </c>
      <c r="J14" s="103"/>
    </row>
    <row r="15" spans="1:11" ht="20" customHeight="1" x14ac:dyDescent="0.15">
      <c r="A15" s="19"/>
      <c r="B15" s="20"/>
      <c r="C15" s="21"/>
      <c r="D15" s="21"/>
      <c r="E15" s="20"/>
      <c r="F15" s="21"/>
      <c r="G15" s="21"/>
      <c r="H15" s="20"/>
      <c r="I15" s="21"/>
      <c r="J15" s="22"/>
    </row>
    <row r="16" spans="1:11" s="84" customFormat="1" ht="20" customHeight="1" x14ac:dyDescent="0.15">
      <c r="A16" s="80"/>
      <c r="B16" s="81"/>
      <c r="C16" s="82"/>
      <c r="D16" s="82"/>
      <c r="E16" s="81"/>
      <c r="F16" s="82"/>
      <c r="G16" s="82"/>
      <c r="H16" s="81"/>
      <c r="I16" s="82"/>
      <c r="J16" s="83"/>
    </row>
    <row r="17" spans="1:10" ht="30" customHeight="1" x14ac:dyDescent="0.15">
      <c r="A17" s="23" t="s">
        <v>30</v>
      </c>
      <c r="B17" s="10"/>
      <c r="C17" s="106" t="s">
        <v>15</v>
      </c>
      <c r="D17" s="107"/>
      <c r="E17" s="10"/>
      <c r="F17" s="106" t="s">
        <v>15</v>
      </c>
      <c r="G17" s="107"/>
      <c r="H17" s="10"/>
      <c r="I17" s="106" t="s">
        <v>15</v>
      </c>
      <c r="J17" s="107"/>
    </row>
    <row r="18" spans="1:10" ht="20" customHeight="1" x14ac:dyDescent="0.15">
      <c r="A18" s="68" t="str">
        <f>'Beoordelen open vragen'!A3</f>
        <v>1.	Goedkeuring oplevering</v>
      </c>
      <c r="B18" s="11"/>
      <c r="C18" s="4" t="s">
        <v>6</v>
      </c>
      <c r="D18" s="17"/>
      <c r="E18" s="11"/>
      <c r="F18" s="4" t="s">
        <v>6</v>
      </c>
      <c r="G18" s="17"/>
      <c r="H18" s="11"/>
      <c r="I18" s="4" t="s">
        <v>6</v>
      </c>
      <c r="J18" s="17"/>
    </row>
    <row r="19" spans="1:10" ht="100" customHeight="1" x14ac:dyDescent="0.15">
      <c r="A19" s="68" t="str">
        <f>'Beoordelen open vragen'!A4</f>
        <v>Inschrijver beschrijft op maximaal 1 A4 (toe te voegen via TenderNed) op welke wijze zij ervoor zorgt dat zij goedkeuring krijgt voor 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19" s="11"/>
      <c r="C19" s="102" t="s">
        <v>4</v>
      </c>
      <c r="D19" s="103"/>
      <c r="E19" s="11"/>
      <c r="F19" s="102" t="s">
        <v>4</v>
      </c>
      <c r="G19" s="103"/>
      <c r="H19" s="11"/>
      <c r="I19" s="102" t="s">
        <v>4</v>
      </c>
      <c r="J19" s="103"/>
    </row>
    <row r="20" spans="1:10" ht="20" customHeight="1" x14ac:dyDescent="0.15">
      <c r="A20" s="68" t="str">
        <f>'Beoordelen open vragen'!A5</f>
        <v xml:space="preserve">2.	Waarborging veiligheid </v>
      </c>
      <c r="B20" s="11"/>
      <c r="C20" s="4" t="s">
        <v>6</v>
      </c>
      <c r="D20" s="18"/>
      <c r="E20" s="11"/>
      <c r="F20" s="4" t="s">
        <v>6</v>
      </c>
      <c r="G20" s="18"/>
      <c r="H20" s="11"/>
      <c r="I20" s="4" t="s">
        <v>6</v>
      </c>
      <c r="J20" s="18"/>
    </row>
    <row r="21" spans="1:10" ht="100" customHeight="1" x14ac:dyDescent="0.15">
      <c r="A21" s="68" t="str">
        <f>'Beoordelen open vragen'!A6</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21" s="11"/>
      <c r="C21" s="102" t="s">
        <v>4</v>
      </c>
      <c r="D21" s="103"/>
      <c r="E21" s="11"/>
      <c r="F21" s="102" t="s">
        <v>4</v>
      </c>
      <c r="G21" s="103"/>
      <c r="H21" s="11"/>
      <c r="I21" s="102" t="s">
        <v>4</v>
      </c>
      <c r="J21" s="103"/>
    </row>
    <row r="22" spans="1:10" ht="20" customHeight="1" x14ac:dyDescent="0.15">
      <c r="A22" s="68" t="str">
        <f>'Beoordelen open vragen'!A7</f>
        <v xml:space="preserve">3.	Circulaire economie </v>
      </c>
      <c r="B22" s="11"/>
      <c r="C22" s="4" t="s">
        <v>6</v>
      </c>
      <c r="D22" s="18"/>
      <c r="E22" s="11"/>
      <c r="F22" s="4" t="s">
        <v>6</v>
      </c>
      <c r="G22" s="18"/>
      <c r="H22" s="11"/>
      <c r="I22" s="4" t="s">
        <v>6</v>
      </c>
      <c r="J22" s="18"/>
    </row>
    <row r="23" spans="1:10" ht="100" customHeight="1" x14ac:dyDescent="0.15">
      <c r="A23" s="68" t="str">
        <f>'Beoordelen open vragen'!A8</f>
        <v xml:space="preserve">Inschrijver beschrijft op maximaal 1 A4 (toe te voegen via TenderNed) op welke wijze zij bijdraagt aan een circulaire economie in het gebruik van materialen en eigen middelen en afvoer van afval. Inschrijver geeft hierbij minimaal antwoord op het volgende:
-	Hoe ecologisch verantwoord zijn de middelen die door inschrijver gebruikt worden?
-	Hoe duurzaam zijn de materialen, vervoermiddelen en apparatuur die inschrijver gebruikt bij de uitvoering van haar werkzaamheden? 
-	In welke mate houdt inschrijver rekening met het milieu bij het uitvoeren van haar werkzaamheden? </v>
      </c>
      <c r="B23" s="11"/>
      <c r="C23" s="102" t="s">
        <v>4</v>
      </c>
      <c r="D23" s="103"/>
      <c r="E23" s="11"/>
      <c r="F23" s="102" t="s">
        <v>4</v>
      </c>
      <c r="G23" s="103"/>
      <c r="H23" s="11"/>
      <c r="I23" s="102" t="s">
        <v>4</v>
      </c>
      <c r="J23" s="103"/>
    </row>
    <row r="24" spans="1:10" ht="20" customHeight="1" x14ac:dyDescent="0.15">
      <c r="A24" s="68" t="str">
        <f>'Beoordelen open vragen'!A9</f>
        <v>4.	Opvolging adviezen oplevering en klanttevredenheid</v>
      </c>
      <c r="B24" s="11"/>
      <c r="C24" s="4" t="s">
        <v>6</v>
      </c>
      <c r="D24" s="18"/>
      <c r="E24" s="11"/>
      <c r="F24" s="4" t="s">
        <v>6</v>
      </c>
      <c r="G24" s="18"/>
      <c r="H24" s="11"/>
      <c r="I24" s="4" t="s">
        <v>6</v>
      </c>
      <c r="J24" s="18"/>
    </row>
    <row r="25" spans="1:10" ht="100" customHeight="1" x14ac:dyDescent="0.15">
      <c r="A25" s="68" t="str">
        <f>'Beoordelen open vragen'!A10</f>
        <v xml:space="preserve">Inschrijver beschrijft op maximaal 2 A4 (toe te voegen via TenderNed) op welke wijze zij ervoor zorgt dat Opdrachtgever de aangedragen tips en verkregen adviezen zal opvolgen ter voorkoming en bestrijding van ongedierte? Inschrijver beschrijft hierbij hoe zij de daarvoor aangewezen verantwoordelijke van de betreffende school laat inzien en ervan overtuigt dat de opvolging van de gegeven adviezen noodzakelijk is. </v>
      </c>
      <c r="B25" s="11"/>
      <c r="C25" s="102" t="s">
        <v>4</v>
      </c>
      <c r="D25" s="103"/>
      <c r="E25" s="11"/>
      <c r="F25" s="102" t="s">
        <v>4</v>
      </c>
      <c r="G25" s="103"/>
      <c r="H25" s="11"/>
      <c r="I25" s="102" t="s">
        <v>4</v>
      </c>
      <c r="J25" s="103"/>
    </row>
    <row r="26" spans="1:10" ht="20" customHeight="1" x14ac:dyDescent="0.15">
      <c r="A26" s="19"/>
      <c r="B26" s="20"/>
      <c r="C26" s="21"/>
      <c r="D26" s="21"/>
      <c r="E26" s="20"/>
      <c r="F26" s="21"/>
      <c r="G26" s="21"/>
      <c r="H26" s="20"/>
      <c r="I26" s="21"/>
      <c r="J26" s="22"/>
    </row>
    <row r="27" spans="1:10" ht="20" customHeight="1" x14ac:dyDescent="0.15"/>
    <row r="28" spans="1:10" ht="20" customHeight="1" x14ac:dyDescent="0.15">
      <c r="A28" s="23" t="str">
        <f>'Beoordelen interview'!A1</f>
        <v xml:space="preserve">Interview sleutelfunctionarissen </v>
      </c>
      <c r="B28" s="10"/>
      <c r="C28" s="104"/>
      <c r="D28" s="105"/>
      <c r="E28" s="10"/>
      <c r="F28" s="104"/>
      <c r="G28" s="105"/>
      <c r="H28" s="10"/>
      <c r="I28" s="104"/>
      <c r="J28" s="105"/>
    </row>
    <row r="29" spans="1:10" ht="20" customHeight="1" x14ac:dyDescent="0.15">
      <c r="A29" s="108" t="str">
        <f>'Beoordelen interview'!A4:B4</f>
        <v>Vraag 1</v>
      </c>
      <c r="B29" s="11"/>
      <c r="C29" s="4" t="s">
        <v>6</v>
      </c>
      <c r="D29" s="18"/>
      <c r="E29" s="11"/>
      <c r="F29" s="4" t="s">
        <v>6</v>
      </c>
      <c r="G29" s="18"/>
      <c r="H29" s="11"/>
      <c r="I29" s="4" t="s">
        <v>6</v>
      </c>
      <c r="J29" s="18"/>
    </row>
    <row r="30" spans="1:10" ht="100" customHeight="1" x14ac:dyDescent="0.15">
      <c r="A30" s="109"/>
      <c r="B30" s="11"/>
      <c r="C30" s="102" t="s">
        <v>4</v>
      </c>
      <c r="D30" s="103"/>
      <c r="E30" s="11"/>
      <c r="F30" s="102" t="s">
        <v>4</v>
      </c>
      <c r="G30" s="103"/>
      <c r="H30" s="11"/>
      <c r="I30" s="102" t="s">
        <v>4</v>
      </c>
      <c r="J30" s="103"/>
    </row>
    <row r="31" spans="1:10" ht="20" customHeight="1" x14ac:dyDescent="0.15">
      <c r="A31" s="108" t="str">
        <f>'Beoordelen interview'!A5:B5</f>
        <v>Vraag 2</v>
      </c>
      <c r="B31" s="11"/>
      <c r="C31" s="4" t="s">
        <v>6</v>
      </c>
      <c r="D31" s="18"/>
      <c r="E31" s="11"/>
      <c r="F31" s="4" t="s">
        <v>6</v>
      </c>
      <c r="G31" s="18"/>
      <c r="H31" s="11"/>
      <c r="I31" s="4" t="s">
        <v>6</v>
      </c>
      <c r="J31" s="18"/>
    </row>
    <row r="32" spans="1:10" ht="100" customHeight="1" x14ac:dyDescent="0.15">
      <c r="A32" s="109"/>
      <c r="B32" s="11"/>
      <c r="C32" s="102" t="s">
        <v>4</v>
      </c>
      <c r="D32" s="103"/>
      <c r="E32" s="11"/>
      <c r="F32" s="102" t="s">
        <v>4</v>
      </c>
      <c r="G32" s="103"/>
      <c r="H32" s="11"/>
      <c r="I32" s="102" t="s">
        <v>4</v>
      </c>
      <c r="J32" s="103"/>
    </row>
    <row r="33" spans="1:10" ht="20" customHeight="1" x14ac:dyDescent="0.15">
      <c r="A33" s="108" t="str">
        <f>'Beoordelen interview'!A6:B6</f>
        <v>Vraag 3</v>
      </c>
      <c r="B33" s="11"/>
      <c r="C33" s="4" t="s">
        <v>6</v>
      </c>
      <c r="D33" s="18"/>
      <c r="E33" s="11"/>
      <c r="F33" s="4" t="s">
        <v>6</v>
      </c>
      <c r="G33" s="18"/>
      <c r="H33" s="11"/>
      <c r="I33" s="4" t="s">
        <v>6</v>
      </c>
      <c r="J33" s="18"/>
    </row>
    <row r="34" spans="1:10" ht="100" customHeight="1" x14ac:dyDescent="0.15">
      <c r="A34" s="109"/>
      <c r="B34" s="11"/>
      <c r="C34" s="102" t="s">
        <v>4</v>
      </c>
      <c r="D34" s="103"/>
      <c r="E34" s="11"/>
      <c r="F34" s="102" t="s">
        <v>4</v>
      </c>
      <c r="G34" s="103"/>
      <c r="H34" s="11"/>
      <c r="I34" s="102" t="s">
        <v>4</v>
      </c>
      <c r="J34" s="103"/>
    </row>
    <row r="35" spans="1:10" ht="20" customHeight="1" x14ac:dyDescent="0.15">
      <c r="A35" s="108" t="str">
        <f>'Beoordelen interview'!A7:B7</f>
        <v>Vraag 4</v>
      </c>
      <c r="B35" s="11"/>
      <c r="C35" s="4" t="s">
        <v>6</v>
      </c>
      <c r="D35" s="18"/>
      <c r="E35" s="11"/>
      <c r="F35" s="4" t="s">
        <v>6</v>
      </c>
      <c r="G35" s="18"/>
      <c r="H35" s="11"/>
      <c r="I35" s="4" t="s">
        <v>6</v>
      </c>
      <c r="J35" s="18"/>
    </row>
    <row r="36" spans="1:10" ht="100" customHeight="1" x14ac:dyDescent="0.15">
      <c r="A36" s="109"/>
      <c r="B36" s="11"/>
      <c r="C36" s="102" t="s">
        <v>4</v>
      </c>
      <c r="D36" s="103"/>
      <c r="E36" s="11"/>
      <c r="F36" s="102" t="s">
        <v>4</v>
      </c>
      <c r="G36" s="103"/>
      <c r="H36" s="11"/>
      <c r="I36" s="102" t="s">
        <v>4</v>
      </c>
      <c r="J36" s="103"/>
    </row>
    <row r="37" spans="1:10" ht="20" customHeight="1" x14ac:dyDescent="0.15">
      <c r="A37" s="19"/>
      <c r="B37" s="20"/>
      <c r="C37" s="21"/>
      <c r="D37" s="21"/>
      <c r="E37" s="20"/>
      <c r="F37" s="21"/>
      <c r="G37" s="21"/>
      <c r="H37" s="20"/>
      <c r="I37" s="21"/>
      <c r="J37" s="22"/>
    </row>
  </sheetData>
  <sheetProtection algorithmName="SHA-512" hashValue="QHhpSunLMei++GtYnA7buGxv9Kzm2mYgxBn+ZGSdhRUidRid4u79oVFIW3oRZ0j+9PvLrbgugtqBjxVBLNW/HQ==" saltValue="46hJ4g6Zpr89ihNMSVfoew==" spinCount="100000" sheet="1" objects="1" scenarios="1"/>
  <mergeCells count="58">
    <mergeCell ref="I14:J14"/>
    <mergeCell ref="I12:J12"/>
    <mergeCell ref="I6:J6"/>
    <mergeCell ref="F14:G14"/>
    <mergeCell ref="F12:G12"/>
    <mergeCell ref="F6:G6"/>
    <mergeCell ref="C6:D6"/>
    <mergeCell ref="C8:D8"/>
    <mergeCell ref="C10:D10"/>
    <mergeCell ref="C14:D14"/>
    <mergeCell ref="C12:D12"/>
    <mergeCell ref="A29:A30"/>
    <mergeCell ref="C30:D30"/>
    <mergeCell ref="F30:G30"/>
    <mergeCell ref="I1:J1"/>
    <mergeCell ref="I8:J8"/>
    <mergeCell ref="I10:J10"/>
    <mergeCell ref="C2:D2"/>
    <mergeCell ref="I2:J2"/>
    <mergeCell ref="C1:D1"/>
    <mergeCell ref="F1:G1"/>
    <mergeCell ref="F8:G8"/>
    <mergeCell ref="F10:G10"/>
    <mergeCell ref="F2:G2"/>
    <mergeCell ref="C4:D4"/>
    <mergeCell ref="F4:G4"/>
    <mergeCell ref="I4:J4"/>
    <mergeCell ref="I32:J32"/>
    <mergeCell ref="I34:J34"/>
    <mergeCell ref="I36:J36"/>
    <mergeCell ref="A35:A36"/>
    <mergeCell ref="C36:D36"/>
    <mergeCell ref="F36:G36"/>
    <mergeCell ref="A31:A32"/>
    <mergeCell ref="C32:D32"/>
    <mergeCell ref="F32:G32"/>
    <mergeCell ref="A33:A34"/>
    <mergeCell ref="C34:D34"/>
    <mergeCell ref="F34:G34"/>
    <mergeCell ref="C21:D21"/>
    <mergeCell ref="F21:G21"/>
    <mergeCell ref="I21:J21"/>
    <mergeCell ref="C23:D23"/>
    <mergeCell ref="F23:G23"/>
    <mergeCell ref="I23:J23"/>
    <mergeCell ref="C17:D17"/>
    <mergeCell ref="F17:G17"/>
    <mergeCell ref="I17:J17"/>
    <mergeCell ref="C19:D19"/>
    <mergeCell ref="F19:G19"/>
    <mergeCell ref="I19:J19"/>
    <mergeCell ref="C25:D25"/>
    <mergeCell ref="F25:G25"/>
    <mergeCell ref="I25:J25"/>
    <mergeCell ref="I28:J28"/>
    <mergeCell ref="I30:J30"/>
    <mergeCell ref="C28:D28"/>
    <mergeCell ref="F28:G28"/>
  </mergeCells>
  <dataValidations count="1">
    <dataValidation type="list" errorStyle="warning" allowBlank="1" showErrorMessage="1" error="Voer juiste waarde in. " sqref="C5 F5 I5 C7 F7 I7 C9 F9 I9 C11 F11 I11 C3 F3 I3 C13 F13 I13 C29 F35 C31 I29 I31 C33 I33 C35 F29 F31 F33 I35 C20 F20 I20 C22 F22 I22 C24 F24 I24 C18 F18 I18" xr:uid="{00000000-0002-0000-0100-000000000000}">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7"/>
  <sheetViews>
    <sheetView showGridLines="0" zoomScale="85" zoomScaleNormal="85" zoomScalePageLayoutView="85" workbookViewId="0">
      <pane ySplit="1" topLeftCell="A24" activePane="bottomLeft" state="frozen"/>
      <selection pane="bottomLeft" activeCell="A26" sqref="A26:XFD29"/>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2</v>
      </c>
      <c r="B1" s="5"/>
      <c r="C1" s="110" t="s">
        <v>37</v>
      </c>
      <c r="D1" s="111"/>
      <c r="E1" s="5"/>
      <c r="F1" s="110" t="s">
        <v>38</v>
      </c>
      <c r="G1" s="111"/>
      <c r="H1" s="5"/>
      <c r="I1" s="110" t="s">
        <v>39</v>
      </c>
      <c r="J1" s="111"/>
      <c r="K1" s="16"/>
    </row>
    <row r="2" spans="1:11" ht="30" customHeight="1" x14ac:dyDescent="0.15">
      <c r="A2" s="23" t="s">
        <v>54</v>
      </c>
      <c r="B2" s="10"/>
      <c r="C2" s="106" t="s">
        <v>15</v>
      </c>
      <c r="D2" s="107"/>
      <c r="E2" s="10"/>
      <c r="F2" s="106" t="s">
        <v>15</v>
      </c>
      <c r="G2" s="107"/>
      <c r="H2" s="10"/>
      <c r="I2" s="106" t="s">
        <v>15</v>
      </c>
      <c r="J2" s="107"/>
    </row>
    <row r="3" spans="1:11" ht="20" customHeight="1" x14ac:dyDescent="0.15">
      <c r="A3" s="68"/>
      <c r="B3" s="11"/>
      <c r="C3" s="4" t="s">
        <v>6</v>
      </c>
      <c r="D3" s="17"/>
      <c r="E3" s="11"/>
      <c r="F3" s="4" t="s">
        <v>6</v>
      </c>
      <c r="G3" s="17"/>
      <c r="H3" s="11"/>
      <c r="I3" s="4" t="s">
        <v>6</v>
      </c>
      <c r="J3" s="17"/>
    </row>
    <row r="4" spans="1:11" ht="100" customHeight="1" x14ac:dyDescent="0.15">
      <c r="A4" s="69" t="str">
        <f>'Beheers- en investeringsplan'!A3</f>
        <v>1.	Mate van volledigheid, uitgebreidheid en relevantie van het gespecificeerde beheersplan (Kolom A).</v>
      </c>
      <c r="B4" s="11"/>
      <c r="C4" s="102" t="s">
        <v>4</v>
      </c>
      <c r="D4" s="103"/>
      <c r="E4" s="11"/>
      <c r="F4" s="102" t="s">
        <v>4</v>
      </c>
      <c r="G4" s="103"/>
      <c r="H4" s="11"/>
      <c r="I4" s="102" t="s">
        <v>4</v>
      </c>
      <c r="J4" s="103"/>
    </row>
    <row r="5" spans="1:11" ht="20" customHeight="1" x14ac:dyDescent="0.15">
      <c r="A5" s="69"/>
      <c r="B5" s="11"/>
      <c r="C5" s="4" t="s">
        <v>6</v>
      </c>
      <c r="D5" s="18"/>
      <c r="E5" s="11"/>
      <c r="F5" s="4" t="s">
        <v>6</v>
      </c>
      <c r="G5" s="18"/>
      <c r="H5" s="11"/>
      <c r="I5" s="4" t="s">
        <v>6</v>
      </c>
      <c r="J5" s="18"/>
    </row>
    <row r="6" spans="1:11" ht="100" customHeight="1" x14ac:dyDescent="0.15">
      <c r="A6" s="69" t="str">
        <f>'Beheers- en investeringsplan'!A4</f>
        <v>2.	Mate van motivatie en onderbouwing van de keuze van het aangeboden beheersplan (Rij 32).</v>
      </c>
      <c r="B6" s="11"/>
      <c r="C6" s="102" t="s">
        <v>4</v>
      </c>
      <c r="D6" s="103"/>
      <c r="E6" s="11"/>
      <c r="F6" s="102" t="s">
        <v>4</v>
      </c>
      <c r="G6" s="103"/>
      <c r="H6" s="11"/>
      <c r="I6" s="102" t="s">
        <v>4</v>
      </c>
      <c r="J6" s="103"/>
    </row>
    <row r="7" spans="1:11" ht="20" customHeight="1" x14ac:dyDescent="0.15">
      <c r="A7" s="69"/>
      <c r="B7" s="11"/>
      <c r="C7" s="4" t="s">
        <v>6</v>
      </c>
      <c r="D7" s="18"/>
      <c r="E7" s="11"/>
      <c r="F7" s="4" t="s">
        <v>6</v>
      </c>
      <c r="G7" s="18"/>
      <c r="H7" s="11"/>
      <c r="I7" s="4" t="s">
        <v>6</v>
      </c>
      <c r="J7" s="18"/>
    </row>
    <row r="8" spans="1:11" ht="100" customHeight="1" x14ac:dyDescent="0.15">
      <c r="A8" s="69" t="str">
        <f>'Beheers- en investeringsplan'!A5</f>
        <v>3.	Mate van volledigheid, uitgebreidheid en relevantie van het gespecificeerde investeringsplan (Kolom A).</v>
      </c>
      <c r="B8" s="11"/>
      <c r="C8" s="102" t="s">
        <v>4</v>
      </c>
      <c r="D8" s="103"/>
      <c r="E8" s="11"/>
      <c r="F8" s="102" t="s">
        <v>4</v>
      </c>
      <c r="G8" s="103"/>
      <c r="H8" s="11"/>
      <c r="I8" s="102" t="s">
        <v>4</v>
      </c>
      <c r="J8" s="103"/>
    </row>
    <row r="9" spans="1:11" ht="20" customHeight="1" x14ac:dyDescent="0.15">
      <c r="A9" s="69"/>
      <c r="B9" s="11"/>
      <c r="C9" s="4" t="s">
        <v>6</v>
      </c>
      <c r="D9" s="18"/>
      <c r="E9" s="11"/>
      <c r="F9" s="4" t="s">
        <v>6</v>
      </c>
      <c r="G9" s="18"/>
      <c r="H9" s="11"/>
      <c r="I9" s="4" t="s">
        <v>6</v>
      </c>
      <c r="J9" s="18"/>
    </row>
    <row r="10" spans="1:11" ht="100" customHeight="1" x14ac:dyDescent="0.15">
      <c r="A10" s="69" t="str">
        <f>'Beheers- en investeringsplan'!A6</f>
        <v>4.	Mate van motivatie en onderbouwing van de keuze van het aangeboden investeringsplan (Rij 32).</v>
      </c>
      <c r="B10" s="11"/>
      <c r="C10" s="102" t="s">
        <v>4</v>
      </c>
      <c r="D10" s="103"/>
      <c r="E10" s="11"/>
      <c r="F10" s="102" t="s">
        <v>4</v>
      </c>
      <c r="G10" s="103"/>
      <c r="H10" s="11"/>
      <c r="I10" s="102" t="s">
        <v>4</v>
      </c>
      <c r="J10" s="103"/>
    </row>
    <row r="11" spans="1:11" ht="20" customHeight="1" x14ac:dyDescent="0.15">
      <c r="A11" s="69"/>
      <c r="B11" s="11"/>
      <c r="C11" s="4" t="s">
        <v>6</v>
      </c>
      <c r="D11" s="18"/>
      <c r="E11" s="11"/>
      <c r="F11" s="4" t="s">
        <v>6</v>
      </c>
      <c r="G11" s="18"/>
      <c r="H11" s="11"/>
      <c r="I11" s="4" t="s">
        <v>6</v>
      </c>
      <c r="J11" s="18"/>
    </row>
    <row r="12" spans="1:11" ht="100" customHeight="1" x14ac:dyDescent="0.15">
      <c r="A12" s="69" t="str">
        <f>'Beheers- en investeringsplan'!A7</f>
        <v xml:space="preserve">5.	Mate waarin inschrijver rekening houdt met seizoensinvloeden. </v>
      </c>
      <c r="B12" s="11"/>
      <c r="C12" s="102" t="s">
        <v>4</v>
      </c>
      <c r="D12" s="103"/>
      <c r="E12" s="11"/>
      <c r="F12" s="102" t="s">
        <v>4</v>
      </c>
      <c r="G12" s="103"/>
      <c r="H12" s="11"/>
      <c r="I12" s="102" t="s">
        <v>4</v>
      </c>
      <c r="J12" s="103"/>
    </row>
    <row r="13" spans="1:11" ht="20" customHeight="1" x14ac:dyDescent="0.15">
      <c r="A13" s="69"/>
      <c r="B13" s="11"/>
      <c r="C13" s="4" t="s">
        <v>6</v>
      </c>
      <c r="D13" s="18"/>
      <c r="E13" s="11"/>
      <c r="F13" s="4" t="s">
        <v>6</v>
      </c>
      <c r="G13" s="18"/>
      <c r="H13" s="11"/>
      <c r="I13" s="4" t="s">
        <v>6</v>
      </c>
      <c r="J13" s="18"/>
    </row>
    <row r="14" spans="1:11" ht="100" customHeight="1" x14ac:dyDescent="0.15">
      <c r="A14" s="69" t="str">
        <f>'Beheers- en investeringsplan'!A8</f>
        <v>6.	Mate waarin inschrijver rekening houdt met periodes van een onderwijsorganisatie.</v>
      </c>
      <c r="B14" s="11"/>
      <c r="C14" s="102" t="s">
        <v>4</v>
      </c>
      <c r="D14" s="103"/>
      <c r="E14" s="11"/>
      <c r="F14" s="102" t="s">
        <v>4</v>
      </c>
      <c r="G14" s="103"/>
      <c r="H14" s="11"/>
      <c r="I14" s="102" t="s">
        <v>4</v>
      </c>
      <c r="J14" s="103"/>
    </row>
    <row r="15" spans="1:11" ht="20" customHeight="1" x14ac:dyDescent="0.15">
      <c r="A15" s="19"/>
      <c r="B15" s="20"/>
      <c r="C15" s="21"/>
      <c r="D15" s="21"/>
      <c r="E15" s="20"/>
      <c r="F15" s="21"/>
      <c r="G15" s="21"/>
      <c r="H15" s="20"/>
      <c r="I15" s="21"/>
      <c r="J15" s="22"/>
    </row>
    <row r="16" spans="1:11" s="84" customFormat="1" ht="20" customHeight="1" x14ac:dyDescent="0.15">
      <c r="A16" s="80"/>
      <c r="B16" s="81"/>
      <c r="C16" s="82"/>
      <c r="D16" s="82"/>
      <c r="E16" s="81"/>
      <c r="F16" s="82"/>
      <c r="G16" s="82"/>
      <c r="H16" s="81"/>
      <c r="I16" s="82"/>
      <c r="J16" s="83"/>
    </row>
    <row r="17" spans="1:10" ht="30" customHeight="1" x14ac:dyDescent="0.15">
      <c r="A17" s="23" t="s">
        <v>30</v>
      </c>
      <c r="B17" s="10"/>
      <c r="C17" s="106" t="s">
        <v>15</v>
      </c>
      <c r="D17" s="107"/>
      <c r="E17" s="10"/>
      <c r="F17" s="106" t="s">
        <v>15</v>
      </c>
      <c r="G17" s="107"/>
      <c r="H17" s="10"/>
      <c r="I17" s="106" t="s">
        <v>15</v>
      </c>
      <c r="J17" s="107"/>
    </row>
    <row r="18" spans="1:10" ht="20" customHeight="1" x14ac:dyDescent="0.15">
      <c r="A18" s="68" t="str">
        <f>'Beoordelen open vragen'!A3</f>
        <v>1.	Goedkeuring oplevering</v>
      </c>
      <c r="B18" s="11"/>
      <c r="C18" s="4" t="s">
        <v>6</v>
      </c>
      <c r="D18" s="17"/>
      <c r="E18" s="11"/>
      <c r="F18" s="4" t="s">
        <v>6</v>
      </c>
      <c r="G18" s="17"/>
      <c r="H18" s="11"/>
      <c r="I18" s="4" t="s">
        <v>6</v>
      </c>
      <c r="J18" s="17"/>
    </row>
    <row r="19" spans="1:10" ht="100" customHeight="1" x14ac:dyDescent="0.15">
      <c r="A19" s="68" t="str">
        <f>'Beoordelen open vragen'!A4</f>
        <v>Inschrijver beschrijft op maximaal 1 A4 (toe te voegen via TenderNed) op welke wijze zij ervoor zorgt dat zij goedkeuring krijgt voor 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19" s="11"/>
      <c r="C19" s="102" t="s">
        <v>4</v>
      </c>
      <c r="D19" s="103"/>
      <c r="E19" s="11"/>
      <c r="F19" s="102" t="s">
        <v>4</v>
      </c>
      <c r="G19" s="103"/>
      <c r="H19" s="11"/>
      <c r="I19" s="102" t="s">
        <v>4</v>
      </c>
      <c r="J19" s="103"/>
    </row>
    <row r="20" spans="1:10" ht="20" customHeight="1" x14ac:dyDescent="0.15">
      <c r="A20" s="68" t="str">
        <f>'Beoordelen open vragen'!A5</f>
        <v xml:space="preserve">2.	Waarborging veiligheid </v>
      </c>
      <c r="B20" s="11"/>
      <c r="C20" s="4" t="s">
        <v>6</v>
      </c>
      <c r="D20" s="18"/>
      <c r="E20" s="11"/>
      <c r="F20" s="4" t="s">
        <v>6</v>
      </c>
      <c r="G20" s="18"/>
      <c r="H20" s="11"/>
      <c r="I20" s="4" t="s">
        <v>6</v>
      </c>
      <c r="J20" s="18"/>
    </row>
    <row r="21" spans="1:10" ht="100" customHeight="1" x14ac:dyDescent="0.15">
      <c r="A21" s="68" t="str">
        <f>'Beoordelen open vragen'!A6</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21" s="11"/>
      <c r="C21" s="102" t="s">
        <v>4</v>
      </c>
      <c r="D21" s="103"/>
      <c r="E21" s="11"/>
      <c r="F21" s="102" t="s">
        <v>4</v>
      </c>
      <c r="G21" s="103"/>
      <c r="H21" s="11"/>
      <c r="I21" s="102" t="s">
        <v>4</v>
      </c>
      <c r="J21" s="103"/>
    </row>
    <row r="22" spans="1:10" ht="20" customHeight="1" x14ac:dyDescent="0.15">
      <c r="A22" s="68" t="str">
        <f>'Beoordelen open vragen'!A7</f>
        <v xml:space="preserve">3.	Circulaire economie </v>
      </c>
      <c r="B22" s="11"/>
      <c r="C22" s="4" t="s">
        <v>6</v>
      </c>
      <c r="D22" s="18"/>
      <c r="E22" s="11"/>
      <c r="F22" s="4" t="s">
        <v>6</v>
      </c>
      <c r="G22" s="18"/>
      <c r="H22" s="11"/>
      <c r="I22" s="4" t="s">
        <v>6</v>
      </c>
      <c r="J22" s="18"/>
    </row>
    <row r="23" spans="1:10" ht="100" customHeight="1" x14ac:dyDescent="0.15">
      <c r="A23" s="68" t="str">
        <f>'Beoordelen open vragen'!A8</f>
        <v xml:space="preserve">Inschrijver beschrijft op maximaal 1 A4 (toe te voegen via TenderNed) op welke wijze zij bijdraagt aan een circulaire economie in het gebruik van materialen en eigen middelen en afvoer van afval. Inschrijver geeft hierbij minimaal antwoord op het volgende:
-	Hoe ecologisch verantwoord zijn de middelen die door inschrijver gebruikt worden?
-	Hoe duurzaam zijn de materialen, vervoermiddelen en apparatuur die inschrijver gebruikt bij de uitvoering van haar werkzaamheden? 
-	In welke mate houdt inschrijver rekening met het milieu bij het uitvoeren van haar werkzaamheden? </v>
      </c>
      <c r="B23" s="11"/>
      <c r="C23" s="102" t="s">
        <v>4</v>
      </c>
      <c r="D23" s="103"/>
      <c r="E23" s="11"/>
      <c r="F23" s="102" t="s">
        <v>4</v>
      </c>
      <c r="G23" s="103"/>
      <c r="H23" s="11"/>
      <c r="I23" s="102" t="s">
        <v>4</v>
      </c>
      <c r="J23" s="103"/>
    </row>
    <row r="24" spans="1:10" ht="20" customHeight="1" x14ac:dyDescent="0.15">
      <c r="A24" s="68" t="str">
        <f>'Beoordelen open vragen'!A9</f>
        <v>4.	Opvolging adviezen oplevering en klanttevredenheid</v>
      </c>
      <c r="B24" s="11"/>
      <c r="C24" s="4" t="s">
        <v>6</v>
      </c>
      <c r="D24" s="18"/>
      <c r="E24" s="11"/>
      <c r="F24" s="4" t="s">
        <v>6</v>
      </c>
      <c r="G24" s="18"/>
      <c r="H24" s="11"/>
      <c r="I24" s="4" t="s">
        <v>6</v>
      </c>
      <c r="J24" s="18"/>
    </row>
    <row r="25" spans="1:10" ht="100" customHeight="1" x14ac:dyDescent="0.15">
      <c r="A25" s="68" t="str">
        <f>'Beoordelen open vragen'!A10</f>
        <v xml:space="preserve">Inschrijver beschrijft op maximaal 2 A4 (toe te voegen via TenderNed) op welke wijze zij ervoor zorgt dat Opdrachtgever de aangedragen tips en verkregen adviezen zal opvolgen ter voorkoming en bestrijding van ongedierte? Inschrijver beschrijft hierbij hoe zij de daarvoor aangewezen verantwoordelijke van de betreffende school laat inzien en ervan overtuigt dat de opvolging van de gegeven adviezen noodzakelijk is. </v>
      </c>
      <c r="B25" s="11"/>
      <c r="C25" s="102" t="s">
        <v>4</v>
      </c>
      <c r="D25" s="103"/>
      <c r="E25" s="11"/>
      <c r="F25" s="102" t="s">
        <v>4</v>
      </c>
      <c r="G25" s="103"/>
      <c r="H25" s="11"/>
      <c r="I25" s="102" t="s">
        <v>4</v>
      </c>
      <c r="J25" s="103"/>
    </row>
    <row r="26" spans="1:10" ht="20" customHeight="1" x14ac:dyDescent="0.15">
      <c r="A26" s="19"/>
      <c r="B26" s="20"/>
      <c r="C26" s="21"/>
      <c r="D26" s="21"/>
      <c r="E26" s="20"/>
      <c r="F26" s="21"/>
      <c r="G26" s="21"/>
      <c r="H26" s="20"/>
      <c r="I26" s="21"/>
      <c r="J26" s="22"/>
    </row>
    <row r="27" spans="1:10" ht="20" customHeight="1" x14ac:dyDescent="0.15"/>
    <row r="28" spans="1:10" ht="20" customHeight="1" x14ac:dyDescent="0.15">
      <c r="A28" s="23" t="str">
        <f>'Beoordelen interview'!A1</f>
        <v xml:space="preserve">Interview sleutelfunctionarissen </v>
      </c>
      <c r="B28" s="10"/>
      <c r="C28" s="104"/>
      <c r="D28" s="105"/>
      <c r="E28" s="10"/>
      <c r="F28" s="104"/>
      <c r="G28" s="105"/>
      <c r="H28" s="10"/>
      <c r="I28" s="104"/>
      <c r="J28" s="105"/>
    </row>
    <row r="29" spans="1:10" ht="20" customHeight="1" x14ac:dyDescent="0.15">
      <c r="A29" s="108" t="str">
        <f>'Beoordelen interview'!A4:B4</f>
        <v>Vraag 1</v>
      </c>
      <c r="B29" s="11"/>
      <c r="C29" s="4" t="s">
        <v>6</v>
      </c>
      <c r="D29" s="18"/>
      <c r="E29" s="11"/>
      <c r="F29" s="4" t="s">
        <v>6</v>
      </c>
      <c r="G29" s="18"/>
      <c r="H29" s="11"/>
      <c r="I29" s="4" t="s">
        <v>6</v>
      </c>
      <c r="J29" s="18"/>
    </row>
    <row r="30" spans="1:10" ht="100" customHeight="1" x14ac:dyDescent="0.15">
      <c r="A30" s="109"/>
      <c r="B30" s="11"/>
      <c r="C30" s="102" t="s">
        <v>4</v>
      </c>
      <c r="D30" s="103"/>
      <c r="E30" s="11"/>
      <c r="F30" s="102" t="s">
        <v>4</v>
      </c>
      <c r="G30" s="103"/>
      <c r="H30" s="11"/>
      <c r="I30" s="102" t="s">
        <v>4</v>
      </c>
      <c r="J30" s="103"/>
    </row>
    <row r="31" spans="1:10" ht="20" customHeight="1" x14ac:dyDescent="0.15">
      <c r="A31" s="108" t="str">
        <f>'Beoordelen interview'!A5:B5</f>
        <v>Vraag 2</v>
      </c>
      <c r="B31" s="11"/>
      <c r="C31" s="4" t="s">
        <v>6</v>
      </c>
      <c r="D31" s="18"/>
      <c r="E31" s="11"/>
      <c r="F31" s="4" t="s">
        <v>6</v>
      </c>
      <c r="G31" s="18"/>
      <c r="H31" s="11"/>
      <c r="I31" s="4" t="s">
        <v>6</v>
      </c>
      <c r="J31" s="18"/>
    </row>
    <row r="32" spans="1:10" ht="100" customHeight="1" x14ac:dyDescent="0.15">
      <c r="A32" s="109"/>
      <c r="B32" s="11"/>
      <c r="C32" s="102" t="s">
        <v>4</v>
      </c>
      <c r="D32" s="103"/>
      <c r="E32" s="11"/>
      <c r="F32" s="102" t="s">
        <v>4</v>
      </c>
      <c r="G32" s="103"/>
      <c r="H32" s="11"/>
      <c r="I32" s="102" t="s">
        <v>4</v>
      </c>
      <c r="J32" s="103"/>
    </row>
    <row r="33" spans="1:10" ht="20" customHeight="1" x14ac:dyDescent="0.15">
      <c r="A33" s="108" t="str">
        <f>'Beoordelen interview'!A6:B6</f>
        <v>Vraag 3</v>
      </c>
      <c r="B33" s="11"/>
      <c r="C33" s="4" t="s">
        <v>6</v>
      </c>
      <c r="D33" s="18"/>
      <c r="E33" s="11"/>
      <c r="F33" s="4" t="s">
        <v>6</v>
      </c>
      <c r="G33" s="18"/>
      <c r="H33" s="11"/>
      <c r="I33" s="4" t="s">
        <v>6</v>
      </c>
      <c r="J33" s="18"/>
    </row>
    <row r="34" spans="1:10" ht="100" customHeight="1" x14ac:dyDescent="0.15">
      <c r="A34" s="109"/>
      <c r="B34" s="11"/>
      <c r="C34" s="102" t="s">
        <v>4</v>
      </c>
      <c r="D34" s="103"/>
      <c r="E34" s="11"/>
      <c r="F34" s="102" t="s">
        <v>4</v>
      </c>
      <c r="G34" s="103"/>
      <c r="H34" s="11"/>
      <c r="I34" s="102" t="s">
        <v>4</v>
      </c>
      <c r="J34" s="103"/>
    </row>
    <row r="35" spans="1:10" ht="20" customHeight="1" x14ac:dyDescent="0.15">
      <c r="A35" s="108" t="str">
        <f>'Beoordelen interview'!A7:B7</f>
        <v>Vraag 4</v>
      </c>
      <c r="B35" s="11"/>
      <c r="C35" s="4" t="s">
        <v>6</v>
      </c>
      <c r="D35" s="18"/>
      <c r="E35" s="11"/>
      <c r="F35" s="4" t="s">
        <v>6</v>
      </c>
      <c r="G35" s="18"/>
      <c r="H35" s="11"/>
      <c r="I35" s="4" t="s">
        <v>6</v>
      </c>
      <c r="J35" s="18"/>
    </row>
    <row r="36" spans="1:10" ht="100" customHeight="1" x14ac:dyDescent="0.15">
      <c r="A36" s="109"/>
      <c r="B36" s="11"/>
      <c r="C36" s="102" t="s">
        <v>4</v>
      </c>
      <c r="D36" s="103"/>
      <c r="E36" s="11"/>
      <c r="F36" s="102" t="s">
        <v>4</v>
      </c>
      <c r="G36" s="103"/>
      <c r="H36" s="11"/>
      <c r="I36" s="102" t="s">
        <v>4</v>
      </c>
      <c r="J36" s="103"/>
    </row>
    <row r="37" spans="1:10" ht="20" customHeight="1" x14ac:dyDescent="0.15">
      <c r="A37" s="19"/>
      <c r="B37" s="20"/>
      <c r="C37" s="21"/>
      <c r="D37" s="21"/>
      <c r="E37" s="20"/>
      <c r="F37" s="21"/>
      <c r="G37" s="21"/>
      <c r="H37" s="20"/>
      <c r="I37" s="21"/>
      <c r="J37" s="22"/>
    </row>
  </sheetData>
  <sheetProtection algorithmName="SHA-512" hashValue="b/sWNSi2kP0nX7HGJuh1tfEgm1KZibCNUctTN8YthIaStgNztH7tiTvx/7ZYVi9c/gUoaRCmqnxRjlqg3+w2EQ==" saltValue="07YtH9bNO8/z7CMvdNbflA==" spinCount="100000" sheet="1" objects="1" scenarios="1"/>
  <mergeCells count="58">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C17:D17"/>
    <mergeCell ref="F17:G17"/>
    <mergeCell ref="I17:J17"/>
    <mergeCell ref="C19:D19"/>
    <mergeCell ref="F19:G19"/>
    <mergeCell ref="I19:J19"/>
    <mergeCell ref="C25:D25"/>
    <mergeCell ref="F25:G25"/>
    <mergeCell ref="I25:J25"/>
    <mergeCell ref="C21:D21"/>
    <mergeCell ref="F21:G21"/>
    <mergeCell ref="I21:J21"/>
    <mergeCell ref="C23:D23"/>
    <mergeCell ref="F23:G23"/>
    <mergeCell ref="I23:J23"/>
    <mergeCell ref="C28:D28"/>
    <mergeCell ref="F28:G28"/>
    <mergeCell ref="I28:J28"/>
    <mergeCell ref="A29:A30"/>
    <mergeCell ref="C30:D30"/>
    <mergeCell ref="F30:G30"/>
    <mergeCell ref="I30:J30"/>
    <mergeCell ref="A35:A36"/>
    <mergeCell ref="C36:D36"/>
    <mergeCell ref="F36:G36"/>
    <mergeCell ref="I36:J36"/>
    <mergeCell ref="A31:A32"/>
    <mergeCell ref="C32:D32"/>
    <mergeCell ref="F32:G32"/>
    <mergeCell ref="I32:J32"/>
    <mergeCell ref="A33:A34"/>
    <mergeCell ref="C34:D34"/>
    <mergeCell ref="F34:G34"/>
    <mergeCell ref="I34:J34"/>
  </mergeCells>
  <dataValidations count="1">
    <dataValidation type="list" errorStyle="warning" allowBlank="1" showErrorMessage="1" error="Voer juiste waarde in. " sqref="C5 F5 I5 C7 F7 I7 C9 F9 I9 C11 F11 I11 C3 F3 I3 C13 F13 I13 C29 F35 C31 I29 I31 C33 I33 C35 F29 F31 F33 I35 C20 F20 I20 C22 F22 I22 C24 F24 I24 C18 F18 I18" xr:uid="{75CBDFF5-D51E-4449-9DD4-50F5AED47831}">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7"/>
  <sheetViews>
    <sheetView showGridLines="0" zoomScale="86" zoomScaleNormal="85" zoomScalePageLayoutView="85" workbookViewId="0">
      <pane ySplit="1" topLeftCell="A23" activePane="bottomLeft" state="frozen"/>
      <selection pane="bottomLeft" activeCell="A26" sqref="A26:XFD29"/>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3</v>
      </c>
      <c r="B1" s="5"/>
      <c r="C1" s="110" t="s">
        <v>37</v>
      </c>
      <c r="D1" s="111"/>
      <c r="E1" s="5"/>
      <c r="F1" s="110" t="s">
        <v>38</v>
      </c>
      <c r="G1" s="111"/>
      <c r="H1" s="5"/>
      <c r="I1" s="110" t="s">
        <v>39</v>
      </c>
      <c r="J1" s="111"/>
      <c r="K1" s="16"/>
    </row>
    <row r="2" spans="1:11" ht="30" customHeight="1" x14ac:dyDescent="0.15">
      <c r="A2" s="23" t="s">
        <v>54</v>
      </c>
      <c r="B2" s="10"/>
      <c r="C2" s="106" t="s">
        <v>15</v>
      </c>
      <c r="D2" s="107"/>
      <c r="E2" s="10"/>
      <c r="F2" s="106" t="s">
        <v>15</v>
      </c>
      <c r="G2" s="107"/>
      <c r="H2" s="10"/>
      <c r="I2" s="106" t="s">
        <v>15</v>
      </c>
      <c r="J2" s="107"/>
    </row>
    <row r="3" spans="1:11" ht="20" customHeight="1" x14ac:dyDescent="0.15">
      <c r="A3" s="68"/>
      <c r="B3" s="11"/>
      <c r="C3" s="4" t="s">
        <v>6</v>
      </c>
      <c r="D3" s="17"/>
      <c r="E3" s="11"/>
      <c r="F3" s="4" t="s">
        <v>6</v>
      </c>
      <c r="G3" s="17"/>
      <c r="H3" s="11"/>
      <c r="I3" s="4" t="s">
        <v>6</v>
      </c>
      <c r="J3" s="17"/>
    </row>
    <row r="4" spans="1:11" ht="100" customHeight="1" x14ac:dyDescent="0.15">
      <c r="A4" s="69" t="str">
        <f>'Beheers- en investeringsplan'!A3</f>
        <v>1.	Mate van volledigheid, uitgebreidheid en relevantie van het gespecificeerde beheersplan (Kolom A).</v>
      </c>
      <c r="B4" s="11"/>
      <c r="C4" s="102" t="s">
        <v>4</v>
      </c>
      <c r="D4" s="103"/>
      <c r="E4" s="11"/>
      <c r="F4" s="102" t="s">
        <v>4</v>
      </c>
      <c r="G4" s="103"/>
      <c r="H4" s="11"/>
      <c r="I4" s="102" t="s">
        <v>4</v>
      </c>
      <c r="J4" s="103"/>
    </row>
    <row r="5" spans="1:11" ht="20" customHeight="1" x14ac:dyDescent="0.15">
      <c r="A5" s="69"/>
      <c r="B5" s="11"/>
      <c r="C5" s="4" t="s">
        <v>6</v>
      </c>
      <c r="D5" s="18"/>
      <c r="E5" s="11"/>
      <c r="F5" s="4" t="s">
        <v>6</v>
      </c>
      <c r="G5" s="18"/>
      <c r="H5" s="11"/>
      <c r="I5" s="4" t="s">
        <v>6</v>
      </c>
      <c r="J5" s="18"/>
    </row>
    <row r="6" spans="1:11" ht="100" customHeight="1" x14ac:dyDescent="0.15">
      <c r="A6" s="69" t="str">
        <f>'Beheers- en investeringsplan'!A4</f>
        <v>2.	Mate van motivatie en onderbouwing van de keuze van het aangeboden beheersplan (Rij 32).</v>
      </c>
      <c r="B6" s="11"/>
      <c r="C6" s="102" t="s">
        <v>4</v>
      </c>
      <c r="D6" s="103"/>
      <c r="E6" s="11"/>
      <c r="F6" s="102" t="s">
        <v>4</v>
      </c>
      <c r="G6" s="103"/>
      <c r="H6" s="11"/>
      <c r="I6" s="102" t="s">
        <v>4</v>
      </c>
      <c r="J6" s="103"/>
    </row>
    <row r="7" spans="1:11" ht="20" customHeight="1" x14ac:dyDescent="0.15">
      <c r="A7" s="69"/>
      <c r="B7" s="11"/>
      <c r="C7" s="4" t="s">
        <v>6</v>
      </c>
      <c r="D7" s="18"/>
      <c r="E7" s="11"/>
      <c r="F7" s="4" t="s">
        <v>6</v>
      </c>
      <c r="G7" s="18"/>
      <c r="H7" s="11"/>
      <c r="I7" s="4" t="s">
        <v>6</v>
      </c>
      <c r="J7" s="18"/>
    </row>
    <row r="8" spans="1:11" ht="100" customHeight="1" x14ac:dyDescent="0.15">
      <c r="A8" s="69" t="str">
        <f>'Beheers- en investeringsplan'!A5</f>
        <v>3.	Mate van volledigheid, uitgebreidheid en relevantie van het gespecificeerde investeringsplan (Kolom A).</v>
      </c>
      <c r="B8" s="11"/>
      <c r="C8" s="102" t="s">
        <v>4</v>
      </c>
      <c r="D8" s="103"/>
      <c r="E8" s="11"/>
      <c r="F8" s="102" t="s">
        <v>4</v>
      </c>
      <c r="G8" s="103"/>
      <c r="H8" s="11"/>
      <c r="I8" s="102" t="s">
        <v>4</v>
      </c>
      <c r="J8" s="103"/>
    </row>
    <row r="9" spans="1:11" ht="20" customHeight="1" x14ac:dyDescent="0.15">
      <c r="A9" s="69"/>
      <c r="B9" s="11"/>
      <c r="C9" s="4" t="s">
        <v>6</v>
      </c>
      <c r="D9" s="18"/>
      <c r="E9" s="11"/>
      <c r="F9" s="4" t="s">
        <v>6</v>
      </c>
      <c r="G9" s="18"/>
      <c r="H9" s="11"/>
      <c r="I9" s="4" t="s">
        <v>6</v>
      </c>
      <c r="J9" s="18"/>
    </row>
    <row r="10" spans="1:11" ht="100" customHeight="1" x14ac:dyDescent="0.15">
      <c r="A10" s="69" t="str">
        <f>'Beheers- en investeringsplan'!A6</f>
        <v>4.	Mate van motivatie en onderbouwing van de keuze van het aangeboden investeringsplan (Rij 32).</v>
      </c>
      <c r="B10" s="11"/>
      <c r="C10" s="102" t="s">
        <v>4</v>
      </c>
      <c r="D10" s="103"/>
      <c r="E10" s="11"/>
      <c r="F10" s="102" t="s">
        <v>4</v>
      </c>
      <c r="G10" s="103"/>
      <c r="H10" s="11"/>
      <c r="I10" s="102" t="s">
        <v>4</v>
      </c>
      <c r="J10" s="103"/>
    </row>
    <row r="11" spans="1:11" ht="20" customHeight="1" x14ac:dyDescent="0.15">
      <c r="A11" s="69"/>
      <c r="B11" s="11"/>
      <c r="C11" s="4" t="s">
        <v>6</v>
      </c>
      <c r="D11" s="18"/>
      <c r="E11" s="11"/>
      <c r="F11" s="4" t="s">
        <v>6</v>
      </c>
      <c r="G11" s="18"/>
      <c r="H11" s="11"/>
      <c r="I11" s="4" t="s">
        <v>6</v>
      </c>
      <c r="J11" s="18"/>
    </row>
    <row r="12" spans="1:11" ht="100" customHeight="1" x14ac:dyDescent="0.15">
      <c r="A12" s="69" t="str">
        <f>'Beheers- en investeringsplan'!A7</f>
        <v xml:space="preserve">5.	Mate waarin inschrijver rekening houdt met seizoensinvloeden. </v>
      </c>
      <c r="B12" s="11"/>
      <c r="C12" s="102" t="s">
        <v>4</v>
      </c>
      <c r="D12" s="103"/>
      <c r="E12" s="11"/>
      <c r="F12" s="102" t="s">
        <v>4</v>
      </c>
      <c r="G12" s="103"/>
      <c r="H12" s="11"/>
      <c r="I12" s="102" t="s">
        <v>4</v>
      </c>
      <c r="J12" s="103"/>
    </row>
    <row r="13" spans="1:11" ht="20" customHeight="1" x14ac:dyDescent="0.15">
      <c r="A13" s="69"/>
      <c r="B13" s="11"/>
      <c r="C13" s="4" t="s">
        <v>6</v>
      </c>
      <c r="D13" s="18"/>
      <c r="E13" s="11"/>
      <c r="F13" s="4" t="s">
        <v>6</v>
      </c>
      <c r="G13" s="18"/>
      <c r="H13" s="11"/>
      <c r="I13" s="4" t="s">
        <v>6</v>
      </c>
      <c r="J13" s="18"/>
    </row>
    <row r="14" spans="1:11" ht="100" customHeight="1" x14ac:dyDescent="0.15">
      <c r="A14" s="69" t="str">
        <f>'Beheers- en investeringsplan'!A8</f>
        <v>6.	Mate waarin inschrijver rekening houdt met periodes van een onderwijsorganisatie.</v>
      </c>
      <c r="B14" s="11"/>
      <c r="C14" s="102" t="s">
        <v>4</v>
      </c>
      <c r="D14" s="103"/>
      <c r="E14" s="11"/>
      <c r="F14" s="102" t="s">
        <v>4</v>
      </c>
      <c r="G14" s="103"/>
      <c r="H14" s="11"/>
      <c r="I14" s="102" t="s">
        <v>4</v>
      </c>
      <c r="J14" s="103"/>
    </row>
    <row r="15" spans="1:11" ht="20" customHeight="1" x14ac:dyDescent="0.15">
      <c r="A15" s="19"/>
      <c r="B15" s="20"/>
      <c r="C15" s="21"/>
      <c r="D15" s="21"/>
      <c r="E15" s="20"/>
      <c r="F15" s="21"/>
      <c r="G15" s="21"/>
      <c r="H15" s="20"/>
      <c r="I15" s="21"/>
      <c r="J15" s="22"/>
    </row>
    <row r="16" spans="1:11" s="84" customFormat="1" ht="20" customHeight="1" x14ac:dyDescent="0.15">
      <c r="A16" s="80"/>
      <c r="B16" s="81"/>
      <c r="C16" s="82"/>
      <c r="D16" s="82"/>
      <c r="E16" s="81"/>
      <c r="F16" s="82"/>
      <c r="G16" s="82"/>
      <c r="H16" s="81"/>
      <c r="I16" s="82"/>
      <c r="J16" s="83"/>
    </row>
    <row r="17" spans="1:10" ht="30" customHeight="1" x14ac:dyDescent="0.15">
      <c r="A17" s="23" t="s">
        <v>30</v>
      </c>
      <c r="B17" s="10"/>
      <c r="C17" s="106" t="s">
        <v>15</v>
      </c>
      <c r="D17" s="107"/>
      <c r="E17" s="10"/>
      <c r="F17" s="106" t="s">
        <v>15</v>
      </c>
      <c r="G17" s="107"/>
      <c r="H17" s="10"/>
      <c r="I17" s="106" t="s">
        <v>15</v>
      </c>
      <c r="J17" s="107"/>
    </row>
    <row r="18" spans="1:10" ht="20" customHeight="1" x14ac:dyDescent="0.15">
      <c r="A18" s="68" t="str">
        <f>'Beoordelen open vragen'!A3</f>
        <v>1.	Goedkeuring oplevering</v>
      </c>
      <c r="B18" s="11"/>
      <c r="C18" s="4" t="s">
        <v>6</v>
      </c>
      <c r="D18" s="17"/>
      <c r="E18" s="11"/>
      <c r="F18" s="4" t="s">
        <v>6</v>
      </c>
      <c r="G18" s="17"/>
      <c r="H18" s="11"/>
      <c r="I18" s="4" t="s">
        <v>6</v>
      </c>
      <c r="J18" s="17"/>
    </row>
    <row r="19" spans="1:10" ht="100" customHeight="1" x14ac:dyDescent="0.15">
      <c r="A19" s="68" t="str">
        <f>'Beoordelen open vragen'!A4</f>
        <v>Inschrijver beschrijft op maximaal 1 A4 (toe te voegen via TenderNed) op welke wijze zij ervoor zorgt dat zij goedkeuring krijgt voor 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19" s="11"/>
      <c r="C19" s="102" t="s">
        <v>4</v>
      </c>
      <c r="D19" s="103"/>
      <c r="E19" s="11"/>
      <c r="F19" s="102" t="s">
        <v>4</v>
      </c>
      <c r="G19" s="103"/>
      <c r="H19" s="11"/>
      <c r="I19" s="102" t="s">
        <v>4</v>
      </c>
      <c r="J19" s="103"/>
    </row>
    <row r="20" spans="1:10" ht="20" customHeight="1" x14ac:dyDescent="0.15">
      <c r="A20" s="68" t="str">
        <f>'Beoordelen open vragen'!A5</f>
        <v xml:space="preserve">2.	Waarborging veiligheid </v>
      </c>
      <c r="B20" s="11"/>
      <c r="C20" s="4" t="s">
        <v>6</v>
      </c>
      <c r="D20" s="18"/>
      <c r="E20" s="11"/>
      <c r="F20" s="4" t="s">
        <v>6</v>
      </c>
      <c r="G20" s="18"/>
      <c r="H20" s="11"/>
      <c r="I20" s="4" t="s">
        <v>6</v>
      </c>
      <c r="J20" s="18"/>
    </row>
    <row r="21" spans="1:10" ht="100" customHeight="1" x14ac:dyDescent="0.15">
      <c r="A21" s="68" t="str">
        <f>'Beoordelen open vragen'!A6</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21" s="11"/>
      <c r="C21" s="102" t="s">
        <v>4</v>
      </c>
      <c r="D21" s="103"/>
      <c r="E21" s="11"/>
      <c r="F21" s="102" t="s">
        <v>4</v>
      </c>
      <c r="G21" s="103"/>
      <c r="H21" s="11"/>
      <c r="I21" s="102" t="s">
        <v>4</v>
      </c>
      <c r="J21" s="103"/>
    </row>
    <row r="22" spans="1:10" ht="20" customHeight="1" x14ac:dyDescent="0.15">
      <c r="A22" s="68" t="str">
        <f>'Beoordelen open vragen'!A7</f>
        <v xml:space="preserve">3.	Circulaire economie </v>
      </c>
      <c r="B22" s="11"/>
      <c r="C22" s="4" t="s">
        <v>6</v>
      </c>
      <c r="D22" s="18"/>
      <c r="E22" s="11"/>
      <c r="F22" s="4" t="s">
        <v>6</v>
      </c>
      <c r="G22" s="18"/>
      <c r="H22" s="11"/>
      <c r="I22" s="4" t="s">
        <v>6</v>
      </c>
      <c r="J22" s="18"/>
    </row>
    <row r="23" spans="1:10" ht="100" customHeight="1" x14ac:dyDescent="0.15">
      <c r="A23" s="68" t="str">
        <f>'Beoordelen open vragen'!A8</f>
        <v xml:space="preserve">Inschrijver beschrijft op maximaal 1 A4 (toe te voegen via TenderNed) op welke wijze zij bijdraagt aan een circulaire economie in het gebruik van materialen en eigen middelen en afvoer van afval. Inschrijver geeft hierbij minimaal antwoord op het volgende:
-	Hoe ecologisch verantwoord zijn de middelen die door inschrijver gebruikt worden?
-	Hoe duurzaam zijn de materialen, vervoermiddelen en apparatuur die inschrijver gebruikt bij de uitvoering van haar werkzaamheden? 
-	In welke mate houdt inschrijver rekening met het milieu bij het uitvoeren van haar werkzaamheden? </v>
      </c>
      <c r="B23" s="11"/>
      <c r="C23" s="102" t="s">
        <v>4</v>
      </c>
      <c r="D23" s="103"/>
      <c r="E23" s="11"/>
      <c r="F23" s="102" t="s">
        <v>4</v>
      </c>
      <c r="G23" s="103"/>
      <c r="H23" s="11"/>
      <c r="I23" s="102" t="s">
        <v>4</v>
      </c>
      <c r="J23" s="103"/>
    </row>
    <row r="24" spans="1:10" ht="20" customHeight="1" x14ac:dyDescent="0.15">
      <c r="A24" s="68" t="str">
        <f>'Beoordelen open vragen'!A9</f>
        <v>4.	Opvolging adviezen oplevering en klanttevredenheid</v>
      </c>
      <c r="B24" s="11"/>
      <c r="C24" s="4" t="s">
        <v>6</v>
      </c>
      <c r="D24" s="18"/>
      <c r="E24" s="11"/>
      <c r="F24" s="4" t="s">
        <v>6</v>
      </c>
      <c r="G24" s="18"/>
      <c r="H24" s="11"/>
      <c r="I24" s="4" t="s">
        <v>6</v>
      </c>
      <c r="J24" s="18"/>
    </row>
    <row r="25" spans="1:10" ht="100" customHeight="1" x14ac:dyDescent="0.15">
      <c r="A25" s="68" t="str">
        <f>'Beoordelen open vragen'!A10</f>
        <v xml:space="preserve">Inschrijver beschrijft op maximaal 2 A4 (toe te voegen via TenderNed) op welke wijze zij ervoor zorgt dat Opdrachtgever de aangedragen tips en verkregen adviezen zal opvolgen ter voorkoming en bestrijding van ongedierte? Inschrijver beschrijft hierbij hoe zij de daarvoor aangewezen verantwoordelijke van de betreffende school laat inzien en ervan overtuigt dat de opvolging van de gegeven adviezen noodzakelijk is. </v>
      </c>
      <c r="B25" s="11"/>
      <c r="C25" s="102" t="s">
        <v>4</v>
      </c>
      <c r="D25" s="103"/>
      <c r="E25" s="11"/>
      <c r="F25" s="102" t="s">
        <v>4</v>
      </c>
      <c r="G25" s="103"/>
      <c r="H25" s="11"/>
      <c r="I25" s="102" t="s">
        <v>4</v>
      </c>
      <c r="J25" s="103"/>
    </row>
    <row r="26" spans="1:10" ht="20" customHeight="1" x14ac:dyDescent="0.15">
      <c r="A26" s="19"/>
      <c r="B26" s="20"/>
      <c r="C26" s="21"/>
      <c r="D26" s="21"/>
      <c r="E26" s="20"/>
      <c r="F26" s="21"/>
      <c r="G26" s="21"/>
      <c r="H26" s="20"/>
      <c r="I26" s="21"/>
      <c r="J26" s="22"/>
    </row>
    <row r="27" spans="1:10" ht="20" customHeight="1" x14ac:dyDescent="0.15"/>
    <row r="28" spans="1:10" ht="20" customHeight="1" x14ac:dyDescent="0.15">
      <c r="A28" s="23" t="str">
        <f>'Beoordelen interview'!A1</f>
        <v xml:space="preserve">Interview sleutelfunctionarissen </v>
      </c>
      <c r="B28" s="10"/>
      <c r="C28" s="104"/>
      <c r="D28" s="105"/>
      <c r="E28" s="10"/>
      <c r="F28" s="104"/>
      <c r="G28" s="105"/>
      <c r="H28" s="10"/>
      <c r="I28" s="104"/>
      <c r="J28" s="105"/>
    </row>
    <row r="29" spans="1:10" ht="20" customHeight="1" x14ac:dyDescent="0.15">
      <c r="A29" s="108" t="str">
        <f>'Beoordelen interview'!A4:B4</f>
        <v>Vraag 1</v>
      </c>
      <c r="B29" s="11"/>
      <c r="C29" s="4" t="s">
        <v>6</v>
      </c>
      <c r="D29" s="18"/>
      <c r="E29" s="11"/>
      <c r="F29" s="4" t="s">
        <v>6</v>
      </c>
      <c r="G29" s="18"/>
      <c r="H29" s="11"/>
      <c r="I29" s="4" t="s">
        <v>6</v>
      </c>
      <c r="J29" s="18"/>
    </row>
    <row r="30" spans="1:10" ht="100" customHeight="1" x14ac:dyDescent="0.15">
      <c r="A30" s="109"/>
      <c r="B30" s="11"/>
      <c r="C30" s="102" t="s">
        <v>4</v>
      </c>
      <c r="D30" s="103"/>
      <c r="E30" s="11"/>
      <c r="F30" s="102" t="s">
        <v>4</v>
      </c>
      <c r="G30" s="103"/>
      <c r="H30" s="11"/>
      <c r="I30" s="102" t="s">
        <v>4</v>
      </c>
      <c r="J30" s="103"/>
    </row>
    <row r="31" spans="1:10" ht="20" customHeight="1" x14ac:dyDescent="0.15">
      <c r="A31" s="108" t="str">
        <f>'Beoordelen interview'!A5:B5</f>
        <v>Vraag 2</v>
      </c>
      <c r="B31" s="11"/>
      <c r="C31" s="4" t="s">
        <v>6</v>
      </c>
      <c r="D31" s="18"/>
      <c r="E31" s="11"/>
      <c r="F31" s="4" t="s">
        <v>6</v>
      </c>
      <c r="G31" s="18"/>
      <c r="H31" s="11"/>
      <c r="I31" s="4" t="s">
        <v>6</v>
      </c>
      <c r="J31" s="18"/>
    </row>
    <row r="32" spans="1:10" ht="100" customHeight="1" x14ac:dyDescent="0.15">
      <c r="A32" s="109"/>
      <c r="B32" s="11"/>
      <c r="C32" s="102" t="s">
        <v>4</v>
      </c>
      <c r="D32" s="103"/>
      <c r="E32" s="11"/>
      <c r="F32" s="102" t="s">
        <v>4</v>
      </c>
      <c r="G32" s="103"/>
      <c r="H32" s="11"/>
      <c r="I32" s="102" t="s">
        <v>4</v>
      </c>
      <c r="J32" s="103"/>
    </row>
    <row r="33" spans="1:10" ht="20" customHeight="1" x14ac:dyDescent="0.15">
      <c r="A33" s="108" t="str">
        <f>'Beoordelen interview'!A6:B6</f>
        <v>Vraag 3</v>
      </c>
      <c r="B33" s="11"/>
      <c r="C33" s="4" t="s">
        <v>6</v>
      </c>
      <c r="D33" s="18"/>
      <c r="E33" s="11"/>
      <c r="F33" s="4" t="s">
        <v>6</v>
      </c>
      <c r="G33" s="18"/>
      <c r="H33" s="11"/>
      <c r="I33" s="4" t="s">
        <v>6</v>
      </c>
      <c r="J33" s="18"/>
    </row>
    <row r="34" spans="1:10" ht="100" customHeight="1" x14ac:dyDescent="0.15">
      <c r="A34" s="109"/>
      <c r="B34" s="11"/>
      <c r="C34" s="102" t="s">
        <v>4</v>
      </c>
      <c r="D34" s="103"/>
      <c r="E34" s="11"/>
      <c r="F34" s="102" t="s">
        <v>4</v>
      </c>
      <c r="G34" s="103"/>
      <c r="H34" s="11"/>
      <c r="I34" s="102" t="s">
        <v>4</v>
      </c>
      <c r="J34" s="103"/>
    </row>
    <row r="35" spans="1:10" ht="20" customHeight="1" x14ac:dyDescent="0.15">
      <c r="A35" s="108" t="str">
        <f>'Beoordelen interview'!A7:B7</f>
        <v>Vraag 4</v>
      </c>
      <c r="B35" s="11"/>
      <c r="C35" s="4" t="s">
        <v>6</v>
      </c>
      <c r="D35" s="18"/>
      <c r="E35" s="11"/>
      <c r="F35" s="4" t="s">
        <v>6</v>
      </c>
      <c r="G35" s="18"/>
      <c r="H35" s="11"/>
      <c r="I35" s="4" t="s">
        <v>6</v>
      </c>
      <c r="J35" s="18"/>
    </row>
    <row r="36" spans="1:10" ht="100" customHeight="1" x14ac:dyDescent="0.15">
      <c r="A36" s="109"/>
      <c r="B36" s="11"/>
      <c r="C36" s="102" t="s">
        <v>4</v>
      </c>
      <c r="D36" s="103"/>
      <c r="E36" s="11"/>
      <c r="F36" s="102" t="s">
        <v>4</v>
      </c>
      <c r="G36" s="103"/>
      <c r="H36" s="11"/>
      <c r="I36" s="102" t="s">
        <v>4</v>
      </c>
      <c r="J36" s="103"/>
    </row>
    <row r="37" spans="1:10" ht="20" customHeight="1" x14ac:dyDescent="0.15">
      <c r="A37" s="19"/>
      <c r="B37" s="20"/>
      <c r="C37" s="21"/>
      <c r="D37" s="21"/>
      <c r="E37" s="20"/>
      <c r="F37" s="21"/>
      <c r="G37" s="21"/>
      <c r="H37" s="20"/>
      <c r="I37" s="21"/>
      <c r="J37" s="22"/>
    </row>
  </sheetData>
  <sheetProtection algorithmName="SHA-512" hashValue="8wxWUiZiZWURPDBWuQcFHxWF1f5mi4G3t0pODREoUUp0Jbo9eJn7U+6Io6jyCpr+eenTo5XSFHnvfK7+JGWVJA==" saltValue="88BSpWjnj7+BThwz4h5JyQ==" spinCount="100000" sheet="1" objects="1" scenarios="1"/>
  <mergeCells count="58">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C17:D17"/>
    <mergeCell ref="F17:G17"/>
    <mergeCell ref="I17:J17"/>
    <mergeCell ref="C19:D19"/>
    <mergeCell ref="F19:G19"/>
    <mergeCell ref="I19:J19"/>
    <mergeCell ref="C25:D25"/>
    <mergeCell ref="F25:G25"/>
    <mergeCell ref="I25:J25"/>
    <mergeCell ref="C21:D21"/>
    <mergeCell ref="F21:G21"/>
    <mergeCell ref="I21:J21"/>
    <mergeCell ref="C23:D23"/>
    <mergeCell ref="F23:G23"/>
    <mergeCell ref="I23:J23"/>
    <mergeCell ref="C28:D28"/>
    <mergeCell ref="F28:G28"/>
    <mergeCell ref="I28:J28"/>
    <mergeCell ref="A29:A30"/>
    <mergeCell ref="C30:D30"/>
    <mergeCell ref="F30:G30"/>
    <mergeCell ref="I30:J30"/>
    <mergeCell ref="A35:A36"/>
    <mergeCell ref="C36:D36"/>
    <mergeCell ref="F36:G36"/>
    <mergeCell ref="I36:J36"/>
    <mergeCell ref="A31:A32"/>
    <mergeCell ref="C32:D32"/>
    <mergeCell ref="F32:G32"/>
    <mergeCell ref="I32:J32"/>
    <mergeCell ref="A33:A34"/>
    <mergeCell ref="C34:D34"/>
    <mergeCell ref="F34:G34"/>
    <mergeCell ref="I34:J34"/>
  </mergeCells>
  <dataValidations count="1">
    <dataValidation type="list" errorStyle="warning" allowBlank="1" showErrorMessage="1" error="Voer juiste waarde in. " sqref="C5 F5 I5 C7 F7 I7 C9 F9 I9 C11 F11 I11 C3 F3 I3 C13 F13 I13 C29 F35 C31 I29 I31 C33 I33 C35 F29 F31 F33 I35 C20 F20 I20 C22 F22 I22 C24 F24 I24 C18 F18 I18" xr:uid="{2B90D150-43E2-8643-91BC-958926862558}">
      <formula1>SCORE</formula1>
    </dataValidation>
  </dataValidations>
  <pageMargins left="0.7" right="0.7" top="0.75" bottom="0.75" header="0.3" footer="0.3"/>
  <pageSetup paperSize="8"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37"/>
  <sheetViews>
    <sheetView showGridLines="0" zoomScale="90" zoomScaleNormal="90" workbookViewId="0">
      <pane ySplit="1" topLeftCell="A24" activePane="bottomLeft" state="frozen"/>
      <selection pane="bottomLeft" activeCell="A26" sqref="A26:XFD29"/>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19</v>
      </c>
      <c r="B1" s="5"/>
      <c r="C1" s="110" t="s">
        <v>37</v>
      </c>
      <c r="D1" s="111"/>
      <c r="E1" s="5"/>
      <c r="F1" s="110" t="s">
        <v>38</v>
      </c>
      <c r="G1" s="111"/>
      <c r="H1" s="5"/>
      <c r="I1" s="110" t="s">
        <v>39</v>
      </c>
      <c r="J1" s="111"/>
      <c r="K1" s="16"/>
    </row>
    <row r="2" spans="1:11" ht="30" customHeight="1" x14ac:dyDescent="0.15">
      <c r="A2" s="23" t="s">
        <v>54</v>
      </c>
      <c r="B2" s="10"/>
      <c r="C2" s="106" t="s">
        <v>15</v>
      </c>
      <c r="D2" s="107"/>
      <c r="E2" s="10"/>
      <c r="F2" s="106" t="s">
        <v>15</v>
      </c>
      <c r="G2" s="107"/>
      <c r="H2" s="10"/>
      <c r="I2" s="106" t="s">
        <v>15</v>
      </c>
      <c r="J2" s="107"/>
    </row>
    <row r="3" spans="1:11" ht="20" customHeight="1" x14ac:dyDescent="0.15">
      <c r="A3" s="68"/>
      <c r="B3" s="11"/>
      <c r="C3" s="4" t="s">
        <v>6</v>
      </c>
      <c r="D3" s="17"/>
      <c r="E3" s="11"/>
      <c r="F3" s="4" t="s">
        <v>6</v>
      </c>
      <c r="G3" s="17"/>
      <c r="H3" s="11"/>
      <c r="I3" s="4" t="s">
        <v>6</v>
      </c>
      <c r="J3" s="17"/>
    </row>
    <row r="4" spans="1:11" ht="100" customHeight="1" x14ac:dyDescent="0.15">
      <c r="A4" s="69" t="str">
        <f>'Beheers- en investeringsplan'!A3</f>
        <v>1.	Mate van volledigheid, uitgebreidheid en relevantie van het gespecificeerde beheersplan (Kolom A).</v>
      </c>
      <c r="B4" s="11"/>
      <c r="C4" s="102" t="s">
        <v>4</v>
      </c>
      <c r="D4" s="103"/>
      <c r="E4" s="11"/>
      <c r="F4" s="102" t="s">
        <v>4</v>
      </c>
      <c r="G4" s="103"/>
      <c r="H4" s="11"/>
      <c r="I4" s="102" t="s">
        <v>4</v>
      </c>
      <c r="J4" s="103"/>
    </row>
    <row r="5" spans="1:11" ht="20" customHeight="1" x14ac:dyDescent="0.15">
      <c r="A5" s="69"/>
      <c r="B5" s="11"/>
      <c r="C5" s="4" t="s">
        <v>6</v>
      </c>
      <c r="D5" s="18"/>
      <c r="E5" s="11"/>
      <c r="F5" s="4" t="s">
        <v>6</v>
      </c>
      <c r="G5" s="18"/>
      <c r="H5" s="11"/>
      <c r="I5" s="4" t="s">
        <v>6</v>
      </c>
      <c r="J5" s="18"/>
    </row>
    <row r="6" spans="1:11" ht="100" customHeight="1" x14ac:dyDescent="0.15">
      <c r="A6" s="69" t="str">
        <f>'Beheers- en investeringsplan'!A4</f>
        <v>2.	Mate van motivatie en onderbouwing van de keuze van het aangeboden beheersplan (Rij 32).</v>
      </c>
      <c r="B6" s="11"/>
      <c r="C6" s="102" t="s">
        <v>4</v>
      </c>
      <c r="D6" s="103"/>
      <c r="E6" s="11"/>
      <c r="F6" s="102" t="s">
        <v>4</v>
      </c>
      <c r="G6" s="103"/>
      <c r="H6" s="11"/>
      <c r="I6" s="102" t="s">
        <v>4</v>
      </c>
      <c r="J6" s="103"/>
    </row>
    <row r="7" spans="1:11" ht="20" customHeight="1" x14ac:dyDescent="0.15">
      <c r="A7" s="69"/>
      <c r="B7" s="11"/>
      <c r="C7" s="4" t="s">
        <v>6</v>
      </c>
      <c r="D7" s="18"/>
      <c r="E7" s="11"/>
      <c r="F7" s="4" t="s">
        <v>6</v>
      </c>
      <c r="G7" s="18"/>
      <c r="H7" s="11"/>
      <c r="I7" s="4" t="s">
        <v>6</v>
      </c>
      <c r="J7" s="18"/>
    </row>
    <row r="8" spans="1:11" ht="100" customHeight="1" x14ac:dyDescent="0.15">
      <c r="A8" s="69" t="str">
        <f>'Beheers- en investeringsplan'!A5</f>
        <v>3.	Mate van volledigheid, uitgebreidheid en relevantie van het gespecificeerde investeringsplan (Kolom A).</v>
      </c>
      <c r="B8" s="11"/>
      <c r="C8" s="102" t="s">
        <v>4</v>
      </c>
      <c r="D8" s="103"/>
      <c r="E8" s="11"/>
      <c r="F8" s="102" t="s">
        <v>4</v>
      </c>
      <c r="G8" s="103"/>
      <c r="H8" s="11"/>
      <c r="I8" s="102" t="s">
        <v>4</v>
      </c>
      <c r="J8" s="103"/>
    </row>
    <row r="9" spans="1:11" ht="20" customHeight="1" x14ac:dyDescent="0.15">
      <c r="A9" s="69"/>
      <c r="B9" s="11"/>
      <c r="C9" s="4" t="s">
        <v>6</v>
      </c>
      <c r="D9" s="18"/>
      <c r="E9" s="11"/>
      <c r="F9" s="4" t="s">
        <v>6</v>
      </c>
      <c r="G9" s="18"/>
      <c r="H9" s="11"/>
      <c r="I9" s="4" t="s">
        <v>6</v>
      </c>
      <c r="J9" s="18"/>
    </row>
    <row r="10" spans="1:11" ht="100" customHeight="1" x14ac:dyDescent="0.15">
      <c r="A10" s="69" t="str">
        <f>'Beheers- en investeringsplan'!A6</f>
        <v>4.	Mate van motivatie en onderbouwing van de keuze van het aangeboden investeringsplan (Rij 32).</v>
      </c>
      <c r="B10" s="11"/>
      <c r="C10" s="102" t="s">
        <v>4</v>
      </c>
      <c r="D10" s="103"/>
      <c r="E10" s="11"/>
      <c r="F10" s="102" t="s">
        <v>4</v>
      </c>
      <c r="G10" s="103"/>
      <c r="H10" s="11"/>
      <c r="I10" s="102" t="s">
        <v>4</v>
      </c>
      <c r="J10" s="103"/>
    </row>
    <row r="11" spans="1:11" ht="20" customHeight="1" x14ac:dyDescent="0.15">
      <c r="A11" s="69"/>
      <c r="B11" s="11"/>
      <c r="C11" s="4" t="s">
        <v>6</v>
      </c>
      <c r="D11" s="18"/>
      <c r="E11" s="11"/>
      <c r="F11" s="4" t="s">
        <v>6</v>
      </c>
      <c r="G11" s="18"/>
      <c r="H11" s="11"/>
      <c r="I11" s="4" t="s">
        <v>6</v>
      </c>
      <c r="J11" s="18"/>
    </row>
    <row r="12" spans="1:11" ht="100" customHeight="1" x14ac:dyDescent="0.15">
      <c r="A12" s="69" t="str">
        <f>'Beheers- en investeringsplan'!A7</f>
        <v xml:space="preserve">5.	Mate waarin inschrijver rekening houdt met seizoensinvloeden. </v>
      </c>
      <c r="B12" s="11"/>
      <c r="C12" s="102" t="s">
        <v>4</v>
      </c>
      <c r="D12" s="103"/>
      <c r="E12" s="11"/>
      <c r="F12" s="102" t="s">
        <v>4</v>
      </c>
      <c r="G12" s="103"/>
      <c r="H12" s="11"/>
      <c r="I12" s="102" t="s">
        <v>4</v>
      </c>
      <c r="J12" s="103"/>
    </row>
    <row r="13" spans="1:11" ht="20" customHeight="1" x14ac:dyDescent="0.15">
      <c r="A13" s="69"/>
      <c r="B13" s="11"/>
      <c r="C13" s="4" t="s">
        <v>6</v>
      </c>
      <c r="D13" s="18"/>
      <c r="E13" s="11"/>
      <c r="F13" s="4" t="s">
        <v>6</v>
      </c>
      <c r="G13" s="18"/>
      <c r="H13" s="11"/>
      <c r="I13" s="4" t="s">
        <v>6</v>
      </c>
      <c r="J13" s="18"/>
    </row>
    <row r="14" spans="1:11" ht="100" customHeight="1" x14ac:dyDescent="0.15">
      <c r="A14" s="69" t="str">
        <f>'Beheers- en investeringsplan'!A8</f>
        <v>6.	Mate waarin inschrijver rekening houdt met periodes van een onderwijsorganisatie.</v>
      </c>
      <c r="B14" s="11"/>
      <c r="C14" s="102" t="s">
        <v>4</v>
      </c>
      <c r="D14" s="103"/>
      <c r="E14" s="11"/>
      <c r="F14" s="102" t="s">
        <v>4</v>
      </c>
      <c r="G14" s="103"/>
      <c r="H14" s="11"/>
      <c r="I14" s="102" t="s">
        <v>4</v>
      </c>
      <c r="J14" s="103"/>
    </row>
    <row r="15" spans="1:11" ht="20" customHeight="1" x14ac:dyDescent="0.15">
      <c r="A15" s="19"/>
      <c r="B15" s="20"/>
      <c r="C15" s="21"/>
      <c r="D15" s="21"/>
      <c r="E15" s="20"/>
      <c r="F15" s="21"/>
      <c r="G15" s="21"/>
      <c r="H15" s="20"/>
      <c r="I15" s="21"/>
      <c r="J15" s="22"/>
    </row>
    <row r="16" spans="1:11" s="84" customFormat="1" ht="20" customHeight="1" x14ac:dyDescent="0.15">
      <c r="A16" s="80"/>
      <c r="B16" s="81"/>
      <c r="C16" s="82"/>
      <c r="D16" s="82"/>
      <c r="E16" s="81"/>
      <c r="F16" s="82"/>
      <c r="G16" s="82"/>
      <c r="H16" s="81"/>
      <c r="I16" s="82"/>
      <c r="J16" s="83"/>
    </row>
    <row r="17" spans="1:10" ht="30" customHeight="1" x14ac:dyDescent="0.15">
      <c r="A17" s="23" t="s">
        <v>30</v>
      </c>
      <c r="B17" s="10"/>
      <c r="C17" s="106" t="s">
        <v>15</v>
      </c>
      <c r="D17" s="107"/>
      <c r="E17" s="10"/>
      <c r="F17" s="106" t="s">
        <v>15</v>
      </c>
      <c r="G17" s="107"/>
      <c r="H17" s="10"/>
      <c r="I17" s="106" t="s">
        <v>15</v>
      </c>
      <c r="J17" s="107"/>
    </row>
    <row r="18" spans="1:10" ht="20" customHeight="1" x14ac:dyDescent="0.15">
      <c r="A18" s="68" t="str">
        <f>'Beoordelen open vragen'!A3</f>
        <v>1.	Goedkeuring oplevering</v>
      </c>
      <c r="B18" s="11"/>
      <c r="C18" s="4" t="s">
        <v>6</v>
      </c>
      <c r="D18" s="17"/>
      <c r="E18" s="11"/>
      <c r="F18" s="4" t="s">
        <v>6</v>
      </c>
      <c r="G18" s="17"/>
      <c r="H18" s="11"/>
      <c r="I18" s="4" t="s">
        <v>6</v>
      </c>
      <c r="J18" s="17"/>
    </row>
    <row r="19" spans="1:10" ht="100" customHeight="1" x14ac:dyDescent="0.15">
      <c r="A19" s="68" t="str">
        <f>'Beoordelen open vragen'!A4</f>
        <v>Inschrijver beschrijft op maximaal 1 A4 (toe te voegen via TenderNed) op welke wijze zij ervoor zorgt dat zij goedkeuring krijgt voor 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19" s="11"/>
      <c r="C19" s="102" t="s">
        <v>4</v>
      </c>
      <c r="D19" s="103"/>
      <c r="E19" s="11"/>
      <c r="F19" s="102" t="s">
        <v>4</v>
      </c>
      <c r="G19" s="103"/>
      <c r="H19" s="11"/>
      <c r="I19" s="102" t="s">
        <v>4</v>
      </c>
      <c r="J19" s="103"/>
    </row>
    <row r="20" spans="1:10" ht="20" customHeight="1" x14ac:dyDescent="0.15">
      <c r="A20" s="68" t="str">
        <f>'Beoordelen open vragen'!A5</f>
        <v xml:space="preserve">2.	Waarborging veiligheid </v>
      </c>
      <c r="B20" s="11"/>
      <c r="C20" s="4" t="s">
        <v>6</v>
      </c>
      <c r="D20" s="18"/>
      <c r="E20" s="11"/>
      <c r="F20" s="4" t="s">
        <v>6</v>
      </c>
      <c r="G20" s="18"/>
      <c r="H20" s="11"/>
      <c r="I20" s="4" t="s">
        <v>6</v>
      </c>
      <c r="J20" s="18"/>
    </row>
    <row r="21" spans="1:10" ht="100" customHeight="1" x14ac:dyDescent="0.15">
      <c r="A21" s="68" t="str">
        <f>'Beoordelen open vragen'!A6</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21" s="11"/>
      <c r="C21" s="102" t="s">
        <v>4</v>
      </c>
      <c r="D21" s="103"/>
      <c r="E21" s="11"/>
      <c r="F21" s="102" t="s">
        <v>4</v>
      </c>
      <c r="G21" s="103"/>
      <c r="H21" s="11"/>
      <c r="I21" s="102" t="s">
        <v>4</v>
      </c>
      <c r="J21" s="103"/>
    </row>
    <row r="22" spans="1:10" ht="20" customHeight="1" x14ac:dyDescent="0.15">
      <c r="A22" s="68" t="str">
        <f>'Beoordelen open vragen'!A7</f>
        <v xml:space="preserve">3.	Circulaire economie </v>
      </c>
      <c r="B22" s="11"/>
      <c r="C22" s="4" t="s">
        <v>6</v>
      </c>
      <c r="D22" s="18"/>
      <c r="E22" s="11"/>
      <c r="F22" s="4" t="s">
        <v>6</v>
      </c>
      <c r="G22" s="18"/>
      <c r="H22" s="11"/>
      <c r="I22" s="4" t="s">
        <v>6</v>
      </c>
      <c r="J22" s="18"/>
    </row>
    <row r="23" spans="1:10" ht="100" customHeight="1" x14ac:dyDescent="0.15">
      <c r="A23" s="68" t="str">
        <f>'Beoordelen open vragen'!A8</f>
        <v xml:space="preserve">Inschrijver beschrijft op maximaal 1 A4 (toe te voegen via TenderNed) op welke wijze zij bijdraagt aan een circulaire economie in het gebruik van materialen en eigen middelen en afvoer van afval. Inschrijver geeft hierbij minimaal antwoord op het volgende:
-	Hoe ecologisch verantwoord zijn de middelen die door inschrijver gebruikt worden?
-	Hoe duurzaam zijn de materialen, vervoermiddelen en apparatuur die inschrijver gebruikt bij de uitvoering van haar werkzaamheden? 
-	In welke mate houdt inschrijver rekening met het milieu bij het uitvoeren van haar werkzaamheden? </v>
      </c>
      <c r="B23" s="11"/>
      <c r="C23" s="102" t="s">
        <v>4</v>
      </c>
      <c r="D23" s="103"/>
      <c r="E23" s="11"/>
      <c r="F23" s="102" t="s">
        <v>4</v>
      </c>
      <c r="G23" s="103"/>
      <c r="H23" s="11"/>
      <c r="I23" s="102" t="s">
        <v>4</v>
      </c>
      <c r="J23" s="103"/>
    </row>
    <row r="24" spans="1:10" ht="20" customHeight="1" x14ac:dyDescent="0.15">
      <c r="A24" s="68" t="str">
        <f>'Beoordelen open vragen'!A9</f>
        <v>4.	Opvolging adviezen oplevering en klanttevredenheid</v>
      </c>
      <c r="B24" s="11"/>
      <c r="C24" s="4" t="s">
        <v>6</v>
      </c>
      <c r="D24" s="18"/>
      <c r="E24" s="11"/>
      <c r="F24" s="4" t="s">
        <v>6</v>
      </c>
      <c r="G24" s="18"/>
      <c r="H24" s="11"/>
      <c r="I24" s="4" t="s">
        <v>6</v>
      </c>
      <c r="J24" s="18"/>
    </row>
    <row r="25" spans="1:10" ht="100" customHeight="1" x14ac:dyDescent="0.15">
      <c r="A25" s="68" t="str">
        <f>'Beoordelen open vragen'!A10</f>
        <v xml:space="preserve">Inschrijver beschrijft op maximaal 2 A4 (toe te voegen via TenderNed) op welke wijze zij ervoor zorgt dat Opdrachtgever de aangedragen tips en verkregen adviezen zal opvolgen ter voorkoming en bestrijding van ongedierte? Inschrijver beschrijft hierbij hoe zij de daarvoor aangewezen verantwoordelijke van de betreffende school laat inzien en ervan overtuigt dat de opvolging van de gegeven adviezen noodzakelijk is. </v>
      </c>
      <c r="B25" s="11"/>
      <c r="C25" s="102" t="s">
        <v>4</v>
      </c>
      <c r="D25" s="103"/>
      <c r="E25" s="11"/>
      <c r="F25" s="102" t="s">
        <v>4</v>
      </c>
      <c r="G25" s="103"/>
      <c r="H25" s="11"/>
      <c r="I25" s="102" t="s">
        <v>4</v>
      </c>
      <c r="J25" s="103"/>
    </row>
    <row r="26" spans="1:10" ht="20" customHeight="1" x14ac:dyDescent="0.15">
      <c r="A26" s="19"/>
      <c r="B26" s="20"/>
      <c r="C26" s="21"/>
      <c r="D26" s="21"/>
      <c r="E26" s="20"/>
      <c r="F26" s="21"/>
      <c r="G26" s="21"/>
      <c r="H26" s="20"/>
      <c r="I26" s="21"/>
      <c r="J26" s="22"/>
    </row>
    <row r="27" spans="1:10" ht="20" customHeight="1" x14ac:dyDescent="0.15"/>
    <row r="28" spans="1:10" ht="20" customHeight="1" x14ac:dyDescent="0.15">
      <c r="A28" s="23" t="str">
        <f>'Beoordelen interview'!A1</f>
        <v xml:space="preserve">Interview sleutelfunctionarissen </v>
      </c>
      <c r="B28" s="10"/>
      <c r="C28" s="104"/>
      <c r="D28" s="105"/>
      <c r="E28" s="10"/>
      <c r="F28" s="104"/>
      <c r="G28" s="105"/>
      <c r="H28" s="10"/>
      <c r="I28" s="104"/>
      <c r="J28" s="105"/>
    </row>
    <row r="29" spans="1:10" ht="20" customHeight="1" x14ac:dyDescent="0.15">
      <c r="A29" s="108" t="str">
        <f>'Beoordelen interview'!A4:B4</f>
        <v>Vraag 1</v>
      </c>
      <c r="B29" s="11"/>
      <c r="C29" s="4" t="s">
        <v>6</v>
      </c>
      <c r="D29" s="18"/>
      <c r="E29" s="11"/>
      <c r="F29" s="4" t="s">
        <v>6</v>
      </c>
      <c r="G29" s="18"/>
      <c r="H29" s="11"/>
      <c r="I29" s="4" t="s">
        <v>6</v>
      </c>
      <c r="J29" s="18"/>
    </row>
    <row r="30" spans="1:10" ht="100" customHeight="1" x14ac:dyDescent="0.15">
      <c r="A30" s="109"/>
      <c r="B30" s="11"/>
      <c r="C30" s="102" t="s">
        <v>4</v>
      </c>
      <c r="D30" s="103"/>
      <c r="E30" s="11"/>
      <c r="F30" s="102" t="s">
        <v>4</v>
      </c>
      <c r="G30" s="103"/>
      <c r="H30" s="11"/>
      <c r="I30" s="102" t="s">
        <v>4</v>
      </c>
      <c r="J30" s="103"/>
    </row>
    <row r="31" spans="1:10" ht="20" customHeight="1" x14ac:dyDescent="0.15">
      <c r="A31" s="108" t="str">
        <f>'Beoordelen interview'!A5:B5</f>
        <v>Vraag 2</v>
      </c>
      <c r="B31" s="11"/>
      <c r="C31" s="4" t="s">
        <v>6</v>
      </c>
      <c r="D31" s="18"/>
      <c r="E31" s="11"/>
      <c r="F31" s="4" t="s">
        <v>6</v>
      </c>
      <c r="G31" s="18"/>
      <c r="H31" s="11"/>
      <c r="I31" s="4" t="s">
        <v>6</v>
      </c>
      <c r="J31" s="18"/>
    </row>
    <row r="32" spans="1:10" ht="100" customHeight="1" x14ac:dyDescent="0.15">
      <c r="A32" s="109"/>
      <c r="B32" s="11"/>
      <c r="C32" s="102" t="s">
        <v>4</v>
      </c>
      <c r="D32" s="103"/>
      <c r="E32" s="11"/>
      <c r="F32" s="102" t="s">
        <v>4</v>
      </c>
      <c r="G32" s="103"/>
      <c r="H32" s="11"/>
      <c r="I32" s="102" t="s">
        <v>4</v>
      </c>
      <c r="J32" s="103"/>
    </row>
    <row r="33" spans="1:10" ht="20" customHeight="1" x14ac:dyDescent="0.15">
      <c r="A33" s="108" t="str">
        <f>'Beoordelen interview'!A6:B6</f>
        <v>Vraag 3</v>
      </c>
      <c r="B33" s="11"/>
      <c r="C33" s="4" t="s">
        <v>6</v>
      </c>
      <c r="D33" s="18"/>
      <c r="E33" s="11"/>
      <c r="F33" s="4" t="s">
        <v>6</v>
      </c>
      <c r="G33" s="18"/>
      <c r="H33" s="11"/>
      <c r="I33" s="4" t="s">
        <v>6</v>
      </c>
      <c r="J33" s="18"/>
    </row>
    <row r="34" spans="1:10" ht="100" customHeight="1" x14ac:dyDescent="0.15">
      <c r="A34" s="109"/>
      <c r="B34" s="11"/>
      <c r="C34" s="102" t="s">
        <v>4</v>
      </c>
      <c r="D34" s="103"/>
      <c r="E34" s="11"/>
      <c r="F34" s="102" t="s">
        <v>4</v>
      </c>
      <c r="G34" s="103"/>
      <c r="H34" s="11"/>
      <c r="I34" s="102" t="s">
        <v>4</v>
      </c>
      <c r="J34" s="103"/>
    </row>
    <row r="35" spans="1:10" ht="20" customHeight="1" x14ac:dyDescent="0.15">
      <c r="A35" s="108" t="str">
        <f>'Beoordelen interview'!A7:B7</f>
        <v>Vraag 4</v>
      </c>
      <c r="B35" s="11"/>
      <c r="C35" s="4" t="s">
        <v>6</v>
      </c>
      <c r="D35" s="18"/>
      <c r="E35" s="11"/>
      <c r="F35" s="4" t="s">
        <v>6</v>
      </c>
      <c r="G35" s="18"/>
      <c r="H35" s="11"/>
      <c r="I35" s="4" t="s">
        <v>6</v>
      </c>
      <c r="J35" s="18"/>
    </row>
    <row r="36" spans="1:10" ht="100" customHeight="1" x14ac:dyDescent="0.15">
      <c r="A36" s="109"/>
      <c r="B36" s="11"/>
      <c r="C36" s="102" t="s">
        <v>4</v>
      </c>
      <c r="D36" s="103"/>
      <c r="E36" s="11"/>
      <c r="F36" s="102" t="s">
        <v>4</v>
      </c>
      <c r="G36" s="103"/>
      <c r="H36" s="11"/>
      <c r="I36" s="102" t="s">
        <v>4</v>
      </c>
      <c r="J36" s="103"/>
    </row>
    <row r="37" spans="1:10" ht="20" customHeight="1" x14ac:dyDescent="0.15">
      <c r="A37" s="19"/>
      <c r="B37" s="20"/>
      <c r="C37" s="21"/>
      <c r="D37" s="21"/>
      <c r="E37" s="20"/>
      <c r="F37" s="21"/>
      <c r="G37" s="21"/>
      <c r="H37" s="20"/>
      <c r="I37" s="21"/>
      <c r="J37" s="22"/>
    </row>
  </sheetData>
  <sheetProtection algorithmName="SHA-512" hashValue="ILvPpGyUFdq87Enz7C5CdkJ4DZf0qpnh66YQLrLrWULQb4U9RXM2D/J1zxKnZAASx13LvnVMq54ebzS+/RtJug==" saltValue="AWgw9oMmg/SK2RezhkfjHg==" spinCount="100000" sheet="1" objects="1" scenarios="1"/>
  <mergeCells count="58">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C19:D19"/>
    <mergeCell ref="F19:G19"/>
    <mergeCell ref="I19:J19"/>
    <mergeCell ref="C17:D17"/>
    <mergeCell ref="F17:G17"/>
    <mergeCell ref="I17:J17"/>
    <mergeCell ref="C25:D25"/>
    <mergeCell ref="F25:G25"/>
    <mergeCell ref="I25:J25"/>
    <mergeCell ref="C21:D21"/>
    <mergeCell ref="F21:G21"/>
    <mergeCell ref="I21:J21"/>
    <mergeCell ref="C23:D23"/>
    <mergeCell ref="F23:G23"/>
    <mergeCell ref="I23:J23"/>
    <mergeCell ref="C28:D28"/>
    <mergeCell ref="F28:G28"/>
    <mergeCell ref="I28:J28"/>
    <mergeCell ref="A29:A30"/>
    <mergeCell ref="C30:D30"/>
    <mergeCell ref="F30:G30"/>
    <mergeCell ref="I30:J30"/>
    <mergeCell ref="A35:A36"/>
    <mergeCell ref="C36:D36"/>
    <mergeCell ref="F36:G36"/>
    <mergeCell ref="I36:J36"/>
    <mergeCell ref="A31:A32"/>
    <mergeCell ref="C32:D32"/>
    <mergeCell ref="F32:G32"/>
    <mergeCell ref="I32:J32"/>
    <mergeCell ref="A33:A34"/>
    <mergeCell ref="C34:D34"/>
    <mergeCell ref="F34:G34"/>
    <mergeCell ref="I34:J34"/>
  </mergeCells>
  <dataValidations count="1">
    <dataValidation type="list" errorStyle="warning" allowBlank="1" showErrorMessage="1" error="Voer juiste waarde in. " sqref="C5 F5 I5 C7 F7 I7 C9 F9 I9 C11 F11 I11 C3 F3 I3 C13 F13 I13 C29 F35 C31 I29 I31 C33 I33 C35 F29 F31 F33 I35 C20 F20 I20 C22 F22 I22 C24 F24 I24 C18 F18 I18" xr:uid="{A1F0B395-D7A2-1240-AF7D-254C20B22145}">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5C05-A5B5-6C41-BF70-D1576B2C729A}">
  <dimension ref="A1:K37"/>
  <sheetViews>
    <sheetView showGridLines="0" workbookViewId="0">
      <pane ySplit="1" topLeftCell="A23" activePane="bottomLeft" state="frozen"/>
      <selection pane="bottomLeft" activeCell="A26" sqref="A26:XFD29"/>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45</v>
      </c>
      <c r="B1" s="5"/>
      <c r="C1" s="110" t="s">
        <v>37</v>
      </c>
      <c r="D1" s="111"/>
      <c r="E1" s="5"/>
      <c r="F1" s="110" t="s">
        <v>38</v>
      </c>
      <c r="G1" s="111"/>
      <c r="H1" s="5"/>
      <c r="I1" s="110" t="s">
        <v>39</v>
      </c>
      <c r="J1" s="111"/>
      <c r="K1" s="16"/>
    </row>
    <row r="2" spans="1:11" ht="30" customHeight="1" x14ac:dyDescent="0.15">
      <c r="A2" s="23" t="s">
        <v>54</v>
      </c>
      <c r="B2" s="10"/>
      <c r="C2" s="106" t="s">
        <v>15</v>
      </c>
      <c r="D2" s="107"/>
      <c r="E2" s="10"/>
      <c r="F2" s="106" t="s">
        <v>15</v>
      </c>
      <c r="G2" s="107"/>
      <c r="H2" s="10"/>
      <c r="I2" s="106" t="s">
        <v>15</v>
      </c>
      <c r="J2" s="107"/>
    </row>
    <row r="3" spans="1:11" ht="20" customHeight="1" x14ac:dyDescent="0.15">
      <c r="A3" s="68"/>
      <c r="B3" s="11"/>
      <c r="C3" s="4" t="s">
        <v>6</v>
      </c>
      <c r="D3" s="17"/>
      <c r="E3" s="11"/>
      <c r="F3" s="4" t="s">
        <v>6</v>
      </c>
      <c r="G3" s="17"/>
      <c r="H3" s="11"/>
      <c r="I3" s="4" t="s">
        <v>6</v>
      </c>
      <c r="J3" s="17"/>
    </row>
    <row r="4" spans="1:11" ht="100" customHeight="1" x14ac:dyDescent="0.15">
      <c r="A4" s="69" t="str">
        <f>'Beheers- en investeringsplan'!A3</f>
        <v>1.	Mate van volledigheid, uitgebreidheid en relevantie van het gespecificeerde beheersplan (Kolom A).</v>
      </c>
      <c r="B4" s="11"/>
      <c r="C4" s="102" t="s">
        <v>4</v>
      </c>
      <c r="D4" s="103"/>
      <c r="E4" s="11"/>
      <c r="F4" s="102" t="s">
        <v>4</v>
      </c>
      <c r="G4" s="103"/>
      <c r="H4" s="11"/>
      <c r="I4" s="102" t="s">
        <v>4</v>
      </c>
      <c r="J4" s="103"/>
    </row>
    <row r="5" spans="1:11" ht="20" customHeight="1" x14ac:dyDescent="0.15">
      <c r="A5" s="69"/>
      <c r="B5" s="11"/>
      <c r="C5" s="4" t="s">
        <v>6</v>
      </c>
      <c r="D5" s="18"/>
      <c r="E5" s="11"/>
      <c r="F5" s="4" t="s">
        <v>6</v>
      </c>
      <c r="G5" s="18"/>
      <c r="H5" s="11"/>
      <c r="I5" s="4" t="s">
        <v>6</v>
      </c>
      <c r="J5" s="18"/>
    </row>
    <row r="6" spans="1:11" ht="100" customHeight="1" x14ac:dyDescent="0.15">
      <c r="A6" s="69" t="str">
        <f>'Beheers- en investeringsplan'!A4</f>
        <v>2.	Mate van motivatie en onderbouwing van de keuze van het aangeboden beheersplan (Rij 32).</v>
      </c>
      <c r="B6" s="11"/>
      <c r="C6" s="102" t="s">
        <v>4</v>
      </c>
      <c r="D6" s="103"/>
      <c r="E6" s="11"/>
      <c r="F6" s="102" t="s">
        <v>4</v>
      </c>
      <c r="G6" s="103"/>
      <c r="H6" s="11"/>
      <c r="I6" s="102" t="s">
        <v>4</v>
      </c>
      <c r="J6" s="103"/>
    </row>
    <row r="7" spans="1:11" ht="20" customHeight="1" x14ac:dyDescent="0.15">
      <c r="A7" s="69"/>
      <c r="B7" s="11"/>
      <c r="C7" s="4" t="s">
        <v>6</v>
      </c>
      <c r="D7" s="18"/>
      <c r="E7" s="11"/>
      <c r="F7" s="4" t="s">
        <v>6</v>
      </c>
      <c r="G7" s="18"/>
      <c r="H7" s="11"/>
      <c r="I7" s="4" t="s">
        <v>6</v>
      </c>
      <c r="J7" s="18"/>
    </row>
    <row r="8" spans="1:11" ht="100" customHeight="1" x14ac:dyDescent="0.15">
      <c r="A8" s="69" t="str">
        <f>'Beheers- en investeringsplan'!A5</f>
        <v>3.	Mate van volledigheid, uitgebreidheid en relevantie van het gespecificeerde investeringsplan (Kolom A).</v>
      </c>
      <c r="B8" s="11"/>
      <c r="C8" s="102" t="s">
        <v>4</v>
      </c>
      <c r="D8" s="103"/>
      <c r="E8" s="11"/>
      <c r="F8" s="102" t="s">
        <v>4</v>
      </c>
      <c r="G8" s="103"/>
      <c r="H8" s="11"/>
      <c r="I8" s="102" t="s">
        <v>4</v>
      </c>
      <c r="J8" s="103"/>
    </row>
    <row r="9" spans="1:11" ht="20" customHeight="1" x14ac:dyDescent="0.15">
      <c r="A9" s="69"/>
      <c r="B9" s="11"/>
      <c r="C9" s="4" t="s">
        <v>6</v>
      </c>
      <c r="D9" s="18"/>
      <c r="E9" s="11"/>
      <c r="F9" s="4" t="s">
        <v>6</v>
      </c>
      <c r="G9" s="18"/>
      <c r="H9" s="11"/>
      <c r="I9" s="4" t="s">
        <v>6</v>
      </c>
      <c r="J9" s="18"/>
    </row>
    <row r="10" spans="1:11" ht="100" customHeight="1" x14ac:dyDescent="0.15">
      <c r="A10" s="69" t="str">
        <f>'Beheers- en investeringsplan'!A6</f>
        <v>4.	Mate van motivatie en onderbouwing van de keuze van het aangeboden investeringsplan (Rij 32).</v>
      </c>
      <c r="B10" s="11"/>
      <c r="C10" s="102" t="s">
        <v>4</v>
      </c>
      <c r="D10" s="103"/>
      <c r="E10" s="11"/>
      <c r="F10" s="102" t="s">
        <v>4</v>
      </c>
      <c r="G10" s="103"/>
      <c r="H10" s="11"/>
      <c r="I10" s="102" t="s">
        <v>4</v>
      </c>
      <c r="J10" s="103"/>
    </row>
    <row r="11" spans="1:11" ht="20" customHeight="1" x14ac:dyDescent="0.15">
      <c r="A11" s="69"/>
      <c r="B11" s="11"/>
      <c r="C11" s="4" t="s">
        <v>6</v>
      </c>
      <c r="D11" s="18"/>
      <c r="E11" s="11"/>
      <c r="F11" s="4" t="s">
        <v>6</v>
      </c>
      <c r="G11" s="18"/>
      <c r="H11" s="11"/>
      <c r="I11" s="4" t="s">
        <v>6</v>
      </c>
      <c r="J11" s="18"/>
    </row>
    <row r="12" spans="1:11" ht="100" customHeight="1" x14ac:dyDescent="0.15">
      <c r="A12" s="69" t="str">
        <f>'Beheers- en investeringsplan'!A7</f>
        <v xml:space="preserve">5.	Mate waarin inschrijver rekening houdt met seizoensinvloeden. </v>
      </c>
      <c r="B12" s="11"/>
      <c r="C12" s="102" t="s">
        <v>4</v>
      </c>
      <c r="D12" s="103"/>
      <c r="E12" s="11"/>
      <c r="F12" s="102" t="s">
        <v>4</v>
      </c>
      <c r="G12" s="103"/>
      <c r="H12" s="11"/>
      <c r="I12" s="102" t="s">
        <v>4</v>
      </c>
      <c r="J12" s="103"/>
    </row>
    <row r="13" spans="1:11" ht="20" customHeight="1" x14ac:dyDescent="0.15">
      <c r="A13" s="69"/>
      <c r="B13" s="11"/>
      <c r="C13" s="4" t="s">
        <v>6</v>
      </c>
      <c r="D13" s="18"/>
      <c r="E13" s="11"/>
      <c r="F13" s="4" t="s">
        <v>6</v>
      </c>
      <c r="G13" s="18"/>
      <c r="H13" s="11"/>
      <c r="I13" s="4" t="s">
        <v>6</v>
      </c>
      <c r="J13" s="18"/>
    </row>
    <row r="14" spans="1:11" ht="100" customHeight="1" x14ac:dyDescent="0.15">
      <c r="A14" s="69" t="str">
        <f>'Beheers- en investeringsplan'!A8</f>
        <v>6.	Mate waarin inschrijver rekening houdt met periodes van een onderwijsorganisatie.</v>
      </c>
      <c r="B14" s="11"/>
      <c r="C14" s="102" t="s">
        <v>4</v>
      </c>
      <c r="D14" s="103"/>
      <c r="E14" s="11"/>
      <c r="F14" s="102" t="s">
        <v>4</v>
      </c>
      <c r="G14" s="103"/>
      <c r="H14" s="11"/>
      <c r="I14" s="102" t="s">
        <v>4</v>
      </c>
      <c r="J14" s="103"/>
    </row>
    <row r="15" spans="1:11" ht="20" customHeight="1" x14ac:dyDescent="0.15">
      <c r="A15" s="19"/>
      <c r="B15" s="20"/>
      <c r="C15" s="21"/>
      <c r="D15" s="21"/>
      <c r="E15" s="20"/>
      <c r="F15" s="21"/>
      <c r="G15" s="21"/>
      <c r="H15" s="20"/>
      <c r="I15" s="21"/>
      <c r="J15" s="22"/>
    </row>
    <row r="16" spans="1:11" s="84" customFormat="1" ht="20" customHeight="1" x14ac:dyDescent="0.15">
      <c r="A16" s="80"/>
      <c r="B16" s="81"/>
      <c r="C16" s="82"/>
      <c r="D16" s="82"/>
      <c r="E16" s="81"/>
      <c r="F16" s="82"/>
      <c r="G16" s="82"/>
      <c r="H16" s="81"/>
      <c r="I16" s="82"/>
      <c r="J16" s="83"/>
    </row>
    <row r="17" spans="1:10" ht="30" customHeight="1" x14ac:dyDescent="0.15">
      <c r="A17" s="23" t="s">
        <v>30</v>
      </c>
      <c r="B17" s="10"/>
      <c r="C17" s="106" t="s">
        <v>15</v>
      </c>
      <c r="D17" s="107"/>
      <c r="E17" s="10"/>
      <c r="F17" s="106" t="s">
        <v>15</v>
      </c>
      <c r="G17" s="107"/>
      <c r="H17" s="10"/>
      <c r="I17" s="106" t="s">
        <v>15</v>
      </c>
      <c r="J17" s="107"/>
    </row>
    <row r="18" spans="1:10" ht="20" customHeight="1" x14ac:dyDescent="0.15">
      <c r="A18" s="68" t="str">
        <f>'Beoordelen open vragen'!A3</f>
        <v>1.	Goedkeuring oplevering</v>
      </c>
      <c r="B18" s="11"/>
      <c r="C18" s="4" t="s">
        <v>6</v>
      </c>
      <c r="D18" s="17"/>
      <c r="E18" s="11"/>
      <c r="F18" s="4" t="s">
        <v>6</v>
      </c>
      <c r="G18" s="17"/>
      <c r="H18" s="11"/>
      <c r="I18" s="4" t="s">
        <v>6</v>
      </c>
      <c r="J18" s="17"/>
    </row>
    <row r="19" spans="1:10" ht="100" customHeight="1" x14ac:dyDescent="0.15">
      <c r="A19" s="68" t="str">
        <f>'Beoordelen open vragen'!A4</f>
        <v>Inschrijver beschrijft op maximaal 1 A4 (toe te voegen via TenderNed) op welke wijze zij ervoor zorgt dat zij goedkeuring krijgt voor 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19" s="11"/>
      <c r="C19" s="102" t="s">
        <v>4</v>
      </c>
      <c r="D19" s="103"/>
      <c r="E19" s="11"/>
      <c r="F19" s="102" t="s">
        <v>4</v>
      </c>
      <c r="G19" s="103"/>
      <c r="H19" s="11"/>
      <c r="I19" s="102" t="s">
        <v>4</v>
      </c>
      <c r="J19" s="103"/>
    </row>
    <row r="20" spans="1:10" ht="20" customHeight="1" x14ac:dyDescent="0.15">
      <c r="A20" s="68" t="str">
        <f>'Beoordelen open vragen'!A5</f>
        <v xml:space="preserve">2.	Waarborging veiligheid </v>
      </c>
      <c r="B20" s="11"/>
      <c r="C20" s="4" t="s">
        <v>6</v>
      </c>
      <c r="D20" s="18"/>
      <c r="E20" s="11"/>
      <c r="F20" s="4" t="s">
        <v>6</v>
      </c>
      <c r="G20" s="18"/>
      <c r="H20" s="11"/>
      <c r="I20" s="4" t="s">
        <v>6</v>
      </c>
      <c r="J20" s="18"/>
    </row>
    <row r="21" spans="1:10" ht="100" customHeight="1" x14ac:dyDescent="0.15">
      <c r="A21" s="68" t="str">
        <f>'Beoordelen open vragen'!A6</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21" s="11"/>
      <c r="C21" s="102" t="s">
        <v>4</v>
      </c>
      <c r="D21" s="103"/>
      <c r="E21" s="11"/>
      <c r="F21" s="102" t="s">
        <v>4</v>
      </c>
      <c r="G21" s="103"/>
      <c r="H21" s="11"/>
      <c r="I21" s="102" t="s">
        <v>4</v>
      </c>
      <c r="J21" s="103"/>
    </row>
    <row r="22" spans="1:10" ht="20" customHeight="1" x14ac:dyDescent="0.15">
      <c r="A22" s="68" t="str">
        <f>'Beoordelen open vragen'!A7</f>
        <v xml:space="preserve">3.	Circulaire economie </v>
      </c>
      <c r="B22" s="11"/>
      <c r="C22" s="4" t="s">
        <v>6</v>
      </c>
      <c r="D22" s="18"/>
      <c r="E22" s="11"/>
      <c r="F22" s="4" t="s">
        <v>6</v>
      </c>
      <c r="G22" s="18"/>
      <c r="H22" s="11"/>
      <c r="I22" s="4" t="s">
        <v>6</v>
      </c>
      <c r="J22" s="18"/>
    </row>
    <row r="23" spans="1:10" ht="100" customHeight="1" x14ac:dyDescent="0.15">
      <c r="A23" s="68" t="str">
        <f>'Beoordelen open vragen'!A8</f>
        <v xml:space="preserve">Inschrijver beschrijft op maximaal 1 A4 (toe te voegen via TenderNed) op welke wijze zij bijdraagt aan een circulaire economie in het gebruik van materialen en eigen middelen en afvoer van afval. Inschrijver geeft hierbij minimaal antwoord op het volgende:
-	Hoe ecologisch verantwoord zijn de middelen die door inschrijver gebruikt worden?
-	Hoe duurzaam zijn de materialen, vervoermiddelen en apparatuur die inschrijver gebruikt bij de uitvoering van haar werkzaamheden? 
-	In welke mate houdt inschrijver rekening met het milieu bij het uitvoeren van haar werkzaamheden? </v>
      </c>
      <c r="B23" s="11"/>
      <c r="C23" s="102" t="s">
        <v>4</v>
      </c>
      <c r="D23" s="103"/>
      <c r="E23" s="11"/>
      <c r="F23" s="102" t="s">
        <v>4</v>
      </c>
      <c r="G23" s="103"/>
      <c r="H23" s="11"/>
      <c r="I23" s="102" t="s">
        <v>4</v>
      </c>
      <c r="J23" s="103"/>
    </row>
    <row r="24" spans="1:10" ht="20" customHeight="1" x14ac:dyDescent="0.15">
      <c r="A24" s="68" t="str">
        <f>'Beoordelen open vragen'!A9</f>
        <v>4.	Opvolging adviezen oplevering en klanttevredenheid</v>
      </c>
      <c r="B24" s="11"/>
      <c r="C24" s="4" t="s">
        <v>6</v>
      </c>
      <c r="D24" s="18"/>
      <c r="E24" s="11"/>
      <c r="F24" s="4" t="s">
        <v>6</v>
      </c>
      <c r="G24" s="18"/>
      <c r="H24" s="11"/>
      <c r="I24" s="4" t="s">
        <v>6</v>
      </c>
      <c r="J24" s="18"/>
    </row>
    <row r="25" spans="1:10" ht="100" customHeight="1" x14ac:dyDescent="0.15">
      <c r="A25" s="68" t="str">
        <f>'Beoordelen open vragen'!A10</f>
        <v xml:space="preserve">Inschrijver beschrijft op maximaal 2 A4 (toe te voegen via TenderNed) op welke wijze zij ervoor zorgt dat Opdrachtgever de aangedragen tips en verkregen adviezen zal opvolgen ter voorkoming en bestrijding van ongedierte? Inschrijver beschrijft hierbij hoe zij de daarvoor aangewezen verantwoordelijke van de betreffende school laat inzien en ervan overtuigt dat de opvolging van de gegeven adviezen noodzakelijk is. </v>
      </c>
      <c r="B25" s="11"/>
      <c r="C25" s="102" t="s">
        <v>4</v>
      </c>
      <c r="D25" s="103"/>
      <c r="E25" s="11"/>
      <c r="F25" s="102" t="s">
        <v>4</v>
      </c>
      <c r="G25" s="103"/>
      <c r="H25" s="11"/>
      <c r="I25" s="102" t="s">
        <v>4</v>
      </c>
      <c r="J25" s="103"/>
    </row>
    <row r="26" spans="1:10" ht="20" customHeight="1" x14ac:dyDescent="0.15">
      <c r="A26" s="19"/>
      <c r="B26" s="20"/>
      <c r="C26" s="21"/>
      <c r="D26" s="21"/>
      <c r="E26" s="20"/>
      <c r="F26" s="21"/>
      <c r="G26" s="21"/>
      <c r="H26" s="20"/>
      <c r="I26" s="21"/>
      <c r="J26" s="22"/>
    </row>
    <row r="27" spans="1:10" ht="20" customHeight="1" x14ac:dyDescent="0.15"/>
    <row r="28" spans="1:10" ht="20" customHeight="1" x14ac:dyDescent="0.15">
      <c r="A28" s="23" t="str">
        <f>'Beoordelen interview'!A1</f>
        <v xml:space="preserve">Interview sleutelfunctionarissen </v>
      </c>
      <c r="B28" s="10"/>
      <c r="C28" s="104"/>
      <c r="D28" s="105"/>
      <c r="E28" s="10"/>
      <c r="F28" s="104"/>
      <c r="G28" s="105"/>
      <c r="H28" s="10"/>
      <c r="I28" s="104"/>
      <c r="J28" s="105"/>
    </row>
    <row r="29" spans="1:10" ht="20" customHeight="1" x14ac:dyDescent="0.15">
      <c r="A29" s="108" t="str">
        <f>'Beoordelen interview'!A4:B4</f>
        <v>Vraag 1</v>
      </c>
      <c r="B29" s="11"/>
      <c r="C29" s="4" t="s">
        <v>6</v>
      </c>
      <c r="D29" s="18"/>
      <c r="E29" s="11"/>
      <c r="F29" s="4" t="s">
        <v>6</v>
      </c>
      <c r="G29" s="18"/>
      <c r="H29" s="11"/>
      <c r="I29" s="4" t="s">
        <v>6</v>
      </c>
      <c r="J29" s="18"/>
    </row>
    <row r="30" spans="1:10" ht="100" customHeight="1" x14ac:dyDescent="0.15">
      <c r="A30" s="109"/>
      <c r="B30" s="11"/>
      <c r="C30" s="102" t="s">
        <v>4</v>
      </c>
      <c r="D30" s="103"/>
      <c r="E30" s="11"/>
      <c r="F30" s="102" t="s">
        <v>4</v>
      </c>
      <c r="G30" s="103"/>
      <c r="H30" s="11"/>
      <c r="I30" s="102" t="s">
        <v>4</v>
      </c>
      <c r="J30" s="103"/>
    </row>
    <row r="31" spans="1:10" ht="20" customHeight="1" x14ac:dyDescent="0.15">
      <c r="A31" s="108" t="str">
        <f>'Beoordelen interview'!A5:B5</f>
        <v>Vraag 2</v>
      </c>
      <c r="B31" s="11"/>
      <c r="C31" s="4" t="s">
        <v>6</v>
      </c>
      <c r="D31" s="18"/>
      <c r="E31" s="11"/>
      <c r="F31" s="4" t="s">
        <v>6</v>
      </c>
      <c r="G31" s="18"/>
      <c r="H31" s="11"/>
      <c r="I31" s="4" t="s">
        <v>6</v>
      </c>
      <c r="J31" s="18"/>
    </row>
    <row r="32" spans="1:10" ht="100" customHeight="1" x14ac:dyDescent="0.15">
      <c r="A32" s="109"/>
      <c r="B32" s="11"/>
      <c r="C32" s="102" t="s">
        <v>4</v>
      </c>
      <c r="D32" s="103"/>
      <c r="E32" s="11"/>
      <c r="F32" s="102" t="s">
        <v>4</v>
      </c>
      <c r="G32" s="103"/>
      <c r="H32" s="11"/>
      <c r="I32" s="102" t="s">
        <v>4</v>
      </c>
      <c r="J32" s="103"/>
    </row>
    <row r="33" spans="1:10" ht="20" customHeight="1" x14ac:dyDescent="0.15">
      <c r="A33" s="108" t="str">
        <f>'Beoordelen interview'!A6:B6</f>
        <v>Vraag 3</v>
      </c>
      <c r="B33" s="11"/>
      <c r="C33" s="4" t="s">
        <v>6</v>
      </c>
      <c r="D33" s="18"/>
      <c r="E33" s="11"/>
      <c r="F33" s="4" t="s">
        <v>6</v>
      </c>
      <c r="G33" s="18"/>
      <c r="H33" s="11"/>
      <c r="I33" s="4" t="s">
        <v>6</v>
      </c>
      <c r="J33" s="18"/>
    </row>
    <row r="34" spans="1:10" ht="100" customHeight="1" x14ac:dyDescent="0.15">
      <c r="A34" s="109"/>
      <c r="B34" s="11"/>
      <c r="C34" s="102" t="s">
        <v>4</v>
      </c>
      <c r="D34" s="103"/>
      <c r="E34" s="11"/>
      <c r="F34" s="102" t="s">
        <v>4</v>
      </c>
      <c r="G34" s="103"/>
      <c r="H34" s="11"/>
      <c r="I34" s="102" t="s">
        <v>4</v>
      </c>
      <c r="J34" s="103"/>
    </row>
    <row r="35" spans="1:10" ht="20" customHeight="1" x14ac:dyDescent="0.15">
      <c r="A35" s="108" t="str">
        <f>'Beoordelen interview'!A7:B7</f>
        <v>Vraag 4</v>
      </c>
      <c r="B35" s="11"/>
      <c r="C35" s="4" t="s">
        <v>6</v>
      </c>
      <c r="D35" s="18"/>
      <c r="E35" s="11"/>
      <c r="F35" s="4" t="s">
        <v>6</v>
      </c>
      <c r="G35" s="18"/>
      <c r="H35" s="11"/>
      <c r="I35" s="4" t="s">
        <v>6</v>
      </c>
      <c r="J35" s="18"/>
    </row>
    <row r="36" spans="1:10" ht="100" customHeight="1" x14ac:dyDescent="0.15">
      <c r="A36" s="109"/>
      <c r="B36" s="11"/>
      <c r="C36" s="102" t="s">
        <v>4</v>
      </c>
      <c r="D36" s="103"/>
      <c r="E36" s="11"/>
      <c r="F36" s="102" t="s">
        <v>4</v>
      </c>
      <c r="G36" s="103"/>
      <c r="H36" s="11"/>
      <c r="I36" s="102" t="s">
        <v>4</v>
      </c>
      <c r="J36" s="103"/>
    </row>
    <row r="37" spans="1:10" ht="20" customHeight="1" x14ac:dyDescent="0.15">
      <c r="A37" s="19"/>
      <c r="B37" s="20"/>
      <c r="C37" s="21"/>
      <c r="D37" s="21"/>
      <c r="E37" s="20"/>
      <c r="F37" s="21"/>
      <c r="G37" s="21"/>
      <c r="H37" s="20"/>
      <c r="I37" s="21"/>
      <c r="J37" s="22"/>
    </row>
  </sheetData>
  <sheetProtection algorithmName="SHA-512" hashValue="VTeRhApxEQXBf9NHC3sCAQSC21ikDSmXsiZL8m4XTTwzB81i9CbT9ra3eBlmeqv/zPsCj0MIQY53VMjUadYyog==" saltValue="l9gBNgY9LBO70GxFfc+CyA==" spinCount="100000" sheet="1" objects="1" scenarios="1"/>
  <mergeCells count="58">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C17:D17"/>
    <mergeCell ref="F17:G17"/>
    <mergeCell ref="I17:J17"/>
    <mergeCell ref="C19:D19"/>
    <mergeCell ref="F19:G19"/>
    <mergeCell ref="I19:J19"/>
    <mergeCell ref="C21:D21"/>
    <mergeCell ref="F21:G21"/>
    <mergeCell ref="I21:J21"/>
    <mergeCell ref="C23:D23"/>
    <mergeCell ref="F23:G23"/>
    <mergeCell ref="I23:J23"/>
    <mergeCell ref="C25:D25"/>
    <mergeCell ref="F25:G25"/>
    <mergeCell ref="I25:J25"/>
    <mergeCell ref="C28:D28"/>
    <mergeCell ref="F28:G28"/>
    <mergeCell ref="I28:J28"/>
    <mergeCell ref="A29:A30"/>
    <mergeCell ref="C30:D30"/>
    <mergeCell ref="F30:G30"/>
    <mergeCell ref="I30:J30"/>
    <mergeCell ref="A35:A36"/>
    <mergeCell ref="C36:D36"/>
    <mergeCell ref="F36:G36"/>
    <mergeCell ref="I36:J36"/>
    <mergeCell ref="A31:A32"/>
    <mergeCell ref="C32:D32"/>
    <mergeCell ref="F32:G32"/>
    <mergeCell ref="I32:J32"/>
    <mergeCell ref="A33:A34"/>
    <mergeCell ref="C34:D34"/>
    <mergeCell ref="F34:G34"/>
    <mergeCell ref="I34:J34"/>
  </mergeCells>
  <dataValidations count="1">
    <dataValidation type="list" errorStyle="warning" allowBlank="1" showErrorMessage="1" error="Voer juiste waarde in. " sqref="C5 F5 I5 C7 F7 I7 C9 F9 I9 C11 F11 I11 C3 F3 I3 C13 F13 I13 C29 F35 C31 I29 I31 C33 I33 C35 F29 F31 F33 I35 C20 F20 I20 C22 F22 I22 C24 F24 I24 C18 F18 I18" xr:uid="{15527154-BC84-7C43-B645-A633C7E54653}">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46AAA-2B85-8149-819E-66C90C87E8C7}">
  <dimension ref="A1:K37"/>
  <sheetViews>
    <sheetView showGridLines="0" zoomScale="90" zoomScaleNormal="90" workbookViewId="0">
      <pane ySplit="1" topLeftCell="A23" activePane="bottomLeft" state="frozen"/>
      <selection pane="bottomLeft" activeCell="A26" sqref="A26:XFD29"/>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44</v>
      </c>
      <c r="B1" s="5"/>
      <c r="C1" s="110" t="s">
        <v>37</v>
      </c>
      <c r="D1" s="111"/>
      <c r="E1" s="5"/>
      <c r="F1" s="110" t="s">
        <v>38</v>
      </c>
      <c r="G1" s="111"/>
      <c r="H1" s="5"/>
      <c r="I1" s="110" t="s">
        <v>39</v>
      </c>
      <c r="J1" s="111"/>
      <c r="K1" s="16"/>
    </row>
    <row r="2" spans="1:11" ht="30" customHeight="1" x14ac:dyDescent="0.15">
      <c r="A2" s="23" t="s">
        <v>54</v>
      </c>
      <c r="B2" s="10"/>
      <c r="C2" s="106" t="s">
        <v>15</v>
      </c>
      <c r="D2" s="107"/>
      <c r="E2" s="10"/>
      <c r="F2" s="106" t="s">
        <v>15</v>
      </c>
      <c r="G2" s="107"/>
      <c r="H2" s="10"/>
      <c r="I2" s="106" t="s">
        <v>15</v>
      </c>
      <c r="J2" s="107"/>
    </row>
    <row r="3" spans="1:11" ht="20" customHeight="1" x14ac:dyDescent="0.15">
      <c r="A3" s="68"/>
      <c r="B3" s="11"/>
      <c r="C3" s="4" t="s">
        <v>6</v>
      </c>
      <c r="D3" s="17"/>
      <c r="E3" s="11"/>
      <c r="F3" s="4" t="s">
        <v>6</v>
      </c>
      <c r="G3" s="17"/>
      <c r="H3" s="11"/>
      <c r="I3" s="4" t="s">
        <v>6</v>
      </c>
      <c r="J3" s="17"/>
    </row>
    <row r="4" spans="1:11" ht="100" customHeight="1" x14ac:dyDescent="0.15">
      <c r="A4" s="69" t="str">
        <f>'Beheers- en investeringsplan'!A3</f>
        <v>1.	Mate van volledigheid, uitgebreidheid en relevantie van het gespecificeerde beheersplan (Kolom A).</v>
      </c>
      <c r="B4" s="11"/>
      <c r="C4" s="102" t="s">
        <v>4</v>
      </c>
      <c r="D4" s="103"/>
      <c r="E4" s="11"/>
      <c r="F4" s="102" t="s">
        <v>4</v>
      </c>
      <c r="G4" s="103"/>
      <c r="H4" s="11"/>
      <c r="I4" s="102" t="s">
        <v>4</v>
      </c>
      <c r="J4" s="103"/>
    </row>
    <row r="5" spans="1:11" ht="20" customHeight="1" x14ac:dyDescent="0.15">
      <c r="A5" s="69"/>
      <c r="B5" s="11"/>
      <c r="C5" s="4" t="s">
        <v>6</v>
      </c>
      <c r="D5" s="18"/>
      <c r="E5" s="11"/>
      <c r="F5" s="4" t="s">
        <v>6</v>
      </c>
      <c r="G5" s="18"/>
      <c r="H5" s="11"/>
      <c r="I5" s="4" t="s">
        <v>6</v>
      </c>
      <c r="J5" s="18"/>
    </row>
    <row r="6" spans="1:11" ht="100" customHeight="1" x14ac:dyDescent="0.15">
      <c r="A6" s="69" t="str">
        <f>'Beheers- en investeringsplan'!A4</f>
        <v>2.	Mate van motivatie en onderbouwing van de keuze van het aangeboden beheersplan (Rij 32).</v>
      </c>
      <c r="B6" s="11"/>
      <c r="C6" s="102" t="s">
        <v>4</v>
      </c>
      <c r="D6" s="103"/>
      <c r="E6" s="11"/>
      <c r="F6" s="102" t="s">
        <v>4</v>
      </c>
      <c r="G6" s="103"/>
      <c r="H6" s="11"/>
      <c r="I6" s="102" t="s">
        <v>4</v>
      </c>
      <c r="J6" s="103"/>
    </row>
    <row r="7" spans="1:11" ht="20" customHeight="1" x14ac:dyDescent="0.15">
      <c r="A7" s="69"/>
      <c r="B7" s="11"/>
      <c r="C7" s="4" t="s">
        <v>6</v>
      </c>
      <c r="D7" s="18"/>
      <c r="E7" s="11"/>
      <c r="F7" s="4" t="s">
        <v>6</v>
      </c>
      <c r="G7" s="18"/>
      <c r="H7" s="11"/>
      <c r="I7" s="4" t="s">
        <v>6</v>
      </c>
      <c r="J7" s="18"/>
    </row>
    <row r="8" spans="1:11" ht="100" customHeight="1" x14ac:dyDescent="0.15">
      <c r="A8" s="69" t="str">
        <f>'Beheers- en investeringsplan'!A5</f>
        <v>3.	Mate van volledigheid, uitgebreidheid en relevantie van het gespecificeerde investeringsplan (Kolom A).</v>
      </c>
      <c r="B8" s="11"/>
      <c r="C8" s="102" t="s">
        <v>4</v>
      </c>
      <c r="D8" s="103"/>
      <c r="E8" s="11"/>
      <c r="F8" s="102" t="s">
        <v>4</v>
      </c>
      <c r="G8" s="103"/>
      <c r="H8" s="11"/>
      <c r="I8" s="102" t="s">
        <v>4</v>
      </c>
      <c r="J8" s="103"/>
    </row>
    <row r="9" spans="1:11" ht="20" customHeight="1" x14ac:dyDescent="0.15">
      <c r="A9" s="69"/>
      <c r="B9" s="11"/>
      <c r="C9" s="4" t="s">
        <v>6</v>
      </c>
      <c r="D9" s="18"/>
      <c r="E9" s="11"/>
      <c r="F9" s="4" t="s">
        <v>6</v>
      </c>
      <c r="G9" s="18"/>
      <c r="H9" s="11"/>
      <c r="I9" s="4" t="s">
        <v>6</v>
      </c>
      <c r="J9" s="18"/>
    </row>
    <row r="10" spans="1:11" ht="100" customHeight="1" x14ac:dyDescent="0.15">
      <c r="A10" s="69" t="str">
        <f>'Beheers- en investeringsplan'!A6</f>
        <v>4.	Mate van motivatie en onderbouwing van de keuze van het aangeboden investeringsplan (Rij 32).</v>
      </c>
      <c r="B10" s="11"/>
      <c r="C10" s="102" t="s">
        <v>4</v>
      </c>
      <c r="D10" s="103"/>
      <c r="E10" s="11"/>
      <c r="F10" s="102" t="s">
        <v>4</v>
      </c>
      <c r="G10" s="103"/>
      <c r="H10" s="11"/>
      <c r="I10" s="102" t="s">
        <v>4</v>
      </c>
      <c r="J10" s="103"/>
    </row>
    <row r="11" spans="1:11" ht="20" customHeight="1" x14ac:dyDescent="0.15">
      <c r="A11" s="69"/>
      <c r="B11" s="11"/>
      <c r="C11" s="4" t="s">
        <v>6</v>
      </c>
      <c r="D11" s="18"/>
      <c r="E11" s="11"/>
      <c r="F11" s="4" t="s">
        <v>6</v>
      </c>
      <c r="G11" s="18"/>
      <c r="H11" s="11"/>
      <c r="I11" s="4" t="s">
        <v>6</v>
      </c>
      <c r="J11" s="18"/>
    </row>
    <row r="12" spans="1:11" ht="100" customHeight="1" x14ac:dyDescent="0.15">
      <c r="A12" s="69" t="str">
        <f>'Beheers- en investeringsplan'!A7</f>
        <v xml:space="preserve">5.	Mate waarin inschrijver rekening houdt met seizoensinvloeden. </v>
      </c>
      <c r="B12" s="11"/>
      <c r="C12" s="102" t="s">
        <v>4</v>
      </c>
      <c r="D12" s="103"/>
      <c r="E12" s="11"/>
      <c r="F12" s="102" t="s">
        <v>4</v>
      </c>
      <c r="G12" s="103"/>
      <c r="H12" s="11"/>
      <c r="I12" s="102" t="s">
        <v>4</v>
      </c>
      <c r="J12" s="103"/>
    </row>
    <row r="13" spans="1:11" ht="20" customHeight="1" x14ac:dyDescent="0.15">
      <c r="A13" s="69"/>
      <c r="B13" s="11"/>
      <c r="C13" s="4" t="s">
        <v>6</v>
      </c>
      <c r="D13" s="18"/>
      <c r="E13" s="11"/>
      <c r="F13" s="4" t="s">
        <v>6</v>
      </c>
      <c r="G13" s="18"/>
      <c r="H13" s="11"/>
      <c r="I13" s="4" t="s">
        <v>6</v>
      </c>
      <c r="J13" s="18"/>
    </row>
    <row r="14" spans="1:11" ht="100" customHeight="1" x14ac:dyDescent="0.15">
      <c r="A14" s="69" t="str">
        <f>'Beheers- en investeringsplan'!A8</f>
        <v>6.	Mate waarin inschrijver rekening houdt met periodes van een onderwijsorganisatie.</v>
      </c>
      <c r="B14" s="11"/>
      <c r="C14" s="102" t="s">
        <v>4</v>
      </c>
      <c r="D14" s="103"/>
      <c r="E14" s="11"/>
      <c r="F14" s="102" t="s">
        <v>4</v>
      </c>
      <c r="G14" s="103"/>
      <c r="H14" s="11"/>
      <c r="I14" s="102" t="s">
        <v>4</v>
      </c>
      <c r="J14" s="103"/>
    </row>
    <row r="15" spans="1:11" ht="20" customHeight="1" x14ac:dyDescent="0.15">
      <c r="A15" s="19"/>
      <c r="B15" s="20"/>
      <c r="C15" s="21"/>
      <c r="D15" s="21"/>
      <c r="E15" s="20"/>
      <c r="F15" s="21"/>
      <c r="G15" s="21"/>
      <c r="H15" s="20"/>
      <c r="I15" s="21"/>
      <c r="J15" s="22"/>
    </row>
    <row r="16" spans="1:11" s="84" customFormat="1" ht="20" customHeight="1" x14ac:dyDescent="0.15">
      <c r="A16" s="80"/>
      <c r="B16" s="81"/>
      <c r="C16" s="82"/>
      <c r="D16" s="82"/>
      <c r="E16" s="81"/>
      <c r="F16" s="82"/>
      <c r="G16" s="82"/>
      <c r="H16" s="81"/>
      <c r="I16" s="82"/>
      <c r="J16" s="83"/>
    </row>
    <row r="17" spans="1:10" ht="30" customHeight="1" x14ac:dyDescent="0.15">
      <c r="A17" s="23" t="s">
        <v>30</v>
      </c>
      <c r="B17" s="10"/>
      <c r="C17" s="106" t="s">
        <v>15</v>
      </c>
      <c r="D17" s="107"/>
      <c r="E17" s="10"/>
      <c r="F17" s="106" t="s">
        <v>15</v>
      </c>
      <c r="G17" s="107"/>
      <c r="H17" s="10"/>
      <c r="I17" s="106" t="s">
        <v>15</v>
      </c>
      <c r="J17" s="107"/>
    </row>
    <row r="18" spans="1:10" ht="20" customHeight="1" x14ac:dyDescent="0.15">
      <c r="A18" s="68" t="str">
        <f>'Beoordelen open vragen'!A3</f>
        <v>1.	Goedkeuring oplevering</v>
      </c>
      <c r="B18" s="11"/>
      <c r="C18" s="4" t="s">
        <v>6</v>
      </c>
      <c r="D18" s="17"/>
      <c r="E18" s="11"/>
      <c r="F18" s="4" t="s">
        <v>6</v>
      </c>
      <c r="G18" s="17"/>
      <c r="H18" s="11"/>
      <c r="I18" s="4" t="s">
        <v>6</v>
      </c>
      <c r="J18" s="17"/>
    </row>
    <row r="19" spans="1:10" ht="100" customHeight="1" x14ac:dyDescent="0.15">
      <c r="A19" s="68" t="str">
        <f>'Beoordelen open vragen'!A4</f>
        <v>Inschrijver beschrijft op maximaal 1 A4 (toe te voegen via TenderNed) op welke wijze zij ervoor zorgt dat zij goedkeuring krijgt voor 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19" s="11"/>
      <c r="C19" s="102" t="s">
        <v>4</v>
      </c>
      <c r="D19" s="103"/>
      <c r="E19" s="11"/>
      <c r="F19" s="102" t="s">
        <v>4</v>
      </c>
      <c r="G19" s="103"/>
      <c r="H19" s="11"/>
      <c r="I19" s="102" t="s">
        <v>4</v>
      </c>
      <c r="J19" s="103"/>
    </row>
    <row r="20" spans="1:10" ht="20" customHeight="1" x14ac:dyDescent="0.15">
      <c r="A20" s="68" t="str">
        <f>'Beoordelen open vragen'!A5</f>
        <v xml:space="preserve">2.	Waarborging veiligheid </v>
      </c>
      <c r="B20" s="11"/>
      <c r="C20" s="4" t="s">
        <v>6</v>
      </c>
      <c r="D20" s="18"/>
      <c r="E20" s="11"/>
      <c r="F20" s="4" t="s">
        <v>6</v>
      </c>
      <c r="G20" s="18"/>
      <c r="H20" s="11"/>
      <c r="I20" s="4" t="s">
        <v>6</v>
      </c>
      <c r="J20" s="18"/>
    </row>
    <row r="21" spans="1:10" ht="100" customHeight="1" x14ac:dyDescent="0.15">
      <c r="A21" s="68" t="str">
        <f>'Beoordelen open vragen'!A6</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21" s="11"/>
      <c r="C21" s="102" t="s">
        <v>4</v>
      </c>
      <c r="D21" s="103"/>
      <c r="E21" s="11"/>
      <c r="F21" s="102" t="s">
        <v>4</v>
      </c>
      <c r="G21" s="103"/>
      <c r="H21" s="11"/>
      <c r="I21" s="102" t="s">
        <v>4</v>
      </c>
      <c r="J21" s="103"/>
    </row>
    <row r="22" spans="1:10" ht="20" customHeight="1" x14ac:dyDescent="0.15">
      <c r="A22" s="68" t="str">
        <f>'Beoordelen open vragen'!A7</f>
        <v xml:space="preserve">3.	Circulaire economie </v>
      </c>
      <c r="B22" s="11"/>
      <c r="C22" s="4" t="s">
        <v>6</v>
      </c>
      <c r="D22" s="18"/>
      <c r="E22" s="11"/>
      <c r="F22" s="4" t="s">
        <v>6</v>
      </c>
      <c r="G22" s="18"/>
      <c r="H22" s="11"/>
      <c r="I22" s="4" t="s">
        <v>6</v>
      </c>
      <c r="J22" s="18"/>
    </row>
    <row r="23" spans="1:10" ht="100" customHeight="1" x14ac:dyDescent="0.15">
      <c r="A23" s="68" t="str">
        <f>'Beoordelen open vragen'!A8</f>
        <v xml:space="preserve">Inschrijver beschrijft op maximaal 1 A4 (toe te voegen via TenderNed) op welke wijze zij bijdraagt aan een circulaire economie in het gebruik van materialen en eigen middelen en afvoer van afval. Inschrijver geeft hierbij minimaal antwoord op het volgende:
-	Hoe ecologisch verantwoord zijn de middelen die door inschrijver gebruikt worden?
-	Hoe duurzaam zijn de materialen, vervoermiddelen en apparatuur die inschrijver gebruikt bij de uitvoering van haar werkzaamheden? 
-	In welke mate houdt inschrijver rekening met het milieu bij het uitvoeren van haar werkzaamheden? </v>
      </c>
      <c r="B23" s="11"/>
      <c r="C23" s="102" t="s">
        <v>4</v>
      </c>
      <c r="D23" s="103"/>
      <c r="E23" s="11"/>
      <c r="F23" s="102" t="s">
        <v>4</v>
      </c>
      <c r="G23" s="103"/>
      <c r="H23" s="11"/>
      <c r="I23" s="102" t="s">
        <v>4</v>
      </c>
      <c r="J23" s="103"/>
    </row>
    <row r="24" spans="1:10" ht="20" customHeight="1" x14ac:dyDescent="0.15">
      <c r="A24" s="68" t="str">
        <f>'Beoordelen open vragen'!A9</f>
        <v>4.	Opvolging adviezen oplevering en klanttevredenheid</v>
      </c>
      <c r="B24" s="11"/>
      <c r="C24" s="4" t="s">
        <v>6</v>
      </c>
      <c r="D24" s="18"/>
      <c r="E24" s="11"/>
      <c r="F24" s="4" t="s">
        <v>6</v>
      </c>
      <c r="G24" s="18"/>
      <c r="H24" s="11"/>
      <c r="I24" s="4" t="s">
        <v>6</v>
      </c>
      <c r="J24" s="18"/>
    </row>
    <row r="25" spans="1:10" ht="100" customHeight="1" x14ac:dyDescent="0.15">
      <c r="A25" s="68" t="str">
        <f>'Beoordelen open vragen'!A10</f>
        <v xml:space="preserve">Inschrijver beschrijft op maximaal 2 A4 (toe te voegen via TenderNed) op welke wijze zij ervoor zorgt dat Opdrachtgever de aangedragen tips en verkregen adviezen zal opvolgen ter voorkoming en bestrijding van ongedierte? Inschrijver beschrijft hierbij hoe zij de daarvoor aangewezen verantwoordelijke van de betreffende school laat inzien en ervan overtuigt dat de opvolging van de gegeven adviezen noodzakelijk is. </v>
      </c>
      <c r="B25" s="11"/>
      <c r="C25" s="102" t="s">
        <v>4</v>
      </c>
      <c r="D25" s="103"/>
      <c r="E25" s="11"/>
      <c r="F25" s="102" t="s">
        <v>4</v>
      </c>
      <c r="G25" s="103"/>
      <c r="H25" s="11"/>
      <c r="I25" s="102" t="s">
        <v>4</v>
      </c>
      <c r="J25" s="103"/>
    </row>
    <row r="26" spans="1:10" ht="20" customHeight="1" x14ac:dyDescent="0.15">
      <c r="A26" s="19"/>
      <c r="B26" s="20"/>
      <c r="C26" s="21"/>
      <c r="D26" s="21"/>
      <c r="E26" s="20"/>
      <c r="F26" s="21"/>
      <c r="G26" s="21"/>
      <c r="H26" s="20"/>
      <c r="I26" s="21"/>
      <c r="J26" s="22"/>
    </row>
    <row r="27" spans="1:10" ht="20" customHeight="1" x14ac:dyDescent="0.15"/>
    <row r="28" spans="1:10" ht="20" customHeight="1" x14ac:dyDescent="0.15">
      <c r="A28" s="23" t="str">
        <f>'Beoordelen interview'!A1</f>
        <v xml:space="preserve">Interview sleutelfunctionarissen </v>
      </c>
      <c r="B28" s="10"/>
      <c r="C28" s="104"/>
      <c r="D28" s="105"/>
      <c r="E28" s="10"/>
      <c r="F28" s="104"/>
      <c r="G28" s="105"/>
      <c r="H28" s="10"/>
      <c r="I28" s="104"/>
      <c r="J28" s="105"/>
    </row>
    <row r="29" spans="1:10" ht="20" customHeight="1" x14ac:dyDescent="0.15">
      <c r="A29" s="108" t="str">
        <f>'Beoordelen interview'!A4:B4</f>
        <v>Vraag 1</v>
      </c>
      <c r="B29" s="11"/>
      <c r="C29" s="4" t="s">
        <v>6</v>
      </c>
      <c r="D29" s="18"/>
      <c r="E29" s="11"/>
      <c r="F29" s="4" t="s">
        <v>6</v>
      </c>
      <c r="G29" s="18"/>
      <c r="H29" s="11"/>
      <c r="I29" s="4" t="s">
        <v>6</v>
      </c>
      <c r="J29" s="18"/>
    </row>
    <row r="30" spans="1:10" ht="100" customHeight="1" x14ac:dyDescent="0.15">
      <c r="A30" s="109"/>
      <c r="B30" s="11"/>
      <c r="C30" s="102" t="s">
        <v>4</v>
      </c>
      <c r="D30" s="103"/>
      <c r="E30" s="11"/>
      <c r="F30" s="102" t="s">
        <v>4</v>
      </c>
      <c r="G30" s="103"/>
      <c r="H30" s="11"/>
      <c r="I30" s="102" t="s">
        <v>4</v>
      </c>
      <c r="J30" s="103"/>
    </row>
    <row r="31" spans="1:10" ht="20" customHeight="1" x14ac:dyDescent="0.15">
      <c r="A31" s="108" t="str">
        <f>'Beoordelen interview'!A5:B5</f>
        <v>Vraag 2</v>
      </c>
      <c r="B31" s="11"/>
      <c r="C31" s="4" t="s">
        <v>6</v>
      </c>
      <c r="D31" s="18"/>
      <c r="E31" s="11"/>
      <c r="F31" s="4" t="s">
        <v>6</v>
      </c>
      <c r="G31" s="18"/>
      <c r="H31" s="11"/>
      <c r="I31" s="4" t="s">
        <v>6</v>
      </c>
      <c r="J31" s="18"/>
    </row>
    <row r="32" spans="1:10" ht="100" customHeight="1" x14ac:dyDescent="0.15">
      <c r="A32" s="109"/>
      <c r="B32" s="11"/>
      <c r="C32" s="102" t="s">
        <v>4</v>
      </c>
      <c r="D32" s="103"/>
      <c r="E32" s="11"/>
      <c r="F32" s="102" t="s">
        <v>4</v>
      </c>
      <c r="G32" s="103"/>
      <c r="H32" s="11"/>
      <c r="I32" s="102" t="s">
        <v>4</v>
      </c>
      <c r="J32" s="103"/>
    </row>
    <row r="33" spans="1:10" ht="20" customHeight="1" x14ac:dyDescent="0.15">
      <c r="A33" s="108" t="str">
        <f>'Beoordelen interview'!A6:B6</f>
        <v>Vraag 3</v>
      </c>
      <c r="B33" s="11"/>
      <c r="C33" s="4" t="s">
        <v>6</v>
      </c>
      <c r="D33" s="18"/>
      <c r="E33" s="11"/>
      <c r="F33" s="4" t="s">
        <v>6</v>
      </c>
      <c r="G33" s="18"/>
      <c r="H33" s="11"/>
      <c r="I33" s="4" t="s">
        <v>6</v>
      </c>
      <c r="J33" s="18"/>
    </row>
    <row r="34" spans="1:10" ht="100" customHeight="1" x14ac:dyDescent="0.15">
      <c r="A34" s="109"/>
      <c r="B34" s="11"/>
      <c r="C34" s="102" t="s">
        <v>4</v>
      </c>
      <c r="D34" s="103"/>
      <c r="E34" s="11"/>
      <c r="F34" s="102" t="s">
        <v>4</v>
      </c>
      <c r="G34" s="103"/>
      <c r="H34" s="11"/>
      <c r="I34" s="102" t="s">
        <v>4</v>
      </c>
      <c r="J34" s="103"/>
    </row>
    <row r="35" spans="1:10" ht="20" customHeight="1" x14ac:dyDescent="0.15">
      <c r="A35" s="108" t="str">
        <f>'Beoordelen interview'!A7:B7</f>
        <v>Vraag 4</v>
      </c>
      <c r="B35" s="11"/>
      <c r="C35" s="4" t="s">
        <v>6</v>
      </c>
      <c r="D35" s="18"/>
      <c r="E35" s="11"/>
      <c r="F35" s="4" t="s">
        <v>6</v>
      </c>
      <c r="G35" s="18"/>
      <c r="H35" s="11"/>
      <c r="I35" s="4" t="s">
        <v>6</v>
      </c>
      <c r="J35" s="18"/>
    </row>
    <row r="36" spans="1:10" ht="100" customHeight="1" x14ac:dyDescent="0.15">
      <c r="A36" s="109"/>
      <c r="B36" s="11"/>
      <c r="C36" s="102" t="s">
        <v>4</v>
      </c>
      <c r="D36" s="103"/>
      <c r="E36" s="11"/>
      <c r="F36" s="102" t="s">
        <v>4</v>
      </c>
      <c r="G36" s="103"/>
      <c r="H36" s="11"/>
      <c r="I36" s="102" t="s">
        <v>4</v>
      </c>
      <c r="J36" s="103"/>
    </row>
    <row r="37" spans="1:10" ht="20" customHeight="1" x14ac:dyDescent="0.15">
      <c r="A37" s="19"/>
      <c r="B37" s="20"/>
      <c r="C37" s="21"/>
      <c r="D37" s="21"/>
      <c r="E37" s="20"/>
      <c r="F37" s="21"/>
      <c r="G37" s="21"/>
      <c r="H37" s="20"/>
      <c r="I37" s="21"/>
      <c r="J37" s="22"/>
    </row>
  </sheetData>
  <sheetProtection algorithmName="SHA-512" hashValue="6GqMqn8wF+VJCd+02Bzb0Q73shyH1DqAIvXUBEURLsSJDjPbCsULtfLp4zIHZHTUbUOnNzNebSfQBJ+x2WACFQ==" saltValue="ph+cMMCg0xWV7YRYIPTsmQ==" spinCount="100000" sheet="1" objects="1" scenarios="1"/>
  <mergeCells count="58">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C17:D17"/>
    <mergeCell ref="F17:G17"/>
    <mergeCell ref="I17:J17"/>
    <mergeCell ref="C19:D19"/>
    <mergeCell ref="F19:G19"/>
    <mergeCell ref="I19:J19"/>
    <mergeCell ref="C21:D21"/>
    <mergeCell ref="F21:G21"/>
    <mergeCell ref="I21:J21"/>
    <mergeCell ref="C23:D23"/>
    <mergeCell ref="F23:G23"/>
    <mergeCell ref="I23:J23"/>
    <mergeCell ref="C25:D25"/>
    <mergeCell ref="F25:G25"/>
    <mergeCell ref="I25:J25"/>
    <mergeCell ref="C28:D28"/>
    <mergeCell ref="F28:G28"/>
    <mergeCell ref="I28:J28"/>
    <mergeCell ref="A29:A30"/>
    <mergeCell ref="C30:D30"/>
    <mergeCell ref="F30:G30"/>
    <mergeCell ref="I30:J30"/>
    <mergeCell ref="A35:A36"/>
    <mergeCell ref="C36:D36"/>
    <mergeCell ref="F36:G36"/>
    <mergeCell ref="I36:J36"/>
    <mergeCell ref="A31:A32"/>
    <mergeCell ref="C32:D32"/>
    <mergeCell ref="F32:G32"/>
    <mergeCell ref="I32:J32"/>
    <mergeCell ref="A33:A34"/>
    <mergeCell ref="C34:D34"/>
    <mergeCell ref="F34:G34"/>
    <mergeCell ref="I34:J34"/>
  </mergeCells>
  <dataValidations count="1">
    <dataValidation type="list" errorStyle="warning" allowBlank="1" showErrorMessage="1" error="Voer juiste waarde in. " sqref="C5 F5 I5 C7 F7 I7 C9 F9 I9 C11 F11 I11 C3 F3 I3 C13 F13 I13 C29 F35 C31 I29 I31 C33 I33 C35 F29 F31 F33 I35 C20 F20 I20 C22 F22 I22 C24 F24 I24 C18 F18 I18" xr:uid="{DEF26C27-E27C-7844-A272-1BF2FF8B6D45}">
      <formula1>SCORE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Beheers- en investeringsplan</vt:lpstr>
      <vt:lpstr>Beoordelen open vragen</vt:lpstr>
      <vt:lpstr>Beoordelen interview</vt:lpstr>
      <vt:lpstr>Beoordelaar 1</vt:lpstr>
      <vt:lpstr>Beoordelaar 2</vt:lpstr>
      <vt:lpstr>Beoordelaar 3</vt:lpstr>
      <vt:lpstr>Beoordelaar 4</vt:lpstr>
      <vt:lpstr>Beoordelaar 5</vt:lpstr>
      <vt:lpstr>Beoordelaar 6</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2020-06-17T07:37:50Z</dcterms:modified>
  <cp:category/>
</cp:coreProperties>
</file>