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toinette/OneDrive/Documenten Omnifocus/Marketing &amp; Sales Omnifocus/Omnifocus Opdrachten/Carmel College/SCC Project BedrijfsVoeringApplicaties/5. Selectiefase/b. Aanbesteding/2. Aanbesteding/Bestek/"/>
    </mc:Choice>
  </mc:AlternateContent>
  <xr:revisionPtr revIDLastSave="0" documentId="8_{1693D71E-422C-2E4D-89A1-4957945AB638}" xr6:coauthVersionLast="45" xr6:coauthVersionMax="45" xr10:uidLastSave="{00000000-0000-0000-0000-000000000000}"/>
  <bookViews>
    <workbookView xWindow="4200" yWindow="2180" windowWidth="24080" windowHeight="19020" xr2:uid="{00000000-000D-0000-FFFF-FFFF00000000}"/>
  </bookViews>
  <sheets>
    <sheet name="Prijzenblad" sheetId="4" r:id="rId1"/>
    <sheet name="Koppelingen" sheetId="8" r:id="rId2"/>
  </sheets>
  <definedNames>
    <definedName name="_xlnm.Print_Area" localSheetId="1">Koppelingen!$B$2:$I$29</definedName>
    <definedName name="_xlnm.Print_Area" localSheetId="0">Prijzenblad!$B$2:$G$66</definedName>
    <definedName name="OLE_LINK4" localSheetId="1">Koppelingen!#REF!</definedName>
    <definedName name="OLE_LINK4" localSheetId="0">Prijzenblad!#REF!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4" l="1"/>
  <c r="G30" i="4"/>
  <c r="G29" i="4"/>
  <c r="G28" i="4"/>
  <c r="G16" i="4" l="1"/>
  <c r="G13" i="4"/>
  <c r="G14" i="4"/>
  <c r="G12" i="4"/>
  <c r="G31" i="4" l="1"/>
  <c r="H8" i="8" l="1"/>
  <c r="H9" i="8"/>
  <c r="H10" i="8"/>
  <c r="H11" i="8"/>
  <c r="H12" i="8"/>
  <c r="H13" i="8"/>
  <c r="H14" i="8"/>
  <c r="H15" i="8"/>
  <c r="H16" i="8"/>
  <c r="H7" i="8"/>
  <c r="G23" i="4" l="1"/>
  <c r="G22" i="4"/>
  <c r="G21" i="4"/>
  <c r="H17" i="8" l="1"/>
  <c r="G17" i="4" s="1"/>
  <c r="H18" i="8"/>
  <c r="E31" i="4" s="1"/>
  <c r="H20" i="8" l="1"/>
  <c r="G18" i="4" l="1"/>
  <c r="G24" i="4"/>
  <c r="G33" i="4" l="1"/>
</calcChain>
</file>

<file path=xl/sharedStrings.xml><?xml version="1.0" encoding="utf-8"?>
<sst xmlns="http://schemas.openxmlformats.org/spreadsheetml/2006/main" count="105" uniqueCount="68">
  <si>
    <t xml:space="preserve">Bijlage 17a Prijzenblad - Europese aanbesteding </t>
  </si>
  <si>
    <t>Vernieuwing bedrijfsvoeringapplicaties - Perceel 2 HRM</t>
  </si>
  <si>
    <t>Invul instructie inschrijfprijs</t>
  </si>
  <si>
    <t>• Er mogen geen negatieve bedragen en/of percentages worden ingevuld.</t>
  </si>
  <si>
    <t>• Dit inschrijfbiljet dient rechtsgeldig te worden ondertekend.</t>
  </si>
  <si>
    <t xml:space="preserve">• Alle prijzen zijn in euro's exclusief BTW. </t>
  </si>
  <si>
    <t>Implementatiekosten</t>
  </si>
  <si>
    <t>Aantal Personeel in Loondienst</t>
  </si>
  <si>
    <t>Uurtarief</t>
  </si>
  <si>
    <t>Aantal uren</t>
  </si>
  <si>
    <t>Prijs excl. BTW</t>
  </si>
  <si>
    <t>Installatie &amp; configuratie Vernieuwing bedrijfsvoeringapplicaties - Perceel HRM</t>
  </si>
  <si>
    <t>Inrichting Vernieuwing bedrijfsvoeringapplicaties - Perceel HRM</t>
  </si>
  <si>
    <t>Conversie</t>
  </si>
  <si>
    <t>Documentatie</t>
  </si>
  <si>
    <t>Opstellen implementatieplan en projectmanagement</t>
  </si>
  <si>
    <t>Realisatie koppelingen A (specificatie in werkblad koppelingen)</t>
  </si>
  <si>
    <t>Subtotaal Implementatie</t>
  </si>
  <si>
    <t>Opleiding*</t>
  </si>
  <si>
    <t>Stuksprijs opleiding</t>
  </si>
  <si>
    <t>Aantal benodigde opleidingen</t>
  </si>
  <si>
    <t>Opleiding functioneel beheerders Perceel HRM</t>
  </si>
  <si>
    <t>Subtotaal Opleiding</t>
  </si>
  <si>
    <t>Gebruiksrecht oplossing incl. hosting en service **</t>
  </si>
  <si>
    <t>Aantal mdws</t>
  </si>
  <si>
    <t>Kosten gebruiksrecht Perceel HRM inclusief hosting en service, updates en upgrades - Personeel In Loondienst 8 jaar</t>
  </si>
  <si>
    <t>Jaarlijkse kosten onderhoud koppelingen 8 jaar</t>
  </si>
  <si>
    <t>Overige gebruiksrechten 8 jaar**</t>
  </si>
  <si>
    <t>Let op : voor Perceel HRM bedraagt de Bodemprijs €1.650.000,- excl. BTW en de Plafondprijs €2.000.000,- excl. BTW</t>
  </si>
  <si>
    <t>Opties (let op: valt dus buiten Bodem- en Plafondprijs)</t>
  </si>
  <si>
    <t>Eenheid</t>
  </si>
  <si>
    <t>Eenmalig</t>
  </si>
  <si>
    <t>per jaar</t>
  </si>
  <si>
    <t>per uur</t>
  </si>
  <si>
    <t>Naam:</t>
  </si>
  <si>
    <t>Functie:</t>
  </si>
  <si>
    <t xml:space="preserve">Inschrijver: </t>
  </si>
  <si>
    <t>Handtekening rechtsgeldig vertegenwoordiger:</t>
  </si>
  <si>
    <t>Gegevenssoorten</t>
  </si>
  <si>
    <t>Aantal</t>
  </si>
  <si>
    <t>Prijs per jaar</t>
  </si>
  <si>
    <t>HRM applicatie</t>
  </si>
  <si>
    <t>(Wettelijke) wederpartijen V.O.</t>
  </si>
  <si>
    <t>Conform bijlage 2b</t>
  </si>
  <si>
    <t>Financiële applicatie</t>
  </si>
  <si>
    <t>Foleta</t>
  </si>
  <si>
    <t>IDM</t>
  </si>
  <si>
    <t>Subtotaal eenmalige kosten realisatie koppelingen</t>
  </si>
  <si>
    <t>Subtotaal TCO 8 jaar onderhoud koppelingen</t>
  </si>
  <si>
    <t>Totale kosten koppelingen</t>
  </si>
  <si>
    <t>Opleiding key users Perceel HRM decentraal</t>
  </si>
  <si>
    <t>Opleiding key users Perceel HRM centraal</t>
  </si>
  <si>
    <t>Subtotaal gebruiksrecht incl. hosting en service 8 jaar</t>
  </si>
  <si>
    <t>TCO*** = All-in implementatiekosten + Opleiding +  Gebruiksrecht incl. hosting en service 8 jaar</t>
  </si>
  <si>
    <t>Omschrijving</t>
  </si>
  <si>
    <t>Meerwerk en minderwerk</t>
  </si>
  <si>
    <t>Kosten gebruiksrecht Perceel HRM inclusief hosting en service, updates en upgrades - Personeel Niet in Loondienst 8 jaar</t>
  </si>
  <si>
    <t>Projectleiding uurtarief all-in (maximaal €125,-)*****</t>
  </si>
  <si>
    <t>Architect/adviseur uurtarief all-in (maximaal €125,-)*****</t>
  </si>
  <si>
    <t>Technisch consultant uurtarief all-in (maximaal €125,-)*****</t>
  </si>
  <si>
    <t>Functioneel consultant uurtarief all-in (maximaal €125,-)*****</t>
  </si>
  <si>
    <t>Implementatie en opleiding HRM modules****</t>
  </si>
  <si>
    <t>Jaarlijkse kosten gebruiksrecht oplossing incl. hosting en service HRM modules****</t>
  </si>
  <si>
    <t>• Alle gele cellen dienen door Inschrijver te worden ingevuld (m.u.v. Optie HRM modules)</t>
  </si>
  <si>
    <t>Prijs per mdw per jaar</t>
  </si>
  <si>
    <t>Koppeling met applicatie</t>
  </si>
  <si>
    <t>Op te leveren door applicatie</t>
  </si>
  <si>
    <t>Hireserve (bidirectioneel)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</si>
</sst>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&quot;€&quot;\ #,##0.00"/>
    <numFmt numFmtId="166" formatCode="_ [$€-413]\ * #,##0.00_ ;_ [$€-413]\ * \-#,##0.00_ ;_ [$€-413]\ * &quot;-&quot;??_ ;_ @_ "/>
    <numFmt numFmtId="167" formatCode="_([$€-2]\ * #,##0.00_);_([$€-2]\ * \(#,##0.00\);_([$€-2]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33CC"/>
      <name val="Arial"/>
      <family val="2"/>
    </font>
    <font>
      <sz val="12"/>
      <color theme="1"/>
      <name val="Arial"/>
      <family val="2"/>
    </font>
    <font>
      <b/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F81BD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1" applyFont="1"/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wrapText="1"/>
    </xf>
    <xf numFmtId="0" fontId="4" fillId="3" borderId="12" xfId="0" applyFont="1" applyFill="1" applyBorder="1"/>
    <xf numFmtId="0" fontId="4" fillId="3" borderId="22" xfId="0" applyFont="1" applyFill="1" applyBorder="1"/>
    <xf numFmtId="0" fontId="4" fillId="3" borderId="23" xfId="0" applyFont="1" applyFill="1" applyBorder="1"/>
    <xf numFmtId="0" fontId="4" fillId="3" borderId="25" xfId="0" applyFont="1" applyFill="1" applyBorder="1"/>
    <xf numFmtId="0" fontId="4" fillId="2" borderId="20" xfId="0" applyFont="1" applyFill="1" applyBorder="1" applyAlignment="1">
      <alignment wrapText="1"/>
    </xf>
    <xf numFmtId="0" fontId="4" fillId="2" borderId="39" xfId="0" applyFont="1" applyFill="1" applyBorder="1" applyAlignment="1">
      <alignment wrapText="1"/>
    </xf>
    <xf numFmtId="164" fontId="4" fillId="2" borderId="21" xfId="1" applyFont="1" applyFill="1" applyBorder="1" applyAlignment="1">
      <alignment wrapText="1"/>
    </xf>
    <xf numFmtId="0" fontId="3" fillId="0" borderId="0" xfId="0" applyFont="1" applyBorder="1"/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3" fillId="3" borderId="31" xfId="1" applyFont="1" applyFill="1" applyBorder="1" applyAlignment="1">
      <alignment wrapText="1"/>
    </xf>
    <xf numFmtId="164" fontId="3" fillId="5" borderId="10" xfId="1" applyFont="1" applyFill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2" borderId="32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64" fontId="4" fillId="2" borderId="27" xfId="1" applyFont="1" applyFill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2" borderId="28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164" fontId="4" fillId="2" borderId="29" xfId="1" applyFont="1" applyFill="1" applyBorder="1" applyAlignment="1">
      <alignment wrapText="1"/>
    </xf>
    <xf numFmtId="164" fontId="3" fillId="0" borderId="22" xfId="1" applyFont="1" applyBorder="1"/>
    <xf numFmtId="164" fontId="4" fillId="0" borderId="16" xfId="1" applyFont="1" applyFill="1" applyBorder="1"/>
    <xf numFmtId="0" fontId="4" fillId="0" borderId="0" xfId="0" applyFont="1" applyAlignment="1">
      <alignment horizontal="left"/>
    </xf>
    <xf numFmtId="164" fontId="5" fillId="0" borderId="0" xfId="1" applyFont="1" applyAlignment="1"/>
    <xf numFmtId="0" fontId="4" fillId="0" borderId="0" xfId="0" applyFont="1" applyAlignment="1"/>
    <xf numFmtId="0" fontId="4" fillId="2" borderId="45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42" xfId="0" applyFont="1" applyBorder="1" applyAlignment="1">
      <alignment wrapText="1"/>
    </xf>
    <xf numFmtId="0" fontId="3" fillId="0" borderId="46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6" fillId="5" borderId="10" xfId="1" applyFont="1" applyFill="1" applyBorder="1" applyAlignment="1">
      <alignment wrapText="1"/>
    </xf>
    <xf numFmtId="167" fontId="3" fillId="4" borderId="7" xfId="1" applyNumberFormat="1" applyFont="1" applyFill="1" applyBorder="1" applyAlignment="1" applyProtection="1">
      <alignment wrapText="1"/>
      <protection locked="0"/>
    </xf>
    <xf numFmtId="167" fontId="3" fillId="4" borderId="31" xfId="1" applyNumberFormat="1" applyFont="1" applyFill="1" applyBorder="1" applyAlignment="1" applyProtection="1">
      <alignment wrapText="1"/>
      <protection locked="0"/>
    </xf>
    <xf numFmtId="167" fontId="3" fillId="4" borderId="41" xfId="1" applyNumberFormat="1" applyFont="1" applyFill="1" applyBorder="1" applyAlignment="1" applyProtection="1">
      <alignment wrapText="1"/>
      <protection locked="0"/>
    </xf>
    <xf numFmtId="164" fontId="3" fillId="4" borderId="26" xfId="1" applyFont="1" applyFill="1" applyBorder="1" applyAlignment="1" applyProtection="1">
      <alignment wrapText="1"/>
      <protection locked="0"/>
    </xf>
    <xf numFmtId="1" fontId="3" fillId="4" borderId="26" xfId="1" applyNumberFormat="1" applyFont="1" applyFill="1" applyBorder="1" applyAlignment="1" applyProtection="1">
      <alignment wrapText="1"/>
      <protection locked="0"/>
    </xf>
    <xf numFmtId="1" fontId="3" fillId="4" borderId="1" xfId="1" applyNumberFormat="1" applyFont="1" applyFill="1" applyBorder="1" applyAlignment="1" applyProtection="1">
      <alignment wrapText="1"/>
      <protection locked="0"/>
    </xf>
    <xf numFmtId="164" fontId="3" fillId="4" borderId="1" xfId="1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64" fontId="3" fillId="4" borderId="8" xfId="1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>
      <alignment wrapText="1"/>
    </xf>
    <xf numFmtId="0" fontId="4" fillId="2" borderId="38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166" fontId="3" fillId="0" borderId="1" xfId="0" applyNumberFormat="1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wrapText="1"/>
    </xf>
    <xf numFmtId="166" fontId="6" fillId="0" borderId="44" xfId="0" applyNumberFormat="1" applyFont="1" applyFill="1" applyBorder="1" applyAlignment="1">
      <alignment wrapText="1"/>
    </xf>
    <xf numFmtId="166" fontId="6" fillId="0" borderId="10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166" fontId="3" fillId="4" borderId="1" xfId="0" applyNumberFormat="1" applyFont="1" applyFill="1" applyBorder="1" applyAlignment="1" applyProtection="1">
      <alignment wrapText="1"/>
      <protection locked="0"/>
    </xf>
    <xf numFmtId="0" fontId="3" fillId="0" borderId="3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2" borderId="5" xfId="0" applyFont="1" applyFill="1" applyBorder="1" applyAlignment="1">
      <alignment wrapText="1"/>
    </xf>
    <xf numFmtId="164" fontId="3" fillId="4" borderId="26" xfId="1" applyFont="1" applyFill="1" applyBorder="1" applyAlignment="1" applyProtection="1">
      <alignment wrapText="1"/>
      <protection locked="0"/>
    </xf>
    <xf numFmtId="164" fontId="3" fillId="4" borderId="1" xfId="1" applyFont="1" applyFill="1" applyBorder="1" applyAlignment="1" applyProtection="1">
      <alignment wrapText="1"/>
      <protection locked="0"/>
    </xf>
    <xf numFmtId="0" fontId="4" fillId="6" borderId="17" xfId="0" applyFont="1" applyFill="1" applyBorder="1" applyAlignment="1">
      <alignment horizontal="left" wrapText="1"/>
    </xf>
    <xf numFmtId="0" fontId="4" fillId="6" borderId="18" xfId="0" applyFont="1" applyFill="1" applyBorder="1" applyAlignment="1">
      <alignment horizontal="left" wrapText="1"/>
    </xf>
    <xf numFmtId="0" fontId="4" fillId="6" borderId="19" xfId="0" applyFont="1" applyFill="1" applyBorder="1" applyAlignment="1">
      <alignment horizontal="left" wrapText="1"/>
    </xf>
    <xf numFmtId="0" fontId="3" fillId="4" borderId="38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0" fontId="3" fillId="4" borderId="36" xfId="0" applyFont="1" applyFill="1" applyBorder="1" applyAlignment="1" applyProtection="1">
      <alignment horizontal="center" vertical="top" wrapText="1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37" xfId="0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164" fontId="3" fillId="3" borderId="14" xfId="1" applyFont="1" applyFill="1" applyBorder="1" applyAlignment="1">
      <alignment wrapText="1"/>
    </xf>
    <xf numFmtId="164" fontId="3" fillId="3" borderId="5" xfId="1" applyFont="1" applyFill="1" applyBorder="1" applyAlignment="1">
      <alignment wrapText="1"/>
    </xf>
    <xf numFmtId="164" fontId="3" fillId="3" borderId="15" xfId="1" applyFont="1" applyFill="1" applyBorder="1" applyAlignment="1">
      <alignment wrapText="1"/>
    </xf>
    <xf numFmtId="164" fontId="3" fillId="3" borderId="6" xfId="1" applyFont="1" applyFill="1" applyBorder="1" applyAlignment="1">
      <alignment wrapText="1"/>
    </xf>
    <xf numFmtId="0" fontId="4" fillId="2" borderId="45" xfId="0" applyFont="1" applyFill="1" applyBorder="1" applyAlignment="1">
      <alignment wrapText="1"/>
    </xf>
    <xf numFmtId="0" fontId="3" fillId="0" borderId="40" xfId="0" applyFont="1" applyBorder="1" applyAlignment="1">
      <alignment wrapText="1"/>
    </xf>
    <xf numFmtId="164" fontId="3" fillId="3" borderId="38" xfId="1" applyFont="1" applyFill="1" applyBorder="1" applyAlignment="1">
      <alignment wrapText="1"/>
    </xf>
    <xf numFmtId="164" fontId="3" fillId="3" borderId="4" xfId="1" applyFont="1" applyFill="1" applyBorder="1" applyAlignment="1">
      <alignment wrapText="1"/>
    </xf>
    <xf numFmtId="164" fontId="3" fillId="3" borderId="40" xfId="1" applyFont="1" applyFill="1" applyBorder="1" applyAlignment="1">
      <alignment wrapText="1"/>
    </xf>
    <xf numFmtId="0" fontId="4" fillId="7" borderId="17" xfId="0" applyFont="1" applyFill="1" applyBorder="1"/>
    <xf numFmtId="0" fontId="3" fillId="0" borderId="18" xfId="0" applyFont="1" applyBorder="1"/>
    <xf numFmtId="0" fontId="2" fillId="7" borderId="17" xfId="0" applyFont="1" applyFill="1" applyBorder="1"/>
    <xf numFmtId="0" fontId="6" fillId="0" borderId="18" xfId="0" applyFont="1" applyBorder="1"/>
    <xf numFmtId="44" fontId="2" fillId="5" borderId="15" xfId="0" applyNumberFormat="1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44" fontId="4" fillId="5" borderId="15" xfId="0" applyNumberFormat="1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2" fillId="5" borderId="43" xfId="0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3" xfId="0" applyFont="1" applyBorder="1" applyAlignment="1">
      <alignment wrapText="1"/>
    </xf>
  </cellXfs>
  <cellStyles count="2">
    <cellStyle name="Standaard" xfId="0" builtinId="0"/>
    <cellStyle name="Valuta" xfId="1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0033CC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39233</xdr:colOff>
      <xdr:row>52</xdr:row>
      <xdr:rowOff>66400</xdr:rowOff>
    </xdr:from>
    <xdr:to>
      <xdr:col>6</xdr:col>
      <xdr:colOff>1425975</xdr:colOff>
      <xdr:row>64</xdr:row>
      <xdr:rowOff>136769</xdr:rowOff>
    </xdr:to>
    <xdr:sp macro="" textlink="">
      <xdr:nvSpPr>
        <xdr:cNvPr id="3" name="Tekstvak 2" descr="tes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5233" y="10929785"/>
          <a:ext cx="10188819" cy="244429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Uw totale inschrijfprijs is exclusief indexeringen gedurende de totale looptijd conform artikel 11.8 van de </a:t>
          </a:r>
          <a:r>
            <a:rPr lang="nl-NL" sz="120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Overeenkomst.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De door u gehanteerde stuksprijzen per opleiding zijn geldig gedurende de gehele looptijd van de Overeenkomst incl. verlengingsopties.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 E</a:t>
          </a:r>
          <a:r>
            <a:rPr lang="nl-NL" sz="12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ventuele</a:t>
          </a: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2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licentiekosten dienen</a:t>
          </a: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verwerkt te</a:t>
          </a:r>
          <a:r>
            <a:rPr lang="nl-NL" sz="12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zijn in de kosten</a:t>
          </a: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voor gebruiksrecht</a:t>
          </a:r>
          <a:r>
            <a:rPr lang="nl-NL" sz="12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oplossing voor 8</a:t>
          </a: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2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jaar. </a:t>
          </a:r>
          <a:r>
            <a:rPr lang="nl-NL" sz="1200" i="1" baseline="0">
              <a:solidFill>
                <a:schemeClr val="tx1"/>
              </a:solidFill>
            </a:rPr>
            <a:t>U dient de toepasselijke gebruiksrechten bij uw Inschrijving nader te specificeren en als bijlage bij te voegen bij dit prijzenblad. Eventueel toepasselijke gebruiksrechten mogen niet in strijd zijn met de Overeenkomst.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*** Bij onderschrijding van de bodemprijs cq overschrijding van de plafondprijs in de TCO wordt </a:t>
          </a:r>
          <a:r>
            <a:rPr lang="nl-NL" sz="120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Inschrijving </a:t>
          </a: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terzijde gelegd en niet meegenomen voor verdere beoordeling.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**** Opties: U dient de opties voor HRM modules nader te specificeren en als bijlage toe te voegen bij het prijzenblad.</a:t>
          </a:r>
          <a:endParaRPr lang="nl-NL" sz="1200" i="1" baseline="0">
            <a:solidFill>
              <a:schemeClr val="tx1"/>
            </a:solidFill>
          </a:endParaRPr>
        </a:p>
        <a:p>
          <a:r>
            <a:rPr lang="nl-NL" sz="1200" i="1" baseline="0">
              <a:solidFill>
                <a:schemeClr val="tx1"/>
              </a:solidFill>
            </a:rPr>
            <a:t>*****  Inhuur : Uurtarieven voor eventuele inzet van business consultancy en/of projectleiding gedurende looptijd incl. verlengingsopties. Voor de uurtarieven Meerwerk gelden maximale uurtarieven. Bij overschrijding van het maximale uurtarief wordt de </a:t>
          </a:r>
          <a:r>
            <a:rPr lang="nl-NL" sz="1200" b="0" i="1" baseline="0">
              <a:solidFill>
                <a:schemeClr val="tx1"/>
              </a:solidFill>
            </a:rPr>
            <a:t>Inschrijving</a:t>
          </a:r>
          <a:r>
            <a:rPr lang="nl-NL" sz="1200" i="1" baseline="0">
              <a:solidFill>
                <a:schemeClr val="tx1"/>
              </a:solidFill>
            </a:rPr>
            <a:t> terzijde gelegd en niet meegenomen voor verdere beoordeling. De uurtarieven zijn de tarieven die gelden buiten de scope van deze aanbesteding. </a:t>
          </a:r>
          <a:r>
            <a:rPr lang="nl-NL" sz="12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Uurtarieven consultancy en projectleiding gaan uit van werken remote of werken op locatie, en een minimale inzet van 1 dagdeel bij werken op locatie.</a:t>
          </a:r>
        </a:p>
        <a:p>
          <a:endParaRPr lang="nl-NL" sz="1200" i="1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22</xdr:row>
      <xdr:rowOff>38100</xdr:rowOff>
    </xdr:from>
    <xdr:to>
      <xdr:col>7</xdr:col>
      <xdr:colOff>1266824</xdr:colOff>
      <xdr:row>27</xdr:row>
      <xdr:rowOff>47625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04874" y="13096875"/>
          <a:ext cx="8334375" cy="9620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Prijzen zijn exclusief BTW. en bestaan uit eenmalige kosten en jaarlijkse kosten (onderhoud koppelingen).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Koppelingen dienen te voldoen aan de eisen zoals opgenomen in het Programma van Eisen, bijlage 2b. Indien een koppeling niet van toepassing is, dient Inschrijver in kolom Prijs per jaar €0,- in te vullen, en als bijlage bij het Prijzenblad een specificatie toe te voegen.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Kosten  voor koppelingen, die op verzoek van Opdrachtgever niet behoeven te worden gerealiseerd, worden van de Implementatiekosten afgetrokken.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4"/>
  <sheetViews>
    <sheetView tabSelected="1" view="pageBreakPreview" zoomScale="130" zoomScaleNormal="70" zoomScaleSheetLayoutView="100" workbookViewId="0">
      <selection activeCell="G38" sqref="G38:G43"/>
    </sheetView>
  </sheetViews>
  <sheetFormatPr baseColWidth="10" defaultColWidth="8.6640625" defaultRowHeight="13" x14ac:dyDescent="0.15"/>
  <cols>
    <col min="1" max="1" width="8.6640625" style="1"/>
    <col min="2" max="2" width="4.6640625" style="1" customWidth="1"/>
    <col min="3" max="3" width="72.5" style="2" customWidth="1"/>
    <col min="4" max="4" width="18.6640625" style="2" bestFit="1" customWidth="1"/>
    <col min="5" max="5" width="11.5" style="2" customWidth="1"/>
    <col min="6" max="6" width="12.6640625" style="2" customWidth="1"/>
    <col min="7" max="7" width="19.6640625" style="3" customWidth="1"/>
    <col min="8" max="16384" width="8.6640625" style="1"/>
  </cols>
  <sheetData>
    <row r="2" spans="3:8" ht="17" x14ac:dyDescent="0.2">
      <c r="C2" s="62" t="s">
        <v>0</v>
      </c>
    </row>
    <row r="3" spans="3:8" ht="17" x14ac:dyDescent="0.2">
      <c r="C3" s="62" t="s">
        <v>1</v>
      </c>
    </row>
    <row r="4" spans="3:8" ht="14" thickBot="1" x14ac:dyDescent="0.2">
      <c r="C4" s="1"/>
      <c r="D4" s="1"/>
      <c r="E4" s="1"/>
      <c r="F4" s="1"/>
    </row>
    <row r="5" spans="3:8" ht="15" thickBot="1" x14ac:dyDescent="0.2">
      <c r="C5" s="4" t="s">
        <v>2</v>
      </c>
      <c r="D5" s="5"/>
      <c r="E5" s="1"/>
      <c r="F5" s="1"/>
    </row>
    <row r="6" spans="3:8" x14ac:dyDescent="0.15">
      <c r="C6" s="6" t="s">
        <v>63</v>
      </c>
      <c r="D6" s="7"/>
      <c r="E6" s="1"/>
      <c r="F6" s="1"/>
    </row>
    <row r="7" spans="3:8" x14ac:dyDescent="0.15">
      <c r="C7" s="6" t="s">
        <v>3</v>
      </c>
      <c r="D7" s="7"/>
      <c r="E7" s="1"/>
      <c r="F7" s="1"/>
    </row>
    <row r="8" spans="3:8" x14ac:dyDescent="0.15">
      <c r="C8" s="6" t="s">
        <v>4</v>
      </c>
      <c r="D8" s="7"/>
      <c r="E8" s="1"/>
      <c r="F8" s="1"/>
    </row>
    <row r="9" spans="3:8" ht="14" thickBot="1" x14ac:dyDescent="0.2">
      <c r="C9" s="8" t="s">
        <v>5</v>
      </c>
      <c r="D9" s="9"/>
      <c r="E9" s="1"/>
      <c r="F9" s="1"/>
    </row>
    <row r="10" spans="3:8" ht="14" thickBot="1" x14ac:dyDescent="0.2">
      <c r="C10" s="1"/>
      <c r="D10" s="1"/>
      <c r="E10" s="1"/>
      <c r="F10" s="1"/>
    </row>
    <row r="11" spans="3:8" ht="28" x14ac:dyDescent="0.15">
      <c r="C11" s="10" t="s">
        <v>6</v>
      </c>
      <c r="D11" s="11" t="s">
        <v>7</v>
      </c>
      <c r="E11" s="11" t="s">
        <v>8</v>
      </c>
      <c r="F11" s="11" t="s">
        <v>9</v>
      </c>
      <c r="G11" s="12" t="s">
        <v>10</v>
      </c>
      <c r="H11" s="13"/>
    </row>
    <row r="12" spans="3:8" ht="14" x14ac:dyDescent="0.15">
      <c r="C12" s="14" t="s">
        <v>11</v>
      </c>
      <c r="D12" s="15">
        <v>4100</v>
      </c>
      <c r="E12" s="48">
        <v>0</v>
      </c>
      <c r="F12" s="49"/>
      <c r="G12" s="16">
        <f>E12*F12</f>
        <v>0</v>
      </c>
      <c r="H12" s="13"/>
    </row>
    <row r="13" spans="3:8" ht="14" x14ac:dyDescent="0.15">
      <c r="C13" s="14" t="s">
        <v>12</v>
      </c>
      <c r="D13" s="15">
        <v>4100</v>
      </c>
      <c r="E13" s="48">
        <v>0</v>
      </c>
      <c r="F13" s="49"/>
      <c r="G13" s="16">
        <f t="shared" ref="G13:G14" si="0">E13*F13</f>
        <v>0</v>
      </c>
      <c r="H13" s="13"/>
    </row>
    <row r="14" spans="3:8" ht="14" x14ac:dyDescent="0.15">
      <c r="C14" s="14" t="s">
        <v>13</v>
      </c>
      <c r="D14" s="15">
        <v>4100</v>
      </c>
      <c r="E14" s="48">
        <v>0</v>
      </c>
      <c r="F14" s="49"/>
      <c r="G14" s="16">
        <f t="shared" si="0"/>
        <v>0</v>
      </c>
      <c r="H14" s="13"/>
    </row>
    <row r="15" spans="3:8" ht="14" x14ac:dyDescent="0.15">
      <c r="C15" s="14" t="s">
        <v>14</v>
      </c>
      <c r="D15" s="15">
        <v>4100</v>
      </c>
      <c r="E15" s="15"/>
      <c r="F15" s="15"/>
      <c r="G15" s="50">
        <v>0</v>
      </c>
      <c r="H15" s="13"/>
    </row>
    <row r="16" spans="3:8" ht="14" x14ac:dyDescent="0.15">
      <c r="C16" s="14" t="s">
        <v>15</v>
      </c>
      <c r="D16" s="15">
        <v>4100</v>
      </c>
      <c r="E16" s="48">
        <v>0</v>
      </c>
      <c r="F16" s="49"/>
      <c r="G16" s="16">
        <f>E16*F16</f>
        <v>0</v>
      </c>
      <c r="H16" s="13"/>
    </row>
    <row r="17" spans="2:8" ht="15" thickBot="1" x14ac:dyDescent="0.2">
      <c r="C17" s="14" t="s">
        <v>16</v>
      </c>
      <c r="D17" s="15">
        <v>4100</v>
      </c>
      <c r="E17" s="15"/>
      <c r="F17" s="15"/>
      <c r="G17" s="16">
        <f>+Koppelingen!H17</f>
        <v>0</v>
      </c>
      <c r="H17" s="13"/>
    </row>
    <row r="18" spans="2:8" ht="14" thickBot="1" x14ac:dyDescent="0.2">
      <c r="C18" s="96" t="s">
        <v>17</v>
      </c>
      <c r="D18" s="97"/>
      <c r="E18" s="97"/>
      <c r="F18" s="97"/>
      <c r="G18" s="17">
        <f>SUM(G12:G17)</f>
        <v>0</v>
      </c>
      <c r="H18" s="13"/>
    </row>
    <row r="19" spans="2:8" ht="14" thickBot="1" x14ac:dyDescent="0.2">
      <c r="C19" s="18"/>
      <c r="D19" s="19"/>
      <c r="E19" s="19"/>
      <c r="F19" s="19"/>
      <c r="G19" s="19"/>
      <c r="H19" s="19"/>
    </row>
    <row r="20" spans="2:8" ht="68.25" customHeight="1" x14ac:dyDescent="0.15">
      <c r="B20" s="13"/>
      <c r="C20" s="20" t="s">
        <v>18</v>
      </c>
      <c r="D20" s="21" t="s">
        <v>24</v>
      </c>
      <c r="E20" s="21" t="s">
        <v>19</v>
      </c>
      <c r="F20" s="21" t="s">
        <v>20</v>
      </c>
      <c r="G20" s="22" t="s">
        <v>10</v>
      </c>
      <c r="H20" s="13"/>
    </row>
    <row r="21" spans="2:8" ht="14" x14ac:dyDescent="0.15">
      <c r="B21" s="13"/>
      <c r="C21" s="23" t="s">
        <v>51</v>
      </c>
      <c r="D21" s="24">
        <v>11</v>
      </c>
      <c r="E21" s="45">
        <v>0</v>
      </c>
      <c r="F21" s="46"/>
      <c r="G21" s="16">
        <f>+E21*F21</f>
        <v>0</v>
      </c>
      <c r="H21" s="13"/>
    </row>
    <row r="22" spans="2:8" ht="14" x14ac:dyDescent="0.15">
      <c r="B22" s="13"/>
      <c r="C22" s="23" t="s">
        <v>50</v>
      </c>
      <c r="D22" s="24">
        <v>13</v>
      </c>
      <c r="E22" s="45">
        <v>0</v>
      </c>
      <c r="F22" s="47"/>
      <c r="G22" s="16">
        <f>+E22*F22</f>
        <v>0</v>
      </c>
      <c r="H22" s="13"/>
    </row>
    <row r="23" spans="2:8" ht="15" thickBot="1" x14ac:dyDescent="0.2">
      <c r="B23" s="13"/>
      <c r="C23" s="14" t="s">
        <v>21</v>
      </c>
      <c r="D23" s="15">
        <v>2</v>
      </c>
      <c r="E23" s="48">
        <v>0</v>
      </c>
      <c r="F23" s="47"/>
      <c r="G23" s="16">
        <f>+E23*F23</f>
        <v>0</v>
      </c>
      <c r="H23" s="13"/>
    </row>
    <row r="24" spans="2:8" ht="17" thickBot="1" x14ac:dyDescent="0.25">
      <c r="B24" s="13"/>
      <c r="C24" s="98" t="s">
        <v>22</v>
      </c>
      <c r="D24" s="99"/>
      <c r="E24" s="99" t="s">
        <v>22</v>
      </c>
      <c r="F24" s="99"/>
      <c r="G24" s="41">
        <f>SUM(G21:G23)</f>
        <v>0</v>
      </c>
      <c r="H24" s="13"/>
    </row>
    <row r="25" spans="2:8" x14ac:dyDescent="0.15">
      <c r="D25" s="25"/>
    </row>
    <row r="26" spans="2:8" ht="35" customHeight="1" x14ac:dyDescent="0.15">
      <c r="C26" s="26" t="s">
        <v>23</v>
      </c>
      <c r="D26" s="27" t="s">
        <v>24</v>
      </c>
      <c r="E26" s="66" t="s">
        <v>64</v>
      </c>
      <c r="F26" s="66"/>
      <c r="G26" s="28" t="s">
        <v>10</v>
      </c>
    </row>
    <row r="27" spans="2:8" ht="28" x14ac:dyDescent="0.15">
      <c r="C27" s="23" t="s">
        <v>25</v>
      </c>
      <c r="D27" s="24">
        <v>4100</v>
      </c>
      <c r="E27" s="67"/>
      <c r="F27" s="67"/>
      <c r="G27" s="16">
        <f>+D27*E27*8</f>
        <v>0</v>
      </c>
    </row>
    <row r="28" spans="2:8" ht="28" x14ac:dyDescent="0.15">
      <c r="C28" s="23" t="s">
        <v>56</v>
      </c>
      <c r="D28" s="24">
        <v>150</v>
      </c>
      <c r="E28" s="67">
        <v>0</v>
      </c>
      <c r="F28" s="67"/>
      <c r="G28" s="16">
        <f>+D28*E28*8</f>
        <v>0</v>
      </c>
    </row>
    <row r="29" spans="2:8" ht="14" x14ac:dyDescent="0.15">
      <c r="C29" s="23" t="s">
        <v>26</v>
      </c>
      <c r="D29" s="24">
        <v>4100</v>
      </c>
      <c r="E29" s="87"/>
      <c r="F29" s="95"/>
      <c r="G29" s="16">
        <f>+Koppelingen!H18</f>
        <v>0</v>
      </c>
    </row>
    <row r="30" spans="2:8" ht="14" x14ac:dyDescent="0.15">
      <c r="C30" s="14" t="s">
        <v>27</v>
      </c>
      <c r="D30" s="15">
        <v>4100</v>
      </c>
      <c r="E30" s="68">
        <v>0</v>
      </c>
      <c r="F30" s="68"/>
      <c r="G30" s="16">
        <f>+E30*8*D30</f>
        <v>0</v>
      </c>
    </row>
    <row r="31" spans="2:8" ht="17" thickBot="1" x14ac:dyDescent="0.25">
      <c r="C31" s="100" t="s">
        <v>52</v>
      </c>
      <c r="D31" s="101"/>
      <c r="E31" s="102">
        <f>+E27+E28+E29+E30</f>
        <v>0</v>
      </c>
      <c r="F31" s="103"/>
      <c r="G31" s="41">
        <f>SUM(G27:G30)</f>
        <v>0</v>
      </c>
    </row>
    <row r="32" spans="2:8" ht="14" thickBot="1" x14ac:dyDescent="0.2">
      <c r="C32" s="18"/>
      <c r="D32" s="19"/>
      <c r="E32" s="19"/>
      <c r="F32" s="19"/>
      <c r="G32" s="29"/>
    </row>
    <row r="33" spans="3:7" ht="21.75" customHeight="1" thickBot="1" x14ac:dyDescent="0.2">
      <c r="C33" s="69" t="s">
        <v>53</v>
      </c>
      <c r="D33" s="70"/>
      <c r="E33" s="70"/>
      <c r="F33" s="71"/>
      <c r="G33" s="30">
        <f>+G18+G24+G31</f>
        <v>0</v>
      </c>
    </row>
    <row r="35" spans="3:7" x14ac:dyDescent="0.15">
      <c r="C35" s="31" t="s">
        <v>28</v>
      </c>
      <c r="D35" s="32"/>
      <c r="E35" s="33"/>
    </row>
    <row r="36" spans="3:7" ht="14" thickBot="1" x14ac:dyDescent="0.2"/>
    <row r="37" spans="3:7" ht="15" thickBot="1" x14ac:dyDescent="0.2">
      <c r="C37" s="10" t="s">
        <v>29</v>
      </c>
      <c r="D37" s="34" t="s">
        <v>30</v>
      </c>
      <c r="E37" s="91" t="s">
        <v>54</v>
      </c>
      <c r="F37" s="91"/>
      <c r="G37" s="12" t="s">
        <v>10</v>
      </c>
    </row>
    <row r="38" spans="3:7" ht="14" x14ac:dyDescent="0.15">
      <c r="C38" s="35" t="s">
        <v>61</v>
      </c>
      <c r="D38" s="36" t="s">
        <v>31</v>
      </c>
      <c r="E38" s="93"/>
      <c r="F38" s="94"/>
      <c r="G38" s="42">
        <v>0</v>
      </c>
    </row>
    <row r="39" spans="3:7" ht="14" x14ac:dyDescent="0.15">
      <c r="C39" s="23" t="s">
        <v>62</v>
      </c>
      <c r="D39" s="24" t="s">
        <v>32</v>
      </c>
      <c r="E39" s="87"/>
      <c r="F39" s="88"/>
      <c r="G39" s="43">
        <v>0</v>
      </c>
    </row>
    <row r="40" spans="3:7" ht="14" x14ac:dyDescent="0.15">
      <c r="C40" s="23" t="s">
        <v>57</v>
      </c>
      <c r="D40" s="15" t="s">
        <v>33</v>
      </c>
      <c r="E40" s="87" t="s">
        <v>55</v>
      </c>
      <c r="F40" s="92"/>
      <c r="G40" s="43">
        <v>0</v>
      </c>
    </row>
    <row r="41" spans="3:7" ht="14" x14ac:dyDescent="0.15">
      <c r="C41" s="23" t="s">
        <v>58</v>
      </c>
      <c r="D41" s="24" t="s">
        <v>33</v>
      </c>
      <c r="E41" s="87" t="s">
        <v>55</v>
      </c>
      <c r="F41" s="92"/>
      <c r="G41" s="43">
        <v>0</v>
      </c>
    </row>
    <row r="42" spans="3:7" ht="14" x14ac:dyDescent="0.15">
      <c r="C42" s="23" t="s">
        <v>59</v>
      </c>
      <c r="D42" s="24" t="s">
        <v>33</v>
      </c>
      <c r="E42" s="87" t="s">
        <v>55</v>
      </c>
      <c r="F42" s="88"/>
      <c r="G42" s="43">
        <v>0</v>
      </c>
    </row>
    <row r="43" spans="3:7" ht="15" thickBot="1" x14ac:dyDescent="0.2">
      <c r="C43" s="37" t="s">
        <v>60</v>
      </c>
      <c r="D43" s="38" t="s">
        <v>33</v>
      </c>
      <c r="E43" s="89" t="s">
        <v>55</v>
      </c>
      <c r="F43" s="90"/>
      <c r="G43" s="44">
        <v>0</v>
      </c>
    </row>
    <row r="44" spans="3:7" ht="14" thickBot="1" x14ac:dyDescent="0.2"/>
    <row r="45" spans="3:7" ht="14" x14ac:dyDescent="0.15">
      <c r="C45" s="39" t="s">
        <v>34</v>
      </c>
      <c r="D45" s="72"/>
      <c r="E45" s="73"/>
      <c r="F45" s="73"/>
      <c r="G45" s="74"/>
    </row>
    <row r="46" spans="3:7" ht="14" x14ac:dyDescent="0.15">
      <c r="C46" s="40" t="s">
        <v>35</v>
      </c>
      <c r="D46" s="75"/>
      <c r="E46" s="76"/>
      <c r="F46" s="76"/>
      <c r="G46" s="77"/>
    </row>
    <row r="47" spans="3:7" ht="14" x14ac:dyDescent="0.15">
      <c r="C47" s="40" t="s">
        <v>36</v>
      </c>
      <c r="D47" s="75"/>
      <c r="E47" s="76"/>
      <c r="F47" s="76"/>
      <c r="G47" s="77"/>
    </row>
    <row r="48" spans="3:7" x14ac:dyDescent="0.15">
      <c r="C48" s="64" t="s">
        <v>37</v>
      </c>
      <c r="D48" s="78"/>
      <c r="E48" s="79"/>
      <c r="F48" s="79"/>
      <c r="G48" s="80"/>
    </row>
    <row r="49" spans="3:7" x14ac:dyDescent="0.15">
      <c r="C49" s="64"/>
      <c r="D49" s="81"/>
      <c r="E49" s="82"/>
      <c r="F49" s="82"/>
      <c r="G49" s="83"/>
    </row>
    <row r="50" spans="3:7" x14ac:dyDescent="0.15">
      <c r="C50" s="64"/>
      <c r="D50" s="81"/>
      <c r="E50" s="82"/>
      <c r="F50" s="82"/>
      <c r="G50" s="83"/>
    </row>
    <row r="51" spans="3:7" x14ac:dyDescent="0.15">
      <c r="C51" s="64"/>
      <c r="D51" s="81"/>
      <c r="E51" s="82"/>
      <c r="F51" s="82"/>
      <c r="G51" s="83"/>
    </row>
    <row r="52" spans="3:7" ht="14" thickBot="1" x14ac:dyDescent="0.2">
      <c r="C52" s="65"/>
      <c r="D52" s="84"/>
      <c r="E52" s="85"/>
      <c r="F52" s="85"/>
      <c r="G52" s="86"/>
    </row>
    <row r="53" spans="3:7" ht="27.75" customHeight="1" x14ac:dyDescent="0.15"/>
    <row r="54" spans="3:7" ht="29.25" customHeight="1" x14ac:dyDescent="0.15"/>
  </sheetData>
  <sheetProtection algorithmName="SHA-512" hashValue="qHk1H3fv6Hlj5/da5M7I57+Sx3wEsuz2+Q5RJVIFQrOQkqDk1uZrCGOZFW9gSe0jHnUgF1yaqnmknSfXazF8BA==" saltValue="6L8D5RKr91ULgrYTfmemrQ==" spinCount="100000" sheet="1" objects="1" scenarios="1"/>
  <mergeCells count="22">
    <mergeCell ref="E39:F39"/>
    <mergeCell ref="E29:F29"/>
    <mergeCell ref="C18:F18"/>
    <mergeCell ref="C24:F24"/>
    <mergeCell ref="C31:D31"/>
    <mergeCell ref="E31:F31"/>
    <mergeCell ref="C48:C52"/>
    <mergeCell ref="E26:F26"/>
    <mergeCell ref="E28:F28"/>
    <mergeCell ref="E30:F30"/>
    <mergeCell ref="C33:F33"/>
    <mergeCell ref="D45:G45"/>
    <mergeCell ref="D46:G46"/>
    <mergeCell ref="D47:G47"/>
    <mergeCell ref="D48:G52"/>
    <mergeCell ref="E42:F42"/>
    <mergeCell ref="E43:F43"/>
    <mergeCell ref="E27:F27"/>
    <mergeCell ref="E37:F37"/>
    <mergeCell ref="E40:F40"/>
    <mergeCell ref="E41:F41"/>
    <mergeCell ref="E38:F38"/>
  </mergeCells>
  <conditionalFormatting sqref="G33">
    <cfRule type="cellIs" dxfId="1" priority="3" operator="greaterThan">
      <formula>2000000</formula>
    </cfRule>
    <cfRule type="cellIs" dxfId="0" priority="4" operator="lessThanOrEqual">
      <formula>1650000</formula>
    </cfRule>
  </conditionalFormatting>
  <dataValidations count="1">
    <dataValidation allowBlank="1" showInputMessage="1" showErrorMessage="1" promptTitle="Let op!" prompt="Het is niet toegestaan boven het plafondbudget in te schrijven!" sqref="G33:G35" xr:uid="{79D036D9-10A1-4239-9F68-F80A264A581A}"/>
  </dataValidations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21"/>
  <sheetViews>
    <sheetView view="pageBreakPreview" zoomScaleNormal="100" zoomScaleSheetLayoutView="100" workbookViewId="0">
      <selection activeCell="G7" sqref="G7:G16"/>
    </sheetView>
  </sheetViews>
  <sheetFormatPr baseColWidth="10" defaultColWidth="8.6640625" defaultRowHeight="13" x14ac:dyDescent="0.15"/>
  <cols>
    <col min="1" max="1" width="8.6640625" style="1"/>
    <col min="2" max="2" width="4.6640625" style="1" customWidth="1"/>
    <col min="3" max="3" width="28" style="2" bestFit="1" customWidth="1"/>
    <col min="4" max="4" width="29.6640625" style="2" customWidth="1"/>
    <col min="5" max="5" width="20.5" style="2" customWidth="1"/>
    <col min="6" max="7" width="15.83203125" style="2" customWidth="1"/>
    <col min="8" max="8" width="19.6640625" style="1" customWidth="1"/>
    <col min="9" max="16384" width="8.6640625" style="1"/>
  </cols>
  <sheetData>
    <row r="3" spans="3:8" ht="19" customHeight="1" x14ac:dyDescent="0.2">
      <c r="C3" s="104" t="s">
        <v>0</v>
      </c>
      <c r="D3" s="104"/>
    </row>
    <row r="4" spans="3:8" ht="19" customHeight="1" x14ac:dyDescent="0.2">
      <c r="C4" s="104" t="s">
        <v>1</v>
      </c>
      <c r="D4" s="104"/>
    </row>
    <row r="5" spans="3:8" ht="14" thickBot="1" x14ac:dyDescent="0.2"/>
    <row r="6" spans="3:8" ht="14" x14ac:dyDescent="0.15">
      <c r="C6" s="51" t="s">
        <v>66</v>
      </c>
      <c r="D6" s="51" t="s">
        <v>65</v>
      </c>
      <c r="E6" s="51" t="s">
        <v>38</v>
      </c>
      <c r="F6" s="52" t="s">
        <v>39</v>
      </c>
      <c r="G6" s="52" t="s">
        <v>40</v>
      </c>
      <c r="H6" s="53" t="s">
        <v>10</v>
      </c>
    </row>
    <row r="7" spans="3:8" ht="14" x14ac:dyDescent="0.15">
      <c r="C7" s="54" t="s">
        <v>41</v>
      </c>
      <c r="D7" s="54" t="s">
        <v>42</v>
      </c>
      <c r="E7" s="54" t="s">
        <v>43</v>
      </c>
      <c r="F7" s="54">
        <v>1</v>
      </c>
      <c r="G7" s="63">
        <v>0</v>
      </c>
      <c r="H7" s="55">
        <f>+F7*G7</f>
        <v>0</v>
      </c>
    </row>
    <row r="8" spans="3:8" ht="14" x14ac:dyDescent="0.15">
      <c r="C8" s="54" t="s">
        <v>41</v>
      </c>
      <c r="D8" s="54" t="s">
        <v>42</v>
      </c>
      <c r="E8" s="54" t="s">
        <v>43</v>
      </c>
      <c r="F8" s="54">
        <v>8</v>
      </c>
      <c r="G8" s="63">
        <v>0</v>
      </c>
      <c r="H8" s="55">
        <f t="shared" ref="H8:H16" si="0">+F8*G8</f>
        <v>0</v>
      </c>
    </row>
    <row r="9" spans="3:8" ht="14" x14ac:dyDescent="0.15">
      <c r="C9" s="54" t="s">
        <v>41</v>
      </c>
      <c r="D9" s="54" t="s">
        <v>67</v>
      </c>
      <c r="E9" s="54" t="s">
        <v>43</v>
      </c>
      <c r="F9" s="54">
        <v>1</v>
      </c>
      <c r="G9" s="63">
        <v>0</v>
      </c>
      <c r="H9" s="55">
        <f t="shared" si="0"/>
        <v>0</v>
      </c>
    </row>
    <row r="10" spans="3:8" ht="14" x14ac:dyDescent="0.15">
      <c r="C10" s="54" t="s">
        <v>41</v>
      </c>
      <c r="D10" s="54" t="s">
        <v>67</v>
      </c>
      <c r="E10" s="54" t="s">
        <v>43</v>
      </c>
      <c r="F10" s="54">
        <v>8</v>
      </c>
      <c r="G10" s="63">
        <v>0</v>
      </c>
      <c r="H10" s="55">
        <f t="shared" si="0"/>
        <v>0</v>
      </c>
    </row>
    <row r="11" spans="3:8" ht="14" x14ac:dyDescent="0.15">
      <c r="C11" s="54" t="s">
        <v>44</v>
      </c>
      <c r="D11" s="54" t="s">
        <v>41</v>
      </c>
      <c r="E11" s="54" t="s">
        <v>43</v>
      </c>
      <c r="F11" s="54">
        <v>1</v>
      </c>
      <c r="G11" s="63">
        <v>0</v>
      </c>
      <c r="H11" s="55">
        <f t="shared" si="0"/>
        <v>0</v>
      </c>
    </row>
    <row r="12" spans="3:8" ht="14" x14ac:dyDescent="0.15">
      <c r="C12" s="54" t="s">
        <v>44</v>
      </c>
      <c r="D12" s="54" t="s">
        <v>41</v>
      </c>
      <c r="E12" s="54" t="s">
        <v>43</v>
      </c>
      <c r="F12" s="54">
        <v>8</v>
      </c>
      <c r="G12" s="63">
        <v>0</v>
      </c>
      <c r="H12" s="55">
        <f t="shared" si="0"/>
        <v>0</v>
      </c>
    </row>
    <row r="13" spans="3:8" ht="14" x14ac:dyDescent="0.15">
      <c r="C13" s="54" t="s">
        <v>41</v>
      </c>
      <c r="D13" s="54" t="s">
        <v>45</v>
      </c>
      <c r="E13" s="54" t="s">
        <v>43</v>
      </c>
      <c r="F13" s="54">
        <v>1</v>
      </c>
      <c r="G13" s="63">
        <v>0</v>
      </c>
      <c r="H13" s="55">
        <f t="shared" si="0"/>
        <v>0</v>
      </c>
    </row>
    <row r="14" spans="3:8" ht="14" x14ac:dyDescent="0.15">
      <c r="C14" s="54" t="s">
        <v>41</v>
      </c>
      <c r="D14" s="54" t="s">
        <v>45</v>
      </c>
      <c r="E14" s="54" t="s">
        <v>43</v>
      </c>
      <c r="F14" s="54">
        <v>8</v>
      </c>
      <c r="G14" s="63">
        <v>0</v>
      </c>
      <c r="H14" s="55">
        <f t="shared" si="0"/>
        <v>0</v>
      </c>
    </row>
    <row r="15" spans="3:8" ht="14" x14ac:dyDescent="0.15">
      <c r="C15" s="54" t="s">
        <v>41</v>
      </c>
      <c r="D15" s="54" t="s">
        <v>46</v>
      </c>
      <c r="E15" s="54" t="s">
        <v>43</v>
      </c>
      <c r="F15" s="54">
        <v>1</v>
      </c>
      <c r="G15" s="63">
        <v>0</v>
      </c>
      <c r="H15" s="55">
        <f t="shared" si="0"/>
        <v>0</v>
      </c>
    </row>
    <row r="16" spans="3:8" ht="14" x14ac:dyDescent="0.15">
      <c r="C16" s="54" t="s">
        <v>41</v>
      </c>
      <c r="D16" s="54" t="s">
        <v>46</v>
      </c>
      <c r="E16" s="54" t="s">
        <v>43</v>
      </c>
      <c r="F16" s="54">
        <v>8</v>
      </c>
      <c r="G16" s="63">
        <v>0</v>
      </c>
      <c r="H16" s="55">
        <f t="shared" si="0"/>
        <v>0</v>
      </c>
    </row>
    <row r="17" spans="2:9" ht="33" customHeight="1" thickBot="1" x14ac:dyDescent="0.25">
      <c r="C17" s="105" t="s">
        <v>47</v>
      </c>
      <c r="D17" s="106"/>
      <c r="E17" s="106"/>
      <c r="F17" s="106"/>
      <c r="G17" s="107"/>
      <c r="H17" s="60">
        <f>+H7+H9+H11+H13+H15</f>
        <v>0</v>
      </c>
    </row>
    <row r="18" spans="2:9" ht="37" customHeight="1" thickBot="1" x14ac:dyDescent="0.25">
      <c r="C18" s="105" t="s">
        <v>48</v>
      </c>
      <c r="D18" s="106"/>
      <c r="E18" s="106"/>
      <c r="F18" s="106"/>
      <c r="G18" s="107"/>
      <c r="H18" s="61">
        <f>+H8+H10+H12+H14+H16</f>
        <v>0</v>
      </c>
    </row>
    <row r="19" spans="2:9" x14ac:dyDescent="0.15">
      <c r="B19" s="56"/>
      <c r="C19" s="57"/>
      <c r="D19" s="57"/>
      <c r="E19" s="57"/>
      <c r="F19" s="57"/>
      <c r="G19" s="57"/>
      <c r="H19" s="56"/>
      <c r="I19" s="56"/>
    </row>
    <row r="20" spans="2:9" ht="57.75" customHeight="1" x14ac:dyDescent="0.15">
      <c r="B20" s="56"/>
      <c r="C20" s="58" t="s">
        <v>49</v>
      </c>
      <c r="D20" s="58"/>
      <c r="E20" s="58"/>
      <c r="F20" s="58"/>
      <c r="G20" s="58"/>
      <c r="H20" s="59">
        <f>+H17+H18</f>
        <v>0</v>
      </c>
      <c r="I20" s="56"/>
    </row>
    <row r="21" spans="2:9" x14ac:dyDescent="0.15">
      <c r="B21" s="56"/>
      <c r="C21" s="57"/>
      <c r="D21" s="57"/>
      <c r="E21" s="57"/>
      <c r="F21" s="57"/>
      <c r="G21" s="57"/>
      <c r="H21" s="56"/>
      <c r="I21" s="56"/>
    </row>
  </sheetData>
  <sheetProtection algorithmName="SHA-512" hashValue="jU4+u+sD8r55Rw+BEcULdl/zrRNXT5sBAQC5uD5oQXVC/yIQ/OS2OMIwID4Q20od9RnveIJE1Iv29TALyYsB0g==" saltValue="slVeHTBuXa8xCdUXAq2gfw==" spinCount="100000" sheet="1" objects="1" scenarios="1"/>
  <mergeCells count="4">
    <mergeCell ref="C4:D4"/>
    <mergeCell ref="C3:D3"/>
    <mergeCell ref="C17:G17"/>
    <mergeCell ref="C18:G18"/>
  </mergeCells>
  <pageMargins left="0.7" right="0.7" top="0.75" bottom="0.75" header="0.3" footer="0.3"/>
  <pageSetup paperSize="9"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DFE9F7C4BF5F47BA2D34CC404EAC62" ma:contentTypeVersion="6" ma:contentTypeDescription="Een nieuw document maken." ma:contentTypeScope="" ma:versionID="e34f19840d1bf8b78e47e110a98b6976">
  <xsd:schema xmlns:xsd="http://www.w3.org/2001/XMLSchema" xmlns:xs="http://www.w3.org/2001/XMLSchema" xmlns:p="http://schemas.microsoft.com/office/2006/metadata/properties" xmlns:ns2="43c62e45-efa9-4740-8fae-330da097cd02" xmlns:ns3="0bace44d-b12d-4f3c-875d-f8d951892396" targetNamespace="http://schemas.microsoft.com/office/2006/metadata/properties" ma:root="true" ma:fieldsID="9c41934447ed4f94104a22f3897b5718" ns2:_="" ns3:_="">
    <xsd:import namespace="43c62e45-efa9-4740-8fae-330da097cd02"/>
    <xsd:import namespace="0bace44d-b12d-4f3c-875d-f8d9518923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62e45-efa9-4740-8fae-330da097cd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ce44d-b12d-4f3c-875d-f8d95189239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E43F3B-B9DF-4182-8455-DB96CAACED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D814E9-72FE-471F-A90A-D312CC6F7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c62e45-efa9-4740-8fae-330da097cd02"/>
    <ds:schemaRef ds:uri="0bace44d-b12d-4f3c-875d-f8d9518923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494B0C-4524-4420-A095-8ABA703A2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Prijzenblad</vt:lpstr>
      <vt:lpstr>Koppelingen</vt:lpstr>
      <vt:lpstr>Koppelingen!Afdrukbereik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 Huisman</dc:creator>
  <cp:keywords/>
  <dc:description/>
  <cp:lastModifiedBy>Antoinette Vriend</cp:lastModifiedBy>
  <cp:revision/>
  <dcterms:created xsi:type="dcterms:W3CDTF">2011-03-29T08:49:33Z</dcterms:created>
  <dcterms:modified xsi:type="dcterms:W3CDTF">2020-09-16T11:56:23Z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0x0101005BDFE9F7C4BF5F47BA2D34CC404EAC62</vt:lpwstr>
  </property>
</Properties>
</file>