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M:\"/>
    </mc:Choice>
  </mc:AlternateContent>
  <xr:revisionPtr revIDLastSave="0" documentId="13_ncr:1_{FDF9598F-D4FF-402D-B651-D363AF77D2FB}" xr6:coauthVersionLast="45" xr6:coauthVersionMax="45" xr10:uidLastSave="{00000000-0000-0000-0000-000000000000}"/>
  <bookViews>
    <workbookView xWindow="-108" yWindow="-108" windowWidth="23256" windowHeight="12576" firstSheet="1" activeTab="1" xr2:uid="{00000000-000D-0000-FFFF-FFFF00000000}"/>
  </bookViews>
  <sheets>
    <sheet name="SLDataSheet" sheetId="4" state="veryHidden" r:id="rId1"/>
    <sheet name="Bijlage 5 Prijzenformulier" sheetId="1" r:id="rId2"/>
    <sheet name="Toelichting bijlage 5" sheetId="3" r:id="rId3"/>
  </sheets>
  <definedNames>
    <definedName name="_xlnm.Print_Area" localSheetId="1">'Bijlage 5 Prijzenformulier'!$A$1:$S$68</definedName>
    <definedName name="_xlnm.Print_Area" localSheetId="2">'Toelichting bijlage 5'!$B$2:$G$25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1" i="1" l="1"/>
  <c r="L21" i="1"/>
  <c r="K21" i="1"/>
  <c r="J21" i="1"/>
  <c r="I21" i="1"/>
  <c r="H21" i="1"/>
  <c r="C19" i="3" l="1"/>
  <c r="O44" i="1"/>
  <c r="Q46" i="1" s="1"/>
  <c r="Q48" i="1" s="1"/>
  <c r="O54" i="1" l="1"/>
  <c r="O53" i="1"/>
  <c r="O52" i="1"/>
  <c r="C18" i="3" l="1"/>
  <c r="C17" i="3"/>
  <c r="I25" i="1"/>
  <c r="J25" i="1" s="1"/>
  <c r="K25" i="1" s="1"/>
  <c r="L25" i="1" s="1"/>
  <c r="M25" i="1" s="1"/>
  <c r="I24" i="1"/>
  <c r="J24" i="1" s="1"/>
  <c r="K24" i="1" s="1"/>
  <c r="L24" i="1" s="1"/>
  <c r="M24" i="1" s="1"/>
  <c r="C16" i="3" l="1"/>
  <c r="C15" i="3"/>
  <c r="C14" i="3"/>
  <c r="M30" i="1"/>
  <c r="L30" i="1"/>
  <c r="K30" i="1"/>
  <c r="J30" i="1"/>
  <c r="I30" i="1"/>
  <c r="C4" i="3" l="1"/>
  <c r="C21" i="3" l="1"/>
  <c r="C23" i="3"/>
  <c r="C24" i="3" l="1"/>
  <c r="Q56" i="1" l="1"/>
  <c r="Q58" i="1" s="1"/>
  <c r="O56" i="1"/>
  <c r="C22" i="3" l="1"/>
</calcChain>
</file>

<file path=xl/sharedStrings.xml><?xml version="1.0" encoding="utf-8"?>
<sst xmlns="http://schemas.openxmlformats.org/spreadsheetml/2006/main" count="86" uniqueCount="77">
  <si>
    <t>Handtekening:</t>
  </si>
  <si>
    <t>Organisatie:</t>
  </si>
  <si>
    <t>Naam:</t>
  </si>
  <si>
    <t>Functie:</t>
  </si>
  <si>
    <t>Plaats:</t>
  </si>
  <si>
    <t>Datum:</t>
  </si>
  <si>
    <t>Totale kosten voor de duur van de overeenkomst (inclusief optionele verlengingen):</t>
  </si>
  <si>
    <t>Score</t>
  </si>
  <si>
    <t>Korting</t>
  </si>
  <si>
    <t>- Alle gele cellen dienen door de leverancier te worden in gevuld.</t>
  </si>
  <si>
    <t>- Dit prijzenformulier dient rechtsgeldig te worden ondertekend.</t>
  </si>
  <si>
    <t>- De niet-gele velden mogen niet worden gewijzigd.</t>
  </si>
  <si>
    <t>Algemeen</t>
  </si>
  <si>
    <t xml:space="preserve"> </t>
  </si>
  <si>
    <t>- Genoemde prijzen zijn opgegeven conform ARBIT 2018, in Euro's, excl. BTW.</t>
  </si>
  <si>
    <t>- De ingevulde bedragen zijn zonder enig voorbehoud opgegeven.</t>
  </si>
  <si>
    <t>- De toelichting bij dit prijzenformulier is integraal onderdeel van de aanbieding.</t>
  </si>
  <si>
    <t>Alle opgegeven prijzen en tarieven worden na aanbesteding onverkort en onveranderd opgenomen in of bij de overeenkomst, en zijn geldig voor de duur van de overeenkomst. In de overeenkomst is een indexeringsregeling opgenomen. Het tabblad "Bijlage 5 Prijzenformulier" en het tabblad "Toelichting bijlage 5" zijn onderdelen van de overeenkomst of dienen als een annex hierbij. 
Deze toelichting is integraal onderdeel van de prijsopgave.</t>
  </si>
  <si>
    <t>Elementen uit de prijsuitvraag</t>
  </si>
  <si>
    <t>Kwalitatieve beoordeling van uw inschrijving (in te vullen door ProRail):</t>
  </si>
  <si>
    <t>Deze opstelling levert ProRail als service mee voor de gegadigde. Aan deze opstelling of de uitkomsten uit deze opstelling kunnen geen rechten worden ontleend.</t>
  </si>
  <si>
    <t>Totale fictieve inschrijfsom (evaluatieprijs):</t>
  </si>
  <si>
    <t>Duur van de overeenkomst: 3 jaar (plus 1 + 1 + 1 jaar optionele verlenging)</t>
  </si>
  <si>
    <t>Plan van aanpak transitie (15%)</t>
  </si>
  <si>
    <t>Locatie met 1 t/m 20 camera's:</t>
  </si>
  <si>
    <t>Locatie met 21 t/m 100 camera's:</t>
  </si>
  <si>
    <t>Locatie met 101 t/m 200 camera's:</t>
  </si>
  <si>
    <t>Locatie met 201 t/m 1000 camera's:</t>
  </si>
  <si>
    <t>Vaste prijs per activiteit:</t>
  </si>
  <si>
    <t>Korting-percentage:</t>
  </si>
  <si>
    <t>Vaste jaarlijkse prijs:</t>
  </si>
  <si>
    <t>WP 3. Producten en diensten (vaste prijs per activiteit)</t>
  </si>
  <si>
    <t>All-in uurtarief:</t>
  </si>
  <si>
    <t>(Logo van gegadigde)</t>
  </si>
  <si>
    <t>- Alle kosten en verrekeningen om te voldoen aan gestelde eisen bij deze aanbesteding zijn opgenomen in de aanbieding op dit prijzenformulier.</t>
  </si>
  <si>
    <t>WP 1. Brutolicentie vanuit Genetec (inschatting ProRail), leverancierskorting</t>
  </si>
  <si>
    <t>Prijscomponenten / (contract-)jaar:</t>
  </si>
  <si>
    <t>Geschat aantal camera's:</t>
  </si>
  <si>
    <t>Genoemde aantallen, volumes en volumegroei: ProRail heeft goed inzicht van de volumes op het moment van opstellen van deze begroting. Echter, de geprognosticeerde groei is een inschatting, en aan deze inschatting kunnen geen rechten worden ontleend.</t>
  </si>
  <si>
    <t>Locatie (toevoegen / verwijderen / vervangen / muteren):</t>
  </si>
  <si>
    <t>Camera (toevoegen / verwijderen / vervangen / muteren):</t>
  </si>
  <si>
    <t>Werkplek (toevoegen / verwijderen / vervangen / muteren):</t>
  </si>
  <si>
    <t>Type  A</t>
  </si>
  <si>
    <t>Type  B</t>
  </si>
  <si>
    <t>Type  C</t>
  </si>
  <si>
    <t>Type  D / E</t>
  </si>
  <si>
    <t>Uurtarief project manager, service manager (max . € 125,- uur)</t>
  </si>
  <si>
    <t>WP 4. Systeemintegratie en projecten, uren per jaar (Gemiddeld "all-in" uurtarief)</t>
  </si>
  <si>
    <t>WP 2. Onderhoud en (correctief en preventief) beheer - (jaarlijkse fee per locatie)</t>
  </si>
  <si>
    <t>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Indien opdrachtnemer functies wenst in te zetten welk niet passen binnen de vier benoemde functies, wijst ProRail naar alle redelijkheid een tariefgroep aan welk het meest aansluit bij de type werkzaamheden van de in te zetten functionaris.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 avond- en nachtwerk (18:00 - 08:00), zaterdagwerk : 50%
- zondag-/feestdagenwerk: 100%</t>
  </si>
  <si>
    <t>Centrale locatie (CRR)</t>
  </si>
  <si>
    <t>WP 5. Server- en/of storage inrichting en -configuratie, plaatsing en installatie op locatie, aansluiting, testen en werkend opleveren conform specificatie (inclusief verwijderen  en afvoer oud materiaal)</t>
  </si>
  <si>
    <t>Uurtarief werkvoorbereider (max . € 80,- uur)</t>
  </si>
  <si>
    <t>Uurtarief monteur (service / installatie) (max . € 80,- uur)</t>
  </si>
  <si>
    <t>Uurtarief allround software engineer, -analist, - consultant Genetec (max . € 100,- uur)</t>
  </si>
  <si>
    <t>Alleen de prijscomponenten die in dit Prijzenformulier zijn opgenomen komen in aanmerking voor vergoeding. Bij onduidelijkheid over benoemde werkzaamheden in het eisendeel of andere documentatie bij de aanbesteding is de veronderstelling dat de kosten van deze werkzaamheden in werkpakket 2 zijn opgenomen.</t>
  </si>
  <si>
    <t>Functioneel- en technisch applicatiebeheer Video Management Systeem (VMS)
Tendernet nr.: 279353</t>
  </si>
  <si>
    <t>Uw totale fictieve korting (maximaal 30 punten, = 65%):</t>
  </si>
  <si>
    <t>Plan van aanpak beschikbaarheid (35%)</t>
  </si>
  <si>
    <t>Plan van aanpak proactiviteit (15%)</t>
  </si>
  <si>
    <t>Zie Leidraad aanbesteding hoofdstuk 5.4 en 5.5</t>
  </si>
  <si>
    <t>Zie Bijlage 11, Programma van Eisen</t>
  </si>
  <si>
    <t>Zie Bijlage 11, Programma van Eisen. Bij de verschillende onderdelen zijn maxima aangegeven. Offreren boven het maximum leidt tot een ongeldige aanbieding.</t>
  </si>
  <si>
    <t>Versie 1.1</t>
  </si>
  <si>
    <t>Zie Bijlage 11, Programma van Eisen.</t>
  </si>
  <si>
    <t>Totale inschrijfsom (contractwaarde) over de gehele looptijd inclusief opties:</t>
  </si>
  <si>
    <t>Vergelijkingsprijs (excl. transitiekosten)</t>
  </si>
  <si>
    <t>Uren-opgave</t>
  </si>
  <si>
    <t>WP 6. Transitiekosten</t>
  </si>
  <si>
    <t>Transitiekosten bij aanvang contract (nacalculatie o.b.v. urenplafond), (max. € 20.000):</t>
  </si>
  <si>
    <t>Alle gele cellen dienen te worden ingevuld: Bij niet-invullen of een prijsopgave € 0 Euro, beschouwt ProRail de aanbieding als ongeldig. Aanbiedingen op prijscomponenten boven de gestelde maxima beschouwt ProRail als ongeldig.</t>
  </si>
  <si>
    <t>Op basis van een door ProRail goedgekeurd transitieplan voert gegadigde de transitiewerkzaamheden uit. Facturatie hiervan op basis van nacalculatie met urenplafond tot een bedrag van maximaal € 20.000, voor een tijdsbesteding boven dit bedrag geldt de opgave als een fixed-price project.
Gegadigde factureert bij schriftelijke acceptatie van ProRail van de deliverables in het transitieplan.
Het te hanteren uurtarief is het gewogen gemiddelde van de werkvoorbereider, software-engineer en projectleider zoals nu berekend is in dit prijzenformulier.
Het transitiekostenbudget is onderdeel van de contractwaarde maar geen onderdeel van de vergelijkingsprijs.
Gegadigde voert in de gele cel in de kolom "2021" alleen de voorziene uren uit het transitieplan in. Het invoeren van 0 uren (nihil) is toegestaan, negatieve uren is niet toegestaan, uren welke het bedrag aan transitiekosten boven € 20.000 doen stijgen eveneens niet.</t>
  </si>
  <si>
    <t>- Er mogen geen negatieve bedragen, aantallen en/of percentages worden ingevuld.</t>
  </si>
  <si>
    <t>- Indien aan prijscomponenten maxima zijn gesteld, mogen deze niet worden overschreden.</t>
  </si>
  <si>
    <t>- Bij het niet voldoen aan bovenstaande eisen beschouwt ProrRail de aanbieding als ongeldig.</t>
  </si>
  <si>
    <t xml:space="preserve">      Bijlage 5: Prijzenformulier</t>
  </si>
  <si>
    <t>Indicatief rekent ProRail nu met € 40,- per camera. De gepubliceerde prijslijst begin 2021 van Genetec is hierbij leidend.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</si>
</sst>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0.0%"/>
    <numFmt numFmtId="167" formatCode="_ &quot;€&quot;\ * #,##0_ ;_ &quot;€&quot;\ * \-#,##0_ ;_ &quot;€&quot;\ * &quot;-&quot;??_ ;_ @_ "/>
  </numFmts>
  <fonts count="16" x14ac:knownFonts="1">
    <font>
      <sz val="10"/>
      <color theme="1"/>
      <name val="Arial"/>
      <family val="2"/>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sz val="11"/>
      <color theme="1" tint="0.499984740745262"/>
      <name val="Calibri"/>
      <family val="2"/>
      <scheme val="minor"/>
    </font>
    <font>
      <b/>
      <sz val="11"/>
      <color theme="1" tint="0.499984740745262"/>
      <name val="Calibri"/>
      <family val="2"/>
      <scheme val="minor"/>
    </font>
    <font>
      <sz val="10"/>
      <color theme="1" tint="0.499984740745262"/>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ck">
        <color theme="3" tint="-0.24994659260841701"/>
      </left>
      <right/>
      <top style="dashed">
        <color theme="3" tint="-0.24994659260841701"/>
      </top>
      <bottom/>
      <diagonal/>
    </border>
    <border>
      <left/>
      <right/>
      <top style="dashed">
        <color theme="3" tint="-0.24994659260841701"/>
      </top>
      <bottom/>
      <diagonal/>
    </border>
    <border>
      <left/>
      <right style="thick">
        <color theme="3" tint="-0.24994659260841701"/>
      </right>
      <top style="dashed">
        <color theme="3" tint="-0.24994659260841701"/>
      </top>
      <bottom/>
      <diagonal/>
    </border>
    <border>
      <left style="thick">
        <color theme="3" tint="-0.24994659260841701"/>
      </left>
      <right/>
      <top/>
      <bottom style="dashed">
        <color theme="3" tint="-0.24994659260841701"/>
      </bottom>
      <diagonal/>
    </border>
    <border>
      <left/>
      <right/>
      <top/>
      <bottom style="dashed">
        <color theme="3" tint="-0.24994659260841701"/>
      </bottom>
      <diagonal/>
    </border>
    <border>
      <left/>
      <right style="thick">
        <color theme="3" tint="-0.24994659260841701"/>
      </right>
      <top/>
      <bottom style="dashed">
        <color theme="3" tint="-0.24994659260841701"/>
      </bottom>
      <diagonal/>
    </border>
    <border>
      <left style="thin">
        <color indexed="64"/>
      </left>
      <right style="thin">
        <color indexed="64"/>
      </right>
      <top/>
      <bottom style="thin">
        <color indexed="64"/>
      </bottom>
      <diagonal/>
    </border>
  </borders>
  <cellStyleXfs count="8">
    <xf numFmtId="0" fontId="0" fillId="0" borderId="0"/>
    <xf numFmtId="44" fontId="4" fillId="3" borderId="1">
      <alignment horizontal="center"/>
    </xf>
    <xf numFmtId="0" fontId="4" fillId="2" borderId="0"/>
    <xf numFmtId="0" fontId="2" fillId="0" borderId="0"/>
    <xf numFmtId="44" fontId="4" fillId="2" borderId="1"/>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63">
    <xf numFmtId="0" fontId="0" fillId="0" borderId="0" xfId="0"/>
    <xf numFmtId="0" fontId="3" fillId="2" borderId="0" xfId="0" applyFont="1" applyFill="1" applyBorder="1" applyAlignment="1">
      <alignment horizontal="center"/>
    </xf>
    <xf numFmtId="0" fontId="3" fillId="2" borderId="8" xfId="0" applyFont="1" applyFill="1" applyBorder="1" applyAlignment="1">
      <alignment horizontal="left"/>
    </xf>
    <xf numFmtId="0" fontId="3" fillId="2" borderId="0" xfId="0" applyFont="1" applyFill="1" applyBorder="1" applyAlignment="1">
      <alignment horizontal="left"/>
    </xf>
    <xf numFmtId="0" fontId="5" fillId="2" borderId="0" xfId="0" quotePrefix="1" applyFont="1" applyFill="1" applyBorder="1" applyAlignment="1">
      <alignment horizontal="center"/>
    </xf>
    <xf numFmtId="0" fontId="4" fillId="2" borderId="0" xfId="2" applyFont="1" applyBorder="1"/>
    <xf numFmtId="0" fontId="6" fillId="2" borderId="0" xfId="0" applyFont="1" applyFill="1"/>
    <xf numFmtId="0" fontId="6" fillId="2" borderId="7" xfId="0" applyFont="1" applyFill="1" applyBorder="1"/>
    <xf numFmtId="0" fontId="6" fillId="2" borderId="9" xfId="0" applyFont="1" applyFill="1" applyBorder="1"/>
    <xf numFmtId="0" fontId="6" fillId="2" borderId="10" xfId="0" applyFont="1" applyFill="1" applyBorder="1"/>
    <xf numFmtId="0" fontId="6" fillId="2" borderId="11" xfId="0" applyFont="1" applyFill="1" applyBorder="1"/>
    <xf numFmtId="0" fontId="6" fillId="2" borderId="12" xfId="0" applyFont="1" applyFill="1" applyBorder="1"/>
    <xf numFmtId="0" fontId="6" fillId="2" borderId="13" xfId="0" applyFont="1" applyFill="1" applyBorder="1"/>
    <xf numFmtId="0" fontId="6" fillId="2" borderId="14" xfId="0" applyFont="1" applyFill="1" applyBorder="1"/>
    <xf numFmtId="0" fontId="4" fillId="2" borderId="0" xfId="0" applyFont="1" applyFill="1" applyBorder="1"/>
    <xf numFmtId="0" fontId="4" fillId="2" borderId="0" xfId="0" applyFont="1" applyFill="1"/>
    <xf numFmtId="0" fontId="4" fillId="2" borderId="0" xfId="0" applyFont="1" applyFill="1" applyBorder="1" applyAlignment="1">
      <alignment horizontal="left" wrapText="1"/>
    </xf>
    <xf numFmtId="0" fontId="4" fillId="2" borderId="0" xfId="0" applyFont="1" applyFill="1" applyBorder="1" applyAlignment="1">
      <alignment horizontal="left"/>
    </xf>
    <xf numFmtId="44" fontId="4" fillId="2" borderId="0" xfId="0" applyNumberFormat="1" applyFont="1" applyFill="1" applyBorder="1"/>
    <xf numFmtId="0" fontId="8" fillId="0" borderId="0" xfId="0" applyFont="1" applyProtection="1"/>
    <xf numFmtId="0" fontId="6" fillId="0" borderId="0" xfId="0" applyFont="1" applyProtection="1"/>
    <xf numFmtId="0" fontId="6" fillId="0" borderId="0" xfId="0" applyFont="1" applyBorder="1" applyProtection="1"/>
    <xf numFmtId="0" fontId="8" fillId="0" borderId="0" xfId="0" applyFont="1" applyBorder="1" applyAlignment="1" applyProtection="1">
      <alignment horizontal="left" vertical="top" wrapText="1"/>
    </xf>
    <xf numFmtId="0" fontId="4" fillId="0" borderId="0" xfId="0" applyFont="1" applyBorder="1" applyProtection="1"/>
    <xf numFmtId="0" fontId="11" fillId="0" borderId="0" xfId="0" applyFont="1" applyBorder="1" applyAlignment="1" applyProtection="1">
      <alignment horizontal="left" vertical="top" wrapText="1"/>
    </xf>
    <xf numFmtId="0" fontId="4" fillId="0" borderId="0" xfId="0" applyFont="1" applyProtection="1"/>
    <xf numFmtId="0" fontId="11" fillId="2" borderId="0" xfId="0" applyFont="1" applyFill="1" applyProtection="1"/>
    <xf numFmtId="0" fontId="6" fillId="2" borderId="0" xfId="0" applyFont="1" applyFill="1" applyProtection="1"/>
    <xf numFmtId="0" fontId="8" fillId="2" borderId="0" xfId="0" applyFont="1" applyFill="1" applyAlignment="1" applyProtection="1">
      <alignment wrapText="1"/>
    </xf>
    <xf numFmtId="0" fontId="8" fillId="2" borderId="0" xfId="0" applyFont="1" applyFill="1" applyProtection="1"/>
    <xf numFmtId="0" fontId="8" fillId="0" borderId="0" xfId="0" applyFont="1" applyAlignment="1" applyProtection="1">
      <alignment wrapText="1"/>
    </xf>
    <xf numFmtId="0" fontId="6" fillId="0" borderId="0" xfId="0" applyFont="1" applyAlignment="1" applyProtection="1">
      <alignment wrapText="1"/>
    </xf>
    <xf numFmtId="0" fontId="4" fillId="2" borderId="1" xfId="0" applyFont="1" applyFill="1" applyBorder="1" applyAlignment="1">
      <alignment horizontal="left" vertical="top" wrapText="1"/>
    </xf>
    <xf numFmtId="0" fontId="4" fillId="2" borderId="10" xfId="0" applyFont="1" applyFill="1" applyBorder="1"/>
    <xf numFmtId="0" fontId="4" fillId="2" borderId="11" xfId="0" applyFont="1" applyFill="1" applyBorder="1"/>
    <xf numFmtId="0" fontId="11" fillId="2" borderId="27" xfId="0" applyFont="1" applyFill="1" applyBorder="1" applyProtection="1"/>
    <xf numFmtId="0" fontId="4" fillId="2" borderId="26" xfId="0" applyFont="1" applyFill="1" applyBorder="1" applyProtection="1"/>
    <xf numFmtId="0" fontId="11" fillId="2" borderId="0" xfId="0" applyFont="1" applyFill="1" applyBorder="1" applyAlignment="1" applyProtection="1">
      <alignment wrapText="1"/>
    </xf>
    <xf numFmtId="0" fontId="6" fillId="2" borderId="26" xfId="0" applyFont="1" applyFill="1" applyBorder="1" applyProtection="1"/>
    <xf numFmtId="0" fontId="8" fillId="2" borderId="27" xfId="0" applyFont="1" applyFill="1" applyBorder="1" applyProtection="1"/>
    <xf numFmtId="0" fontId="6" fillId="2" borderId="28" xfId="0" applyFont="1" applyFill="1" applyBorder="1" applyProtection="1"/>
    <xf numFmtId="0" fontId="8" fillId="2" borderId="29" xfId="0" applyFont="1" applyFill="1" applyBorder="1" applyAlignment="1" applyProtection="1">
      <alignment wrapText="1"/>
    </xf>
    <xf numFmtId="0" fontId="8" fillId="2" borderId="30" xfId="0" applyFont="1" applyFill="1" applyBorder="1" applyProtection="1"/>
    <xf numFmtId="165" fontId="4" fillId="2" borderId="1" xfId="5" applyNumberFormat="1" applyFont="1" applyFill="1" applyBorder="1" applyAlignment="1">
      <alignment wrapText="1"/>
    </xf>
    <xf numFmtId="0" fontId="6" fillId="2" borderId="0" xfId="0" applyFont="1" applyFill="1" applyAlignment="1">
      <alignment wrapText="1"/>
    </xf>
    <xf numFmtId="0" fontId="6" fillId="2" borderId="0" xfId="0" applyFont="1" applyFill="1" applyAlignment="1" applyProtection="1">
      <alignment wrapText="1"/>
    </xf>
    <xf numFmtId="0" fontId="6" fillId="2" borderId="0" xfId="0" applyFont="1" applyFill="1" applyBorder="1" applyProtection="1"/>
    <xf numFmtId="0" fontId="6" fillId="2" borderId="23" xfId="0" applyFont="1" applyFill="1" applyBorder="1" applyProtection="1"/>
    <xf numFmtId="0" fontId="6" fillId="2" borderId="24" xfId="0" applyFont="1" applyFill="1" applyBorder="1" applyAlignment="1">
      <alignment wrapText="1"/>
    </xf>
    <xf numFmtId="0" fontId="6" fillId="2" borderId="24" xfId="0" applyFont="1" applyFill="1" applyBorder="1" applyAlignment="1" applyProtection="1">
      <alignment wrapText="1"/>
    </xf>
    <xf numFmtId="0" fontId="6" fillId="2" borderId="25" xfId="0" applyFont="1" applyFill="1" applyBorder="1" applyProtection="1"/>
    <xf numFmtId="0" fontId="6" fillId="2" borderId="0" xfId="0" applyFont="1" applyFill="1" applyBorder="1" applyAlignment="1" applyProtection="1">
      <alignment wrapText="1"/>
    </xf>
    <xf numFmtId="0" fontId="6" fillId="2" borderId="27" xfId="0" applyFont="1" applyFill="1" applyBorder="1" applyProtection="1"/>
    <xf numFmtId="0" fontId="9" fillId="2" borderId="27" xfId="0" applyFont="1" applyFill="1" applyBorder="1" applyAlignment="1" applyProtection="1">
      <alignment horizontal="left"/>
    </xf>
    <xf numFmtId="0" fontId="9" fillId="2" borderId="0" xfId="0" applyFont="1" applyFill="1" applyBorder="1" applyAlignment="1" applyProtection="1">
      <alignment horizontal="left"/>
    </xf>
    <xf numFmtId="0" fontId="9" fillId="2" borderId="0" xfId="0" quotePrefix="1" applyFont="1" applyFill="1" applyBorder="1" applyAlignment="1" applyProtection="1">
      <alignment horizontal="center" wrapText="1"/>
    </xf>
    <xf numFmtId="0" fontId="9" fillId="2" borderId="0" xfId="0" applyFont="1" applyFill="1" applyBorder="1" applyAlignment="1" applyProtection="1">
      <alignment horizontal="center" wrapText="1"/>
    </xf>
    <xf numFmtId="0" fontId="4" fillId="2" borderId="0" xfId="0" applyFont="1" applyFill="1" applyBorder="1" applyProtection="1"/>
    <xf numFmtId="0" fontId="10" fillId="2" borderId="0" xfId="0" applyFont="1" applyFill="1" applyBorder="1" applyAlignment="1" applyProtection="1">
      <alignment wrapText="1"/>
    </xf>
    <xf numFmtId="0" fontId="8" fillId="2" borderId="0" xfId="0" applyFont="1" applyFill="1" applyBorder="1" applyAlignment="1" applyProtection="1">
      <alignment horizontal="left" vertical="top" wrapText="1"/>
    </xf>
    <xf numFmtId="0" fontId="10" fillId="2" borderId="0" xfId="0" quotePrefix="1" applyFont="1" applyFill="1" applyBorder="1" applyAlignment="1" applyProtection="1">
      <alignment horizontal="left" wrapText="1"/>
    </xf>
    <xf numFmtId="0" fontId="4" fillId="2" borderId="0" xfId="0" applyFont="1" applyFill="1" applyBorder="1" applyAlignment="1" applyProtection="1">
      <alignment wrapText="1"/>
    </xf>
    <xf numFmtId="0" fontId="11" fillId="2" borderId="1" xfId="0" applyFont="1" applyFill="1" applyBorder="1" applyAlignment="1" applyProtection="1">
      <alignment vertical="top" wrapText="1"/>
    </xf>
    <xf numFmtId="0" fontId="11" fillId="2" borderId="0" xfId="0" applyFont="1" applyFill="1" applyBorder="1" applyAlignment="1" applyProtection="1">
      <alignment vertical="top" wrapText="1"/>
    </xf>
    <xf numFmtId="0" fontId="11" fillId="2" borderId="0" xfId="0" quotePrefix="1" applyFont="1" applyFill="1" applyBorder="1" applyAlignment="1" applyProtection="1">
      <alignment horizontal="left" vertical="top" wrapText="1"/>
    </xf>
    <xf numFmtId="0" fontId="11" fillId="2" borderId="0" xfId="0" applyFont="1" applyFill="1" applyBorder="1" applyAlignment="1" applyProtection="1">
      <alignment horizontal="left" vertical="top" wrapText="1"/>
    </xf>
    <xf numFmtId="0" fontId="7" fillId="2" borderId="1" xfId="0" quotePrefix="1" applyFont="1" applyFill="1" applyBorder="1" applyAlignment="1">
      <alignment horizontal="center" wrapText="1"/>
    </xf>
    <xf numFmtId="0" fontId="4" fillId="2" borderId="0" xfId="0" quotePrefix="1" applyFont="1" applyFill="1" applyBorder="1" applyAlignment="1">
      <alignment horizontal="left"/>
    </xf>
    <xf numFmtId="0" fontId="7" fillId="2" borderId="18" xfId="0" quotePrefix="1" applyFont="1" applyFill="1" applyBorder="1" applyAlignment="1">
      <alignment horizontal="center" wrapText="1"/>
    </xf>
    <xf numFmtId="165" fontId="4" fillId="2" borderId="18" xfId="5" applyNumberFormat="1" applyFont="1" applyFill="1" applyBorder="1" applyAlignment="1">
      <alignment wrapText="1"/>
    </xf>
    <xf numFmtId="0" fontId="12" fillId="2" borderId="0" xfId="0" applyFont="1" applyFill="1" applyAlignment="1">
      <alignment wrapText="1"/>
    </xf>
    <xf numFmtId="0" fontId="4" fillId="2" borderId="0" xfId="0" quotePrefix="1" applyFont="1" applyFill="1" applyBorder="1" applyAlignment="1">
      <alignment horizontal="left" wrapText="1"/>
    </xf>
    <xf numFmtId="165" fontId="4" fillId="2" borderId="0" xfId="5" applyNumberFormat="1" applyFont="1" applyFill="1" applyBorder="1" applyAlignment="1">
      <alignment wrapText="1"/>
    </xf>
    <xf numFmtId="44" fontId="7" fillId="4" borderId="1" xfId="0" applyNumberFormat="1" applyFont="1" applyFill="1" applyBorder="1"/>
    <xf numFmtId="0" fontId="13" fillId="2" borderId="0" xfId="0" applyFont="1" applyFill="1"/>
    <xf numFmtId="0" fontId="13" fillId="2" borderId="10" xfId="0" applyFont="1" applyFill="1" applyBorder="1"/>
    <xf numFmtId="0" fontId="14" fillId="2" borderId="0" xfId="0" applyFont="1" applyFill="1" applyBorder="1"/>
    <xf numFmtId="0" fontId="14" fillId="5" borderId="1" xfId="0" applyFont="1" applyFill="1" applyBorder="1" applyAlignment="1">
      <alignment horizontal="center"/>
    </xf>
    <xf numFmtId="0" fontId="14" fillId="2" borderId="0" xfId="0" applyFont="1" applyFill="1" applyBorder="1" applyAlignment="1">
      <alignment horizontal="center"/>
    </xf>
    <xf numFmtId="0" fontId="13" fillId="2" borderId="0" xfId="0" applyFont="1" applyFill="1" applyBorder="1"/>
    <xf numFmtId="0" fontId="13" fillId="2" borderId="11" xfId="0" applyFont="1" applyFill="1" applyBorder="1"/>
    <xf numFmtId="2" fontId="13" fillId="2" borderId="0" xfId="0" applyNumberFormat="1" applyFont="1" applyFill="1" applyBorder="1"/>
    <xf numFmtId="0" fontId="13" fillId="4" borderId="1" xfId="1" applyNumberFormat="1" applyFont="1" applyFill="1" applyBorder="1" applyAlignment="1"/>
    <xf numFmtId="166" fontId="13" fillId="4" borderId="1" xfId="6" applyNumberFormat="1" applyFont="1" applyFill="1" applyBorder="1"/>
    <xf numFmtId="44" fontId="13" fillId="2" borderId="0" xfId="0" applyNumberFormat="1" applyFont="1" applyFill="1" applyBorder="1"/>
    <xf numFmtId="0" fontId="13" fillId="2" borderId="0" xfId="2" applyFont="1" applyBorder="1"/>
    <xf numFmtId="166" fontId="13" fillId="2" borderId="0" xfId="2" applyNumberFormat="1" applyFont="1" applyBorder="1"/>
    <xf numFmtId="0" fontId="13" fillId="2" borderId="0" xfId="0" quotePrefix="1" applyFont="1" applyFill="1" applyBorder="1" applyAlignment="1">
      <alignment horizontal="left"/>
    </xf>
    <xf numFmtId="0" fontId="13" fillId="2" borderId="0" xfId="2" applyNumberFormat="1" applyFont="1" applyBorder="1"/>
    <xf numFmtId="166" fontId="13" fillId="5" borderId="1" xfId="2" applyNumberFormat="1" applyFont="1" applyFill="1" applyBorder="1"/>
    <xf numFmtId="9" fontId="13" fillId="2" borderId="0" xfId="4" applyNumberFormat="1" applyFont="1" applyBorder="1"/>
    <xf numFmtId="44" fontId="13" fillId="5" borderId="1" xfId="0" applyNumberFormat="1" applyFont="1" applyFill="1" applyBorder="1"/>
    <xf numFmtId="0" fontId="15" fillId="2" borderId="0" xfId="0" applyFont="1" applyFill="1"/>
    <xf numFmtId="0" fontId="15" fillId="2" borderId="10" xfId="0" applyFont="1" applyFill="1" applyBorder="1"/>
    <xf numFmtId="44" fontId="14" fillId="4" borderId="1" xfId="0" applyNumberFormat="1" applyFont="1" applyFill="1" applyBorder="1"/>
    <xf numFmtId="0" fontId="15" fillId="2" borderId="11" xfId="0" applyFont="1" applyFill="1" applyBorder="1"/>
    <xf numFmtId="0" fontId="6" fillId="2" borderId="31" xfId="0" applyFont="1" applyFill="1" applyBorder="1"/>
    <xf numFmtId="0" fontId="4" fillId="2" borderId="32" xfId="0" applyFont="1" applyFill="1" applyBorder="1"/>
    <xf numFmtId="0" fontId="6" fillId="2" borderId="33" xfId="0" applyFont="1" applyFill="1" applyBorder="1"/>
    <xf numFmtId="0" fontId="4" fillId="2" borderId="34" xfId="0" applyFont="1" applyFill="1" applyBorder="1"/>
    <xf numFmtId="0" fontId="4" fillId="2" borderId="35" xfId="0" applyFont="1" applyFill="1" applyBorder="1"/>
    <xf numFmtId="0" fontId="4" fillId="2" borderId="36" xfId="0" applyFont="1" applyFill="1" applyBorder="1"/>
    <xf numFmtId="0" fontId="10" fillId="2" borderId="1" xfId="0" applyFont="1" applyFill="1" applyBorder="1" applyAlignment="1" applyProtection="1">
      <alignment vertical="top" wrapText="1"/>
    </xf>
    <xf numFmtId="43" fontId="4" fillId="3" borderId="1" xfId="5" applyFont="1" applyFill="1" applyBorder="1" applyAlignment="1"/>
    <xf numFmtId="0" fontId="4" fillId="2" borderId="0" xfId="0" quotePrefix="1" applyFont="1" applyFill="1" applyBorder="1" applyAlignment="1">
      <alignment horizontal="left" vertical="top" wrapText="1"/>
    </xf>
    <xf numFmtId="0" fontId="4" fillId="2" borderId="0" xfId="0" quotePrefix="1" applyFont="1" applyFill="1" applyBorder="1" applyAlignment="1">
      <alignment horizontal="left" vertical="top"/>
    </xf>
    <xf numFmtId="167" fontId="4" fillId="2" borderId="1" xfId="7" applyNumberFormat="1" applyFont="1" applyFill="1" applyBorder="1" applyAlignment="1">
      <alignment wrapText="1"/>
    </xf>
    <xf numFmtId="44" fontId="4" fillId="3" borderId="1" xfId="7" applyFont="1" applyFill="1" applyBorder="1" applyAlignment="1"/>
    <xf numFmtId="9" fontId="4" fillId="3" borderId="1" xfId="6" applyFont="1" applyFill="1" applyBorder="1" applyAlignment="1"/>
    <xf numFmtId="0" fontId="7" fillId="5" borderId="1" xfId="0" quotePrefix="1" applyFont="1" applyFill="1" applyBorder="1" applyAlignment="1">
      <alignment horizontal="center" wrapText="1"/>
    </xf>
    <xf numFmtId="0" fontId="4" fillId="2" borderId="0" xfId="0" quotePrefix="1" applyFont="1" applyFill="1" applyBorder="1" applyAlignment="1">
      <alignment horizontal="left" vertical="top" wrapText="1"/>
    </xf>
    <xf numFmtId="165" fontId="4" fillId="3" borderId="1" xfId="5" applyNumberFormat="1" applyFont="1" applyFill="1" applyBorder="1" applyAlignment="1">
      <alignment wrapText="1"/>
    </xf>
    <xf numFmtId="0" fontId="12" fillId="2" borderId="1" xfId="0" applyFont="1" applyFill="1" applyBorder="1"/>
    <xf numFmtId="43" fontId="4" fillId="2" borderId="1" xfId="5" applyFont="1" applyFill="1" applyBorder="1" applyAlignment="1"/>
    <xf numFmtId="0" fontId="3" fillId="2" borderId="0" xfId="0" quotePrefix="1" applyFont="1" applyFill="1" applyBorder="1" applyAlignment="1">
      <alignment wrapText="1"/>
    </xf>
    <xf numFmtId="0" fontId="7" fillId="2" borderId="21" xfId="0" quotePrefix="1" applyFont="1" applyFill="1" applyBorder="1" applyAlignment="1">
      <alignment horizontal="center" vertical="center" wrapText="1"/>
    </xf>
    <xf numFmtId="0" fontId="7" fillId="2" borderId="22" xfId="0" quotePrefix="1" applyFont="1" applyFill="1" applyBorder="1" applyAlignment="1">
      <alignment horizontal="center" vertical="center" wrapText="1"/>
    </xf>
    <xf numFmtId="0" fontId="7" fillId="2" borderId="37" xfId="0" quotePrefix="1" applyFont="1" applyFill="1" applyBorder="1" applyAlignment="1">
      <alignment horizontal="center" vertical="center" wrapText="1"/>
    </xf>
    <xf numFmtId="0" fontId="4" fillId="2" borderId="0" xfId="0" quotePrefix="1" applyFont="1" applyFill="1" applyBorder="1" applyAlignment="1">
      <alignment horizontal="left" vertical="top" wrapText="1"/>
    </xf>
    <xf numFmtId="0" fontId="3" fillId="2" borderId="0" xfId="0" quotePrefix="1" applyFont="1" applyFill="1" applyBorder="1" applyAlignment="1">
      <alignment horizontal="center" wrapText="1"/>
    </xf>
    <xf numFmtId="0" fontId="4" fillId="2" borderId="2" xfId="0" quotePrefix="1" applyFont="1" applyFill="1" applyBorder="1" applyAlignment="1">
      <alignment horizontal="right" wrapText="1"/>
    </xf>
    <xf numFmtId="0" fontId="4" fillId="2" borderId="3" xfId="0" quotePrefix="1" applyFont="1" applyFill="1" applyBorder="1" applyAlignment="1">
      <alignment horizontal="right" wrapText="1"/>
    </xf>
    <xf numFmtId="0" fontId="4" fillId="2" borderId="4" xfId="0" quotePrefix="1" applyFont="1" applyFill="1" applyBorder="1" applyAlignment="1">
      <alignment horizontal="right" wrapText="1"/>
    </xf>
    <xf numFmtId="0" fontId="7" fillId="5" borderId="2" xfId="0" quotePrefix="1" applyFont="1" applyFill="1" applyBorder="1" applyAlignment="1">
      <alignment horizontal="left"/>
    </xf>
    <xf numFmtId="0" fontId="7" fillId="5" borderId="3" xfId="0" quotePrefix="1" applyFont="1" applyFill="1" applyBorder="1" applyAlignment="1">
      <alignment horizontal="left"/>
    </xf>
    <xf numFmtId="0" fontId="7" fillId="5" borderId="4" xfId="0" quotePrefix="1" applyFont="1" applyFill="1" applyBorder="1" applyAlignment="1">
      <alignment horizontal="left"/>
    </xf>
    <xf numFmtId="0" fontId="7" fillId="2" borderId="2" xfId="0" quotePrefix="1" applyFont="1" applyFill="1" applyBorder="1" applyAlignment="1">
      <alignment horizontal="left" wrapText="1"/>
    </xf>
    <xf numFmtId="0" fontId="7" fillId="2" borderId="3" xfId="0" quotePrefix="1" applyFont="1" applyFill="1" applyBorder="1" applyAlignment="1">
      <alignment horizontal="left" wrapText="1"/>
    </xf>
    <xf numFmtId="0" fontId="7" fillId="2" borderId="4" xfId="0" quotePrefix="1" applyFont="1" applyFill="1" applyBorder="1" applyAlignment="1">
      <alignment horizontal="left" wrapText="1"/>
    </xf>
    <xf numFmtId="0" fontId="14" fillId="5" borderId="2" xfId="0" quotePrefix="1" applyFont="1" applyFill="1" applyBorder="1" applyAlignment="1">
      <alignment horizontal="left"/>
    </xf>
    <xf numFmtId="0" fontId="14" fillId="5" borderId="3" xfId="0" applyFont="1" applyFill="1" applyBorder="1" applyAlignment="1">
      <alignment horizontal="left"/>
    </xf>
    <xf numFmtId="0" fontId="14" fillId="5" borderId="4" xfId="0" applyFont="1" applyFill="1" applyBorder="1" applyAlignment="1">
      <alignment horizontal="left"/>
    </xf>
    <xf numFmtId="0" fontId="13" fillId="2" borderId="1" xfId="0" quotePrefix="1" applyFont="1" applyFill="1" applyBorder="1" applyAlignment="1">
      <alignment horizontal="left"/>
    </xf>
    <xf numFmtId="0" fontId="13" fillId="2" borderId="1" xfId="0" applyFont="1" applyFill="1" applyBorder="1" applyAlignment="1">
      <alignment horizontal="left"/>
    </xf>
    <xf numFmtId="0" fontId="13" fillId="2" borderId="17" xfId="0" quotePrefix="1" applyFont="1" applyFill="1" applyBorder="1" applyAlignment="1">
      <alignment horizontal="left"/>
    </xf>
    <xf numFmtId="0" fontId="13" fillId="2" borderId="21" xfId="0" applyFont="1" applyFill="1" applyBorder="1" applyAlignment="1">
      <alignment horizontal="left"/>
    </xf>
    <xf numFmtId="0" fontId="13" fillId="2" borderId="15" xfId="0" applyFont="1" applyFill="1" applyBorder="1" applyAlignment="1">
      <alignment horizontal="left"/>
    </xf>
    <xf numFmtId="0" fontId="4" fillId="3" borderId="1" xfId="0" applyFont="1" applyFill="1" applyBorder="1" applyAlignment="1" applyProtection="1">
      <alignment horizontal="center"/>
      <protection locked="0"/>
    </xf>
    <xf numFmtId="0" fontId="4" fillId="3" borderId="2" xfId="0" applyFont="1" applyFill="1" applyBorder="1" applyAlignment="1" applyProtection="1">
      <alignment horizontal="left"/>
      <protection locked="0"/>
    </xf>
    <xf numFmtId="0" fontId="4" fillId="3" borderId="3" xfId="0" applyFont="1" applyFill="1" applyBorder="1" applyAlignment="1" applyProtection="1">
      <alignment horizontal="left"/>
      <protection locked="0"/>
    </xf>
    <xf numFmtId="0" fontId="4" fillId="3" borderId="4" xfId="0" applyFont="1" applyFill="1" applyBorder="1" applyAlignment="1" applyProtection="1">
      <alignment horizontal="left"/>
      <protection locked="0"/>
    </xf>
    <xf numFmtId="0" fontId="7" fillId="5" borderId="2" xfId="0" quotePrefix="1" applyFont="1" applyFill="1" applyBorder="1" applyAlignment="1">
      <alignment horizontal="left" wrapText="1"/>
    </xf>
    <xf numFmtId="0" fontId="7" fillId="5" borderId="3" xfId="0" quotePrefix="1" applyFont="1" applyFill="1" applyBorder="1" applyAlignment="1">
      <alignment horizontal="left" wrapText="1"/>
    </xf>
    <xf numFmtId="0" fontId="7" fillId="5" borderId="4" xfId="0" quotePrefix="1" applyFont="1" applyFill="1" applyBorder="1" applyAlignment="1">
      <alignment horizontal="left" wrapText="1"/>
    </xf>
    <xf numFmtId="0" fontId="4" fillId="3" borderId="15" xfId="0"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Border="1" applyAlignment="1" applyProtection="1">
      <alignment horizontal="center" vertical="center"/>
      <protection locked="0"/>
    </xf>
    <xf numFmtId="0" fontId="4" fillId="3" borderId="18"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4" fillId="3" borderId="20" xfId="0" applyFont="1" applyFill="1" applyBorder="1" applyAlignment="1" applyProtection="1">
      <alignment horizontal="center" vertical="center"/>
      <protection locked="0"/>
    </xf>
    <xf numFmtId="0" fontId="4" fillId="2" borderId="0" xfId="0" quotePrefix="1" applyFont="1" applyFill="1" applyBorder="1" applyAlignment="1">
      <alignment horizontal="left" vertical="top"/>
    </xf>
    <xf numFmtId="164" fontId="4" fillId="2" borderId="0" xfId="0" quotePrefix="1" applyNumberFormat="1" applyFont="1" applyFill="1" applyBorder="1" applyAlignment="1">
      <alignment horizontal="left"/>
    </xf>
    <xf numFmtId="0" fontId="4" fillId="2" borderId="18" xfId="0" quotePrefix="1" applyFont="1" applyFill="1" applyBorder="1" applyAlignment="1">
      <alignment horizontal="left" vertical="top" wrapText="1"/>
    </xf>
    <xf numFmtId="0" fontId="9" fillId="2" borderId="2" xfId="0" quotePrefix="1" applyFont="1" applyFill="1" applyBorder="1" applyAlignment="1" applyProtection="1">
      <alignment horizontal="center" wrapText="1"/>
    </xf>
    <xf numFmtId="0" fontId="9" fillId="2" borderId="3" xfId="0" applyFont="1" applyFill="1" applyBorder="1" applyAlignment="1" applyProtection="1">
      <alignment horizontal="center" wrapText="1"/>
    </xf>
    <xf numFmtId="0" fontId="9" fillId="2" borderId="4" xfId="0" applyFont="1" applyFill="1" applyBorder="1" applyAlignment="1" applyProtection="1">
      <alignment horizontal="center" wrapText="1"/>
    </xf>
    <xf numFmtId="0" fontId="11" fillId="2" borderId="0" xfId="0" quotePrefix="1" applyFont="1" applyFill="1" applyBorder="1" applyAlignment="1" applyProtection="1">
      <alignment horizontal="left" vertical="top" wrapText="1"/>
    </xf>
    <xf numFmtId="0" fontId="11" fillId="2" borderId="0" xfId="0" applyFont="1" applyFill="1" applyBorder="1" applyAlignment="1" applyProtection="1">
      <alignment horizontal="left" vertical="top" wrapText="1"/>
    </xf>
    <xf numFmtId="0" fontId="11" fillId="2" borderId="1" xfId="0" quotePrefix="1" applyFont="1" applyFill="1" applyBorder="1" applyAlignment="1" applyProtection="1">
      <alignment horizontal="left" vertical="top" wrapText="1"/>
    </xf>
    <xf numFmtId="0" fontId="11" fillId="2" borderId="1" xfId="0" applyFont="1" applyFill="1" applyBorder="1" applyAlignment="1" applyProtection="1">
      <alignment horizontal="left" vertical="top" wrapText="1"/>
    </xf>
  </cellXfs>
  <cellStyles count="8">
    <cellStyle name="Invulcel" xfId="1" xr:uid="{00000000-0005-0000-0000-000000000000}"/>
    <cellStyle name="Komma" xfId="5" builtinId="3"/>
    <cellStyle name="Lege cel" xfId="2" xr:uid="{00000000-0005-0000-0000-000002000000}"/>
    <cellStyle name="Procent" xfId="6" builtinId="5"/>
    <cellStyle name="Standaard" xfId="0" builtinId="0"/>
    <cellStyle name="Standaard 2" xfId="3" xr:uid="{00000000-0005-0000-0000-000005000000}"/>
    <cellStyle name="Uitgerekende cel" xfId="4" xr:uid="{00000000-0005-0000-0000-000006000000}"/>
    <cellStyle name="Valuta" xfId="7" builtin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68636</xdr:colOff>
      <xdr:row>2</xdr:row>
      <xdr:rowOff>2808</xdr:rowOff>
    </xdr:from>
    <xdr:to>
      <xdr:col>17</xdr:col>
      <xdr:colOff>33960</xdr:colOff>
      <xdr:row>2</xdr:row>
      <xdr:rowOff>368910</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3511" y="232996"/>
          <a:ext cx="1544887" cy="36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5480674</xdr:colOff>
      <xdr:row>1</xdr:row>
      <xdr:rowOff>82261</xdr:rowOff>
    </xdr:from>
    <xdr:to>
      <xdr:col>5</xdr:col>
      <xdr:colOff>854500</xdr:colOff>
      <xdr:row>2</xdr:row>
      <xdr:rowOff>342613</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89549" y="177511"/>
          <a:ext cx="1176139" cy="4349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2" x14ac:dyDescent="0.25"/>
  <sheetData/>
  <pageMargins left="0.7" right="0.7" top="0.75" bottom="0.75" header="0.3" footer="0.3"/>
  <customProperties>
    <customPr name="SLWorkbook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72"/>
  <sheetViews>
    <sheetView tabSelected="1" zoomScale="120" zoomScaleNormal="120" zoomScaleSheetLayoutView="110" workbookViewId="0"/>
  </sheetViews>
  <sheetFormatPr defaultColWidth="0" defaultRowHeight="13.8" zeroHeight="1" x14ac:dyDescent="0.3"/>
  <cols>
    <col min="1" max="1" width="1.44140625" style="6" customWidth="1"/>
    <col min="2" max="2" width="1.6640625" style="6" customWidth="1"/>
    <col min="3" max="3" width="13.33203125" style="6" customWidth="1"/>
    <col min="4" max="4" width="14.33203125" style="6" customWidth="1"/>
    <col min="5" max="5" width="39.109375" style="6" customWidth="1"/>
    <col min="6" max="6" width="25.6640625" style="6" customWidth="1"/>
    <col min="7" max="7" width="2.109375" style="6" customWidth="1"/>
    <col min="8" max="13" width="10.88671875" style="6" customWidth="1"/>
    <col min="14" max="14" width="1.88671875" style="6" customWidth="1"/>
    <col min="15" max="15" width="16.5546875" style="6" customWidth="1"/>
    <col min="16" max="16" width="1.44140625" style="6" customWidth="1"/>
    <col min="17" max="17" width="22.33203125" style="6" customWidth="1"/>
    <col min="18" max="18" width="2" style="6" customWidth="1"/>
    <col min="19" max="19" width="1.6640625" style="6" customWidth="1"/>
    <col min="20" max="21" width="2.44140625" style="6" hidden="1" customWidth="1"/>
    <col min="22" max="27" width="9.33203125" style="6" hidden="1" customWidth="1"/>
    <col min="28" max="16384" width="9.33203125" style="6" hidden="1"/>
  </cols>
  <sheetData>
    <row r="1" spans="2:18" ht="6.75" customHeight="1" thickBot="1" x14ac:dyDescent="0.35"/>
    <row r="2" spans="2:18" ht="11.25" customHeight="1" thickTop="1" x14ac:dyDescent="0.45">
      <c r="B2" s="7"/>
      <c r="C2" s="2"/>
      <c r="D2" s="2"/>
      <c r="E2" s="2"/>
      <c r="F2" s="2"/>
      <c r="G2" s="2"/>
      <c r="H2" s="2"/>
      <c r="I2" s="2"/>
      <c r="J2" s="2"/>
      <c r="K2" s="2"/>
      <c r="L2" s="2"/>
      <c r="M2" s="2"/>
      <c r="N2" s="2"/>
      <c r="O2" s="2"/>
      <c r="P2" s="2"/>
      <c r="Q2" s="2"/>
      <c r="R2" s="8"/>
    </row>
    <row r="3" spans="2:18" ht="46.5" customHeight="1" x14ac:dyDescent="0.45">
      <c r="B3" s="9"/>
      <c r="C3" s="3"/>
      <c r="D3" s="119" t="s">
        <v>56</v>
      </c>
      <c r="E3" s="119"/>
      <c r="F3" s="119"/>
      <c r="G3" s="119"/>
      <c r="H3" s="119"/>
      <c r="I3" s="119"/>
      <c r="J3" s="119"/>
      <c r="K3" s="119"/>
      <c r="L3" s="119"/>
      <c r="M3" s="119"/>
      <c r="N3" s="119"/>
      <c r="O3" s="119"/>
      <c r="P3" s="114"/>
      <c r="Q3" s="3"/>
      <c r="R3" s="10"/>
    </row>
    <row r="4" spans="2:18" ht="23.25" customHeight="1" x14ac:dyDescent="0.45">
      <c r="B4" s="9"/>
      <c r="C4" s="1"/>
      <c r="D4" s="1"/>
      <c r="E4" s="1"/>
      <c r="F4" s="4"/>
      <c r="G4" s="4" t="s">
        <v>75</v>
      </c>
      <c r="J4" s="4"/>
      <c r="K4" s="4"/>
      <c r="L4" s="4"/>
      <c r="M4" s="1"/>
      <c r="N4" s="1"/>
      <c r="O4" s="1"/>
      <c r="P4" s="1"/>
      <c r="Q4" s="1"/>
      <c r="R4" s="10"/>
    </row>
    <row r="5" spans="2:18" ht="14.4" x14ac:dyDescent="0.3">
      <c r="B5" s="9"/>
      <c r="C5" s="153" t="s">
        <v>9</v>
      </c>
      <c r="D5" s="153"/>
      <c r="E5" s="153"/>
      <c r="F5" s="153"/>
      <c r="G5" s="153"/>
      <c r="H5" s="105"/>
      <c r="I5" s="105"/>
      <c r="J5" s="105"/>
      <c r="K5" s="105"/>
      <c r="L5" s="105"/>
      <c r="M5" s="144" t="s">
        <v>33</v>
      </c>
      <c r="N5" s="145"/>
      <c r="O5" s="145"/>
      <c r="P5" s="145"/>
      <c r="Q5" s="146"/>
      <c r="R5" s="10"/>
    </row>
    <row r="6" spans="2:18" ht="14.4" x14ac:dyDescent="0.3">
      <c r="B6" s="9"/>
      <c r="C6" s="153" t="s">
        <v>10</v>
      </c>
      <c r="D6" s="153"/>
      <c r="E6" s="153"/>
      <c r="F6" s="153"/>
      <c r="G6" s="153"/>
      <c r="H6" s="105"/>
      <c r="I6" s="105"/>
      <c r="J6" s="105"/>
      <c r="K6" s="105"/>
      <c r="L6" s="105"/>
      <c r="M6" s="147"/>
      <c r="N6" s="148"/>
      <c r="O6" s="148"/>
      <c r="P6" s="148"/>
      <c r="Q6" s="149"/>
      <c r="R6" s="10"/>
    </row>
    <row r="7" spans="2:18" ht="14.4" x14ac:dyDescent="0.3">
      <c r="B7" s="9"/>
      <c r="C7" s="118" t="s">
        <v>16</v>
      </c>
      <c r="D7" s="118"/>
      <c r="E7" s="118"/>
      <c r="F7" s="118"/>
      <c r="G7" s="118"/>
      <c r="H7" s="104"/>
      <c r="I7" s="104"/>
      <c r="J7" s="104"/>
      <c r="K7" s="104"/>
      <c r="L7" s="104"/>
      <c r="M7" s="147"/>
      <c r="N7" s="148"/>
      <c r="O7" s="148"/>
      <c r="P7" s="148"/>
      <c r="Q7" s="149"/>
      <c r="R7" s="10"/>
    </row>
    <row r="8" spans="2:18" ht="14.4" x14ac:dyDescent="0.3">
      <c r="B8" s="9"/>
      <c r="C8" s="118" t="s">
        <v>72</v>
      </c>
      <c r="D8" s="118"/>
      <c r="E8" s="118"/>
      <c r="F8" s="118"/>
      <c r="G8" s="118"/>
      <c r="H8" s="104"/>
      <c r="I8" s="104"/>
      <c r="J8" s="104"/>
      <c r="K8" s="104"/>
      <c r="L8" s="104"/>
      <c r="M8" s="147"/>
      <c r="N8" s="148"/>
      <c r="O8" s="148"/>
      <c r="P8" s="148"/>
      <c r="Q8" s="149"/>
      <c r="R8" s="10"/>
    </row>
    <row r="9" spans="2:18" ht="14.4" x14ac:dyDescent="0.3">
      <c r="B9" s="9"/>
      <c r="C9" s="118" t="s">
        <v>73</v>
      </c>
      <c r="D9" s="118"/>
      <c r="E9" s="118"/>
      <c r="F9" s="118"/>
      <c r="G9" s="118"/>
      <c r="H9" s="110"/>
      <c r="I9" s="110"/>
      <c r="J9" s="110"/>
      <c r="K9" s="110"/>
      <c r="L9" s="110"/>
      <c r="M9" s="147"/>
      <c r="N9" s="148"/>
      <c r="O9" s="148"/>
      <c r="P9" s="148"/>
      <c r="Q9" s="149"/>
      <c r="R9" s="10"/>
    </row>
    <row r="10" spans="2:18" ht="14.4" x14ac:dyDescent="0.3">
      <c r="B10" s="9"/>
      <c r="C10" s="118" t="s">
        <v>15</v>
      </c>
      <c r="D10" s="118"/>
      <c r="E10" s="118"/>
      <c r="F10" s="118"/>
      <c r="G10" s="118"/>
      <c r="H10" s="104"/>
      <c r="I10" s="104"/>
      <c r="J10" s="104"/>
      <c r="K10" s="104"/>
      <c r="L10" s="104"/>
      <c r="M10" s="147"/>
      <c r="N10" s="148"/>
      <c r="O10" s="148"/>
      <c r="P10" s="148"/>
      <c r="Q10" s="149"/>
      <c r="R10" s="10"/>
    </row>
    <row r="11" spans="2:18" ht="14.4" x14ac:dyDescent="0.3">
      <c r="B11" s="9"/>
      <c r="C11" s="118" t="s">
        <v>11</v>
      </c>
      <c r="D11" s="118"/>
      <c r="E11" s="118"/>
      <c r="F11" s="118"/>
      <c r="G11" s="118"/>
      <c r="H11" s="104"/>
      <c r="I11" s="104"/>
      <c r="J11" s="104"/>
      <c r="K11" s="104"/>
      <c r="L11" s="104"/>
      <c r="M11" s="147"/>
      <c r="N11" s="148"/>
      <c r="O11" s="148"/>
      <c r="P11" s="148"/>
      <c r="Q11" s="149"/>
      <c r="R11" s="10"/>
    </row>
    <row r="12" spans="2:18" ht="15" customHeight="1" x14ac:dyDescent="0.3">
      <c r="B12" s="9"/>
      <c r="C12" s="118" t="s">
        <v>34</v>
      </c>
      <c r="D12" s="118"/>
      <c r="E12" s="118"/>
      <c r="F12" s="118"/>
      <c r="G12" s="118"/>
      <c r="H12" s="118"/>
      <c r="I12" s="118"/>
      <c r="J12" s="118"/>
      <c r="K12" s="118"/>
      <c r="L12" s="155"/>
      <c r="M12" s="147"/>
      <c r="N12" s="148"/>
      <c r="O12" s="148"/>
      <c r="P12" s="148"/>
      <c r="Q12" s="149"/>
      <c r="R12" s="10"/>
    </row>
    <row r="13" spans="2:18" ht="14.4" x14ac:dyDescent="0.3">
      <c r="B13" s="9"/>
      <c r="C13" s="118" t="s">
        <v>14</v>
      </c>
      <c r="D13" s="118"/>
      <c r="E13" s="118"/>
      <c r="F13" s="118"/>
      <c r="G13" s="118"/>
      <c r="H13" s="104"/>
      <c r="I13" s="104"/>
      <c r="J13" s="104"/>
      <c r="K13" s="104"/>
      <c r="L13" s="104"/>
      <c r="M13" s="147"/>
      <c r="N13" s="148"/>
      <c r="O13" s="148"/>
      <c r="P13" s="148"/>
      <c r="Q13" s="149"/>
      <c r="R13" s="10"/>
    </row>
    <row r="14" spans="2:18" ht="15" customHeight="1" x14ac:dyDescent="0.3">
      <c r="B14" s="9"/>
      <c r="C14" s="118" t="s">
        <v>74</v>
      </c>
      <c r="D14" s="118"/>
      <c r="E14" s="118"/>
      <c r="F14" s="118"/>
      <c r="G14" s="118"/>
      <c r="H14" s="118"/>
      <c r="I14" s="110"/>
      <c r="J14" s="110"/>
      <c r="K14" s="110"/>
      <c r="L14" s="110"/>
      <c r="M14" s="147"/>
      <c r="N14" s="148"/>
      <c r="O14" s="148"/>
      <c r="P14" s="148"/>
      <c r="Q14" s="149"/>
      <c r="R14" s="10"/>
    </row>
    <row r="15" spans="2:18" ht="4.5" customHeight="1" x14ac:dyDescent="0.3">
      <c r="B15" s="9"/>
      <c r="F15" s="14"/>
      <c r="G15" s="14"/>
      <c r="H15" s="14"/>
      <c r="I15" s="14"/>
      <c r="J15" s="14"/>
      <c r="K15" s="14"/>
      <c r="L15" s="14"/>
      <c r="M15" s="147"/>
      <c r="N15" s="148"/>
      <c r="O15" s="148"/>
      <c r="P15" s="148"/>
      <c r="Q15" s="149"/>
      <c r="R15" s="10"/>
    </row>
    <row r="16" spans="2:18" ht="15" customHeight="1" x14ac:dyDescent="0.3">
      <c r="B16" s="9"/>
      <c r="C16" s="67" t="s">
        <v>63</v>
      </c>
      <c r="D16" s="154">
        <v>44217</v>
      </c>
      <c r="E16" s="154"/>
      <c r="F16" s="16"/>
      <c r="G16" s="14"/>
      <c r="H16" s="14"/>
      <c r="I16" s="14"/>
      <c r="J16" s="14"/>
      <c r="K16" s="14"/>
      <c r="L16" s="14"/>
      <c r="M16" s="150"/>
      <c r="N16" s="151"/>
      <c r="O16" s="151"/>
      <c r="P16" s="151"/>
      <c r="Q16" s="152"/>
      <c r="R16" s="10"/>
    </row>
    <row r="17" spans="2:18" ht="4.5" customHeight="1" x14ac:dyDescent="0.3">
      <c r="B17" s="9"/>
      <c r="C17" s="67"/>
      <c r="D17" s="16"/>
      <c r="E17" s="16"/>
      <c r="F17" s="16"/>
      <c r="G17" s="14"/>
      <c r="H17" s="14"/>
      <c r="I17" s="14"/>
      <c r="J17" s="14"/>
      <c r="K17" s="14"/>
      <c r="L17" s="14"/>
      <c r="M17" s="14"/>
      <c r="N17" s="5"/>
      <c r="O17" s="5"/>
      <c r="P17" s="5"/>
      <c r="Q17" s="15"/>
      <c r="R17" s="10"/>
    </row>
    <row r="18" spans="2:18" ht="14.4" x14ac:dyDescent="0.3">
      <c r="B18" s="9"/>
      <c r="C18" s="67" t="s">
        <v>22</v>
      </c>
      <c r="D18" s="16"/>
      <c r="E18" s="16"/>
      <c r="F18" s="16"/>
      <c r="G18" s="14"/>
      <c r="H18" s="14"/>
      <c r="I18" s="14"/>
      <c r="J18" s="14"/>
      <c r="K18" s="14"/>
      <c r="L18" s="14"/>
      <c r="M18" s="14"/>
      <c r="N18" s="5"/>
      <c r="O18" s="5"/>
      <c r="P18" s="5"/>
      <c r="R18" s="10"/>
    </row>
    <row r="19" spans="2:18" ht="6" customHeight="1" x14ac:dyDescent="0.3">
      <c r="B19" s="9"/>
      <c r="C19" s="71"/>
      <c r="D19" s="71"/>
      <c r="E19" s="71"/>
      <c r="F19" s="71"/>
      <c r="M19" s="72"/>
      <c r="N19" s="72"/>
      <c r="O19" s="72"/>
      <c r="P19" s="14"/>
      <c r="Q19" s="18"/>
      <c r="R19" s="10"/>
    </row>
    <row r="20" spans="2:18" ht="30.75" customHeight="1" x14ac:dyDescent="0.3">
      <c r="B20" s="9"/>
      <c r="C20" s="141" t="s">
        <v>36</v>
      </c>
      <c r="D20" s="142"/>
      <c r="E20" s="142"/>
      <c r="F20" s="143"/>
      <c r="G20" s="70"/>
      <c r="H20" s="109">
        <v>2021</v>
      </c>
      <c r="I20" s="109">
        <v>2022</v>
      </c>
      <c r="J20" s="109">
        <v>2023</v>
      </c>
      <c r="K20" s="109">
        <v>2024</v>
      </c>
      <c r="L20" s="109">
        <v>2025</v>
      </c>
      <c r="M20" s="109">
        <v>2026</v>
      </c>
      <c r="N20" s="68"/>
      <c r="O20" s="66" t="s">
        <v>29</v>
      </c>
      <c r="P20" s="14"/>
      <c r="Q20" s="115" t="s">
        <v>6</v>
      </c>
      <c r="R20" s="10"/>
    </row>
    <row r="21" spans="2:18" ht="15" customHeight="1" x14ac:dyDescent="0.3">
      <c r="B21" s="9"/>
      <c r="C21" s="126" t="s">
        <v>35</v>
      </c>
      <c r="D21" s="127"/>
      <c r="E21" s="127"/>
      <c r="F21" s="128"/>
      <c r="H21" s="106">
        <f>+H22*40</f>
        <v>192000</v>
      </c>
      <c r="I21" s="106">
        <f>+I22*40</f>
        <v>200000</v>
      </c>
      <c r="J21" s="106">
        <f>+J22*40</f>
        <v>208000</v>
      </c>
      <c r="K21" s="106">
        <f>+K22*40</f>
        <v>216000</v>
      </c>
      <c r="L21" s="106">
        <f>+L22*40</f>
        <v>224000</v>
      </c>
      <c r="M21" s="106">
        <f>+M22*40</f>
        <v>232000</v>
      </c>
      <c r="N21" s="69"/>
      <c r="O21" s="108">
        <v>0</v>
      </c>
      <c r="P21" s="14"/>
      <c r="Q21" s="116"/>
      <c r="R21" s="10"/>
    </row>
    <row r="22" spans="2:18" ht="15" customHeight="1" x14ac:dyDescent="0.3">
      <c r="B22" s="9"/>
      <c r="C22" s="120" t="s">
        <v>37</v>
      </c>
      <c r="D22" s="121"/>
      <c r="E22" s="121"/>
      <c r="F22" s="122"/>
      <c r="H22" s="43">
        <v>4800</v>
      </c>
      <c r="I22" s="43">
        <v>5000</v>
      </c>
      <c r="J22" s="43">
        <v>5200</v>
      </c>
      <c r="K22" s="43">
        <v>5400</v>
      </c>
      <c r="L22" s="43">
        <v>5600</v>
      </c>
      <c r="M22" s="43">
        <v>5800</v>
      </c>
      <c r="N22" s="69"/>
      <c r="O22" s="66"/>
      <c r="P22" s="14"/>
      <c r="Q22" s="116"/>
      <c r="R22" s="10"/>
    </row>
    <row r="23" spans="2:18" ht="28.8" x14ac:dyDescent="0.3">
      <c r="B23" s="9"/>
      <c r="C23" s="126" t="s">
        <v>48</v>
      </c>
      <c r="D23" s="127"/>
      <c r="E23" s="127"/>
      <c r="F23" s="128"/>
      <c r="H23" s="43"/>
      <c r="I23" s="43"/>
      <c r="J23" s="43"/>
      <c r="K23" s="43"/>
      <c r="L23" s="43"/>
      <c r="M23" s="43"/>
      <c r="N23" s="69"/>
      <c r="O23" s="66" t="s">
        <v>30</v>
      </c>
      <c r="P23" s="14"/>
      <c r="Q23" s="116"/>
      <c r="R23" s="10"/>
    </row>
    <row r="24" spans="2:18" ht="15" customHeight="1" x14ac:dyDescent="0.3">
      <c r="B24" s="9"/>
      <c r="C24" s="120" t="s">
        <v>24</v>
      </c>
      <c r="D24" s="121"/>
      <c r="E24" s="121"/>
      <c r="F24" s="122"/>
      <c r="H24" s="43">
        <v>40</v>
      </c>
      <c r="I24" s="43">
        <f>+H24+2</f>
        <v>42</v>
      </c>
      <c r="J24" s="43">
        <f t="shared" ref="J24:M24" si="0">+I24+2</f>
        <v>44</v>
      </c>
      <c r="K24" s="43">
        <f t="shared" si="0"/>
        <v>46</v>
      </c>
      <c r="L24" s="43">
        <f t="shared" si="0"/>
        <v>48</v>
      </c>
      <c r="M24" s="43">
        <f t="shared" si="0"/>
        <v>50</v>
      </c>
      <c r="N24" s="69"/>
      <c r="O24" s="107">
        <v>0</v>
      </c>
      <c r="P24" s="14"/>
      <c r="Q24" s="116"/>
      <c r="R24" s="10"/>
    </row>
    <row r="25" spans="2:18" ht="15" customHeight="1" x14ac:dyDescent="0.3">
      <c r="B25" s="9"/>
      <c r="C25" s="120" t="s">
        <v>25</v>
      </c>
      <c r="D25" s="121"/>
      <c r="E25" s="121"/>
      <c r="F25" s="122"/>
      <c r="H25" s="43">
        <v>42</v>
      </c>
      <c r="I25" s="43">
        <f t="shared" ref="I25:M25" si="1">+H25+2</f>
        <v>44</v>
      </c>
      <c r="J25" s="43">
        <f t="shared" si="1"/>
        <v>46</v>
      </c>
      <c r="K25" s="43">
        <f t="shared" si="1"/>
        <v>48</v>
      </c>
      <c r="L25" s="43">
        <f t="shared" si="1"/>
        <v>50</v>
      </c>
      <c r="M25" s="43">
        <f t="shared" si="1"/>
        <v>52</v>
      </c>
      <c r="N25" s="69"/>
      <c r="O25" s="107">
        <v>0</v>
      </c>
      <c r="P25" s="14"/>
      <c r="Q25" s="116"/>
      <c r="R25" s="10"/>
    </row>
    <row r="26" spans="2:18" ht="15" customHeight="1" x14ac:dyDescent="0.3">
      <c r="B26" s="9"/>
      <c r="C26" s="120" t="s">
        <v>26</v>
      </c>
      <c r="D26" s="121"/>
      <c r="E26" s="121"/>
      <c r="F26" s="122"/>
      <c r="H26" s="43">
        <v>8</v>
      </c>
      <c r="I26" s="43">
        <v>9</v>
      </c>
      <c r="J26" s="43">
        <v>9</v>
      </c>
      <c r="K26" s="43">
        <v>9</v>
      </c>
      <c r="L26" s="43">
        <v>9</v>
      </c>
      <c r="M26" s="43">
        <v>9</v>
      </c>
      <c r="N26" s="69"/>
      <c r="O26" s="107">
        <v>0</v>
      </c>
      <c r="P26" s="14"/>
      <c r="Q26" s="116"/>
      <c r="R26" s="10"/>
    </row>
    <row r="27" spans="2:18" ht="15" customHeight="1" x14ac:dyDescent="0.3">
      <c r="B27" s="9"/>
      <c r="C27" s="120" t="s">
        <v>27</v>
      </c>
      <c r="D27" s="121"/>
      <c r="E27" s="121"/>
      <c r="F27" s="122"/>
      <c r="H27" s="43">
        <v>3</v>
      </c>
      <c r="I27" s="43">
        <v>4</v>
      </c>
      <c r="J27" s="43">
        <v>4</v>
      </c>
      <c r="K27" s="43">
        <v>4</v>
      </c>
      <c r="L27" s="43">
        <v>4</v>
      </c>
      <c r="M27" s="43">
        <v>4</v>
      </c>
      <c r="N27" s="69"/>
      <c r="O27" s="107">
        <v>0</v>
      </c>
      <c r="P27" s="14"/>
      <c r="Q27" s="116"/>
      <c r="R27" s="10"/>
    </row>
    <row r="28" spans="2:18" ht="15" customHeight="1" x14ac:dyDescent="0.3">
      <c r="B28" s="9"/>
      <c r="C28" s="120" t="s">
        <v>50</v>
      </c>
      <c r="D28" s="121"/>
      <c r="E28" s="121"/>
      <c r="F28" s="122"/>
      <c r="H28" s="43">
        <v>1</v>
      </c>
      <c r="I28" s="43">
        <v>1</v>
      </c>
      <c r="J28" s="43">
        <v>1</v>
      </c>
      <c r="K28" s="43">
        <v>1</v>
      </c>
      <c r="L28" s="43">
        <v>1</v>
      </c>
      <c r="M28" s="43">
        <v>1</v>
      </c>
      <c r="N28" s="69"/>
      <c r="O28" s="107">
        <v>0</v>
      </c>
      <c r="P28" s="14"/>
      <c r="Q28" s="116"/>
      <c r="R28" s="10"/>
    </row>
    <row r="29" spans="2:18" ht="28.8" x14ac:dyDescent="0.3">
      <c r="B29" s="9"/>
      <c r="C29" s="126" t="s">
        <v>31</v>
      </c>
      <c r="D29" s="127"/>
      <c r="E29" s="127"/>
      <c r="F29" s="128"/>
      <c r="N29" s="69"/>
      <c r="O29" s="66" t="s">
        <v>28</v>
      </c>
      <c r="P29" s="14"/>
      <c r="Q29" s="116"/>
      <c r="R29" s="10"/>
    </row>
    <row r="30" spans="2:18" ht="14.4" x14ac:dyDescent="0.3">
      <c r="B30" s="9"/>
      <c r="C30" s="120" t="s">
        <v>39</v>
      </c>
      <c r="D30" s="121"/>
      <c r="E30" s="121"/>
      <c r="F30" s="122"/>
      <c r="H30" s="43">
        <v>5</v>
      </c>
      <c r="I30" s="43">
        <f>SUM(I24:I28)-SUM(H24:H28)</f>
        <v>6</v>
      </c>
      <c r="J30" s="43">
        <f>SUM(J24:J28)-SUM(I24:I28)</f>
        <v>4</v>
      </c>
      <c r="K30" s="43">
        <f>SUM(K24:K28)-SUM(J24:J28)</f>
        <v>4</v>
      </c>
      <c r="L30" s="43">
        <f>SUM(L24:L28)-SUM(K24:K28)</f>
        <v>4</v>
      </c>
      <c r="M30" s="43">
        <f>SUM(M24:M28)-SUM(L24:L28)</f>
        <v>4</v>
      </c>
      <c r="N30" s="69"/>
      <c r="O30" s="107">
        <v>0</v>
      </c>
      <c r="P30" s="14"/>
      <c r="Q30" s="116"/>
      <c r="R30" s="10"/>
    </row>
    <row r="31" spans="2:18" ht="14.4" x14ac:dyDescent="0.3">
      <c r="B31" s="9"/>
      <c r="C31" s="120" t="s">
        <v>40</v>
      </c>
      <c r="D31" s="121"/>
      <c r="E31" s="121"/>
      <c r="F31" s="122"/>
      <c r="H31" s="43">
        <v>400</v>
      </c>
      <c r="I31" s="43">
        <v>400</v>
      </c>
      <c r="J31" s="43">
        <v>400</v>
      </c>
      <c r="K31" s="43">
        <v>400</v>
      </c>
      <c r="L31" s="43">
        <v>400</v>
      </c>
      <c r="M31" s="43">
        <v>400</v>
      </c>
      <c r="N31" s="69"/>
      <c r="O31" s="107">
        <v>0</v>
      </c>
      <c r="P31" s="14"/>
      <c r="Q31" s="116"/>
      <c r="R31" s="10"/>
    </row>
    <row r="32" spans="2:18" ht="14.4" x14ac:dyDescent="0.3">
      <c r="B32" s="9"/>
      <c r="C32" s="120" t="s">
        <v>41</v>
      </c>
      <c r="D32" s="121"/>
      <c r="E32" s="121"/>
      <c r="F32" s="122"/>
      <c r="H32" s="43">
        <v>5</v>
      </c>
      <c r="I32" s="43">
        <v>5</v>
      </c>
      <c r="J32" s="43">
        <v>5</v>
      </c>
      <c r="K32" s="43">
        <v>5</v>
      </c>
      <c r="L32" s="43">
        <v>5</v>
      </c>
      <c r="M32" s="43">
        <v>5</v>
      </c>
      <c r="N32" s="69"/>
      <c r="O32" s="107">
        <v>0</v>
      </c>
      <c r="P32" s="14"/>
      <c r="Q32" s="116"/>
      <c r="R32" s="10"/>
    </row>
    <row r="33" spans="2:18" ht="14.4" x14ac:dyDescent="0.3">
      <c r="B33" s="9"/>
      <c r="C33" s="126" t="s">
        <v>47</v>
      </c>
      <c r="D33" s="127"/>
      <c r="E33" s="127"/>
      <c r="F33" s="128"/>
      <c r="O33" s="66" t="s">
        <v>32</v>
      </c>
      <c r="P33" s="14"/>
      <c r="Q33" s="116"/>
      <c r="R33" s="10"/>
    </row>
    <row r="34" spans="2:18" ht="14.4" x14ac:dyDescent="0.3">
      <c r="B34" s="9"/>
      <c r="C34" s="120" t="s">
        <v>52</v>
      </c>
      <c r="D34" s="121"/>
      <c r="E34" s="121"/>
      <c r="F34" s="122"/>
      <c r="H34" s="43">
        <v>80</v>
      </c>
      <c r="I34" s="43">
        <v>80</v>
      </c>
      <c r="J34" s="43">
        <v>80</v>
      </c>
      <c r="K34" s="43">
        <v>80</v>
      </c>
      <c r="L34" s="43">
        <v>80</v>
      </c>
      <c r="M34" s="43">
        <v>80</v>
      </c>
      <c r="O34" s="103">
        <v>0</v>
      </c>
      <c r="P34" s="14"/>
      <c r="Q34" s="116"/>
      <c r="R34" s="10"/>
    </row>
    <row r="35" spans="2:18" ht="14.4" x14ac:dyDescent="0.3">
      <c r="B35" s="9"/>
      <c r="C35" s="120" t="s">
        <v>53</v>
      </c>
      <c r="D35" s="121"/>
      <c r="E35" s="121"/>
      <c r="F35" s="122"/>
      <c r="H35" s="43">
        <v>800</v>
      </c>
      <c r="I35" s="43">
        <v>800</v>
      </c>
      <c r="J35" s="43">
        <v>800</v>
      </c>
      <c r="K35" s="43">
        <v>800</v>
      </c>
      <c r="L35" s="43">
        <v>800</v>
      </c>
      <c r="M35" s="43">
        <v>800</v>
      </c>
      <c r="O35" s="103">
        <v>0</v>
      </c>
      <c r="P35" s="14"/>
      <c r="Q35" s="116"/>
      <c r="R35" s="10"/>
    </row>
    <row r="36" spans="2:18" ht="14.4" x14ac:dyDescent="0.3">
      <c r="B36" s="9"/>
      <c r="C36" s="120" t="s">
        <v>54</v>
      </c>
      <c r="D36" s="121"/>
      <c r="E36" s="121"/>
      <c r="F36" s="122"/>
      <c r="H36" s="43">
        <v>80</v>
      </c>
      <c r="I36" s="43">
        <v>80</v>
      </c>
      <c r="J36" s="43">
        <v>80</v>
      </c>
      <c r="K36" s="43">
        <v>80</v>
      </c>
      <c r="L36" s="43">
        <v>80</v>
      </c>
      <c r="M36" s="43">
        <v>80</v>
      </c>
      <c r="O36" s="103">
        <v>0</v>
      </c>
      <c r="P36" s="14"/>
      <c r="Q36" s="116"/>
      <c r="R36" s="10"/>
    </row>
    <row r="37" spans="2:18" ht="14.4" x14ac:dyDescent="0.3">
      <c r="B37" s="9"/>
      <c r="C37" s="120" t="s">
        <v>46</v>
      </c>
      <c r="D37" s="121"/>
      <c r="E37" s="121"/>
      <c r="F37" s="122"/>
      <c r="H37" s="43">
        <v>50</v>
      </c>
      <c r="I37" s="43">
        <v>50</v>
      </c>
      <c r="J37" s="43">
        <v>50</v>
      </c>
      <c r="K37" s="43">
        <v>50</v>
      </c>
      <c r="L37" s="43">
        <v>50</v>
      </c>
      <c r="M37" s="43">
        <v>50</v>
      </c>
      <c r="O37" s="103">
        <v>0</v>
      </c>
      <c r="P37" s="14"/>
      <c r="Q37" s="116"/>
      <c r="R37" s="10"/>
    </row>
    <row r="38" spans="2:18" ht="28.5" customHeight="1" x14ac:dyDescent="0.3">
      <c r="B38" s="9"/>
      <c r="C38" s="126" t="s">
        <v>51</v>
      </c>
      <c r="D38" s="127"/>
      <c r="E38" s="127"/>
      <c r="F38" s="128"/>
      <c r="O38" s="66" t="s">
        <v>28</v>
      </c>
      <c r="P38" s="14"/>
      <c r="Q38" s="116"/>
      <c r="R38" s="10"/>
    </row>
    <row r="39" spans="2:18" ht="14.4" x14ac:dyDescent="0.3">
      <c r="B39" s="9"/>
      <c r="C39" s="120" t="s">
        <v>42</v>
      </c>
      <c r="D39" s="121"/>
      <c r="E39" s="121"/>
      <c r="F39" s="122"/>
      <c r="H39" s="43">
        <v>1</v>
      </c>
      <c r="I39" s="43">
        <v>1</v>
      </c>
      <c r="J39" s="43">
        <v>1</v>
      </c>
      <c r="K39" s="43">
        <v>1</v>
      </c>
      <c r="L39" s="43">
        <v>1</v>
      </c>
      <c r="M39" s="43">
        <v>1</v>
      </c>
      <c r="O39" s="107">
        <v>0</v>
      </c>
      <c r="P39" s="14"/>
      <c r="Q39" s="116"/>
      <c r="R39" s="10"/>
    </row>
    <row r="40" spans="2:18" ht="15" customHeight="1" x14ac:dyDescent="0.3">
      <c r="B40" s="9"/>
      <c r="C40" s="120" t="s">
        <v>43</v>
      </c>
      <c r="D40" s="121"/>
      <c r="E40" s="121"/>
      <c r="F40" s="122"/>
      <c r="H40" s="43">
        <v>10</v>
      </c>
      <c r="I40" s="43">
        <v>10</v>
      </c>
      <c r="J40" s="43">
        <v>10</v>
      </c>
      <c r="K40" s="43">
        <v>10</v>
      </c>
      <c r="L40" s="43">
        <v>10</v>
      </c>
      <c r="M40" s="43">
        <v>10</v>
      </c>
      <c r="O40" s="107">
        <v>0</v>
      </c>
      <c r="P40" s="14"/>
      <c r="Q40" s="116"/>
      <c r="R40" s="10"/>
    </row>
    <row r="41" spans="2:18" ht="15" customHeight="1" x14ac:dyDescent="0.3">
      <c r="B41" s="9"/>
      <c r="C41" s="120" t="s">
        <v>44</v>
      </c>
      <c r="D41" s="121"/>
      <c r="E41" s="121"/>
      <c r="F41" s="122"/>
      <c r="H41" s="43">
        <v>10</v>
      </c>
      <c r="I41" s="43">
        <v>10</v>
      </c>
      <c r="J41" s="43">
        <v>10</v>
      </c>
      <c r="K41" s="43">
        <v>10</v>
      </c>
      <c r="L41" s="43">
        <v>10</v>
      </c>
      <c r="M41" s="43">
        <v>10</v>
      </c>
      <c r="O41" s="107">
        <v>0</v>
      </c>
      <c r="P41" s="14"/>
      <c r="Q41" s="116"/>
      <c r="R41" s="10"/>
    </row>
    <row r="42" spans="2:18" ht="15" customHeight="1" x14ac:dyDescent="0.3">
      <c r="B42" s="9"/>
      <c r="C42" s="120" t="s">
        <v>45</v>
      </c>
      <c r="D42" s="121"/>
      <c r="E42" s="121"/>
      <c r="F42" s="122"/>
      <c r="H42" s="43">
        <v>5</v>
      </c>
      <c r="I42" s="43">
        <v>5</v>
      </c>
      <c r="J42" s="43">
        <v>5</v>
      </c>
      <c r="K42" s="43">
        <v>5</v>
      </c>
      <c r="L42" s="43">
        <v>5</v>
      </c>
      <c r="M42" s="43">
        <v>5</v>
      </c>
      <c r="O42" s="107">
        <v>0</v>
      </c>
      <c r="P42" s="14"/>
      <c r="Q42" s="116"/>
      <c r="R42" s="10"/>
    </row>
    <row r="43" spans="2:18" ht="15" customHeight="1" x14ac:dyDescent="0.3">
      <c r="B43" s="9"/>
      <c r="C43" s="126" t="s">
        <v>68</v>
      </c>
      <c r="D43" s="127"/>
      <c r="E43" s="127"/>
      <c r="F43" s="128"/>
      <c r="H43" s="112" t="s">
        <v>67</v>
      </c>
      <c r="O43" s="66" t="s">
        <v>32</v>
      </c>
      <c r="P43" s="14"/>
      <c r="Q43" s="116"/>
      <c r="R43" s="10"/>
    </row>
    <row r="44" spans="2:18" ht="15" customHeight="1" x14ac:dyDescent="0.3">
      <c r="B44" s="9"/>
      <c r="C44" s="120" t="s">
        <v>69</v>
      </c>
      <c r="D44" s="121"/>
      <c r="E44" s="121"/>
      <c r="F44" s="122"/>
      <c r="H44" s="111">
        <v>0</v>
      </c>
      <c r="O44" s="113">
        <f>(+O34*8+O36*8+O37*5)/21*H44</f>
        <v>0</v>
      </c>
      <c r="P44" s="14"/>
      <c r="Q44" s="117"/>
      <c r="R44" s="10"/>
    </row>
    <row r="45" spans="2:18" ht="6" customHeight="1" x14ac:dyDescent="0.3">
      <c r="B45" s="9"/>
      <c r="C45" s="17"/>
      <c r="D45" s="17"/>
      <c r="E45" s="17"/>
      <c r="F45" s="17"/>
      <c r="G45" s="14"/>
      <c r="H45" s="14"/>
      <c r="I45" s="14"/>
      <c r="J45" s="14"/>
      <c r="K45" s="14"/>
      <c r="L45" s="14"/>
      <c r="M45" s="14"/>
      <c r="N45" s="14"/>
      <c r="O45" s="14"/>
      <c r="P45" s="14"/>
      <c r="Q45" s="15"/>
      <c r="R45" s="10"/>
    </row>
    <row r="46" spans="2:18" ht="15" customHeight="1" x14ac:dyDescent="0.3">
      <c r="B46" s="9"/>
      <c r="C46" s="123" t="s">
        <v>65</v>
      </c>
      <c r="D46" s="124"/>
      <c r="E46" s="124"/>
      <c r="F46" s="125"/>
      <c r="G46" s="14"/>
      <c r="H46" s="14"/>
      <c r="I46" s="14"/>
      <c r="J46" s="14"/>
      <c r="K46" s="14"/>
      <c r="L46" s="14"/>
      <c r="M46" s="14"/>
      <c r="N46" s="14"/>
      <c r="O46" s="14"/>
      <c r="P46" s="14"/>
      <c r="Q46" s="73">
        <f>SUM(H21:M21)*(1-O21)+SUM(H24:M24)*O24+SUM(H25:M25)*O25+SUM(H26:M26)*O26+SUM(H27:M27)*O27+SUM(H28:M28)*O28+SUM(H30:M30)*O30+SUM(H31:M31)*O31+SUM(H32:M32)*O32+SUM(H34:M34)*O34+SUM(H35:M35)*O35+SUM(H36:M36)*O36+SUM(H37:M37)*O37+SUM(H39:M39)*O39+SUM(H40:M40)*O40+SUM(H41:M41)*O41+SUM(H42:M42)*O42+O44</f>
        <v>1272000</v>
      </c>
      <c r="R46" s="10"/>
    </row>
    <row r="47" spans="2:18" ht="6.75" customHeight="1" x14ac:dyDescent="0.3">
      <c r="B47" s="9"/>
      <c r="C47" s="14"/>
      <c r="D47" s="14"/>
      <c r="E47" s="14"/>
      <c r="F47" s="14"/>
      <c r="G47" s="14"/>
      <c r="H47" s="14"/>
      <c r="I47" s="14"/>
      <c r="J47" s="14"/>
      <c r="K47" s="14"/>
      <c r="L47" s="14"/>
      <c r="M47" s="14"/>
      <c r="N47" s="14"/>
      <c r="O47" s="14"/>
      <c r="P47" s="14"/>
      <c r="Q47" s="14"/>
      <c r="R47" s="10"/>
    </row>
    <row r="48" spans="2:18" ht="15" customHeight="1" x14ac:dyDescent="0.3">
      <c r="B48" s="9"/>
      <c r="C48" s="123" t="s">
        <v>66</v>
      </c>
      <c r="D48" s="124"/>
      <c r="E48" s="124"/>
      <c r="F48" s="125"/>
      <c r="G48" s="14"/>
      <c r="H48" s="14"/>
      <c r="I48" s="14"/>
      <c r="J48" s="14"/>
      <c r="K48" s="14"/>
      <c r="L48" s="14"/>
      <c r="M48" s="14"/>
      <c r="N48" s="14"/>
      <c r="O48" s="14"/>
      <c r="P48" s="14"/>
      <c r="Q48" s="73">
        <f>+Q46-O44</f>
        <v>1272000</v>
      </c>
      <c r="R48" s="10"/>
    </row>
    <row r="49" spans="2:19" ht="7.2" customHeight="1" x14ac:dyDescent="0.3">
      <c r="B49" s="9"/>
      <c r="C49" s="15"/>
      <c r="D49" s="15"/>
      <c r="E49" s="15"/>
      <c r="F49" s="15"/>
      <c r="G49" s="14"/>
      <c r="H49" s="14"/>
      <c r="I49" s="14"/>
      <c r="J49" s="14"/>
      <c r="K49" s="14"/>
      <c r="L49" s="14"/>
      <c r="M49" s="14"/>
      <c r="N49" s="14"/>
      <c r="O49" s="14"/>
      <c r="P49" s="14"/>
      <c r="Q49" s="14"/>
      <c r="R49" s="10"/>
    </row>
    <row r="50" spans="2:19" ht="7.2" customHeight="1" x14ac:dyDescent="0.3">
      <c r="B50" s="96"/>
      <c r="C50" s="97"/>
      <c r="D50" s="97"/>
      <c r="E50" s="97"/>
      <c r="F50" s="97"/>
      <c r="G50" s="97"/>
      <c r="H50" s="97"/>
      <c r="I50" s="97"/>
      <c r="J50" s="97"/>
      <c r="K50" s="97"/>
      <c r="L50" s="97"/>
      <c r="M50" s="97"/>
      <c r="N50" s="97"/>
      <c r="O50" s="97"/>
      <c r="P50" s="97"/>
      <c r="Q50" s="97"/>
      <c r="R50" s="98"/>
    </row>
    <row r="51" spans="2:19" s="74" customFormat="1" ht="15" customHeight="1" x14ac:dyDescent="0.3">
      <c r="B51" s="75"/>
      <c r="C51" s="129" t="s">
        <v>19</v>
      </c>
      <c r="D51" s="130"/>
      <c r="E51" s="130"/>
      <c r="F51" s="131"/>
      <c r="G51" s="76"/>
      <c r="H51" s="76"/>
      <c r="I51" s="76"/>
      <c r="J51" s="76"/>
      <c r="K51" s="76"/>
      <c r="L51" s="76"/>
      <c r="M51" s="77" t="s">
        <v>7</v>
      </c>
      <c r="N51" s="78"/>
      <c r="O51" s="77" t="s">
        <v>8</v>
      </c>
      <c r="P51" s="79"/>
      <c r="R51" s="80"/>
      <c r="S51" s="79"/>
    </row>
    <row r="52" spans="2:19" s="74" customFormat="1" ht="15" customHeight="1" x14ac:dyDescent="0.3">
      <c r="B52" s="75"/>
      <c r="C52" s="132" t="s">
        <v>23</v>
      </c>
      <c r="D52" s="133"/>
      <c r="E52" s="133"/>
      <c r="F52" s="133"/>
      <c r="G52" s="81"/>
      <c r="H52" s="81"/>
      <c r="I52" s="81"/>
      <c r="J52" s="81"/>
      <c r="K52" s="81"/>
      <c r="L52" s="81"/>
      <c r="M52" s="82">
        <v>10</v>
      </c>
      <c r="N52" s="79"/>
      <c r="O52" s="83">
        <f>+M52/10*15%</f>
        <v>0.15</v>
      </c>
      <c r="P52" s="79"/>
      <c r="R52" s="80"/>
      <c r="S52" s="84"/>
    </row>
    <row r="53" spans="2:19" s="74" customFormat="1" ht="15" customHeight="1" x14ac:dyDescent="0.3">
      <c r="B53" s="75"/>
      <c r="C53" s="132" t="s">
        <v>58</v>
      </c>
      <c r="D53" s="133"/>
      <c r="E53" s="133"/>
      <c r="F53" s="133"/>
      <c r="G53" s="81"/>
      <c r="H53" s="81"/>
      <c r="I53" s="81"/>
      <c r="J53" s="81"/>
      <c r="K53" s="81"/>
      <c r="L53" s="81"/>
      <c r="M53" s="82">
        <v>10</v>
      </c>
      <c r="N53" s="79"/>
      <c r="O53" s="83">
        <f>+M53/10*35%</f>
        <v>0.35</v>
      </c>
      <c r="P53" s="79"/>
      <c r="R53" s="80"/>
      <c r="S53" s="84"/>
    </row>
    <row r="54" spans="2:19" s="74" customFormat="1" ht="15" customHeight="1" x14ac:dyDescent="0.3">
      <c r="B54" s="75"/>
      <c r="C54" s="132" t="s">
        <v>59</v>
      </c>
      <c r="D54" s="133"/>
      <c r="E54" s="133"/>
      <c r="F54" s="133"/>
      <c r="G54" s="81"/>
      <c r="H54" s="81"/>
      <c r="I54" s="81"/>
      <c r="J54" s="81"/>
      <c r="K54" s="81"/>
      <c r="L54" s="81"/>
      <c r="M54" s="82">
        <v>10</v>
      </c>
      <c r="N54" s="79"/>
      <c r="O54" s="83">
        <f>+M54/10*15%</f>
        <v>0.15</v>
      </c>
      <c r="P54" s="79"/>
      <c r="R54" s="80"/>
      <c r="S54" s="84"/>
    </row>
    <row r="55" spans="2:19" s="74" customFormat="1" ht="6" customHeight="1" x14ac:dyDescent="0.3">
      <c r="B55" s="75"/>
      <c r="C55" s="134"/>
      <c r="D55" s="135"/>
      <c r="E55" s="135"/>
      <c r="F55" s="136"/>
      <c r="G55" s="79"/>
      <c r="H55" s="79"/>
      <c r="I55" s="79"/>
      <c r="J55" s="79"/>
      <c r="K55" s="79"/>
      <c r="L55" s="79"/>
      <c r="M55" s="79"/>
      <c r="N55" s="79"/>
      <c r="O55" s="86"/>
      <c r="P55" s="85"/>
      <c r="R55" s="80"/>
      <c r="S55" s="84"/>
    </row>
    <row r="56" spans="2:19" s="74" customFormat="1" ht="15" customHeight="1" x14ac:dyDescent="0.3">
      <c r="B56" s="75"/>
      <c r="C56" s="87" t="s">
        <v>57</v>
      </c>
      <c r="D56" s="79"/>
      <c r="E56" s="79"/>
      <c r="F56" s="79"/>
      <c r="G56" s="79"/>
      <c r="H56" s="79"/>
      <c r="I56" s="79"/>
      <c r="J56" s="79"/>
      <c r="K56" s="79"/>
      <c r="L56" s="79"/>
      <c r="M56" s="79"/>
      <c r="N56" s="88"/>
      <c r="O56" s="89">
        <f>SUM(O52:O54)</f>
        <v>0.65</v>
      </c>
      <c r="P56" s="90"/>
      <c r="Q56" s="91">
        <f>+Q46*SUM(O52:O54)</f>
        <v>826800</v>
      </c>
      <c r="R56" s="80"/>
    </row>
    <row r="57" spans="2:19" s="74" customFormat="1" ht="7.2" customHeight="1" x14ac:dyDescent="0.3">
      <c r="B57" s="75"/>
      <c r="C57" s="79"/>
      <c r="D57" s="79"/>
      <c r="E57" s="79"/>
      <c r="F57" s="79"/>
      <c r="G57" s="79"/>
      <c r="H57" s="79"/>
      <c r="I57" s="79"/>
      <c r="J57" s="79"/>
      <c r="K57" s="79"/>
      <c r="L57" s="79"/>
      <c r="M57" s="79"/>
      <c r="N57" s="79"/>
      <c r="O57" s="79"/>
      <c r="P57" s="79"/>
      <c r="Q57" s="79"/>
      <c r="R57" s="80"/>
      <c r="S57" s="79"/>
    </row>
    <row r="58" spans="2:19" s="92" customFormat="1" ht="15" customHeight="1" x14ac:dyDescent="0.3">
      <c r="B58" s="93"/>
      <c r="C58" s="129" t="s">
        <v>21</v>
      </c>
      <c r="D58" s="130"/>
      <c r="E58" s="130"/>
      <c r="F58" s="131"/>
      <c r="G58" s="79"/>
      <c r="H58" s="79"/>
      <c r="I58" s="79"/>
      <c r="J58" s="79"/>
      <c r="K58" s="79"/>
      <c r="L58" s="79"/>
      <c r="M58" s="79"/>
      <c r="N58" s="79"/>
      <c r="O58" s="79"/>
      <c r="P58" s="79"/>
      <c r="Q58" s="94">
        <f>+Q48-Q56</f>
        <v>445200</v>
      </c>
      <c r="R58" s="95"/>
    </row>
    <row r="59" spans="2:19" s="15" customFormat="1" ht="5.25" customHeight="1" x14ac:dyDescent="0.3">
      <c r="B59" s="99"/>
      <c r="C59" s="100"/>
      <c r="D59" s="100"/>
      <c r="E59" s="100"/>
      <c r="F59" s="100"/>
      <c r="G59" s="100"/>
      <c r="H59" s="100"/>
      <c r="I59" s="100"/>
      <c r="J59" s="100"/>
      <c r="K59" s="100"/>
      <c r="L59" s="100"/>
      <c r="M59" s="100"/>
      <c r="N59" s="100"/>
      <c r="O59" s="100"/>
      <c r="P59" s="100"/>
      <c r="Q59" s="100"/>
      <c r="R59" s="101"/>
    </row>
    <row r="60" spans="2:19" s="15" customFormat="1" ht="5.25" customHeight="1" x14ac:dyDescent="0.3">
      <c r="B60" s="33"/>
      <c r="G60" s="14"/>
      <c r="H60" s="14"/>
      <c r="I60" s="14"/>
      <c r="J60" s="14"/>
      <c r="K60" s="14"/>
      <c r="L60" s="14"/>
      <c r="M60" s="14"/>
      <c r="N60" s="14"/>
      <c r="O60" s="14"/>
      <c r="P60" s="14"/>
      <c r="Q60" s="14"/>
      <c r="R60" s="34"/>
    </row>
    <row r="61" spans="2:19" s="15" customFormat="1" ht="12" customHeight="1" x14ac:dyDescent="0.3">
      <c r="B61" s="33"/>
      <c r="C61" s="14"/>
      <c r="D61" s="14"/>
      <c r="E61" s="14"/>
      <c r="F61" s="14"/>
      <c r="G61" s="14"/>
      <c r="H61" s="14"/>
      <c r="I61" s="14"/>
      <c r="J61" s="14"/>
      <c r="K61" s="14"/>
      <c r="L61" s="14"/>
      <c r="M61" s="14"/>
      <c r="N61" s="14"/>
      <c r="O61" s="14" t="s">
        <v>0</v>
      </c>
      <c r="P61" s="14"/>
      <c r="Q61" s="14"/>
      <c r="R61" s="34"/>
    </row>
    <row r="62" spans="2:19" ht="15" customHeight="1" x14ac:dyDescent="0.3">
      <c r="B62" s="9"/>
      <c r="C62" s="14" t="s">
        <v>1</v>
      </c>
      <c r="D62" s="138" t="s">
        <v>13</v>
      </c>
      <c r="E62" s="139"/>
      <c r="F62" s="139"/>
      <c r="G62" s="140"/>
      <c r="H62" s="14"/>
      <c r="I62" s="14"/>
      <c r="J62" s="14"/>
      <c r="K62" s="14"/>
      <c r="L62" s="14"/>
      <c r="M62" s="14"/>
      <c r="N62" s="14"/>
      <c r="O62" s="137"/>
      <c r="P62" s="137"/>
      <c r="Q62" s="137"/>
      <c r="R62" s="10"/>
    </row>
    <row r="63" spans="2:19" ht="15" customHeight="1" x14ac:dyDescent="0.3">
      <c r="B63" s="9"/>
      <c r="C63" s="14" t="s">
        <v>2</v>
      </c>
      <c r="D63" s="138" t="s">
        <v>13</v>
      </c>
      <c r="E63" s="139"/>
      <c r="F63" s="139"/>
      <c r="G63" s="140"/>
      <c r="H63" s="14"/>
      <c r="I63" s="14"/>
      <c r="J63" s="14"/>
      <c r="K63" s="14"/>
      <c r="L63" s="14"/>
      <c r="M63" s="14"/>
      <c r="N63" s="14"/>
      <c r="O63" s="137"/>
      <c r="P63" s="137"/>
      <c r="Q63" s="137"/>
      <c r="R63" s="10"/>
    </row>
    <row r="64" spans="2:19" ht="15" customHeight="1" x14ac:dyDescent="0.3">
      <c r="B64" s="9"/>
      <c r="C64" s="14" t="s">
        <v>3</v>
      </c>
      <c r="D64" s="138" t="s">
        <v>13</v>
      </c>
      <c r="E64" s="139"/>
      <c r="F64" s="139"/>
      <c r="G64" s="140"/>
      <c r="H64" s="14"/>
      <c r="I64" s="14"/>
      <c r="J64" s="14"/>
      <c r="K64" s="14"/>
      <c r="L64" s="14"/>
      <c r="M64" s="14"/>
      <c r="N64" s="14"/>
      <c r="O64" s="137"/>
      <c r="P64" s="137"/>
      <c r="Q64" s="137"/>
      <c r="R64" s="10"/>
    </row>
    <row r="65" spans="2:18" ht="15" customHeight="1" x14ac:dyDescent="0.3">
      <c r="B65" s="9"/>
      <c r="C65" s="14" t="s">
        <v>4</v>
      </c>
      <c r="D65" s="138" t="s">
        <v>13</v>
      </c>
      <c r="E65" s="139"/>
      <c r="F65" s="139"/>
      <c r="G65" s="140"/>
      <c r="H65" s="14"/>
      <c r="I65" s="14"/>
      <c r="J65" s="14"/>
      <c r="K65" s="14"/>
      <c r="L65" s="14"/>
      <c r="M65" s="14"/>
      <c r="N65" s="14"/>
      <c r="O65" s="137"/>
      <c r="P65" s="137"/>
      <c r="Q65" s="137"/>
      <c r="R65" s="10"/>
    </row>
    <row r="66" spans="2:18" ht="15" customHeight="1" x14ac:dyDescent="0.3">
      <c r="B66" s="9"/>
      <c r="C66" s="14" t="s">
        <v>5</v>
      </c>
      <c r="D66" s="138" t="s">
        <v>13</v>
      </c>
      <c r="E66" s="139"/>
      <c r="F66" s="139"/>
      <c r="G66" s="140"/>
      <c r="H66" s="14"/>
      <c r="I66" s="14"/>
      <c r="J66" s="14"/>
      <c r="K66" s="14"/>
      <c r="L66" s="14"/>
      <c r="M66" s="14"/>
      <c r="N66" s="14"/>
      <c r="O66" s="137"/>
      <c r="P66" s="137"/>
      <c r="Q66" s="137"/>
      <c r="R66" s="10"/>
    </row>
    <row r="67" spans="2:18" ht="6.75" customHeight="1" thickBot="1" x14ac:dyDescent="0.35">
      <c r="B67" s="11"/>
      <c r="C67" s="12"/>
      <c r="D67" s="12"/>
      <c r="E67" s="12"/>
      <c r="F67" s="12"/>
      <c r="G67" s="12"/>
      <c r="H67" s="12"/>
      <c r="I67" s="12"/>
      <c r="J67" s="12"/>
      <c r="K67" s="12"/>
      <c r="L67" s="12"/>
      <c r="M67" s="12"/>
      <c r="N67" s="12"/>
      <c r="O67" s="12"/>
      <c r="P67" s="12"/>
      <c r="Q67" s="12"/>
      <c r="R67" s="13"/>
    </row>
    <row r="68" spans="2:18" ht="6.75" customHeight="1" thickTop="1" x14ac:dyDescent="0.3"/>
    <row r="69" spans="2:18" hidden="1" x14ac:dyDescent="0.3"/>
    <row r="70" spans="2:18" hidden="1" x14ac:dyDescent="0.3"/>
    <row r="71" spans="2:18" hidden="1" x14ac:dyDescent="0.3"/>
    <row r="72" spans="2:18" hidden="1" x14ac:dyDescent="0.3"/>
    <row r="73" spans="2:18" hidden="1" x14ac:dyDescent="0.3"/>
    <row r="74" spans="2:18" hidden="1" x14ac:dyDescent="0.3"/>
    <row r="75" spans="2:18" hidden="1" x14ac:dyDescent="0.3"/>
    <row r="76" spans="2:18" hidden="1" x14ac:dyDescent="0.3"/>
    <row r="77" spans="2:18" hidden="1" x14ac:dyDescent="0.3"/>
    <row r="78" spans="2:18" hidden="1" x14ac:dyDescent="0.3"/>
    <row r="79" spans="2:18" hidden="1" x14ac:dyDescent="0.3"/>
    <row r="80" spans="2:18"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sheetData>
  <sheetProtection selectLockedCells="1"/>
  <mergeCells count="53">
    <mergeCell ref="C20:F20"/>
    <mergeCell ref="C23:F23"/>
    <mergeCell ref="C29:F29"/>
    <mergeCell ref="C33:F33"/>
    <mergeCell ref="M5:Q16"/>
    <mergeCell ref="C11:G11"/>
    <mergeCell ref="C7:G7"/>
    <mergeCell ref="C10:G10"/>
    <mergeCell ref="C8:G8"/>
    <mergeCell ref="C6:G6"/>
    <mergeCell ref="C5:G5"/>
    <mergeCell ref="D16:E16"/>
    <mergeCell ref="C13:G13"/>
    <mergeCell ref="C21:F21"/>
    <mergeCell ref="C12:L12"/>
    <mergeCell ref="O62:Q66"/>
    <mergeCell ref="D65:G65"/>
    <mergeCell ref="D66:G66"/>
    <mergeCell ref="D62:G62"/>
    <mergeCell ref="D63:G63"/>
    <mergeCell ref="D64:G64"/>
    <mergeCell ref="C27:F27"/>
    <mergeCell ref="C22:F22"/>
    <mergeCell ref="C58:F58"/>
    <mergeCell ref="C51:F51"/>
    <mergeCell ref="C52:F52"/>
    <mergeCell ref="C55:F55"/>
    <mergeCell ref="C46:F46"/>
    <mergeCell ref="C54:F54"/>
    <mergeCell ref="C53:F53"/>
    <mergeCell ref="C48:F48"/>
    <mergeCell ref="C43:F43"/>
    <mergeCell ref="C44:F44"/>
    <mergeCell ref="C39:F39"/>
    <mergeCell ref="C41:F41"/>
    <mergeCell ref="C42:F42"/>
    <mergeCell ref="C40:F40"/>
    <mergeCell ref="Q20:Q44"/>
    <mergeCell ref="C9:G9"/>
    <mergeCell ref="C14:H14"/>
    <mergeCell ref="D3:O3"/>
    <mergeCell ref="C24:F24"/>
    <mergeCell ref="C25:F25"/>
    <mergeCell ref="C26:F26"/>
    <mergeCell ref="C38:F38"/>
    <mergeCell ref="C34:F34"/>
    <mergeCell ref="C35:F35"/>
    <mergeCell ref="C36:F36"/>
    <mergeCell ref="C37:F37"/>
    <mergeCell ref="C31:F31"/>
    <mergeCell ref="C32:F32"/>
    <mergeCell ref="C28:F28"/>
    <mergeCell ref="C30:F30"/>
  </mergeCells>
  <conditionalFormatting sqref="M52:N54">
    <cfRule type="cellIs" dxfId="0" priority="25" operator="greaterThan">
      <formula>450</formula>
    </cfRule>
  </conditionalFormatting>
  <printOptions horizontalCentered="1" verticalCentered="1"/>
  <pageMargins left="0" right="0" top="0" bottom="0" header="0" footer="0"/>
  <pageSetup paperSize="8" scale="85"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16" id="{9A7C919F-3583-4DD0-807D-C55CAAB90D10}">
            <x14:iconSet iconSet="3Symbols2" custom="1">
              <x14:cfvo type="percent">
                <xm:f>0</xm:f>
              </x14:cfvo>
              <x14:cfvo type="num" gte="0">
                <xm:f>0</xm:f>
              </x14:cfvo>
              <x14:cfvo type="num" gte="0">
                <xm:f>80</xm:f>
              </x14:cfvo>
              <x14:cfIcon iconSet="3Symbols2" iconId="0"/>
              <x14:cfIcon iconSet="3Symbols2" iconId="2"/>
              <x14:cfIcon iconSet="3Symbols2" iconId="0"/>
            </x14:iconSet>
          </x14:cfRule>
          <xm:sqref>O34</xm:sqref>
        </x14:conditionalFormatting>
        <x14:conditionalFormatting xmlns:xm="http://schemas.microsoft.com/office/excel/2006/main">
          <x14:cfRule type="iconSet" priority="11" id="{41615967-EF05-4182-A27D-76E442CAD3D0}">
            <x14:iconSet iconSet="3Symbols2" custom="1">
              <x14:cfvo type="percent">
                <xm:f>0</xm:f>
              </x14:cfvo>
              <x14:cfvo type="num" gte="0">
                <xm:f>0</xm:f>
              </x14:cfvo>
              <x14:cfvo type="num" gte="0">
                <xm:f>80</xm:f>
              </x14:cfvo>
              <x14:cfIcon iconSet="3Symbols2" iconId="0"/>
              <x14:cfIcon iconSet="3Symbols2" iconId="2"/>
              <x14:cfIcon iconSet="3Symbols2" iconId="0"/>
            </x14:iconSet>
          </x14:cfRule>
          <xm:sqref>O35</xm:sqref>
        </x14:conditionalFormatting>
        <x14:conditionalFormatting xmlns:xm="http://schemas.microsoft.com/office/excel/2006/main">
          <x14:cfRule type="iconSet" priority="10" id="{F24D0481-B845-4427-9536-BB0BD863A1BF}">
            <x14:iconSet iconSet="3Symbols2" custom="1">
              <x14:cfvo type="percent">
                <xm:f>0</xm:f>
              </x14:cfvo>
              <x14:cfvo type="num" gte="0">
                <xm:f>0</xm:f>
              </x14:cfvo>
              <x14:cfvo type="num" gte="0">
                <xm:f>100</xm:f>
              </x14:cfvo>
              <x14:cfIcon iconSet="3Symbols2" iconId="0"/>
              <x14:cfIcon iconSet="3Symbols2" iconId="2"/>
              <x14:cfIcon iconSet="3Symbols2" iconId="0"/>
            </x14:iconSet>
          </x14:cfRule>
          <xm:sqref>O36</xm:sqref>
        </x14:conditionalFormatting>
        <x14:conditionalFormatting xmlns:xm="http://schemas.microsoft.com/office/excel/2006/main">
          <x14:cfRule type="iconSet" priority="9" id="{69511DAB-41AF-4693-9B9B-9B6D96A9994A}">
            <x14:iconSet iconSet="3Symbols2" custom="1">
              <x14:cfvo type="percent">
                <xm:f>0</xm:f>
              </x14:cfvo>
              <x14:cfvo type="num" gte="0">
                <xm:f>0</xm:f>
              </x14:cfvo>
              <x14:cfvo type="num" gte="0">
                <xm:f>125</xm:f>
              </x14:cfvo>
              <x14:cfIcon iconSet="3Symbols2" iconId="0"/>
              <x14:cfIcon iconSet="3Symbols2" iconId="2"/>
              <x14:cfIcon iconSet="3Symbols2" iconId="0"/>
            </x14:iconSet>
          </x14:cfRule>
          <xm:sqref>O37</xm:sqref>
        </x14:conditionalFormatting>
        <x14:conditionalFormatting xmlns:xm="http://schemas.microsoft.com/office/excel/2006/main">
          <x14:cfRule type="iconSet" priority="1" id="{A989DCAF-2DFE-40CB-B6B3-6DCC048F4AE4}">
            <x14:iconSet iconSet="3Symbols2" custom="1">
              <x14:cfvo type="percent">
                <xm:f>0</xm:f>
              </x14:cfvo>
              <x14:cfvo type="num" gte="0">
                <xm:f>-1</xm:f>
              </x14:cfvo>
              <x14:cfvo type="num" gte="0">
                <xm:f>20000</xm:f>
              </x14:cfvo>
              <x14:cfIcon iconSet="3Symbols2" iconId="0"/>
              <x14:cfIcon iconSet="3Symbols2" iconId="2"/>
              <x14:cfIcon iconSet="3Symbols2" iconId="0"/>
            </x14:iconSet>
          </x14:cfRule>
          <xm:sqref>O44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91"/>
  <sheetViews>
    <sheetView zoomScale="120" zoomScaleNormal="120" workbookViewId="0"/>
  </sheetViews>
  <sheetFormatPr defaultColWidth="0" defaultRowHeight="13.8" zeroHeight="1" x14ac:dyDescent="0.3"/>
  <cols>
    <col min="1" max="1" width="1.44140625" style="20" customWidth="1"/>
    <col min="2" max="2" width="2.6640625" style="20" customWidth="1"/>
    <col min="3" max="3" width="88.33203125" style="31" customWidth="1"/>
    <col min="4" max="4" width="20.109375" style="31" customWidth="1"/>
    <col min="5" max="5" width="87" style="31" customWidth="1"/>
    <col min="6" max="6" width="13.6640625" style="31" customWidth="1"/>
    <col min="7" max="7" width="2.33203125" style="20" customWidth="1"/>
    <col min="8" max="8" width="2.109375" style="20" customWidth="1"/>
    <col min="9" max="9" width="2.5546875" style="21" hidden="1" customWidth="1"/>
    <col min="10" max="10" width="2.5546875" style="22" hidden="1" customWidth="1"/>
    <col min="11" max="11" width="54.6640625" style="20" hidden="1" customWidth="1"/>
    <col min="12" max="16384" width="0" style="20" hidden="1"/>
  </cols>
  <sheetData>
    <row r="1" spans="1:13" ht="7.5" customHeight="1" thickBot="1" x14ac:dyDescent="0.35">
      <c r="A1" s="27"/>
      <c r="B1" s="27"/>
      <c r="C1" s="44"/>
      <c r="D1" s="45"/>
      <c r="E1" s="45"/>
      <c r="F1" s="45"/>
      <c r="G1" s="27"/>
      <c r="H1" s="27"/>
      <c r="I1" s="19"/>
      <c r="J1" s="19"/>
      <c r="K1" s="19"/>
      <c r="L1" s="19"/>
      <c r="M1" s="19"/>
    </row>
    <row r="2" spans="1:13" ht="14.4" thickTop="1" x14ac:dyDescent="0.3">
      <c r="A2" s="46"/>
      <c r="B2" s="47"/>
      <c r="C2" s="48"/>
      <c r="D2" s="49"/>
      <c r="E2" s="49"/>
      <c r="F2" s="49"/>
      <c r="G2" s="50"/>
      <c r="H2" s="27"/>
      <c r="I2" s="19"/>
      <c r="J2" s="19"/>
      <c r="K2" s="19"/>
      <c r="L2" s="19"/>
      <c r="M2" s="19"/>
    </row>
    <row r="3" spans="1:13" ht="33" customHeight="1" x14ac:dyDescent="0.3">
      <c r="A3" s="46"/>
      <c r="B3" s="38"/>
      <c r="C3" s="51"/>
      <c r="D3" s="51"/>
      <c r="E3" s="51"/>
      <c r="F3" s="51"/>
      <c r="G3" s="52"/>
      <c r="H3" s="27"/>
      <c r="I3" s="19"/>
      <c r="J3" s="19"/>
      <c r="K3" s="19"/>
      <c r="L3" s="19"/>
      <c r="M3" s="19"/>
    </row>
    <row r="4" spans="1:13" ht="36" customHeight="1" x14ac:dyDescent="0.35">
      <c r="A4" s="46"/>
      <c r="B4" s="38"/>
      <c r="C4" s="156" t="str">
        <f>"Toelichting prijzenformulier bij "&amp;'Bijlage 5 Prijzenformulier'!D3</f>
        <v>Toelichting prijzenformulier bij Functioneel- en technisch applicatiebeheer Video Management Systeem (VMS)
Tendernet nr.: 279353</v>
      </c>
      <c r="D4" s="157"/>
      <c r="E4" s="157"/>
      <c r="F4" s="158"/>
      <c r="G4" s="53"/>
      <c r="H4" s="54"/>
      <c r="I4" s="19"/>
      <c r="J4" s="19"/>
      <c r="K4" s="19"/>
      <c r="L4" s="19"/>
      <c r="M4" s="19"/>
    </row>
    <row r="5" spans="1:13" ht="8.25" customHeight="1" x14ac:dyDescent="0.35">
      <c r="A5" s="46"/>
      <c r="B5" s="38"/>
      <c r="C5" s="55"/>
      <c r="D5" s="56"/>
      <c r="E5" s="56"/>
      <c r="F5" s="56"/>
      <c r="G5" s="53"/>
      <c r="H5" s="54"/>
      <c r="I5" s="19"/>
      <c r="J5" s="19"/>
      <c r="K5" s="19"/>
      <c r="L5" s="19"/>
      <c r="M5" s="19"/>
    </row>
    <row r="6" spans="1:13" s="25" customFormat="1" ht="14.4" x14ac:dyDescent="0.3">
      <c r="A6" s="57"/>
      <c r="B6" s="36"/>
      <c r="C6" s="58" t="s">
        <v>12</v>
      </c>
      <c r="D6" s="37"/>
      <c r="E6" s="37"/>
      <c r="F6" s="37"/>
      <c r="G6" s="35"/>
      <c r="H6" s="26"/>
      <c r="I6" s="23"/>
      <c r="J6" s="24"/>
    </row>
    <row r="7" spans="1:13" s="25" customFormat="1" ht="51.75" customHeight="1" x14ac:dyDescent="0.3">
      <c r="A7" s="57"/>
      <c r="B7" s="36"/>
      <c r="C7" s="159" t="s">
        <v>17</v>
      </c>
      <c r="D7" s="160"/>
      <c r="E7" s="160"/>
      <c r="F7" s="160"/>
      <c r="G7" s="35"/>
      <c r="H7" s="26"/>
      <c r="I7" s="23"/>
      <c r="J7" s="24"/>
    </row>
    <row r="8" spans="1:13" s="25" customFormat="1" ht="25.5" customHeight="1" x14ac:dyDescent="0.3">
      <c r="A8" s="57"/>
      <c r="B8" s="36"/>
      <c r="C8" s="159" t="s">
        <v>70</v>
      </c>
      <c r="D8" s="160"/>
      <c r="E8" s="160"/>
      <c r="F8" s="160"/>
      <c r="G8" s="35"/>
      <c r="H8" s="26"/>
      <c r="I8" s="23"/>
      <c r="J8" s="24"/>
    </row>
    <row r="9" spans="1:13" s="25" customFormat="1" ht="234" customHeight="1" x14ac:dyDescent="0.3">
      <c r="A9" s="57"/>
      <c r="B9" s="36"/>
      <c r="C9" s="159" t="s">
        <v>49</v>
      </c>
      <c r="D9" s="160"/>
      <c r="E9" s="160"/>
      <c r="F9" s="160"/>
      <c r="G9" s="35"/>
      <c r="H9" s="26"/>
      <c r="I9" s="23"/>
      <c r="J9" s="24"/>
    </row>
    <row r="10" spans="1:13" s="25" customFormat="1" ht="39.75" customHeight="1" x14ac:dyDescent="0.3">
      <c r="A10" s="57"/>
      <c r="B10" s="36"/>
      <c r="C10" s="159" t="s">
        <v>55</v>
      </c>
      <c r="D10" s="159"/>
      <c r="E10" s="159"/>
      <c r="F10" s="159"/>
      <c r="G10" s="35"/>
      <c r="H10" s="26"/>
      <c r="I10" s="23"/>
      <c r="J10" s="24"/>
    </row>
    <row r="11" spans="1:13" s="25" customFormat="1" ht="32.25" customHeight="1" x14ac:dyDescent="0.3">
      <c r="A11" s="57"/>
      <c r="B11" s="36"/>
      <c r="C11" s="159" t="s">
        <v>38</v>
      </c>
      <c r="D11" s="159"/>
      <c r="E11" s="159"/>
      <c r="F11" s="159"/>
      <c r="G11" s="35"/>
      <c r="H11" s="26"/>
      <c r="I11" s="23"/>
      <c r="J11" s="24"/>
    </row>
    <row r="12" spans="1:13" ht="6" customHeight="1" x14ac:dyDescent="0.3">
      <c r="A12" s="46"/>
      <c r="B12" s="38"/>
      <c r="C12" s="59"/>
      <c r="D12" s="59"/>
      <c r="E12" s="59"/>
      <c r="F12" s="59"/>
      <c r="G12" s="39"/>
      <c r="H12" s="29"/>
    </row>
    <row r="13" spans="1:13" s="25" customFormat="1" ht="14.4" x14ac:dyDescent="0.3">
      <c r="A13" s="57"/>
      <c r="B13" s="36"/>
      <c r="C13" s="60" t="s">
        <v>18</v>
      </c>
      <c r="D13" s="37"/>
      <c r="E13" s="61"/>
      <c r="F13" s="58"/>
      <c r="G13" s="35"/>
      <c r="H13" s="26"/>
      <c r="I13" s="23"/>
      <c r="J13" s="24"/>
    </row>
    <row r="14" spans="1:13" s="25" customFormat="1" ht="14.4" x14ac:dyDescent="0.3">
      <c r="A14" s="57"/>
      <c r="B14" s="36"/>
      <c r="C14" s="62" t="str">
        <f>+'Bijlage 5 Prijzenformulier'!C21</f>
        <v>WP 1. Brutolicentie vanuit Genetec (inschatting ProRail), leverancierskorting</v>
      </c>
      <c r="D14" s="161" t="s">
        <v>76</v>
      </c>
      <c r="E14" s="162"/>
      <c r="F14" s="162"/>
      <c r="G14" s="35"/>
      <c r="H14" s="26"/>
      <c r="I14" s="23"/>
      <c r="J14" s="24"/>
    </row>
    <row r="15" spans="1:13" s="25" customFormat="1" ht="14.4" x14ac:dyDescent="0.3">
      <c r="A15" s="57"/>
      <c r="B15" s="36"/>
      <c r="C15" s="62" t="str">
        <f>+'Bijlage 5 Prijzenformulier'!C23</f>
        <v>WP 2. Onderhoud en (correctief en preventief) beheer - (jaarlijkse fee per locatie)</v>
      </c>
      <c r="D15" s="161" t="s">
        <v>61</v>
      </c>
      <c r="E15" s="162"/>
      <c r="F15" s="162"/>
      <c r="G15" s="35"/>
      <c r="H15" s="26"/>
      <c r="I15" s="23"/>
      <c r="J15" s="24"/>
    </row>
    <row r="16" spans="1:13" s="25" customFormat="1" ht="15" customHeight="1" x14ac:dyDescent="0.3">
      <c r="A16" s="57"/>
      <c r="B16" s="36"/>
      <c r="C16" s="62" t="str">
        <f>+'Bijlage 5 Prijzenformulier'!C29</f>
        <v>WP 3. Producten en diensten (vaste prijs per activiteit)</v>
      </c>
      <c r="D16" s="161" t="s">
        <v>61</v>
      </c>
      <c r="E16" s="162"/>
      <c r="F16" s="162"/>
      <c r="G16" s="35"/>
      <c r="H16" s="26"/>
      <c r="I16" s="23"/>
      <c r="J16" s="24"/>
    </row>
    <row r="17" spans="1:13" s="25" customFormat="1" ht="30.75" customHeight="1" x14ac:dyDescent="0.3">
      <c r="A17" s="57"/>
      <c r="B17" s="36"/>
      <c r="C17" s="62" t="str">
        <f>+'Bijlage 5 Prijzenformulier'!C33</f>
        <v>WP 4. Systeemintegratie en projecten, uren per jaar (Gemiddeld "all-in" uurtarief)</v>
      </c>
      <c r="D17" s="161" t="s">
        <v>62</v>
      </c>
      <c r="E17" s="162"/>
      <c r="F17" s="162"/>
      <c r="G17" s="35"/>
      <c r="H17" s="26"/>
      <c r="I17" s="23"/>
      <c r="J17" s="24"/>
    </row>
    <row r="18" spans="1:13" s="25" customFormat="1" ht="35.25" customHeight="1" x14ac:dyDescent="0.3">
      <c r="A18" s="57"/>
      <c r="B18" s="36"/>
      <c r="C18" s="62" t="str">
        <f>+'Bijlage 5 Prijzenformulier'!C38</f>
        <v>WP 5. Server- en/of storage inrichting en -configuratie, plaatsing en installatie op locatie, aansluiting, testen en werkend opleveren conform specificatie (inclusief verwijderen  en afvoer oud materiaal)</v>
      </c>
      <c r="D18" s="161" t="s">
        <v>64</v>
      </c>
      <c r="E18" s="162"/>
      <c r="F18" s="162"/>
      <c r="G18" s="35"/>
      <c r="H18" s="26"/>
      <c r="I18" s="23"/>
      <c r="J18" s="24"/>
    </row>
    <row r="19" spans="1:13" s="25" customFormat="1" ht="141.75" customHeight="1" x14ac:dyDescent="0.3">
      <c r="A19" s="57"/>
      <c r="B19" s="36"/>
      <c r="C19" s="62" t="str">
        <f>+'Bijlage 5 Prijzenformulier'!C43</f>
        <v>WP 6. Transitiekosten</v>
      </c>
      <c r="D19" s="161" t="s">
        <v>71</v>
      </c>
      <c r="E19" s="162"/>
      <c r="F19" s="162"/>
      <c r="G19" s="35"/>
      <c r="H19" s="26"/>
      <c r="I19" s="23"/>
      <c r="J19" s="24"/>
    </row>
    <row r="20" spans="1:13" s="25" customFormat="1" ht="7.5" customHeight="1" x14ac:dyDescent="0.3">
      <c r="A20" s="57"/>
      <c r="B20" s="36"/>
      <c r="C20" s="63"/>
      <c r="D20" s="64"/>
      <c r="E20" s="65"/>
      <c r="F20" s="65"/>
      <c r="G20" s="35"/>
      <c r="H20" s="26"/>
      <c r="I20" s="23"/>
      <c r="J20" s="24"/>
    </row>
    <row r="21" spans="1:13" s="21" customFormat="1" ht="30.75" customHeight="1" x14ac:dyDescent="0.3">
      <c r="A21" s="27"/>
      <c r="B21" s="38"/>
      <c r="C21" s="102" t="str">
        <f>+'Bijlage 5 Prijzenformulier'!C51</f>
        <v>Kwalitatieve beoordeling van uw inschrijving (in te vullen door ProRail):</v>
      </c>
      <c r="D21" s="161" t="s">
        <v>20</v>
      </c>
      <c r="E21" s="162"/>
      <c r="F21" s="162"/>
      <c r="G21" s="39"/>
      <c r="H21" s="29"/>
      <c r="J21" s="22"/>
      <c r="K21" s="20"/>
      <c r="L21" s="20"/>
      <c r="M21" s="20"/>
    </row>
    <row r="22" spans="1:13" s="21" customFormat="1" ht="14.4" customHeight="1" x14ac:dyDescent="0.3">
      <c r="A22" s="27"/>
      <c r="B22" s="38"/>
      <c r="C22" s="32" t="str">
        <f>+'Bijlage 5 Prijzenformulier'!C52</f>
        <v>Plan van aanpak transitie (15%)</v>
      </c>
      <c r="D22" s="161" t="s">
        <v>60</v>
      </c>
      <c r="E22" s="162"/>
      <c r="F22" s="162"/>
      <c r="G22" s="39"/>
      <c r="H22" s="29"/>
      <c r="J22" s="22"/>
      <c r="K22" s="20"/>
      <c r="L22" s="20"/>
      <c r="M22" s="20"/>
    </row>
    <row r="23" spans="1:13" s="21" customFormat="1" ht="14.4" customHeight="1" x14ac:dyDescent="0.3">
      <c r="A23" s="27"/>
      <c r="B23" s="38"/>
      <c r="C23" s="32" t="str">
        <f>+'Bijlage 5 Prijzenformulier'!C53</f>
        <v>Plan van aanpak beschikbaarheid (35%)</v>
      </c>
      <c r="D23" s="161" t="s">
        <v>60</v>
      </c>
      <c r="E23" s="162"/>
      <c r="F23" s="162"/>
      <c r="G23" s="39"/>
      <c r="H23" s="29"/>
      <c r="J23" s="22"/>
      <c r="K23" s="20"/>
      <c r="L23" s="20"/>
      <c r="M23" s="20"/>
    </row>
    <row r="24" spans="1:13" s="21" customFormat="1" ht="14.4" customHeight="1" x14ac:dyDescent="0.3">
      <c r="A24" s="27"/>
      <c r="B24" s="38"/>
      <c r="C24" s="32" t="str">
        <f>+'Bijlage 5 Prijzenformulier'!C54</f>
        <v>Plan van aanpak proactiviteit (15%)</v>
      </c>
      <c r="D24" s="161" t="s">
        <v>60</v>
      </c>
      <c r="E24" s="162"/>
      <c r="F24" s="162"/>
      <c r="G24" s="39"/>
      <c r="H24" s="29"/>
      <c r="J24" s="22"/>
      <c r="K24" s="20"/>
      <c r="L24" s="20"/>
      <c r="M24" s="20"/>
    </row>
    <row r="25" spans="1:13" s="21" customFormat="1" ht="7.5" customHeight="1" thickBot="1" x14ac:dyDescent="0.35">
      <c r="A25" s="27"/>
      <c r="B25" s="40"/>
      <c r="C25" s="41"/>
      <c r="D25" s="41"/>
      <c r="E25" s="41"/>
      <c r="F25" s="41"/>
      <c r="G25" s="42"/>
      <c r="H25" s="29"/>
      <c r="J25" s="22"/>
      <c r="K25" s="20"/>
      <c r="L25" s="20"/>
      <c r="M25" s="20"/>
    </row>
    <row r="26" spans="1:13" s="21" customFormat="1" ht="9" customHeight="1" thickTop="1" x14ac:dyDescent="0.3">
      <c r="A26" s="27"/>
      <c r="B26" s="27"/>
      <c r="C26" s="28"/>
      <c r="D26" s="28"/>
      <c r="E26" s="28"/>
      <c r="F26" s="28"/>
      <c r="G26" s="29"/>
      <c r="H26" s="29"/>
      <c r="J26" s="22"/>
      <c r="K26" s="20"/>
      <c r="L26" s="20"/>
      <c r="M26" s="20"/>
    </row>
    <row r="27" spans="1:13" s="21" customFormat="1" hidden="1" x14ac:dyDescent="0.3">
      <c r="A27" s="27"/>
      <c r="B27" s="27"/>
      <c r="C27" s="28"/>
      <c r="D27" s="28"/>
      <c r="E27" s="28"/>
      <c r="F27" s="28"/>
      <c r="G27" s="29"/>
      <c r="H27" s="29"/>
      <c r="J27" s="22"/>
      <c r="K27" s="20"/>
      <c r="L27" s="20"/>
      <c r="M27" s="20"/>
    </row>
    <row r="28" spans="1:13" s="21" customFormat="1" hidden="1" x14ac:dyDescent="0.3">
      <c r="A28" s="27"/>
      <c r="B28" s="27"/>
      <c r="C28" s="28"/>
      <c r="D28" s="28"/>
      <c r="E28" s="28"/>
      <c r="F28" s="28"/>
      <c r="G28" s="29"/>
      <c r="H28" s="29"/>
      <c r="J28" s="22"/>
      <c r="K28" s="20"/>
      <c r="L28" s="20"/>
      <c r="M28" s="20"/>
    </row>
    <row r="29" spans="1:13" s="21" customFormat="1" hidden="1" x14ac:dyDescent="0.3">
      <c r="A29" s="27"/>
      <c r="B29" s="27"/>
      <c r="C29" s="28"/>
      <c r="D29" s="28"/>
      <c r="E29" s="28"/>
      <c r="F29" s="28"/>
      <c r="G29" s="29"/>
      <c r="H29" s="29"/>
      <c r="J29" s="22"/>
      <c r="K29" s="20"/>
      <c r="L29" s="20"/>
      <c r="M29" s="20"/>
    </row>
    <row r="30" spans="1:13" s="21" customFormat="1" hidden="1" x14ac:dyDescent="0.3">
      <c r="A30" s="27"/>
      <c r="B30" s="27"/>
      <c r="C30" s="28"/>
      <c r="D30" s="28"/>
      <c r="E30" s="28"/>
      <c r="F30" s="28"/>
      <c r="G30" s="29"/>
      <c r="H30" s="29"/>
      <c r="J30" s="22"/>
      <c r="K30" s="20"/>
      <c r="L30" s="20"/>
      <c r="M30" s="20"/>
    </row>
    <row r="31" spans="1:13" s="21" customFormat="1" hidden="1" x14ac:dyDescent="0.3">
      <c r="A31" s="27"/>
      <c r="B31" s="27"/>
      <c r="C31" s="28"/>
      <c r="D31" s="28"/>
      <c r="E31" s="28"/>
      <c r="F31" s="28"/>
      <c r="G31" s="29"/>
      <c r="H31" s="29"/>
      <c r="J31" s="22"/>
      <c r="K31" s="20"/>
      <c r="L31" s="20"/>
      <c r="M31" s="20"/>
    </row>
    <row r="32" spans="1:13" s="21" customFormat="1" hidden="1" x14ac:dyDescent="0.3">
      <c r="A32" s="27"/>
      <c r="B32" s="27"/>
      <c r="C32" s="28"/>
      <c r="D32" s="28"/>
      <c r="E32" s="28"/>
      <c r="F32" s="28"/>
      <c r="G32" s="29"/>
      <c r="H32" s="29"/>
      <c r="J32" s="22"/>
      <c r="K32" s="20"/>
      <c r="L32" s="20"/>
      <c r="M32" s="20"/>
    </row>
    <row r="33" spans="1:13" s="21" customFormat="1" hidden="1" x14ac:dyDescent="0.3">
      <c r="A33" s="27"/>
      <c r="B33" s="27"/>
      <c r="C33" s="28"/>
      <c r="D33" s="28"/>
      <c r="E33" s="28"/>
      <c r="F33" s="28"/>
      <c r="G33" s="29"/>
      <c r="H33" s="29"/>
      <c r="J33" s="22"/>
      <c r="K33" s="20"/>
      <c r="L33" s="20"/>
      <c r="M33" s="20"/>
    </row>
    <row r="34" spans="1:13" s="21" customFormat="1" hidden="1" x14ac:dyDescent="0.3">
      <c r="A34" s="27"/>
      <c r="B34" s="27"/>
      <c r="C34" s="28"/>
      <c r="D34" s="28"/>
      <c r="E34" s="28"/>
      <c r="F34" s="28"/>
      <c r="G34" s="29"/>
      <c r="H34" s="29"/>
      <c r="J34" s="22"/>
      <c r="K34" s="20"/>
      <c r="L34" s="20"/>
      <c r="M34" s="20"/>
    </row>
    <row r="35" spans="1:13" s="21" customFormat="1" hidden="1" x14ac:dyDescent="0.3">
      <c r="A35" s="20"/>
      <c r="B35" s="20"/>
      <c r="C35" s="30"/>
      <c r="D35" s="30"/>
      <c r="E35" s="30"/>
      <c r="F35" s="30"/>
      <c r="G35" s="19"/>
      <c r="H35" s="19"/>
      <c r="J35" s="22"/>
      <c r="K35" s="20"/>
      <c r="L35" s="20"/>
      <c r="M35" s="20"/>
    </row>
    <row r="36" spans="1:13" s="21" customFormat="1" hidden="1" x14ac:dyDescent="0.3">
      <c r="A36" s="20"/>
      <c r="B36" s="20"/>
      <c r="C36" s="30"/>
      <c r="D36" s="30"/>
      <c r="E36" s="30"/>
      <c r="F36" s="30"/>
      <c r="G36" s="19"/>
      <c r="H36" s="19"/>
      <c r="J36" s="22"/>
      <c r="K36" s="20"/>
      <c r="L36" s="20"/>
      <c r="M36" s="20"/>
    </row>
    <row r="37" spans="1:13" s="21" customFormat="1" hidden="1" x14ac:dyDescent="0.3">
      <c r="A37" s="20"/>
      <c r="B37" s="20"/>
      <c r="C37" s="30"/>
      <c r="D37" s="30"/>
      <c r="E37" s="30"/>
      <c r="F37" s="30"/>
      <c r="G37" s="19"/>
      <c r="H37" s="19"/>
      <c r="J37" s="22"/>
      <c r="K37" s="20"/>
      <c r="L37" s="20"/>
      <c r="M37" s="20"/>
    </row>
    <row r="38" spans="1:13" s="21" customFormat="1" hidden="1" x14ac:dyDescent="0.3">
      <c r="A38" s="20"/>
      <c r="B38" s="20"/>
      <c r="C38" s="30"/>
      <c r="D38" s="30"/>
      <c r="E38" s="30"/>
      <c r="F38" s="30"/>
      <c r="G38" s="19"/>
      <c r="H38" s="19"/>
      <c r="J38" s="22"/>
      <c r="K38" s="20"/>
      <c r="L38" s="20"/>
      <c r="M38" s="20"/>
    </row>
    <row r="39" spans="1:13" s="21" customFormat="1" hidden="1" x14ac:dyDescent="0.3">
      <c r="A39" s="20"/>
      <c r="B39" s="20"/>
      <c r="C39" s="30"/>
      <c r="D39" s="30"/>
      <c r="E39" s="30"/>
      <c r="F39" s="30"/>
      <c r="G39" s="19"/>
      <c r="H39" s="19"/>
      <c r="J39" s="22"/>
      <c r="K39" s="20"/>
      <c r="L39" s="20"/>
      <c r="M39" s="20"/>
    </row>
    <row r="40" spans="1:13" s="21" customFormat="1" hidden="1" x14ac:dyDescent="0.3">
      <c r="A40" s="20"/>
      <c r="B40" s="20"/>
      <c r="C40" s="30"/>
      <c r="D40" s="30"/>
      <c r="E40" s="30"/>
      <c r="F40" s="30"/>
      <c r="G40" s="19"/>
      <c r="H40" s="19"/>
      <c r="J40" s="22"/>
      <c r="K40" s="20"/>
      <c r="L40" s="20"/>
      <c r="M40" s="20"/>
    </row>
    <row r="41" spans="1:13" s="21" customFormat="1" hidden="1" x14ac:dyDescent="0.3">
      <c r="A41" s="20"/>
      <c r="B41" s="20"/>
      <c r="C41" s="30"/>
      <c r="D41" s="30"/>
      <c r="E41" s="30"/>
      <c r="F41" s="30"/>
      <c r="G41" s="19"/>
      <c r="H41" s="19"/>
      <c r="J41" s="22"/>
      <c r="K41" s="20"/>
      <c r="L41" s="20"/>
      <c r="M41" s="20"/>
    </row>
    <row r="42" spans="1:13" s="21" customFormat="1" hidden="1" x14ac:dyDescent="0.3">
      <c r="A42" s="20"/>
      <c r="B42" s="20"/>
      <c r="C42" s="30"/>
      <c r="D42" s="30"/>
      <c r="E42" s="30"/>
      <c r="F42" s="30"/>
      <c r="G42" s="19"/>
      <c r="H42" s="19"/>
      <c r="J42" s="22"/>
      <c r="K42" s="20"/>
      <c r="L42" s="20"/>
      <c r="M42" s="20"/>
    </row>
    <row r="43" spans="1:13" s="21" customFormat="1" hidden="1" x14ac:dyDescent="0.3">
      <c r="A43" s="20"/>
      <c r="B43" s="20"/>
      <c r="C43" s="30"/>
      <c r="D43" s="30"/>
      <c r="E43" s="30"/>
      <c r="F43" s="30"/>
      <c r="G43" s="19"/>
      <c r="H43" s="19"/>
      <c r="J43" s="22"/>
      <c r="K43" s="20"/>
      <c r="L43" s="20"/>
      <c r="M43" s="20"/>
    </row>
    <row r="44" spans="1:13" s="21" customFormat="1" hidden="1" x14ac:dyDescent="0.3">
      <c r="A44" s="20"/>
      <c r="B44" s="20"/>
      <c r="C44" s="30"/>
      <c r="D44" s="30"/>
      <c r="E44" s="30"/>
      <c r="F44" s="30"/>
      <c r="G44" s="19"/>
      <c r="H44" s="19"/>
      <c r="J44" s="22"/>
      <c r="K44" s="20"/>
      <c r="L44" s="20"/>
      <c r="M44" s="20"/>
    </row>
    <row r="45" spans="1:13" s="21" customFormat="1" hidden="1" x14ac:dyDescent="0.3">
      <c r="A45" s="20"/>
      <c r="B45" s="20"/>
      <c r="C45" s="30"/>
      <c r="D45" s="30"/>
      <c r="E45" s="30"/>
      <c r="F45" s="30"/>
      <c r="G45" s="19"/>
      <c r="H45" s="19"/>
      <c r="J45" s="22"/>
      <c r="K45" s="20"/>
      <c r="L45" s="20"/>
      <c r="M45" s="20"/>
    </row>
    <row r="46" spans="1:13" hidden="1" x14ac:dyDescent="0.3"/>
    <row r="47" spans="1:13" hidden="1" x14ac:dyDescent="0.3"/>
    <row r="48" spans="1:13"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sheetData>
  <mergeCells count="16">
    <mergeCell ref="C11:F11"/>
    <mergeCell ref="D14:F14"/>
    <mergeCell ref="D24:F24"/>
    <mergeCell ref="D23:F23"/>
    <mergeCell ref="D21:F21"/>
    <mergeCell ref="D22:F22"/>
    <mergeCell ref="D18:F18"/>
    <mergeCell ref="D15:F15"/>
    <mergeCell ref="D16:F16"/>
    <mergeCell ref="D17:F17"/>
    <mergeCell ref="D19:F19"/>
    <mergeCell ref="C4:F4"/>
    <mergeCell ref="C7:F7"/>
    <mergeCell ref="C8:F8"/>
    <mergeCell ref="C10:F10"/>
    <mergeCell ref="C9:F9"/>
  </mergeCells>
  <printOptions horizontalCentered="1" verticalCentered="1"/>
  <pageMargins left="0" right="0" top="0" bottom="0" header="0" footer="0"/>
  <pageSetup paperSize="8" scale="9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eef5865-a982-42aa-8640-9d4286765ef6">VT20170046-1839008161-481</_dlc_DocId>
    <_dlc_DocIdUrl xmlns="feef5865-a982-42aa-8640-9d4286765ef6">
      <Url>https://prorailbv.sharepoint.com/teams/VT2017_0046/_layouts/15/DocIdRedir.aspx?ID=VT20170046-1839008161-481</Url>
      <Description>VT20170046-1839008161-481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A3110756741D46B9683D4DB07F4667" ma:contentTypeVersion="8" ma:contentTypeDescription="Create a new document." ma:contentTypeScope="" ma:versionID="85012489dcb7b47bc25c33b0ad825b8b">
  <xsd:schema xmlns:xsd="http://www.w3.org/2001/XMLSchema" xmlns:xs="http://www.w3.org/2001/XMLSchema" xmlns:p="http://schemas.microsoft.com/office/2006/metadata/properties" xmlns:ns2="a77a6d2f-0ac1-4f89-a900-f24da73b8e34" xmlns:ns3="0f2ee833-42cf-4294-8911-7a4437cae3ad" xmlns:ns4="feef5865-a982-42aa-8640-9d4286765ef6" targetNamespace="http://schemas.microsoft.com/office/2006/metadata/properties" ma:root="true" ma:fieldsID="42923d2e69c60d2b20b7713e70c8f1a4" ns2:_="" ns3:_="" ns4:_="">
    <xsd:import namespace="a77a6d2f-0ac1-4f89-a900-f24da73b8e34"/>
    <xsd:import namespace="0f2ee833-42cf-4294-8911-7a4437cae3ad"/>
    <xsd:import namespace="feef5865-a982-42aa-8640-9d4286765e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_dlc_DocId" minOccurs="0"/>
                <xsd:element ref="ns4:_dlc_DocIdUrl" minOccurs="0"/>
                <xsd:element ref="ns4:_dlc_DocIdPersistId" minOccurs="0"/>
                <xsd:element ref="ns2:MediaServiceAutoTags"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7a6d2f-0ac1-4f89-a900-f24da73b8e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2ee833-42cf-4294-8911-7a4437cae3a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353BDFE-CBAC-44A1-80FB-B6BD2A0BC037}">
  <ds:schemaRefs>
    <ds:schemaRef ds:uri="0f2ee833-42cf-4294-8911-7a4437cae3ad"/>
    <ds:schemaRef ds:uri="http://purl.org/dc/elements/1.1/"/>
    <ds:schemaRef ds:uri="http://schemas.microsoft.com/office/2006/metadata/properties"/>
    <ds:schemaRef ds:uri="feef5865-a982-42aa-8640-9d4286765ef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77a6d2f-0ac1-4f89-a900-f24da73b8e34"/>
    <ds:schemaRef ds:uri="http://www.w3.org/XML/1998/namespace"/>
    <ds:schemaRef ds:uri="http://purl.org/dc/dcmitype/"/>
  </ds:schemaRefs>
</ds:datastoreItem>
</file>

<file path=customXml/itemProps2.xml><?xml version="1.0" encoding="utf-8"?>
<ds:datastoreItem xmlns:ds="http://schemas.openxmlformats.org/officeDocument/2006/customXml" ds:itemID="{1881FF0C-D663-4C29-9519-324B87533A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7a6d2f-0ac1-4f89-a900-f24da73b8e34"/>
    <ds:schemaRef ds:uri="0f2ee833-42cf-4294-8911-7a4437cae3ad"/>
    <ds:schemaRef ds:uri="feef5865-a982-42aa-8640-9d4286765e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4.xml><?xml version="1.0" encoding="utf-8"?>
<ds:datastoreItem xmlns:ds="http://schemas.openxmlformats.org/officeDocument/2006/customXml" ds:itemID="{5097DA7A-365F-43E6-A19E-AE4AD515479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Bijlage 5 Prijzenformulier</vt:lpstr>
      <vt:lpstr>Toelichting bijlage 5</vt:lpstr>
      <vt:lpstr>'Bijlage 5 Prijzenformulier'!Afdrukbereik</vt:lpstr>
      <vt:lpstr>'Toelichting bijlage 5'!Afdrukbereik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Eijden, AGH van (Ton)</cp:lastModifiedBy>
  <cp:revision/>
  <cp:lastPrinted>2021-01-19T10:54:11Z</cp:lastPrinted>
  <dcterms:created xsi:type="dcterms:W3CDTF">2017-01-20T10:16:47Z</dcterms:created>
  <dcterms:modified xsi:type="dcterms:W3CDTF">2021-01-21T14:10:26Z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0x01010076A3110756741D46B9683D4DB07F4667</vt:lpwstr>
  </property>
  <property fmtid="{D5CDD505-2E9C-101B-9397-08002B2CF9AE}" pid="3" name="_dlc_DocIdItemGuid">
    <vt:lpwstr>e7361bba-8dce-45c7-b79d-92c33584200e</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ies>
</file>