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08b\AC\Temp\"/>
    </mc:Choice>
  </mc:AlternateContent>
  <xr:revisionPtr revIDLastSave="28" documentId="14_{96877BED-E81D-48EC-AAD3-2A0C51C4147F}" xr6:coauthVersionLast="45" xr6:coauthVersionMax="45" xr10:uidLastSave="{F53BD0DA-ABCB-473F-8E41-76B3F5D5497D}"/>
  <bookViews>
    <workbookView xWindow="-120" yWindow="-120" windowWidth="20730" windowHeight="11160" xr2:uid="{00000000-000D-0000-FFFF-FFFF00000000}"/>
  </bookViews>
  <sheets>
    <sheet name="Invulformulier" sheetId="1" r:id="rId1"/>
    <sheet name="Contractprijs per optie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2" l="1"/>
  <c r="E20" i="1"/>
  <c r="B8" i="2" l="1"/>
  <c r="B7" i="2"/>
  <c r="B6" i="2"/>
  <c r="B5" i="2"/>
  <c r="B4" i="2"/>
  <c r="E19" i="1" l="1"/>
  <c r="C8" i="2"/>
  <c r="E15" i="1"/>
  <c r="C4" i="2"/>
  <c r="C7" i="2"/>
  <c r="E18" i="1" l="1"/>
  <c r="E17" i="1"/>
  <c r="C6" i="2"/>
  <c r="E16" i="1"/>
  <c r="C5" i="2"/>
</calcChain>
</file>

<file path=xl/sharedStrings.xml><?xml version="1.0" encoding="utf-8"?>
<sst xmlns="http://schemas.openxmlformats.org/spreadsheetml/2006/main" count="45" uniqueCount="42">
  <si>
    <t>Uitgangspunten:</t>
  </si>
  <si>
    <t xml:space="preserve">Beoordeling geschiedt op basis van kolom "E", "Gunningsprijs"  </t>
  </si>
  <si>
    <t>Gunningsprijs wordt berekend op basis van de volgende formule ( E =  F  + 0,7 *G)</t>
  </si>
  <si>
    <t>Meerkosten (in kolom G) worden in Euro's weergegeven  en zijn extra ten opzichte van de prijs van het basisproduct</t>
  </si>
  <si>
    <t>De meerkosten in kolom G betreffen 8,3 cm voor perceel 1 en 7,5 cm voor de percelen 2, 3 ,4 en 5</t>
  </si>
  <si>
    <t>Kosten inwinning/km2  (kolom Hen I) is de prijs die gehanteerd wordt ingeval er een herverdeling plaatsvindt van (delen van) een perceel.</t>
  </si>
  <si>
    <t>Alleen de grijze vlakken kunnen worden ingevuld</t>
  </si>
  <si>
    <t>Basisproduct:</t>
  </si>
  <si>
    <t>Resolutie:</t>
  </si>
  <si>
    <t>10,0  cm</t>
  </si>
  <si>
    <t>Overlap:</t>
  </si>
  <si>
    <t>80-20</t>
  </si>
  <si>
    <t>Rechten:</t>
  </si>
  <si>
    <t>Deelnemers aan de aanbesteding BM5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</si>
  <si>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</si>
  <si>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</si>
  <si>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</si>
  <si>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</si>
  <si>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</si>
  <si>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</si>
  <si>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</si>
  <si>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</si>
  <si>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</si>
  <si>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Perceel</t>
  </si>
  <si>
    <t>Naam</t>
  </si>
  <si>
    <t>Oppervlak (Km2)</t>
  </si>
  <si>
    <t>Fictieve waarde</t>
  </si>
  <si>
    <t>Gunningsprijs</t>
  </si>
  <si>
    <t>Prijs basisproduct</t>
  </si>
  <si>
    <t>Meerkosten 7,5 / 8,3 cm én opendata</t>
  </si>
  <si>
    <t xml:space="preserve">Kosten inwinning /km2 ingeval van herverdeling bij inwinning van 10,0 cm </t>
  </si>
  <si>
    <t xml:space="preserve">Kosten inwinning /km2 ingeval van herverdeling bij inwinning van 7,5 cm </t>
  </si>
  <si>
    <t>TMA Schiphol</t>
  </si>
  <si>
    <t xml:space="preserve">Zuid-oost </t>
  </si>
  <si>
    <t>Noord</t>
  </si>
  <si>
    <t>Zuid-west</t>
  </si>
  <si>
    <t>Oost</t>
  </si>
  <si>
    <t>Lage resolutie</t>
  </si>
  <si>
    <t>NVT</t>
  </si>
  <si>
    <t>Maximaal aantal percelen dat inschrijver gegund wil krijgen</t>
  </si>
  <si>
    <t>Prijs basisproduct 10cm rechten voor deelnemers</t>
  </si>
  <si>
    <t>Contractprijs 7,5 cm én opendata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</si>
</sst>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0" xfId="0" applyBorder="1"/>
    <xf numFmtId="3" fontId="0" fillId="0" borderId="0" xfId="0" applyNumberFormat="1" applyBorder="1"/>
    <xf numFmtId="164" fontId="0" fillId="0" borderId="0" xfId="0" applyNumberFormat="1" applyBorder="1"/>
    <xf numFmtId="164" fontId="0" fillId="3" borderId="0" xfId="0" applyNumberFormat="1" applyFill="1" applyBorder="1"/>
    <xf numFmtId="0" fontId="0" fillId="0" borderId="3" xfId="0" applyBorder="1"/>
    <xf numFmtId="0" fontId="0" fillId="0" borderId="4" xfId="0" applyBorder="1"/>
    <xf numFmtId="3" fontId="0" fillId="0" borderId="4" xfId="0" applyNumberFormat="1" applyBorder="1"/>
    <xf numFmtId="164" fontId="0" fillId="0" borderId="4" xfId="0" applyNumberFormat="1" applyBorder="1"/>
    <xf numFmtId="164" fontId="0" fillId="3" borderId="4" xfId="0" applyNumberForma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0" fillId="2" borderId="0" xfId="0" applyNumberFormat="1" applyFont="1" applyFill="1" applyBorder="1" applyProtection="1"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4" borderId="4" xfId="0" applyNumberFormat="1" applyFont="1" applyFill="1" applyBorder="1" applyProtection="1"/>
    <xf numFmtId="164" fontId="0" fillId="4" borderId="5" xfId="0" applyNumberFormat="1" applyFont="1" applyFill="1" applyBorder="1" applyProtection="1"/>
    <xf numFmtId="3" fontId="0" fillId="2" borderId="4" xfId="0" applyNumberFormat="1" applyFont="1" applyFill="1" applyBorder="1" applyProtection="1">
      <protection locked="0"/>
    </xf>
    <xf numFmtId="164" fontId="0" fillId="0" borderId="2" xfId="0" applyNumberFormat="1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1</xdr:rowOff>
    </xdr:from>
    <xdr:to>
      <xdr:col>5</xdr:col>
      <xdr:colOff>519874</xdr:colOff>
      <xdr:row>47</xdr:row>
      <xdr:rowOff>38100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A0CF83A-F0F3-42A1-A620-88D5E53C9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3940" y="4937761"/>
          <a:ext cx="4387024" cy="4427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2" zoomScale="90" zoomScaleNormal="90" workbookViewId="0">
      <selection activeCell="G15" sqref="G15"/>
    </sheetView>
  </sheetViews>
  <sheetFormatPr defaultRowHeight="15" x14ac:dyDescent="0.25"/>
  <cols>
    <col min="1" max="1" width="15.28515625" bestFit="1" customWidth="1"/>
    <col min="2" max="2" width="13.7109375" customWidth="1"/>
    <col min="3" max="3" width="13.28515625" customWidth="1"/>
    <col min="4" max="5" width="14.7109375" customWidth="1"/>
    <col min="6" max="10" width="21.5703125" customWidth="1"/>
    <col min="11" max="11" width="15.7109375" customWidth="1"/>
    <col min="12" max="13" width="18.7109375" customWidth="1"/>
  </cols>
  <sheetData>
    <row r="1" spans="1:13" x14ac:dyDescent="0.25">
      <c r="A1" s="3" t="s">
        <v>0</v>
      </c>
      <c r="B1" t="s">
        <v>1</v>
      </c>
    </row>
    <row r="2" spans="1:13" x14ac:dyDescent="0.25">
      <c r="B2" t="s">
        <v>2</v>
      </c>
    </row>
    <row r="3" spans="1:13" x14ac:dyDescent="0.25">
      <c r="B3" t="s">
        <v>3</v>
      </c>
    </row>
    <row r="4" spans="1:13" x14ac:dyDescent="0.25">
      <c r="B4" t="s">
        <v>4</v>
      </c>
    </row>
    <row r="5" spans="1:13" x14ac:dyDescent="0.25">
      <c r="B5" t="s">
        <v>5</v>
      </c>
    </row>
    <row r="7" spans="1:13" x14ac:dyDescent="0.25">
      <c r="B7" t="s">
        <v>6</v>
      </c>
    </row>
    <row r="8" spans="1:13" x14ac:dyDescent="0.25">
      <c r="A8" s="3" t="s">
        <v>7</v>
      </c>
      <c r="B8" t="s">
        <v>8</v>
      </c>
      <c r="C8" t="s">
        <v>9</v>
      </c>
    </row>
    <row r="9" spans="1:13" x14ac:dyDescent="0.25">
      <c r="B9" t="s">
        <v>10</v>
      </c>
      <c r="C9" t="s">
        <v>11</v>
      </c>
    </row>
    <row r="10" spans="1:13" x14ac:dyDescent="0.25">
      <c r="B10" t="s">
        <v>12</v>
      </c>
      <c r="C10" t="s">
        <v>13</v>
      </c>
    </row>
    <row r="12" spans="1:13" ht="15.75" thickBot="1" x14ac:dyDescent="0.3"/>
    <row r="13" spans="1:13" ht="15.75" thickBot="1" x14ac:dyDescent="0.3">
      <c r="A13" s="18" t="s">
        <v>14</v>
      </c>
      <c r="B13" s="19" t="s">
        <v>15</v>
      </c>
      <c r="C13" s="19" t="s">
        <v>16</v>
      </c>
      <c r="D13" s="19" t="s">
        <v>17</v>
      </c>
      <c r="E13" s="19" t="s">
        <v>18</v>
      </c>
      <c r="F13" s="19" t="s">
        <v>19</v>
      </c>
      <c r="G13" s="19" t="s">
        <v>20</v>
      </c>
      <c r="H13" s="19" t="s">
        <v>21</v>
      </c>
      <c r="I13" s="20" t="s">
        <v>22</v>
      </c>
      <c r="J13" s="4"/>
    </row>
    <row r="14" spans="1:13" ht="60" x14ac:dyDescent="0.25">
      <c r="A14" s="5" t="s">
        <v>23</v>
      </c>
      <c r="B14" s="6" t="s">
        <v>24</v>
      </c>
      <c r="C14" s="6" t="s">
        <v>25</v>
      </c>
      <c r="D14" s="6" t="s">
        <v>26</v>
      </c>
      <c r="E14" s="6" t="s">
        <v>27</v>
      </c>
      <c r="F14" s="6" t="s">
        <v>28</v>
      </c>
      <c r="G14" s="6" t="s">
        <v>29</v>
      </c>
      <c r="H14" s="6" t="s">
        <v>30</v>
      </c>
      <c r="I14" s="7" t="s">
        <v>31</v>
      </c>
    </row>
    <row r="15" spans="1:13" x14ac:dyDescent="0.25">
      <c r="A15" s="8">
        <v>1</v>
      </c>
      <c r="B15" s="9" t="s">
        <v>32</v>
      </c>
      <c r="C15" s="10">
        <v>7574</v>
      </c>
      <c r="D15" s="11">
        <v>380000</v>
      </c>
      <c r="E15" s="12">
        <f>F15+G15*0.7</f>
        <v>0</v>
      </c>
      <c r="F15" s="21"/>
      <c r="G15" s="21"/>
      <c r="H15" s="21"/>
      <c r="I15" s="22"/>
      <c r="M15" s="1"/>
    </row>
    <row r="16" spans="1:13" x14ac:dyDescent="0.25">
      <c r="A16" s="8">
        <v>2</v>
      </c>
      <c r="B16" s="9" t="s">
        <v>33</v>
      </c>
      <c r="C16" s="10">
        <v>7163</v>
      </c>
      <c r="D16" s="11">
        <v>360000</v>
      </c>
      <c r="E16" s="12">
        <f t="shared" ref="E16:E19" si="0">F16+G16*0.7</f>
        <v>0</v>
      </c>
      <c r="F16" s="21"/>
      <c r="G16" s="21"/>
      <c r="H16" s="21"/>
      <c r="I16" s="22"/>
    </row>
    <row r="17" spans="1:9" x14ac:dyDescent="0.25">
      <c r="A17" s="8">
        <v>3</v>
      </c>
      <c r="B17" s="9" t="s">
        <v>34</v>
      </c>
      <c r="C17" s="10">
        <v>9239</v>
      </c>
      <c r="D17" s="11">
        <v>460000</v>
      </c>
      <c r="E17" s="12">
        <f t="shared" si="0"/>
        <v>0</v>
      </c>
      <c r="F17" s="21"/>
      <c r="G17" s="21"/>
      <c r="H17" s="21"/>
      <c r="I17" s="22"/>
    </row>
    <row r="18" spans="1:9" x14ac:dyDescent="0.25">
      <c r="A18" s="8">
        <v>4</v>
      </c>
      <c r="B18" s="9" t="s">
        <v>35</v>
      </c>
      <c r="C18" s="10">
        <v>5763</v>
      </c>
      <c r="D18" s="11">
        <v>290000</v>
      </c>
      <c r="E18" s="12">
        <f t="shared" si="0"/>
        <v>0</v>
      </c>
      <c r="F18" s="21"/>
      <c r="G18" s="21"/>
      <c r="H18" s="21"/>
      <c r="I18" s="22"/>
    </row>
    <row r="19" spans="1:9" x14ac:dyDescent="0.25">
      <c r="A19" s="8">
        <v>5</v>
      </c>
      <c r="B19" s="9" t="s">
        <v>36</v>
      </c>
      <c r="C19" s="10">
        <v>9182</v>
      </c>
      <c r="D19" s="11">
        <v>460000</v>
      </c>
      <c r="E19" s="12">
        <f t="shared" si="0"/>
        <v>0</v>
      </c>
      <c r="F19" s="21"/>
      <c r="G19" s="21"/>
      <c r="H19" s="21"/>
      <c r="I19" s="22"/>
    </row>
    <row r="20" spans="1:9" ht="15.75" thickBot="1" x14ac:dyDescent="0.3">
      <c r="A20" s="13">
        <v>6</v>
      </c>
      <c r="B20" s="14" t="s">
        <v>37</v>
      </c>
      <c r="C20" s="15">
        <v>53716</v>
      </c>
      <c r="D20" s="16">
        <v>335000</v>
      </c>
      <c r="E20" s="17">
        <f>F20</f>
        <v>0</v>
      </c>
      <c r="F20" s="23"/>
      <c r="G20" s="24" t="s">
        <v>38</v>
      </c>
      <c r="H20" s="24" t="s">
        <v>38</v>
      </c>
      <c r="I20" s="25" t="s">
        <v>38</v>
      </c>
    </row>
    <row r="21" spans="1:9" x14ac:dyDescent="0.25">
      <c r="E21" s="2"/>
    </row>
    <row r="22" spans="1:9" ht="15.75" thickBot="1" x14ac:dyDescent="0.3">
      <c r="A22" t="s">
        <v>39</v>
      </c>
      <c r="F22" s="2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4D02-CCB2-4752-97ED-A3B17B58B2FA}">
  <dimension ref="A2:D9"/>
  <sheetViews>
    <sheetView workbookViewId="0">
      <selection activeCell="B4" sqref="B4"/>
    </sheetView>
  </sheetViews>
  <sheetFormatPr defaultRowHeight="15" x14ac:dyDescent="0.25"/>
  <cols>
    <col min="2" max="3" width="18.7109375" customWidth="1"/>
    <col min="4" max="4" width="23.85546875" customWidth="1"/>
    <col min="5" max="5" width="40.140625" bestFit="1" customWidth="1"/>
    <col min="6" max="6" width="16.5703125" customWidth="1"/>
  </cols>
  <sheetData>
    <row r="2" spans="1:4" ht="15.75" thickBot="1" x14ac:dyDescent="0.3"/>
    <row r="3" spans="1:4" ht="45.75" thickBot="1" x14ac:dyDescent="0.3">
      <c r="A3" s="29" t="s">
        <v>23</v>
      </c>
      <c r="B3" s="30" t="s">
        <v>40</v>
      </c>
      <c r="C3" s="31" t="s">
        <v>41</v>
      </c>
      <c r="D3" s="1"/>
    </row>
    <row r="4" spans="1:4" x14ac:dyDescent="0.25">
      <c r="A4" s="8">
        <v>1</v>
      </c>
      <c r="B4" s="11">
        <f>Invulformulier!F15</f>
        <v>0</v>
      </c>
      <c r="C4" s="27">
        <f>Invulformulier!F15+Invulformulier!G15</f>
        <v>0</v>
      </c>
      <c r="D4" s="2"/>
    </row>
    <row r="5" spans="1:4" x14ac:dyDescent="0.25">
      <c r="A5" s="8">
        <v>2</v>
      </c>
      <c r="B5" s="11">
        <f>Invulformulier!F16</f>
        <v>0</v>
      </c>
      <c r="C5" s="27">
        <f>Invulformulier!F16+Invulformulier!G16</f>
        <v>0</v>
      </c>
      <c r="D5" s="2"/>
    </row>
    <row r="6" spans="1:4" x14ac:dyDescent="0.25">
      <c r="A6" s="8">
        <v>3</v>
      </c>
      <c r="B6" s="11">
        <f>Invulformulier!F17</f>
        <v>0</v>
      </c>
      <c r="C6" s="27">
        <f>Invulformulier!F17+Invulformulier!G17</f>
        <v>0</v>
      </c>
      <c r="D6" s="2"/>
    </row>
    <row r="7" spans="1:4" x14ac:dyDescent="0.25">
      <c r="A7" s="8">
        <v>4</v>
      </c>
      <c r="B7" s="11">
        <f>Invulformulier!F18</f>
        <v>0</v>
      </c>
      <c r="C7" s="27">
        <f>Invulformulier!F18+Invulformulier!G18</f>
        <v>0</v>
      </c>
      <c r="D7" s="2"/>
    </row>
    <row r="8" spans="1:4" x14ac:dyDescent="0.25">
      <c r="A8" s="8">
        <v>5</v>
      </c>
      <c r="B8" s="11">
        <f>Invulformulier!F19</f>
        <v>0</v>
      </c>
      <c r="C8" s="27">
        <f>Invulformulier!F19+Invulformulier!G19</f>
        <v>0</v>
      </c>
      <c r="D8" s="2"/>
    </row>
    <row r="9" spans="1:4" ht="15.75" thickBot="1" x14ac:dyDescent="0.3">
      <c r="A9" s="13">
        <v>6</v>
      </c>
      <c r="B9" s="16">
        <f>Invulformulier!F20</f>
        <v>0</v>
      </c>
      <c r="C9" s="28"/>
      <c r="D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1bc9410-fa07-4846-b638-dee8f396c373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04E6BB39FC874A9942245404474B76" ma:contentTypeVersion="7" ma:contentTypeDescription="Een nieuw document maken." ma:contentTypeScope="" ma:versionID="eea95575ea4be3bb38d269c9e1b9f8d8">
  <xsd:schema xmlns:xsd="http://www.w3.org/2001/XMLSchema" xmlns:xs="http://www.w3.org/2001/XMLSchema" xmlns:p="http://schemas.microsoft.com/office/2006/metadata/properties" xmlns:ns2="9720a23c-88ff-4e32-aa1c-b1304a5a026f" xmlns:ns3="e1bc9410-fa07-4846-b638-dee8f396c373" targetNamespace="http://schemas.microsoft.com/office/2006/metadata/properties" ma:root="true" ma:fieldsID="2edc130d7d754a6fac4d6e954455ae8a" ns2:_="" ns3:_="">
    <xsd:import namespace="9720a23c-88ff-4e32-aa1c-b1304a5a026f"/>
    <xsd:import namespace="e1bc9410-fa07-4846-b638-dee8f396c37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_Flow_SignoffStatu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0a23c-88ff-4e32-aa1c-b1304a5a02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c9410-fa07-4846-b638-dee8f396c373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0" nillable="true" ma:displayName="Afmeldingsstatus" ma:internalName="Afmeldingsstatus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13E59-3EB0-48A8-8631-44317470D4C2}">
  <ds:schemaRefs>
    <ds:schemaRef ds:uri="http://schemas.microsoft.com/office/2006/metadata/properties"/>
    <ds:schemaRef ds:uri="http://schemas.microsoft.com/office/infopath/2007/PartnerControls"/>
    <ds:schemaRef ds:uri="e1bc9410-fa07-4846-b638-dee8f396c373"/>
  </ds:schemaRefs>
</ds:datastoreItem>
</file>

<file path=customXml/itemProps2.xml><?xml version="1.0" encoding="utf-8"?>
<ds:datastoreItem xmlns:ds="http://schemas.openxmlformats.org/officeDocument/2006/customXml" ds:itemID="{339FB0E0-B31B-4068-A3A9-8E81EA2447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B1FBF-FC4D-4750-B7E2-3AC6C7328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0a23c-88ff-4e32-aa1c-b1304a5a026f"/>
    <ds:schemaRef ds:uri="e1bc9410-fa07-4846-b638-dee8f396c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Collaboration Service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Invulformulier</vt:lpstr>
      <vt:lpstr>Contractprijs per optie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Nobbe</dc:creator>
  <cp:keywords/>
  <dc:description/>
  <cp:lastModifiedBy>André Wolterink</cp:lastModifiedBy>
  <cp:revision/>
  <dcterms:created xsi:type="dcterms:W3CDTF">2020-06-25T06:04:11Z</dcterms:created>
  <dcterms:modified xsi:type="dcterms:W3CDTF">2020-07-07T10:38:38Z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0x010100ED04E6BB39FC874A9942245404474B76</vt:lpwstr>
  </property>
</Properties>
</file>