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09. Verwervingen\(EA) Uitzendkrachten per feb 2021\2. Aanbestedingsstukken\12012021\"/>
    </mc:Choice>
  </mc:AlternateContent>
  <xr:revisionPtr revIDLastSave="0" documentId="13_ncr:1_{74017321-9831-427D-8D57-93F8399AA6FA}" xr6:coauthVersionLast="46" xr6:coauthVersionMax="46" xr10:uidLastSave="{00000000-0000-0000-0000-000000000000}"/>
  <workbookProtection workbookAlgorithmName="SHA-512" workbookHashValue="6h3xeYwzgUgCDfDCmIa+iCTpn4O2cXiiJwluooI8RkzVix0S1C0VM3YBV8NiShxLZ67UkGL6+Yp3+fHttDGvDw==" workbookSaltValue="mEe5P+9dT8HPR+EOElzpkA==" workbookSpinCount="100000" lockStructure="1"/>
  <bookViews>
    <workbookView xWindow="28680" yWindow="-90" windowWidth="29040" windowHeight="15840" xr2:uid="{00000000-000D-0000-FFFF-FFFF00000000}"/>
  </bookViews>
  <sheets>
    <sheet name="Invulinstructie" sheetId="16" r:id="rId1"/>
    <sheet name="IA" sheetId="1" r:id="rId2"/>
    <sheet name="IIA" sheetId="12" r:id="rId3"/>
    <sheet name="IB+IIB fase A-1-2" sheetId="13" state="hidden" r:id="rId4"/>
    <sheet name="IB+IIB fase B-3" sheetId="14" state="hidden" r:id="rId5"/>
    <sheet name="IB+IIB fase C-4" sheetId="15" state="hidden" r:id="rId6"/>
    <sheet name="Kostprijsfactoren" sheetId="9" r:id="rId7"/>
  </sheets>
  <definedNames>
    <definedName name="_xlnm.Print_Area" localSheetId="1">IA!$A$2:$G$110</definedName>
    <definedName name="_xlnm.Print_Area" localSheetId="3">'IB+IIB fase A-1-2'!$A$2:$G$110</definedName>
    <definedName name="_xlnm.Print_Area" localSheetId="4">'IB+IIB fase B-3'!$A$2:$G$77</definedName>
    <definedName name="_xlnm.Print_Area" localSheetId="5">'IB+IIB fase C-4'!$A$2:$G$78</definedName>
    <definedName name="_xlnm.Print_Area" localSheetId="2">IIA!$A$2:$G$110</definedName>
    <definedName name="_xlnm.Print_Area" localSheetId="6">Kostprijsfactoren!$A$1:$D$92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" i="9" l="1"/>
  <c r="D11" i="9"/>
  <c r="D10" i="9"/>
  <c r="B5" i="9"/>
  <c r="B4" i="9"/>
  <c r="B3" i="9"/>
  <c r="B5" i="15"/>
  <c r="B4" i="15"/>
  <c r="B3" i="15"/>
  <c r="B5" i="14"/>
  <c r="B4" i="14"/>
  <c r="B3" i="14"/>
  <c r="B5" i="13"/>
  <c r="B4" i="13"/>
  <c r="B3" i="13"/>
  <c r="B5" i="12"/>
  <c r="B4" i="12"/>
  <c r="B3" i="12"/>
  <c r="B5" i="1"/>
  <c r="B4" i="1"/>
  <c r="B3" i="1"/>
  <c r="C100" i="1" l="1"/>
  <c r="C92" i="9"/>
  <c r="C91" i="9"/>
  <c r="C90" i="9"/>
  <c r="C86" i="9"/>
  <c r="C85" i="9"/>
  <c r="C84" i="9"/>
  <c r="C78" i="9"/>
  <c r="C77" i="9"/>
  <c r="C76" i="9"/>
  <c r="C72" i="9"/>
  <c r="C71" i="9"/>
  <c r="C70" i="9"/>
  <c r="C64" i="9" l="1"/>
  <c r="C63" i="9"/>
  <c r="C62" i="9"/>
  <c r="C58" i="9"/>
  <c r="C57" i="9"/>
  <c r="C56" i="9"/>
  <c r="C52" i="9"/>
  <c r="C51" i="9"/>
  <c r="C50" i="9"/>
  <c r="C44" i="9"/>
  <c r="D44" i="9" s="1"/>
  <c r="C43" i="9"/>
  <c r="D43" i="9" s="1"/>
  <c r="C42" i="9"/>
  <c r="D42" i="9" s="1"/>
  <c r="C38" i="9"/>
  <c r="C37" i="9"/>
  <c r="C36" i="9"/>
  <c r="C32" i="9"/>
  <c r="D32" i="9" s="1"/>
  <c r="C31" i="9"/>
  <c r="D31" i="9" s="1"/>
  <c r="C30" i="9"/>
  <c r="D30" i="9" s="1"/>
  <c r="C24" i="9"/>
  <c r="C23" i="9"/>
  <c r="C22" i="9"/>
  <c r="C18" i="9"/>
  <c r="C17" i="9"/>
  <c r="C16" i="9"/>
  <c r="C67" i="15"/>
  <c r="C67" i="14"/>
  <c r="I31" i="13"/>
  <c r="O18" i="1"/>
  <c r="O67" i="15" l="1"/>
  <c r="I65" i="15"/>
  <c r="I67" i="15" s="1"/>
  <c r="C64" i="15"/>
  <c r="I62" i="15"/>
  <c r="I61" i="15"/>
  <c r="I60" i="15"/>
  <c r="I59" i="15"/>
  <c r="I58" i="15"/>
  <c r="I57" i="15"/>
  <c r="C56" i="15"/>
  <c r="O55" i="15"/>
  <c r="J55" i="15"/>
  <c r="L55" i="15" s="1"/>
  <c r="D55" i="15"/>
  <c r="F55" i="15" s="1"/>
  <c r="O54" i="15"/>
  <c r="O53" i="15"/>
  <c r="O52" i="15"/>
  <c r="I52" i="15"/>
  <c r="I56" i="15" s="1"/>
  <c r="O50" i="15"/>
  <c r="C50" i="15"/>
  <c r="I47" i="15"/>
  <c r="I50" i="15" s="1"/>
  <c r="P46" i="15"/>
  <c r="R46" i="15" s="1"/>
  <c r="S46" i="15" s="1"/>
  <c r="P48" i="15" s="1"/>
  <c r="R48" i="15" s="1"/>
  <c r="J46" i="15"/>
  <c r="D46" i="15"/>
  <c r="C46" i="15"/>
  <c r="I46" i="15" s="1"/>
  <c r="O33" i="15"/>
  <c r="C33" i="15"/>
  <c r="I31" i="15"/>
  <c r="I33" i="15" s="1"/>
  <c r="C30" i="15"/>
  <c r="I28" i="15"/>
  <c r="O28" i="15" s="1"/>
  <c r="I27" i="15"/>
  <c r="O27" i="15" s="1"/>
  <c r="I26" i="15"/>
  <c r="O26" i="15" s="1"/>
  <c r="I25" i="15"/>
  <c r="O25" i="15" s="1"/>
  <c r="I24" i="15"/>
  <c r="O24" i="15" s="1"/>
  <c r="I23" i="15"/>
  <c r="O23" i="15" s="1"/>
  <c r="C22" i="15"/>
  <c r="P21" i="15"/>
  <c r="O21" i="15"/>
  <c r="J21" i="15"/>
  <c r="L21" i="15" s="1"/>
  <c r="D21" i="15"/>
  <c r="F21" i="15" s="1"/>
  <c r="O20" i="15"/>
  <c r="O19" i="15"/>
  <c r="O18" i="15"/>
  <c r="I18" i="15"/>
  <c r="O16" i="15"/>
  <c r="C16" i="15"/>
  <c r="I13" i="15"/>
  <c r="I16" i="15" s="1"/>
  <c r="P12" i="15"/>
  <c r="R12" i="15" s="1"/>
  <c r="S12" i="15" s="1"/>
  <c r="J12" i="15"/>
  <c r="I12" i="15"/>
  <c r="L12" i="15" s="1"/>
  <c r="M12" i="15" s="1"/>
  <c r="F12" i="15"/>
  <c r="G12" i="15" s="1"/>
  <c r="D12" i="15"/>
  <c r="O67" i="14"/>
  <c r="I65" i="14"/>
  <c r="C64" i="14"/>
  <c r="I62" i="14"/>
  <c r="O62" i="14" s="1"/>
  <c r="I61" i="14"/>
  <c r="O61" i="14" s="1"/>
  <c r="I60" i="14"/>
  <c r="O60" i="14" s="1"/>
  <c r="I59" i="14"/>
  <c r="O59" i="14" s="1"/>
  <c r="I58" i="14"/>
  <c r="O58" i="14" s="1"/>
  <c r="I57" i="14"/>
  <c r="C56" i="14"/>
  <c r="O55" i="14"/>
  <c r="J55" i="14"/>
  <c r="L55" i="14" s="1"/>
  <c r="D55" i="14"/>
  <c r="F55" i="14" s="1"/>
  <c r="O54" i="14"/>
  <c r="O53" i="14"/>
  <c r="O52" i="14"/>
  <c r="I52" i="14"/>
  <c r="I56" i="14" s="1"/>
  <c r="O50" i="14"/>
  <c r="C50" i="14"/>
  <c r="I47" i="14"/>
  <c r="I50" i="14" s="1"/>
  <c r="P46" i="14"/>
  <c r="R46" i="14" s="1"/>
  <c r="S46" i="14" s="1"/>
  <c r="P50" i="14" s="1"/>
  <c r="J46" i="14"/>
  <c r="D46" i="14"/>
  <c r="C46" i="14"/>
  <c r="I46" i="14" s="1"/>
  <c r="O33" i="14"/>
  <c r="C33" i="14"/>
  <c r="I31" i="14"/>
  <c r="I33" i="14" s="1"/>
  <c r="C30" i="14"/>
  <c r="I28" i="14"/>
  <c r="O28" i="14" s="1"/>
  <c r="I27" i="14"/>
  <c r="O27" i="14" s="1"/>
  <c r="I26" i="14"/>
  <c r="O26" i="14" s="1"/>
  <c r="I25" i="14"/>
  <c r="O25" i="14" s="1"/>
  <c r="I24" i="14"/>
  <c r="O24" i="14" s="1"/>
  <c r="I23" i="14"/>
  <c r="C22" i="14"/>
  <c r="P21" i="14"/>
  <c r="O21" i="14"/>
  <c r="J21" i="14"/>
  <c r="L21" i="14" s="1"/>
  <c r="D21" i="14"/>
  <c r="F21" i="14" s="1"/>
  <c r="O20" i="14"/>
  <c r="O19" i="14"/>
  <c r="O18" i="14"/>
  <c r="I18" i="14"/>
  <c r="I22" i="14" s="1"/>
  <c r="O16" i="14"/>
  <c r="C16" i="14"/>
  <c r="I13" i="14"/>
  <c r="I16" i="14" s="1"/>
  <c r="P12" i="14"/>
  <c r="R12" i="14" s="1"/>
  <c r="S12" i="14" s="1"/>
  <c r="J12" i="14"/>
  <c r="L12" i="14" s="1"/>
  <c r="M12" i="14" s="1"/>
  <c r="J16" i="14" s="1"/>
  <c r="I12" i="14"/>
  <c r="D12" i="14"/>
  <c r="F12" i="14" s="1"/>
  <c r="G12" i="14" s="1"/>
  <c r="D16" i="14" s="1"/>
  <c r="I98" i="13"/>
  <c r="I100" i="13" s="1"/>
  <c r="I33" i="13"/>
  <c r="O100" i="13"/>
  <c r="C100" i="13"/>
  <c r="I95" i="13"/>
  <c r="I94" i="13"/>
  <c r="C93" i="13"/>
  <c r="I93" i="13" s="1"/>
  <c r="C92" i="13"/>
  <c r="I91" i="13"/>
  <c r="O91" i="13" s="1"/>
  <c r="I90" i="13"/>
  <c r="O90" i="13" s="1"/>
  <c r="O88" i="13"/>
  <c r="J88" i="13"/>
  <c r="L88" i="13" s="1"/>
  <c r="D88" i="13"/>
  <c r="F88" i="13" s="1"/>
  <c r="O87" i="13"/>
  <c r="O86" i="13"/>
  <c r="C85" i="13"/>
  <c r="I85" i="13" s="1"/>
  <c r="I89" i="13" s="1"/>
  <c r="O83" i="13"/>
  <c r="C83" i="13"/>
  <c r="I80" i="13"/>
  <c r="R79" i="13"/>
  <c r="S79" i="13" s="1"/>
  <c r="P79" i="13"/>
  <c r="J79" i="13"/>
  <c r="I79" i="13"/>
  <c r="L79" i="13" s="1"/>
  <c r="M79" i="13" s="1"/>
  <c r="D79" i="13"/>
  <c r="F79" i="13" s="1"/>
  <c r="G79" i="13" s="1"/>
  <c r="O67" i="13"/>
  <c r="I65" i="13"/>
  <c r="C64" i="13"/>
  <c r="I62" i="13"/>
  <c r="O62" i="13" s="1"/>
  <c r="I61" i="13"/>
  <c r="O61" i="13" s="1"/>
  <c r="I60" i="13"/>
  <c r="O60" i="13" s="1"/>
  <c r="I59" i="13"/>
  <c r="O59" i="13" s="1"/>
  <c r="I58" i="13"/>
  <c r="O58" i="13" s="1"/>
  <c r="I57" i="13"/>
  <c r="C56" i="13"/>
  <c r="O55" i="13"/>
  <c r="J55" i="13"/>
  <c r="L55" i="13" s="1"/>
  <c r="D55" i="13"/>
  <c r="F55" i="13" s="1"/>
  <c r="O54" i="13"/>
  <c r="O53" i="13"/>
  <c r="O52" i="13"/>
  <c r="I52" i="13"/>
  <c r="I56" i="13" s="1"/>
  <c r="O50" i="13"/>
  <c r="C50" i="13"/>
  <c r="I47" i="13"/>
  <c r="I50" i="13" s="1"/>
  <c r="P46" i="13"/>
  <c r="R46" i="13" s="1"/>
  <c r="S46" i="13" s="1"/>
  <c r="J46" i="13"/>
  <c r="D46" i="13"/>
  <c r="C46" i="13"/>
  <c r="O33" i="13"/>
  <c r="C33" i="13"/>
  <c r="C30" i="13"/>
  <c r="I28" i="13"/>
  <c r="O28" i="13" s="1"/>
  <c r="I27" i="13"/>
  <c r="I26" i="13"/>
  <c r="I25" i="13"/>
  <c r="O25" i="13" s="1"/>
  <c r="O24" i="13"/>
  <c r="I24" i="13"/>
  <c r="I23" i="13"/>
  <c r="C22" i="13"/>
  <c r="P21" i="13"/>
  <c r="O21" i="13"/>
  <c r="J21" i="13"/>
  <c r="L21" i="13" s="1"/>
  <c r="D21" i="13"/>
  <c r="F21" i="13" s="1"/>
  <c r="O20" i="13"/>
  <c r="O19" i="13"/>
  <c r="O18" i="13"/>
  <c r="I18" i="13"/>
  <c r="I22" i="13" s="1"/>
  <c r="O16" i="13"/>
  <c r="C16" i="13"/>
  <c r="I13" i="13"/>
  <c r="I16" i="13" s="1"/>
  <c r="P12" i="13"/>
  <c r="R12" i="13" s="1"/>
  <c r="S12" i="13" s="1"/>
  <c r="J12" i="13"/>
  <c r="I12" i="13"/>
  <c r="D12" i="13"/>
  <c r="F12" i="13" s="1"/>
  <c r="G12" i="13" s="1"/>
  <c r="C46" i="1"/>
  <c r="C46" i="12"/>
  <c r="O100" i="12"/>
  <c r="I100" i="12"/>
  <c r="C100" i="12"/>
  <c r="I95" i="12"/>
  <c r="I94" i="12"/>
  <c r="C93" i="12"/>
  <c r="I93" i="12" s="1"/>
  <c r="C92" i="12"/>
  <c r="O91" i="12"/>
  <c r="I91" i="12"/>
  <c r="O90" i="12"/>
  <c r="I90" i="12"/>
  <c r="O88" i="12"/>
  <c r="J88" i="12"/>
  <c r="L88" i="12" s="1"/>
  <c r="D88" i="12"/>
  <c r="F88" i="12" s="1"/>
  <c r="O87" i="12"/>
  <c r="O86" i="12"/>
  <c r="C85" i="12"/>
  <c r="I85" i="12" s="1"/>
  <c r="I89" i="12" s="1"/>
  <c r="O83" i="12"/>
  <c r="C83" i="12"/>
  <c r="I80" i="12"/>
  <c r="R79" i="12"/>
  <c r="S79" i="12" s="1"/>
  <c r="P79" i="12"/>
  <c r="J79" i="12"/>
  <c r="I79" i="12"/>
  <c r="D79" i="12"/>
  <c r="F79" i="12" s="1"/>
  <c r="G79" i="12" s="1"/>
  <c r="C67" i="12"/>
  <c r="O65" i="12"/>
  <c r="O67" i="12" s="1"/>
  <c r="I65" i="12"/>
  <c r="C64" i="12"/>
  <c r="I62" i="12"/>
  <c r="O62" i="12" s="1"/>
  <c r="I61" i="12"/>
  <c r="O61" i="12" s="1"/>
  <c r="I60" i="12"/>
  <c r="O60" i="12" s="1"/>
  <c r="I59" i="12"/>
  <c r="O59" i="12" s="1"/>
  <c r="I58" i="12"/>
  <c r="O58" i="12" s="1"/>
  <c r="I57" i="12"/>
  <c r="I64" i="12" s="1"/>
  <c r="C56" i="12"/>
  <c r="O55" i="12"/>
  <c r="J55" i="12"/>
  <c r="L55" i="12" s="1"/>
  <c r="D55" i="12"/>
  <c r="F55" i="12" s="1"/>
  <c r="O54" i="12"/>
  <c r="O53" i="12"/>
  <c r="O52" i="12"/>
  <c r="O56" i="12" s="1"/>
  <c r="I52" i="12"/>
  <c r="I56" i="12" s="1"/>
  <c r="O50" i="12"/>
  <c r="C50" i="12"/>
  <c r="I47" i="12"/>
  <c r="I50" i="12" s="1"/>
  <c r="P46" i="12"/>
  <c r="R46" i="12" s="1"/>
  <c r="S46" i="12" s="1"/>
  <c r="P47" i="12" s="1"/>
  <c r="R47" i="12" s="1"/>
  <c r="J46" i="12"/>
  <c r="I46" i="12"/>
  <c r="D46" i="12"/>
  <c r="F46" i="12" s="1"/>
  <c r="G46" i="12" s="1"/>
  <c r="O33" i="12"/>
  <c r="I33" i="12"/>
  <c r="C33" i="12"/>
  <c r="C30" i="12"/>
  <c r="I28" i="12"/>
  <c r="O28" i="12" s="1"/>
  <c r="I27" i="12"/>
  <c r="O27" i="12" s="1"/>
  <c r="I26" i="12"/>
  <c r="O26" i="12" s="1"/>
  <c r="I25" i="12"/>
  <c r="O25" i="12" s="1"/>
  <c r="I24" i="12"/>
  <c r="O24" i="12" s="1"/>
  <c r="I23" i="12"/>
  <c r="C22" i="12"/>
  <c r="P21" i="12"/>
  <c r="O21" i="12"/>
  <c r="L21" i="12"/>
  <c r="J21" i="12"/>
  <c r="D21" i="12"/>
  <c r="F21" i="12" s="1"/>
  <c r="O20" i="12"/>
  <c r="O19" i="12"/>
  <c r="O18" i="12"/>
  <c r="I18" i="12"/>
  <c r="I22" i="12" s="1"/>
  <c r="O16" i="12"/>
  <c r="C16" i="12"/>
  <c r="I13" i="12"/>
  <c r="I16" i="12" s="1"/>
  <c r="P12" i="12"/>
  <c r="R12" i="12" s="1"/>
  <c r="S12" i="12" s="1"/>
  <c r="J12" i="12"/>
  <c r="I12" i="12"/>
  <c r="L12" i="12" s="1"/>
  <c r="M12" i="12" s="1"/>
  <c r="F12" i="12"/>
  <c r="G12" i="12" s="1"/>
  <c r="D13" i="12" s="1"/>
  <c r="F13" i="12" s="1"/>
  <c r="D12" i="12"/>
  <c r="O65" i="1"/>
  <c r="F46" i="13" l="1"/>
  <c r="G46" i="13" s="1"/>
  <c r="L12" i="13"/>
  <c r="M12" i="13" s="1"/>
  <c r="R21" i="12"/>
  <c r="I64" i="13"/>
  <c r="R21" i="13"/>
  <c r="R21" i="15"/>
  <c r="L46" i="15"/>
  <c r="M46" i="15" s="1"/>
  <c r="J50" i="15" s="1"/>
  <c r="L50" i="15" s="1"/>
  <c r="M50" i="15" s="1"/>
  <c r="F46" i="14"/>
  <c r="G46" i="14" s="1"/>
  <c r="D49" i="14" s="1"/>
  <c r="F49" i="14" s="1"/>
  <c r="R21" i="14"/>
  <c r="L46" i="12"/>
  <c r="M46" i="12" s="1"/>
  <c r="P49" i="12"/>
  <c r="R49" i="12" s="1"/>
  <c r="O22" i="12"/>
  <c r="L79" i="12"/>
  <c r="M79" i="12" s="1"/>
  <c r="J80" i="12" s="1"/>
  <c r="L80" i="12" s="1"/>
  <c r="O85" i="12"/>
  <c r="O89" i="12" s="1"/>
  <c r="I30" i="14"/>
  <c r="O22" i="15"/>
  <c r="F46" i="15"/>
  <c r="G46" i="15" s="1"/>
  <c r="D48" i="15" s="1"/>
  <c r="F48" i="15" s="1"/>
  <c r="L46" i="14"/>
  <c r="M46" i="14" s="1"/>
  <c r="J50" i="14" s="1"/>
  <c r="L50" i="14" s="1"/>
  <c r="M50" i="14" s="1"/>
  <c r="I64" i="14"/>
  <c r="C97" i="13"/>
  <c r="C97" i="12"/>
  <c r="C89" i="12"/>
  <c r="J16" i="15"/>
  <c r="L16" i="15" s="1"/>
  <c r="M16" i="15" s="1"/>
  <c r="J14" i="15"/>
  <c r="L14" i="15" s="1"/>
  <c r="J13" i="15"/>
  <c r="L13" i="15" s="1"/>
  <c r="D16" i="15"/>
  <c r="F16" i="15" s="1"/>
  <c r="G16" i="15" s="1"/>
  <c r="D15" i="15"/>
  <c r="F15" i="15" s="1"/>
  <c r="D14" i="15"/>
  <c r="F14" i="15" s="1"/>
  <c r="D13" i="15"/>
  <c r="F13" i="15" s="1"/>
  <c r="J15" i="15"/>
  <c r="L15" i="15" s="1"/>
  <c r="I22" i="15"/>
  <c r="J48" i="15"/>
  <c r="L48" i="15" s="1"/>
  <c r="J47" i="15"/>
  <c r="L47" i="15" s="1"/>
  <c r="J49" i="15"/>
  <c r="L49" i="15" s="1"/>
  <c r="P16" i="15"/>
  <c r="R16" i="15" s="1"/>
  <c r="S16" i="15" s="1"/>
  <c r="P15" i="15"/>
  <c r="R15" i="15" s="1"/>
  <c r="P14" i="15"/>
  <c r="R14" i="15" s="1"/>
  <c r="P13" i="15"/>
  <c r="R13" i="15" s="1"/>
  <c r="O30" i="15"/>
  <c r="D47" i="15"/>
  <c r="F47" i="15" s="1"/>
  <c r="I30" i="15"/>
  <c r="O56" i="15"/>
  <c r="P49" i="15"/>
  <c r="R49" i="15" s="1"/>
  <c r="P47" i="15"/>
  <c r="R47" i="15" s="1"/>
  <c r="P50" i="15"/>
  <c r="R50" i="15" s="1"/>
  <c r="S50" i="15" s="1"/>
  <c r="O57" i="15"/>
  <c r="O58" i="15"/>
  <c r="O59" i="15"/>
  <c r="O60" i="15"/>
  <c r="O61" i="15"/>
  <c r="O62" i="15"/>
  <c r="I64" i="15"/>
  <c r="P16" i="14"/>
  <c r="R16" i="14" s="1"/>
  <c r="S16" i="14" s="1"/>
  <c r="P15" i="14"/>
  <c r="R15" i="14" s="1"/>
  <c r="P14" i="14"/>
  <c r="R14" i="14" s="1"/>
  <c r="P13" i="14"/>
  <c r="R13" i="14" s="1"/>
  <c r="D15" i="14"/>
  <c r="F15" i="14" s="1"/>
  <c r="D14" i="14"/>
  <c r="F14" i="14" s="1"/>
  <c r="D13" i="14"/>
  <c r="F13" i="14" s="1"/>
  <c r="J49" i="14"/>
  <c r="L49" i="14" s="1"/>
  <c r="J47" i="14"/>
  <c r="L47" i="14" s="1"/>
  <c r="J48" i="14"/>
  <c r="L48" i="14" s="1"/>
  <c r="J15" i="14"/>
  <c r="L15" i="14" s="1"/>
  <c r="J14" i="14"/>
  <c r="L14" i="14" s="1"/>
  <c r="J13" i="14"/>
  <c r="L13" i="14" s="1"/>
  <c r="L16" i="14"/>
  <c r="F16" i="14"/>
  <c r="G16" i="14" s="1"/>
  <c r="M16" i="14"/>
  <c r="D48" i="14"/>
  <c r="F48" i="14" s="1"/>
  <c r="P48" i="14"/>
  <c r="R48" i="14" s="1"/>
  <c r="P49" i="14"/>
  <c r="R49" i="14" s="1"/>
  <c r="P47" i="14"/>
  <c r="R47" i="14" s="1"/>
  <c r="O22" i="14"/>
  <c r="O23" i="14"/>
  <c r="R50" i="14"/>
  <c r="S50" i="14" s="1"/>
  <c r="O56" i="14"/>
  <c r="O57" i="14"/>
  <c r="I67" i="14"/>
  <c r="I46" i="13"/>
  <c r="L46" i="13" s="1"/>
  <c r="M46" i="13" s="1"/>
  <c r="J48" i="13" s="1"/>
  <c r="L48" i="13" s="1"/>
  <c r="C89" i="13"/>
  <c r="O85" i="13"/>
  <c r="P16" i="13"/>
  <c r="R16" i="13" s="1"/>
  <c r="S16" i="13" s="1"/>
  <c r="P15" i="13"/>
  <c r="R15" i="13" s="1"/>
  <c r="P14" i="13"/>
  <c r="R14" i="13" s="1"/>
  <c r="P13" i="13"/>
  <c r="R13" i="13" s="1"/>
  <c r="D16" i="13"/>
  <c r="F16" i="13" s="1"/>
  <c r="G16" i="13" s="1"/>
  <c r="D13" i="13"/>
  <c r="F13" i="13" s="1"/>
  <c r="D15" i="13"/>
  <c r="F15" i="13" s="1"/>
  <c r="D14" i="13"/>
  <c r="F14" i="13" s="1"/>
  <c r="J15" i="13"/>
  <c r="L15" i="13" s="1"/>
  <c r="J14" i="13"/>
  <c r="L14" i="13" s="1"/>
  <c r="J13" i="13"/>
  <c r="L13" i="13" s="1"/>
  <c r="J16" i="13"/>
  <c r="O89" i="13"/>
  <c r="O94" i="13"/>
  <c r="O23" i="13"/>
  <c r="I30" i="13"/>
  <c r="P50" i="13"/>
  <c r="R50" i="13" s="1"/>
  <c r="S50" i="13" s="1"/>
  <c r="P48" i="13"/>
  <c r="R48" i="13" s="1"/>
  <c r="P47" i="13"/>
  <c r="R47" i="13" s="1"/>
  <c r="P49" i="13"/>
  <c r="R49" i="13" s="1"/>
  <c r="O56" i="13"/>
  <c r="O26" i="13"/>
  <c r="O27" i="13"/>
  <c r="L16" i="13"/>
  <c r="M16" i="13" s="1"/>
  <c r="O22" i="13"/>
  <c r="D50" i="13"/>
  <c r="F50" i="13" s="1"/>
  <c r="G50" i="13" s="1"/>
  <c r="D47" i="13"/>
  <c r="F47" i="13" s="1"/>
  <c r="D48" i="13"/>
  <c r="F48" i="13" s="1"/>
  <c r="D49" i="13"/>
  <c r="F49" i="13" s="1"/>
  <c r="P82" i="13"/>
  <c r="R82" i="13" s="1"/>
  <c r="P80" i="13"/>
  <c r="R80" i="13" s="1"/>
  <c r="P83" i="13"/>
  <c r="R83" i="13" s="1"/>
  <c r="S83" i="13" s="1"/>
  <c r="P81" i="13"/>
  <c r="R81" i="13" s="1"/>
  <c r="J47" i="13"/>
  <c r="L47" i="13" s="1"/>
  <c r="I67" i="13"/>
  <c r="J81" i="13"/>
  <c r="L81" i="13" s="1"/>
  <c r="J83" i="13"/>
  <c r="J82" i="13"/>
  <c r="L82" i="13" s="1"/>
  <c r="J80" i="13"/>
  <c r="L80" i="13" s="1"/>
  <c r="I83" i="13"/>
  <c r="L83" i="13" s="1"/>
  <c r="M83" i="13" s="1"/>
  <c r="I92" i="13"/>
  <c r="O93" i="13"/>
  <c r="O95" i="13"/>
  <c r="D82" i="13"/>
  <c r="F82" i="13" s="1"/>
  <c r="D83" i="13"/>
  <c r="F83" i="13" s="1"/>
  <c r="G83" i="13" s="1"/>
  <c r="D80" i="13"/>
  <c r="F80" i="13" s="1"/>
  <c r="D81" i="13"/>
  <c r="F81" i="13" s="1"/>
  <c r="O57" i="13"/>
  <c r="D50" i="12"/>
  <c r="F50" i="12" s="1"/>
  <c r="G50" i="12" s="1"/>
  <c r="D49" i="12"/>
  <c r="F49" i="12" s="1"/>
  <c r="P16" i="12"/>
  <c r="P15" i="12"/>
  <c r="R15" i="12" s="1"/>
  <c r="P14" i="12"/>
  <c r="R14" i="12" s="1"/>
  <c r="P13" i="12"/>
  <c r="R13" i="12" s="1"/>
  <c r="J15" i="12"/>
  <c r="L15" i="12" s="1"/>
  <c r="J14" i="12"/>
  <c r="L14" i="12" s="1"/>
  <c r="J13" i="12"/>
  <c r="L13" i="12" s="1"/>
  <c r="J16" i="12"/>
  <c r="L16" i="12" s="1"/>
  <c r="M16" i="12" s="1"/>
  <c r="O23" i="12"/>
  <c r="I30" i="12"/>
  <c r="R16" i="12"/>
  <c r="S16" i="12" s="1"/>
  <c r="D16" i="12"/>
  <c r="F16" i="12" s="1"/>
  <c r="G16" i="12" s="1"/>
  <c r="D15" i="12"/>
  <c r="F15" i="12" s="1"/>
  <c r="D14" i="12"/>
  <c r="F14" i="12" s="1"/>
  <c r="J50" i="12"/>
  <c r="L50" i="12" s="1"/>
  <c r="M50" i="12" s="1"/>
  <c r="J49" i="12"/>
  <c r="L49" i="12" s="1"/>
  <c r="J47" i="12"/>
  <c r="L47" i="12" s="1"/>
  <c r="D82" i="12"/>
  <c r="F82" i="12" s="1"/>
  <c r="D83" i="12"/>
  <c r="F83" i="12" s="1"/>
  <c r="G83" i="12" s="1"/>
  <c r="D80" i="12"/>
  <c r="F80" i="12" s="1"/>
  <c r="D81" i="12"/>
  <c r="F81" i="12" s="1"/>
  <c r="P82" i="12"/>
  <c r="R82" i="12" s="1"/>
  <c r="P80" i="12"/>
  <c r="R80" i="12" s="1"/>
  <c r="P83" i="12"/>
  <c r="R83" i="12" s="1"/>
  <c r="P81" i="12"/>
  <c r="R81" i="12" s="1"/>
  <c r="O94" i="12"/>
  <c r="I67" i="12"/>
  <c r="J82" i="12"/>
  <c r="L82" i="12" s="1"/>
  <c r="I83" i="12"/>
  <c r="I92" i="12"/>
  <c r="O93" i="12"/>
  <c r="O95" i="12"/>
  <c r="P50" i="12"/>
  <c r="R50" i="12" s="1"/>
  <c r="S50" i="12" s="1"/>
  <c r="P48" i="12"/>
  <c r="R48" i="12" s="1"/>
  <c r="J48" i="12"/>
  <c r="L48" i="12" s="1"/>
  <c r="S83" i="12"/>
  <c r="O57" i="12"/>
  <c r="D48" i="12"/>
  <c r="F48" i="12" s="1"/>
  <c r="D47" i="12"/>
  <c r="F47" i="12" s="1"/>
  <c r="C85" i="1"/>
  <c r="O85" i="1" s="1"/>
  <c r="J55" i="1"/>
  <c r="O52" i="1"/>
  <c r="I65" i="1"/>
  <c r="D88" i="1"/>
  <c r="D50" i="14" l="1"/>
  <c r="F50" i="14" s="1"/>
  <c r="G50" i="14" s="1"/>
  <c r="D47" i="14"/>
  <c r="F47" i="14" s="1"/>
  <c r="J49" i="13"/>
  <c r="L49" i="13" s="1"/>
  <c r="J50" i="13"/>
  <c r="L50" i="13" s="1"/>
  <c r="M50" i="13" s="1"/>
  <c r="J51" i="13" s="1"/>
  <c r="L51" i="13" s="1"/>
  <c r="M51" i="13" s="1"/>
  <c r="D50" i="15"/>
  <c r="F50" i="15" s="1"/>
  <c r="G50" i="15" s="1"/>
  <c r="D49" i="15"/>
  <c r="F49" i="15" s="1"/>
  <c r="J83" i="12"/>
  <c r="L83" i="12" s="1"/>
  <c r="M83" i="12" s="1"/>
  <c r="J84" i="12" s="1"/>
  <c r="L84" i="12" s="1"/>
  <c r="M84" i="12" s="1"/>
  <c r="J81" i="12"/>
  <c r="L81" i="12" s="1"/>
  <c r="J51" i="15"/>
  <c r="L51" i="15" s="1"/>
  <c r="M51" i="15" s="1"/>
  <c r="J17" i="15"/>
  <c r="L17" i="15" s="1"/>
  <c r="M17" i="15" s="1"/>
  <c r="D51" i="15"/>
  <c r="F51" i="15" s="1"/>
  <c r="G51" i="15" s="1"/>
  <c r="D17" i="15"/>
  <c r="F17" i="15" s="1"/>
  <c r="G17" i="15" s="1"/>
  <c r="P17" i="15"/>
  <c r="R17" i="15" s="1"/>
  <c r="S17" i="15" s="1"/>
  <c r="O64" i="15"/>
  <c r="P51" i="15"/>
  <c r="R51" i="15" s="1"/>
  <c r="S51" i="15" s="1"/>
  <c r="P17" i="14"/>
  <c r="R17" i="14" s="1"/>
  <c r="S17" i="14" s="1"/>
  <c r="P51" i="14"/>
  <c r="R51" i="14" s="1"/>
  <c r="S51" i="14" s="1"/>
  <c r="J51" i="14"/>
  <c r="L51" i="14" s="1"/>
  <c r="M51" i="14" s="1"/>
  <c r="D51" i="14"/>
  <c r="F51" i="14" s="1"/>
  <c r="G51" i="14" s="1"/>
  <c r="J17" i="14"/>
  <c r="L17" i="14" s="1"/>
  <c r="M17" i="14" s="1"/>
  <c r="O30" i="14"/>
  <c r="D17" i="14"/>
  <c r="F17" i="14" s="1"/>
  <c r="G17" i="14" s="1"/>
  <c r="O64" i="14"/>
  <c r="P17" i="13"/>
  <c r="R17" i="13" s="1"/>
  <c r="S17" i="13" s="1"/>
  <c r="D51" i="13"/>
  <c r="F51" i="13" s="1"/>
  <c r="G51" i="13" s="1"/>
  <c r="J84" i="13"/>
  <c r="L84" i="13" s="1"/>
  <c r="M84" i="13" s="1"/>
  <c r="D17" i="13"/>
  <c r="F17" i="13" s="1"/>
  <c r="G17" i="13" s="1"/>
  <c r="P84" i="13"/>
  <c r="R84" i="13" s="1"/>
  <c r="S84" i="13" s="1"/>
  <c r="O92" i="13"/>
  <c r="I97" i="13"/>
  <c r="P51" i="13"/>
  <c r="R51" i="13" s="1"/>
  <c r="S51" i="13" s="1"/>
  <c r="O30" i="13"/>
  <c r="J17" i="13"/>
  <c r="L17" i="13" s="1"/>
  <c r="M17" i="13" s="1"/>
  <c r="D84" i="13"/>
  <c r="F84" i="13" s="1"/>
  <c r="G84" i="13" s="1"/>
  <c r="O64" i="13"/>
  <c r="D17" i="12"/>
  <c r="F17" i="12" s="1"/>
  <c r="G17" i="12" s="1"/>
  <c r="P17" i="12"/>
  <c r="R17" i="12" s="1"/>
  <c r="S17" i="12" s="1"/>
  <c r="J51" i="12"/>
  <c r="L51" i="12" s="1"/>
  <c r="M51" i="12" s="1"/>
  <c r="J17" i="12"/>
  <c r="L17" i="12" s="1"/>
  <c r="M17" i="12" s="1"/>
  <c r="P84" i="12"/>
  <c r="R84" i="12" s="1"/>
  <c r="S84" i="12" s="1"/>
  <c r="O64" i="12"/>
  <c r="O92" i="12"/>
  <c r="I97" i="12"/>
  <c r="P51" i="12"/>
  <c r="R51" i="12" s="1"/>
  <c r="S51" i="12" s="1"/>
  <c r="O30" i="12"/>
  <c r="D51" i="12"/>
  <c r="F51" i="12" s="1"/>
  <c r="G51" i="12" s="1"/>
  <c r="D84" i="12"/>
  <c r="F84" i="12" s="1"/>
  <c r="G84" i="12" s="1"/>
  <c r="C93" i="1"/>
  <c r="I93" i="1" s="1"/>
  <c r="O93" i="1" s="1"/>
  <c r="C92" i="1"/>
  <c r="O100" i="1"/>
  <c r="I100" i="1"/>
  <c r="I95" i="1"/>
  <c r="O95" i="1" s="1"/>
  <c r="I94" i="1"/>
  <c r="O94" i="1" s="1"/>
  <c r="I91" i="1"/>
  <c r="O91" i="1" s="1"/>
  <c r="I90" i="1"/>
  <c r="O90" i="1" s="1"/>
  <c r="C89" i="1"/>
  <c r="O88" i="1"/>
  <c r="J88" i="1"/>
  <c r="L88" i="1" s="1"/>
  <c r="F88" i="1"/>
  <c r="O87" i="1"/>
  <c r="O86" i="1"/>
  <c r="I85" i="1"/>
  <c r="I89" i="1" s="1"/>
  <c r="O83" i="1"/>
  <c r="C83" i="1"/>
  <c r="I80" i="1"/>
  <c r="P79" i="1"/>
  <c r="R79" i="1" s="1"/>
  <c r="S79" i="1" s="1"/>
  <c r="J79" i="1"/>
  <c r="I79" i="1"/>
  <c r="D79" i="1"/>
  <c r="F79" i="1" s="1"/>
  <c r="G79" i="1" s="1"/>
  <c r="O67" i="1"/>
  <c r="I67" i="1"/>
  <c r="C67" i="1"/>
  <c r="C64" i="1"/>
  <c r="I62" i="1"/>
  <c r="O62" i="1" s="1"/>
  <c r="I61" i="1"/>
  <c r="O61" i="1" s="1"/>
  <c r="I60" i="1"/>
  <c r="O60" i="1" s="1"/>
  <c r="I59" i="1"/>
  <c r="O59" i="1" s="1"/>
  <c r="I58" i="1"/>
  <c r="O58" i="1" s="1"/>
  <c r="I57" i="1"/>
  <c r="O57" i="1" s="1"/>
  <c r="C56" i="1"/>
  <c r="O55" i="1"/>
  <c r="L55" i="1"/>
  <c r="D55" i="1"/>
  <c r="F55" i="1" s="1"/>
  <c r="O54" i="1"/>
  <c r="O53" i="1"/>
  <c r="I52" i="1"/>
  <c r="I56" i="1" s="1"/>
  <c r="O50" i="1"/>
  <c r="C50" i="1"/>
  <c r="I47" i="1"/>
  <c r="P46" i="1"/>
  <c r="R46" i="1" s="1"/>
  <c r="S46" i="1" s="1"/>
  <c r="J46" i="1"/>
  <c r="I46" i="1"/>
  <c r="L46" i="1" s="1"/>
  <c r="M46" i="1" s="1"/>
  <c r="D46" i="1"/>
  <c r="F46" i="1" s="1"/>
  <c r="G46" i="1" s="1"/>
  <c r="O56" i="1" l="1"/>
  <c r="P50" i="1"/>
  <c r="P49" i="1"/>
  <c r="P47" i="1"/>
  <c r="P48" i="1"/>
  <c r="C97" i="1"/>
  <c r="J56" i="15"/>
  <c r="J53" i="15"/>
  <c r="L53" i="15" s="1"/>
  <c r="J54" i="15"/>
  <c r="L54" i="15" s="1"/>
  <c r="J63" i="15"/>
  <c r="L63" i="15" s="1"/>
  <c r="J52" i="15"/>
  <c r="L52" i="15" s="1"/>
  <c r="J59" i="15"/>
  <c r="L59" i="15" s="1"/>
  <c r="J60" i="15"/>
  <c r="L60" i="15" s="1"/>
  <c r="J64" i="15"/>
  <c r="L64" i="15" s="1"/>
  <c r="J61" i="15"/>
  <c r="L61" i="15" s="1"/>
  <c r="J57" i="15"/>
  <c r="L57" i="15" s="1"/>
  <c r="J62" i="15"/>
  <c r="L62" i="15" s="1"/>
  <c r="J58" i="15"/>
  <c r="L58" i="15" s="1"/>
  <c r="D27" i="15"/>
  <c r="F27" i="15" s="1"/>
  <c r="D23" i="15"/>
  <c r="F23" i="15" s="1"/>
  <c r="D29" i="15"/>
  <c r="F29" i="15" s="1"/>
  <c r="D25" i="15"/>
  <c r="F25" i="15" s="1"/>
  <c r="D20" i="15"/>
  <c r="F20" i="15" s="1"/>
  <c r="D30" i="15"/>
  <c r="F30" i="15" s="1"/>
  <c r="D19" i="15"/>
  <c r="F19" i="15" s="1"/>
  <c r="D22" i="15"/>
  <c r="D18" i="15"/>
  <c r="F18" i="15" s="1"/>
  <c r="D28" i="15"/>
  <c r="F28" i="15" s="1"/>
  <c r="D26" i="15"/>
  <c r="F26" i="15" s="1"/>
  <c r="D24" i="15"/>
  <c r="F24" i="15" s="1"/>
  <c r="D56" i="15"/>
  <c r="D63" i="15"/>
  <c r="F63" i="15" s="1"/>
  <c r="D62" i="15"/>
  <c r="F62" i="15" s="1"/>
  <c r="D61" i="15"/>
  <c r="F61" i="15" s="1"/>
  <c r="D60" i="15"/>
  <c r="F60" i="15" s="1"/>
  <c r="D59" i="15"/>
  <c r="F59" i="15" s="1"/>
  <c r="D58" i="15"/>
  <c r="F58" i="15" s="1"/>
  <c r="D57" i="15"/>
  <c r="F57" i="15" s="1"/>
  <c r="D53" i="15"/>
  <c r="F53" i="15" s="1"/>
  <c r="D52" i="15"/>
  <c r="F52" i="15" s="1"/>
  <c r="D54" i="15"/>
  <c r="F54" i="15" s="1"/>
  <c r="D64" i="15"/>
  <c r="F64" i="15" s="1"/>
  <c r="P56" i="15"/>
  <c r="R56" i="15" s="1"/>
  <c r="S56" i="15" s="1"/>
  <c r="P52" i="15"/>
  <c r="R52" i="15" s="1"/>
  <c r="P63" i="15"/>
  <c r="R63" i="15" s="1"/>
  <c r="P53" i="15"/>
  <c r="R53" i="15" s="1"/>
  <c r="P62" i="15"/>
  <c r="R62" i="15" s="1"/>
  <c r="P61" i="15"/>
  <c r="R61" i="15" s="1"/>
  <c r="P60" i="15"/>
  <c r="R60" i="15" s="1"/>
  <c r="P59" i="15"/>
  <c r="R59" i="15" s="1"/>
  <c r="P58" i="15"/>
  <c r="R58" i="15" s="1"/>
  <c r="P57" i="15"/>
  <c r="R57" i="15" s="1"/>
  <c r="P54" i="15"/>
  <c r="R54" i="15" s="1"/>
  <c r="P55" i="15"/>
  <c r="R55" i="15" s="1"/>
  <c r="P64" i="15"/>
  <c r="R64" i="15" s="1"/>
  <c r="P25" i="15"/>
  <c r="R25" i="15" s="1"/>
  <c r="P29" i="15"/>
  <c r="R29" i="15" s="1"/>
  <c r="P27" i="15"/>
  <c r="R27" i="15" s="1"/>
  <c r="P23" i="15"/>
  <c r="R23" i="15" s="1"/>
  <c r="P19" i="15"/>
  <c r="R19" i="15" s="1"/>
  <c r="P30" i="15"/>
  <c r="R30" i="15" s="1"/>
  <c r="P28" i="15"/>
  <c r="R28" i="15" s="1"/>
  <c r="P26" i="15"/>
  <c r="R26" i="15" s="1"/>
  <c r="P24" i="15"/>
  <c r="R24" i="15" s="1"/>
  <c r="P20" i="15"/>
  <c r="R20" i="15" s="1"/>
  <c r="P22" i="15"/>
  <c r="R22" i="15" s="1"/>
  <c r="S22" i="15" s="1"/>
  <c r="P18" i="15"/>
  <c r="R18" i="15" s="1"/>
  <c r="J29" i="15"/>
  <c r="L29" i="15" s="1"/>
  <c r="J26" i="15"/>
  <c r="L26" i="15" s="1"/>
  <c r="J20" i="15"/>
  <c r="L20" i="15" s="1"/>
  <c r="J28" i="15"/>
  <c r="L28" i="15" s="1"/>
  <c r="J24" i="15"/>
  <c r="L24" i="15" s="1"/>
  <c r="J18" i="15"/>
  <c r="L18" i="15" s="1"/>
  <c r="J27" i="15"/>
  <c r="L27" i="15" s="1"/>
  <c r="J22" i="15"/>
  <c r="J30" i="15"/>
  <c r="L30" i="15" s="1"/>
  <c r="J25" i="15"/>
  <c r="L25" i="15" s="1"/>
  <c r="J23" i="15"/>
  <c r="L23" i="15" s="1"/>
  <c r="J19" i="15"/>
  <c r="L19" i="15" s="1"/>
  <c r="J28" i="14"/>
  <c r="L28" i="14" s="1"/>
  <c r="J24" i="14"/>
  <c r="L24" i="14" s="1"/>
  <c r="J25" i="14"/>
  <c r="L25" i="14" s="1"/>
  <c r="J22" i="14"/>
  <c r="J29" i="14"/>
  <c r="L29" i="14" s="1"/>
  <c r="J26" i="14"/>
  <c r="L26" i="14" s="1"/>
  <c r="J20" i="14"/>
  <c r="L20" i="14" s="1"/>
  <c r="J30" i="14"/>
  <c r="L30" i="14" s="1"/>
  <c r="J27" i="14"/>
  <c r="L27" i="14" s="1"/>
  <c r="J23" i="14"/>
  <c r="L23" i="14" s="1"/>
  <c r="J19" i="14"/>
  <c r="L19" i="14" s="1"/>
  <c r="J18" i="14"/>
  <c r="L18" i="14" s="1"/>
  <c r="D54" i="14"/>
  <c r="F54" i="14" s="1"/>
  <c r="D56" i="14"/>
  <c r="D63" i="14"/>
  <c r="F63" i="14" s="1"/>
  <c r="D62" i="14"/>
  <c r="F62" i="14" s="1"/>
  <c r="D61" i="14"/>
  <c r="F61" i="14" s="1"/>
  <c r="D60" i="14"/>
  <c r="F60" i="14" s="1"/>
  <c r="D59" i="14"/>
  <c r="F59" i="14" s="1"/>
  <c r="D58" i="14"/>
  <c r="F58" i="14" s="1"/>
  <c r="D57" i="14"/>
  <c r="F57" i="14" s="1"/>
  <c r="D64" i="14"/>
  <c r="F64" i="14" s="1"/>
  <c r="D53" i="14"/>
  <c r="F53" i="14" s="1"/>
  <c r="D52" i="14"/>
  <c r="F52" i="14" s="1"/>
  <c r="P29" i="14"/>
  <c r="R29" i="14" s="1"/>
  <c r="P27" i="14"/>
  <c r="R27" i="14" s="1"/>
  <c r="P23" i="14"/>
  <c r="R23" i="14" s="1"/>
  <c r="P19" i="14"/>
  <c r="R19" i="14" s="1"/>
  <c r="P28" i="14"/>
  <c r="R28" i="14" s="1"/>
  <c r="P24" i="14"/>
  <c r="R24" i="14" s="1"/>
  <c r="P22" i="14"/>
  <c r="R22" i="14" s="1"/>
  <c r="S22" i="14" s="1"/>
  <c r="P18" i="14"/>
  <c r="R18" i="14" s="1"/>
  <c r="P25" i="14"/>
  <c r="R25" i="14" s="1"/>
  <c r="P30" i="14"/>
  <c r="R30" i="14" s="1"/>
  <c r="P26" i="14"/>
  <c r="R26" i="14" s="1"/>
  <c r="P20" i="14"/>
  <c r="R20" i="14" s="1"/>
  <c r="P62" i="14"/>
  <c r="R62" i="14" s="1"/>
  <c r="P61" i="14"/>
  <c r="R61" i="14" s="1"/>
  <c r="P60" i="14"/>
  <c r="R60" i="14" s="1"/>
  <c r="P59" i="14"/>
  <c r="R59" i="14" s="1"/>
  <c r="P58" i="14"/>
  <c r="R58" i="14" s="1"/>
  <c r="P57" i="14"/>
  <c r="R57" i="14" s="1"/>
  <c r="P55" i="14"/>
  <c r="R55" i="14" s="1"/>
  <c r="P56" i="14"/>
  <c r="R56" i="14" s="1"/>
  <c r="S56" i="14" s="1"/>
  <c r="P52" i="14"/>
  <c r="R52" i="14" s="1"/>
  <c r="P63" i="14"/>
  <c r="R63" i="14" s="1"/>
  <c r="P53" i="14"/>
  <c r="R53" i="14" s="1"/>
  <c r="P54" i="14"/>
  <c r="R54" i="14" s="1"/>
  <c r="P64" i="14"/>
  <c r="R64" i="14" s="1"/>
  <c r="D29" i="14"/>
  <c r="F29" i="14" s="1"/>
  <c r="D25" i="14"/>
  <c r="F25" i="14" s="1"/>
  <c r="D26" i="14"/>
  <c r="F26" i="14" s="1"/>
  <c r="D22" i="14"/>
  <c r="D19" i="14"/>
  <c r="F19" i="14" s="1"/>
  <c r="D27" i="14"/>
  <c r="F27" i="14" s="1"/>
  <c r="D23" i="14"/>
  <c r="F23" i="14" s="1"/>
  <c r="D30" i="14"/>
  <c r="F30" i="14" s="1"/>
  <c r="D28" i="14"/>
  <c r="F28" i="14" s="1"/>
  <c r="D24" i="14"/>
  <c r="F24" i="14" s="1"/>
  <c r="D18" i="14"/>
  <c r="F18" i="14" s="1"/>
  <c r="D20" i="14"/>
  <c r="F20" i="14" s="1"/>
  <c r="J63" i="14"/>
  <c r="L63" i="14" s="1"/>
  <c r="J52" i="14"/>
  <c r="L52" i="14" s="1"/>
  <c r="L56" i="14" s="1"/>
  <c r="M56" i="14" s="1"/>
  <c r="J56" i="14"/>
  <c r="J53" i="14"/>
  <c r="L53" i="14" s="1"/>
  <c r="J54" i="14"/>
  <c r="L54" i="14" s="1"/>
  <c r="J62" i="14"/>
  <c r="L62" i="14" s="1"/>
  <c r="J58" i="14"/>
  <c r="L58" i="14" s="1"/>
  <c r="J59" i="14"/>
  <c r="L59" i="14" s="1"/>
  <c r="J60" i="14"/>
  <c r="L60" i="14" s="1"/>
  <c r="J64" i="14"/>
  <c r="L64" i="14" s="1"/>
  <c r="J61" i="14"/>
  <c r="L61" i="14" s="1"/>
  <c r="J57" i="14"/>
  <c r="L57" i="14" s="1"/>
  <c r="P92" i="13"/>
  <c r="P87" i="13"/>
  <c r="R87" i="13" s="1"/>
  <c r="P96" i="13"/>
  <c r="R96" i="13" s="1"/>
  <c r="P91" i="13"/>
  <c r="R91" i="13" s="1"/>
  <c r="P90" i="13"/>
  <c r="R90" i="13" s="1"/>
  <c r="P88" i="13"/>
  <c r="R88" i="13" s="1"/>
  <c r="P97" i="13"/>
  <c r="P89" i="13"/>
  <c r="R89" i="13" s="1"/>
  <c r="S89" i="13" s="1"/>
  <c r="P85" i="13"/>
  <c r="R85" i="13" s="1"/>
  <c r="P95" i="13"/>
  <c r="R95" i="13" s="1"/>
  <c r="P93" i="13"/>
  <c r="R93" i="13" s="1"/>
  <c r="P86" i="13"/>
  <c r="R86" i="13" s="1"/>
  <c r="P94" i="13"/>
  <c r="R94" i="13" s="1"/>
  <c r="J91" i="13"/>
  <c r="L91" i="13" s="1"/>
  <c r="J90" i="13"/>
  <c r="L90" i="13" s="1"/>
  <c r="J85" i="13"/>
  <c r="L85" i="13" s="1"/>
  <c r="J97" i="13"/>
  <c r="J95" i="13"/>
  <c r="L95" i="13" s="1"/>
  <c r="J94" i="13"/>
  <c r="L94" i="13" s="1"/>
  <c r="J93" i="13"/>
  <c r="L93" i="13" s="1"/>
  <c r="J89" i="13"/>
  <c r="J86" i="13"/>
  <c r="L86" i="13" s="1"/>
  <c r="J92" i="13"/>
  <c r="L92" i="13" s="1"/>
  <c r="J96" i="13"/>
  <c r="L96" i="13" s="1"/>
  <c r="J87" i="13"/>
  <c r="L87" i="13" s="1"/>
  <c r="P28" i="13"/>
  <c r="R28" i="13" s="1"/>
  <c r="P24" i="13"/>
  <c r="R24" i="13" s="1"/>
  <c r="P22" i="13"/>
  <c r="R22" i="13" s="1"/>
  <c r="S22" i="13" s="1"/>
  <c r="P18" i="13"/>
  <c r="R18" i="13" s="1"/>
  <c r="P25" i="13"/>
  <c r="R25" i="13" s="1"/>
  <c r="P30" i="13"/>
  <c r="R30" i="13" s="1"/>
  <c r="P29" i="13"/>
  <c r="R29" i="13" s="1"/>
  <c r="P26" i="13"/>
  <c r="R26" i="13" s="1"/>
  <c r="P23" i="13"/>
  <c r="R23" i="13" s="1"/>
  <c r="P20" i="13"/>
  <c r="R20" i="13" s="1"/>
  <c r="P27" i="13"/>
  <c r="R27" i="13" s="1"/>
  <c r="P19" i="13"/>
  <c r="R19" i="13" s="1"/>
  <c r="J64" i="13"/>
  <c r="L64" i="13" s="1"/>
  <c r="J62" i="13"/>
  <c r="L62" i="13" s="1"/>
  <c r="J61" i="13"/>
  <c r="L61" i="13" s="1"/>
  <c r="J60" i="13"/>
  <c r="L60" i="13" s="1"/>
  <c r="J59" i="13"/>
  <c r="L59" i="13" s="1"/>
  <c r="J58" i="13"/>
  <c r="L58" i="13" s="1"/>
  <c r="J57" i="13"/>
  <c r="L57" i="13" s="1"/>
  <c r="J63" i="13"/>
  <c r="L63" i="13" s="1"/>
  <c r="J52" i="13"/>
  <c r="L52" i="13" s="1"/>
  <c r="J56" i="13"/>
  <c r="J53" i="13"/>
  <c r="L53" i="13" s="1"/>
  <c r="J54" i="13"/>
  <c r="L54" i="13" s="1"/>
  <c r="D64" i="13"/>
  <c r="F64" i="13" s="1"/>
  <c r="D53" i="13"/>
  <c r="F53" i="13" s="1"/>
  <c r="D52" i="13"/>
  <c r="F52" i="13" s="1"/>
  <c r="D54" i="13"/>
  <c r="F54" i="13" s="1"/>
  <c r="D56" i="13"/>
  <c r="D60" i="13"/>
  <c r="F60" i="13" s="1"/>
  <c r="D58" i="13"/>
  <c r="F58" i="13" s="1"/>
  <c r="D61" i="13"/>
  <c r="F61" i="13" s="1"/>
  <c r="D57" i="13"/>
  <c r="F57" i="13" s="1"/>
  <c r="D62" i="13"/>
  <c r="F62" i="13" s="1"/>
  <c r="D63" i="13"/>
  <c r="F63" i="13" s="1"/>
  <c r="D59" i="13"/>
  <c r="F59" i="13" s="1"/>
  <c r="O97" i="13"/>
  <c r="R97" i="13" s="1"/>
  <c r="R92" i="13"/>
  <c r="P64" i="13"/>
  <c r="R64" i="13" s="1"/>
  <c r="P54" i="13"/>
  <c r="R54" i="13" s="1"/>
  <c r="P62" i="13"/>
  <c r="R62" i="13" s="1"/>
  <c r="P61" i="13"/>
  <c r="R61" i="13" s="1"/>
  <c r="P60" i="13"/>
  <c r="R60" i="13" s="1"/>
  <c r="P59" i="13"/>
  <c r="R59" i="13" s="1"/>
  <c r="P58" i="13"/>
  <c r="R58" i="13" s="1"/>
  <c r="P57" i="13"/>
  <c r="R57" i="13" s="1"/>
  <c r="P55" i="13"/>
  <c r="R55" i="13" s="1"/>
  <c r="P56" i="13"/>
  <c r="R56" i="13" s="1"/>
  <c r="S56" i="13" s="1"/>
  <c r="P52" i="13"/>
  <c r="R52" i="13" s="1"/>
  <c r="P53" i="13"/>
  <c r="R53" i="13" s="1"/>
  <c r="P63" i="13"/>
  <c r="R63" i="13" s="1"/>
  <c r="J25" i="13"/>
  <c r="L25" i="13" s="1"/>
  <c r="J22" i="13"/>
  <c r="J30" i="13"/>
  <c r="L30" i="13" s="1"/>
  <c r="J29" i="13"/>
  <c r="L29" i="13" s="1"/>
  <c r="J26" i="13"/>
  <c r="L26" i="13" s="1"/>
  <c r="J20" i="13"/>
  <c r="L20" i="13" s="1"/>
  <c r="J27" i="13"/>
  <c r="L27" i="13" s="1"/>
  <c r="J19" i="13"/>
  <c r="L19" i="13" s="1"/>
  <c r="J23" i="13"/>
  <c r="L23" i="13" s="1"/>
  <c r="J18" i="13"/>
  <c r="L18" i="13" s="1"/>
  <c r="J24" i="13"/>
  <c r="L24" i="13" s="1"/>
  <c r="J28" i="13"/>
  <c r="L28" i="13" s="1"/>
  <c r="D26" i="13"/>
  <c r="F26" i="13" s="1"/>
  <c r="D22" i="13"/>
  <c r="D19" i="13"/>
  <c r="F19" i="13" s="1"/>
  <c r="D27" i="13"/>
  <c r="F27" i="13" s="1"/>
  <c r="D23" i="13"/>
  <c r="F23" i="13" s="1"/>
  <c r="D30" i="13"/>
  <c r="F30" i="13" s="1"/>
  <c r="D28" i="13"/>
  <c r="F28" i="13" s="1"/>
  <c r="D20" i="13"/>
  <c r="F20" i="13" s="1"/>
  <c r="D18" i="13"/>
  <c r="F18" i="13" s="1"/>
  <c r="D24" i="13"/>
  <c r="F24" i="13" s="1"/>
  <c r="D29" i="13"/>
  <c r="F29" i="13" s="1"/>
  <c r="D25" i="13"/>
  <c r="F25" i="13" s="1"/>
  <c r="D86" i="13"/>
  <c r="F86" i="13" s="1"/>
  <c r="D85" i="13"/>
  <c r="F85" i="13" s="1"/>
  <c r="D96" i="13"/>
  <c r="F96" i="13" s="1"/>
  <c r="D95" i="13"/>
  <c r="F95" i="13" s="1"/>
  <c r="D94" i="13"/>
  <c r="F94" i="13" s="1"/>
  <c r="D93" i="13"/>
  <c r="F93" i="13" s="1"/>
  <c r="D87" i="13"/>
  <c r="F87" i="13" s="1"/>
  <c r="D97" i="13"/>
  <c r="F97" i="13" s="1"/>
  <c r="D92" i="13"/>
  <c r="F92" i="13" s="1"/>
  <c r="D89" i="13"/>
  <c r="D91" i="13"/>
  <c r="F91" i="13" s="1"/>
  <c r="D90" i="13"/>
  <c r="F90" i="13" s="1"/>
  <c r="L97" i="13"/>
  <c r="J49" i="1"/>
  <c r="J50" i="1"/>
  <c r="J48" i="1"/>
  <c r="J47" i="1"/>
  <c r="D50" i="1"/>
  <c r="D49" i="1"/>
  <c r="D47" i="1"/>
  <c r="D48" i="1"/>
  <c r="J91" i="12"/>
  <c r="L91" i="12" s="1"/>
  <c r="J90" i="12"/>
  <c r="L90" i="12" s="1"/>
  <c r="J85" i="12"/>
  <c r="L85" i="12" s="1"/>
  <c r="L89" i="12" s="1"/>
  <c r="M89" i="12" s="1"/>
  <c r="J97" i="12"/>
  <c r="J95" i="12"/>
  <c r="L95" i="12" s="1"/>
  <c r="J94" i="12"/>
  <c r="L94" i="12" s="1"/>
  <c r="J93" i="12"/>
  <c r="L93" i="12" s="1"/>
  <c r="J89" i="12"/>
  <c r="J86" i="12"/>
  <c r="L86" i="12" s="1"/>
  <c r="J92" i="12"/>
  <c r="L92" i="12" s="1"/>
  <c r="J96" i="12"/>
  <c r="L96" i="12" s="1"/>
  <c r="J87" i="12"/>
  <c r="L87" i="12" s="1"/>
  <c r="J25" i="12"/>
  <c r="L25" i="12" s="1"/>
  <c r="J22" i="12"/>
  <c r="J24" i="12"/>
  <c r="L24" i="12" s="1"/>
  <c r="J29" i="12"/>
  <c r="L29" i="12" s="1"/>
  <c r="J26" i="12"/>
  <c r="L26" i="12" s="1"/>
  <c r="J20" i="12"/>
  <c r="L20" i="12" s="1"/>
  <c r="J30" i="12"/>
  <c r="L30" i="12" s="1"/>
  <c r="J27" i="12"/>
  <c r="L27" i="12" s="1"/>
  <c r="J23" i="12"/>
  <c r="L23" i="12" s="1"/>
  <c r="J19" i="12"/>
  <c r="L19" i="12" s="1"/>
  <c r="J28" i="12"/>
  <c r="L28" i="12" s="1"/>
  <c r="J18" i="12"/>
  <c r="L18" i="12" s="1"/>
  <c r="P64" i="12"/>
  <c r="R64" i="12" s="1"/>
  <c r="P54" i="12"/>
  <c r="R54" i="12" s="1"/>
  <c r="P62" i="12"/>
  <c r="R62" i="12" s="1"/>
  <c r="P61" i="12"/>
  <c r="R61" i="12" s="1"/>
  <c r="P60" i="12"/>
  <c r="R60" i="12" s="1"/>
  <c r="P59" i="12"/>
  <c r="R59" i="12" s="1"/>
  <c r="P58" i="12"/>
  <c r="R58" i="12" s="1"/>
  <c r="P57" i="12"/>
  <c r="R57" i="12" s="1"/>
  <c r="P55" i="12"/>
  <c r="R55" i="12" s="1"/>
  <c r="P56" i="12"/>
  <c r="R56" i="12" s="1"/>
  <c r="S56" i="12" s="1"/>
  <c r="P52" i="12"/>
  <c r="R52" i="12" s="1"/>
  <c r="P53" i="12"/>
  <c r="R53" i="12" s="1"/>
  <c r="P63" i="12"/>
  <c r="R63" i="12" s="1"/>
  <c r="J64" i="12"/>
  <c r="L64" i="12" s="1"/>
  <c r="J62" i="12"/>
  <c r="L62" i="12" s="1"/>
  <c r="J61" i="12"/>
  <c r="L61" i="12" s="1"/>
  <c r="J60" i="12"/>
  <c r="L60" i="12" s="1"/>
  <c r="J59" i="12"/>
  <c r="L59" i="12" s="1"/>
  <c r="J58" i="12"/>
  <c r="L58" i="12" s="1"/>
  <c r="J57" i="12"/>
  <c r="L57" i="12" s="1"/>
  <c r="J63" i="12"/>
  <c r="L63" i="12" s="1"/>
  <c r="J52" i="12"/>
  <c r="L52" i="12" s="1"/>
  <c r="J56" i="12"/>
  <c r="J53" i="12"/>
  <c r="L53" i="12" s="1"/>
  <c r="J54" i="12"/>
  <c r="L54" i="12" s="1"/>
  <c r="D26" i="12"/>
  <c r="F26" i="12" s="1"/>
  <c r="D22" i="12"/>
  <c r="D19" i="12"/>
  <c r="F19" i="12" s="1"/>
  <c r="D27" i="12"/>
  <c r="F27" i="12" s="1"/>
  <c r="D23" i="12"/>
  <c r="F23" i="12" s="1"/>
  <c r="D25" i="12"/>
  <c r="F25" i="12" s="1"/>
  <c r="D30" i="12"/>
  <c r="F30" i="12" s="1"/>
  <c r="D28" i="12"/>
  <c r="F28" i="12" s="1"/>
  <c r="D24" i="12"/>
  <c r="F24" i="12" s="1"/>
  <c r="D18" i="12"/>
  <c r="F18" i="12" s="1"/>
  <c r="D29" i="12"/>
  <c r="F29" i="12" s="1"/>
  <c r="D20" i="12"/>
  <c r="F20" i="12" s="1"/>
  <c r="D86" i="12"/>
  <c r="F86" i="12" s="1"/>
  <c r="D85" i="12"/>
  <c r="F85" i="12" s="1"/>
  <c r="D96" i="12"/>
  <c r="F96" i="12" s="1"/>
  <c r="D95" i="12"/>
  <c r="F95" i="12" s="1"/>
  <c r="D94" i="12"/>
  <c r="F94" i="12" s="1"/>
  <c r="D93" i="12"/>
  <c r="F93" i="12" s="1"/>
  <c r="D87" i="12"/>
  <c r="F87" i="12" s="1"/>
  <c r="D97" i="12"/>
  <c r="F97" i="12" s="1"/>
  <c r="D92" i="12"/>
  <c r="F92" i="12" s="1"/>
  <c r="D89" i="12"/>
  <c r="D91" i="12"/>
  <c r="F91" i="12" s="1"/>
  <c r="D90" i="12"/>
  <c r="F90" i="12" s="1"/>
  <c r="O97" i="12"/>
  <c r="P28" i="12"/>
  <c r="R28" i="12" s="1"/>
  <c r="P24" i="12"/>
  <c r="R24" i="12" s="1"/>
  <c r="P22" i="12"/>
  <c r="R22" i="12" s="1"/>
  <c r="S22" i="12" s="1"/>
  <c r="P18" i="12"/>
  <c r="R18" i="12" s="1"/>
  <c r="P25" i="12"/>
  <c r="R25" i="12" s="1"/>
  <c r="P29" i="12"/>
  <c r="R29" i="12" s="1"/>
  <c r="P27" i="12"/>
  <c r="R27" i="12" s="1"/>
  <c r="P30" i="12"/>
  <c r="R30" i="12" s="1"/>
  <c r="P26" i="12"/>
  <c r="R26" i="12" s="1"/>
  <c r="P20" i="12"/>
  <c r="R20" i="12" s="1"/>
  <c r="P23" i="12"/>
  <c r="R23" i="12" s="1"/>
  <c r="P19" i="12"/>
  <c r="R19" i="12" s="1"/>
  <c r="D64" i="12"/>
  <c r="F64" i="12" s="1"/>
  <c r="D53" i="12"/>
  <c r="F53" i="12" s="1"/>
  <c r="D52" i="12"/>
  <c r="F52" i="12" s="1"/>
  <c r="D54" i="12"/>
  <c r="F54" i="12" s="1"/>
  <c r="D56" i="12"/>
  <c r="D60" i="12"/>
  <c r="F60" i="12" s="1"/>
  <c r="D59" i="12"/>
  <c r="F59" i="12" s="1"/>
  <c r="D61" i="12"/>
  <c r="F61" i="12" s="1"/>
  <c r="D57" i="12"/>
  <c r="F57" i="12" s="1"/>
  <c r="D62" i="12"/>
  <c r="F62" i="12" s="1"/>
  <c r="D58" i="12"/>
  <c r="F58" i="12" s="1"/>
  <c r="D63" i="12"/>
  <c r="F63" i="12" s="1"/>
  <c r="L97" i="12"/>
  <c r="P92" i="12"/>
  <c r="R92" i="12" s="1"/>
  <c r="P87" i="12"/>
  <c r="R87" i="12" s="1"/>
  <c r="P96" i="12"/>
  <c r="R96" i="12" s="1"/>
  <c r="P91" i="12"/>
  <c r="R91" i="12" s="1"/>
  <c r="P90" i="12"/>
  <c r="R90" i="12" s="1"/>
  <c r="P88" i="12"/>
  <c r="R88" i="12" s="1"/>
  <c r="P97" i="12"/>
  <c r="P89" i="12"/>
  <c r="R89" i="12" s="1"/>
  <c r="S89" i="12" s="1"/>
  <c r="P85" i="12"/>
  <c r="R85" i="12" s="1"/>
  <c r="P95" i="12"/>
  <c r="R95" i="12" s="1"/>
  <c r="P93" i="12"/>
  <c r="R93" i="12" s="1"/>
  <c r="P86" i="12"/>
  <c r="R86" i="12" s="1"/>
  <c r="P94" i="12"/>
  <c r="R94" i="12" s="1"/>
  <c r="L79" i="1"/>
  <c r="M79" i="1" s="1"/>
  <c r="J80" i="1" s="1"/>
  <c r="L80" i="1" s="1"/>
  <c r="O89" i="1"/>
  <c r="I92" i="1"/>
  <c r="O92" i="1" s="1"/>
  <c r="O97" i="1" s="1"/>
  <c r="P81" i="1"/>
  <c r="R81" i="1" s="1"/>
  <c r="P82" i="1"/>
  <c r="R82" i="1" s="1"/>
  <c r="P80" i="1"/>
  <c r="R80" i="1" s="1"/>
  <c r="P83" i="1"/>
  <c r="R83" i="1" s="1"/>
  <c r="S83" i="1" s="1"/>
  <c r="D82" i="1"/>
  <c r="F82" i="1" s="1"/>
  <c r="D83" i="1"/>
  <c r="F83" i="1" s="1"/>
  <c r="G83" i="1" s="1"/>
  <c r="D81" i="1"/>
  <c r="F81" i="1" s="1"/>
  <c r="D80" i="1"/>
  <c r="F80" i="1" s="1"/>
  <c r="I83" i="1"/>
  <c r="O64" i="1"/>
  <c r="I64" i="1"/>
  <c r="I50" i="1"/>
  <c r="L89" i="13" l="1"/>
  <c r="M89" i="13" s="1"/>
  <c r="J82" i="1"/>
  <c r="L82" i="1" s="1"/>
  <c r="F22" i="12"/>
  <c r="G22" i="12" s="1"/>
  <c r="G30" i="12" s="1"/>
  <c r="J83" i="1"/>
  <c r="L83" i="1" s="1"/>
  <c r="M83" i="1" s="1"/>
  <c r="J84" i="1" s="1"/>
  <c r="L84" i="1" s="1"/>
  <c r="M84" i="1" s="1"/>
  <c r="J81" i="1"/>
  <c r="L81" i="1" s="1"/>
  <c r="P84" i="1"/>
  <c r="R84" i="1" s="1"/>
  <c r="S84" i="1" s="1"/>
  <c r="P97" i="1" s="1"/>
  <c r="R97" i="1" s="1"/>
  <c r="S30" i="15"/>
  <c r="P32" i="15" s="1"/>
  <c r="R32" i="15" s="1"/>
  <c r="F22" i="15"/>
  <c r="G22" i="15" s="1"/>
  <c r="G30" i="15" s="1"/>
  <c r="L56" i="15"/>
  <c r="M56" i="15" s="1"/>
  <c r="M64" i="15" s="1"/>
  <c r="J66" i="15" s="1"/>
  <c r="L66" i="15" s="1"/>
  <c r="M64" i="14"/>
  <c r="J65" i="14" s="1"/>
  <c r="L65" i="14" s="1"/>
  <c r="F56" i="14"/>
  <c r="G56" i="14" s="1"/>
  <c r="G64" i="14" s="1"/>
  <c r="D67" i="14" s="1"/>
  <c r="F67" i="14" s="1"/>
  <c r="G68" i="14" s="1"/>
  <c r="B76" i="9" s="1"/>
  <c r="L22" i="14"/>
  <c r="M22" i="14" s="1"/>
  <c r="M30" i="14" s="1"/>
  <c r="J31" i="14" s="1"/>
  <c r="L31" i="14" s="1"/>
  <c r="S97" i="13"/>
  <c r="P100" i="13" s="1"/>
  <c r="R100" i="13" s="1"/>
  <c r="S101" i="13" s="1"/>
  <c r="B64" i="9" s="1"/>
  <c r="D64" i="9" s="1"/>
  <c r="M97" i="13"/>
  <c r="M97" i="12"/>
  <c r="J67" i="15"/>
  <c r="L67" i="15" s="1"/>
  <c r="M68" i="15" s="1"/>
  <c r="B91" i="9" s="1"/>
  <c r="D90" i="9" s="1"/>
  <c r="S64" i="15"/>
  <c r="L22" i="15"/>
  <c r="M22" i="15" s="1"/>
  <c r="M30" i="15" s="1"/>
  <c r="F56" i="15"/>
  <c r="G56" i="15" s="1"/>
  <c r="G64" i="15" s="1"/>
  <c r="S30" i="14"/>
  <c r="S64" i="14"/>
  <c r="F22" i="14"/>
  <c r="G22" i="14" s="1"/>
  <c r="G30" i="14" s="1"/>
  <c r="F22" i="13"/>
  <c r="G22" i="13" s="1"/>
  <c r="G30" i="13" s="1"/>
  <c r="L22" i="13"/>
  <c r="M22" i="13" s="1"/>
  <c r="M30" i="13" s="1"/>
  <c r="J33" i="13" s="1"/>
  <c r="L33" i="13" s="1"/>
  <c r="M34" i="13" s="1"/>
  <c r="B51" i="9" s="1"/>
  <c r="D51" i="9" s="1"/>
  <c r="F56" i="13"/>
  <c r="G56" i="13" s="1"/>
  <c r="G64" i="13" s="1"/>
  <c r="D65" i="13" s="1"/>
  <c r="F65" i="13" s="1"/>
  <c r="S64" i="13"/>
  <c r="F89" i="13"/>
  <c r="G89" i="13" s="1"/>
  <c r="G97" i="13" s="1"/>
  <c r="S30" i="13"/>
  <c r="L56" i="13"/>
  <c r="M56" i="13" s="1"/>
  <c r="M64" i="13" s="1"/>
  <c r="S30" i="12"/>
  <c r="S64" i="12"/>
  <c r="F56" i="12"/>
  <c r="G56" i="12" s="1"/>
  <c r="G64" i="12" s="1"/>
  <c r="R97" i="12"/>
  <c r="S97" i="12" s="1"/>
  <c r="L56" i="12"/>
  <c r="M56" i="12" s="1"/>
  <c r="M64" i="12" s="1"/>
  <c r="L22" i="12"/>
  <c r="M22" i="12" s="1"/>
  <c r="M30" i="12" s="1"/>
  <c r="F89" i="12"/>
  <c r="G89" i="12" s="1"/>
  <c r="G97" i="12" s="1"/>
  <c r="I97" i="1"/>
  <c r="D84" i="1"/>
  <c r="F84" i="1" s="1"/>
  <c r="G84" i="1" s="1"/>
  <c r="D91" i="1" s="1"/>
  <c r="F91" i="1" s="1"/>
  <c r="P89" i="1"/>
  <c r="R89" i="1" s="1"/>
  <c r="S89" i="1" s="1"/>
  <c r="P94" i="1"/>
  <c r="R94" i="1" s="1"/>
  <c r="I12" i="1"/>
  <c r="J65" i="15" l="1"/>
  <c r="L65" i="15" s="1"/>
  <c r="J66" i="14"/>
  <c r="L66" i="14" s="1"/>
  <c r="J67" i="14"/>
  <c r="L67" i="14" s="1"/>
  <c r="P88" i="1"/>
  <c r="R88" i="1" s="1"/>
  <c r="P95" i="1"/>
  <c r="R95" i="1" s="1"/>
  <c r="P90" i="1"/>
  <c r="R90" i="1" s="1"/>
  <c r="P85" i="1"/>
  <c r="R85" i="1" s="1"/>
  <c r="P98" i="13"/>
  <c r="R98" i="13" s="1"/>
  <c r="D33" i="12"/>
  <c r="F33" i="12" s="1"/>
  <c r="G34" i="12" s="1"/>
  <c r="B30" i="9" s="1"/>
  <c r="D32" i="12"/>
  <c r="F32" i="12" s="1"/>
  <c r="D31" i="12"/>
  <c r="F31" i="12" s="1"/>
  <c r="P99" i="13"/>
  <c r="R99" i="13" s="1"/>
  <c r="D93" i="1"/>
  <c r="F93" i="1" s="1"/>
  <c r="D92" i="1"/>
  <c r="F92" i="1" s="1"/>
  <c r="J31" i="13"/>
  <c r="L31" i="13" s="1"/>
  <c r="D98" i="13"/>
  <c r="F98" i="13" s="1"/>
  <c r="D100" i="13"/>
  <c r="D99" i="13"/>
  <c r="F99" i="13" s="1"/>
  <c r="J32" i="13"/>
  <c r="L32" i="13" s="1"/>
  <c r="J99" i="13"/>
  <c r="L99" i="13" s="1"/>
  <c r="J98" i="13"/>
  <c r="J100" i="13"/>
  <c r="L100" i="13" s="1"/>
  <c r="M101" i="13" s="1"/>
  <c r="B63" i="9" s="1"/>
  <c r="D63" i="9" s="1"/>
  <c r="F67" i="13"/>
  <c r="P31" i="15"/>
  <c r="R31" i="15" s="1"/>
  <c r="P33" i="15"/>
  <c r="R33" i="15" s="1"/>
  <c r="S34" i="15" s="1"/>
  <c r="B86" i="9" s="1"/>
  <c r="D86" i="9" s="1"/>
  <c r="M68" i="14"/>
  <c r="B77" i="9" s="1"/>
  <c r="D76" i="9" s="1"/>
  <c r="D100" i="12"/>
  <c r="F100" i="12" s="1"/>
  <c r="G101" i="12" s="1"/>
  <c r="B42" i="9" s="1"/>
  <c r="D98" i="12"/>
  <c r="F98" i="12" s="1"/>
  <c r="D99" i="12"/>
  <c r="F99" i="12" s="1"/>
  <c r="J98" i="12"/>
  <c r="J99" i="12"/>
  <c r="L99" i="12" s="1"/>
  <c r="J100" i="12"/>
  <c r="L100" i="12" s="1"/>
  <c r="M101" i="12" s="1"/>
  <c r="B43" i="9" s="1"/>
  <c r="D97" i="1"/>
  <c r="F97" i="1" s="1"/>
  <c r="D87" i="1"/>
  <c r="F87" i="1" s="1"/>
  <c r="P92" i="1"/>
  <c r="R92" i="1" s="1"/>
  <c r="D89" i="1"/>
  <c r="D86" i="1"/>
  <c r="F86" i="1" s="1"/>
  <c r="D95" i="1"/>
  <c r="F95" i="1" s="1"/>
  <c r="P87" i="1"/>
  <c r="R87" i="1" s="1"/>
  <c r="P93" i="1"/>
  <c r="R93" i="1" s="1"/>
  <c r="D96" i="1"/>
  <c r="F96" i="1" s="1"/>
  <c r="D94" i="1"/>
  <c r="F94" i="1" s="1"/>
  <c r="P86" i="1"/>
  <c r="R86" i="1" s="1"/>
  <c r="P91" i="1"/>
  <c r="R91" i="1" s="1"/>
  <c r="P96" i="1"/>
  <c r="R96" i="1" s="1"/>
  <c r="D66" i="14"/>
  <c r="F66" i="14" s="1"/>
  <c r="D65" i="14"/>
  <c r="F65" i="14" s="1"/>
  <c r="J32" i="14"/>
  <c r="L32" i="14" s="1"/>
  <c r="J33" i="14"/>
  <c r="L33" i="14" s="1"/>
  <c r="M34" i="14" s="1"/>
  <c r="B71" i="9" s="1"/>
  <c r="D71" i="9" s="1"/>
  <c r="D66" i="13"/>
  <c r="F66" i="13" s="1"/>
  <c r="L98" i="13"/>
  <c r="D33" i="13"/>
  <c r="F33" i="13" s="1"/>
  <c r="G34" i="13" s="1"/>
  <c r="B50" i="9" s="1"/>
  <c r="D50" i="9" s="1"/>
  <c r="F100" i="13"/>
  <c r="G101" i="13" s="1"/>
  <c r="B62" i="9" s="1"/>
  <c r="D62" i="9" s="1"/>
  <c r="D31" i="13"/>
  <c r="F31" i="13" s="1"/>
  <c r="D32" i="13"/>
  <c r="F32" i="13" s="1"/>
  <c r="P67" i="15"/>
  <c r="R67" i="15" s="1"/>
  <c r="S68" i="15" s="1"/>
  <c r="B92" i="9" s="1"/>
  <c r="P66" i="15"/>
  <c r="R66" i="15" s="1"/>
  <c r="P65" i="15"/>
  <c r="R65" i="15" s="1"/>
  <c r="D31" i="15"/>
  <c r="F31" i="15" s="1"/>
  <c r="D33" i="15"/>
  <c r="F33" i="15" s="1"/>
  <c r="G34" i="15" s="1"/>
  <c r="B84" i="9" s="1"/>
  <c r="D84" i="9" s="1"/>
  <c r="D32" i="15"/>
  <c r="F32" i="15" s="1"/>
  <c r="D66" i="15"/>
  <c r="F66" i="15" s="1"/>
  <c r="D67" i="15"/>
  <c r="F67" i="15" s="1"/>
  <c r="G68" i="15" s="1"/>
  <c r="B90" i="9" s="1"/>
  <c r="D65" i="15"/>
  <c r="F65" i="15" s="1"/>
  <c r="J33" i="15"/>
  <c r="L33" i="15" s="1"/>
  <c r="M34" i="15" s="1"/>
  <c r="B85" i="9" s="1"/>
  <c r="D85" i="9" s="1"/>
  <c r="J32" i="15"/>
  <c r="L32" i="15" s="1"/>
  <c r="J31" i="15"/>
  <c r="L31" i="15" s="1"/>
  <c r="P32" i="14"/>
  <c r="R32" i="14" s="1"/>
  <c r="P33" i="14"/>
  <c r="R33" i="14" s="1"/>
  <c r="S34" i="14" s="1"/>
  <c r="B72" i="9" s="1"/>
  <c r="D72" i="9" s="1"/>
  <c r="P31" i="14"/>
  <c r="R31" i="14" s="1"/>
  <c r="P67" i="14"/>
  <c r="R67" i="14" s="1"/>
  <c r="S68" i="14" s="1"/>
  <c r="B78" i="9" s="1"/>
  <c r="P66" i="14"/>
  <c r="R66" i="14" s="1"/>
  <c r="P65" i="14"/>
  <c r="R65" i="14" s="1"/>
  <c r="D33" i="14"/>
  <c r="F33" i="14" s="1"/>
  <c r="G34" i="14" s="1"/>
  <c r="B70" i="9" s="1"/>
  <c r="D70" i="9" s="1"/>
  <c r="D31" i="14"/>
  <c r="F31" i="14" s="1"/>
  <c r="D32" i="14"/>
  <c r="F32" i="14" s="1"/>
  <c r="D67" i="13"/>
  <c r="P32" i="13"/>
  <c r="R32" i="13" s="1"/>
  <c r="P31" i="13"/>
  <c r="R31" i="13" s="1"/>
  <c r="P33" i="13"/>
  <c r="R33" i="13" s="1"/>
  <c r="S34" i="13" s="1"/>
  <c r="B52" i="9" s="1"/>
  <c r="D52" i="9" s="1"/>
  <c r="P67" i="13"/>
  <c r="R67" i="13" s="1"/>
  <c r="S68" i="13" s="1"/>
  <c r="B58" i="9" s="1"/>
  <c r="P66" i="13"/>
  <c r="R66" i="13" s="1"/>
  <c r="P65" i="13"/>
  <c r="R65" i="13" s="1"/>
  <c r="J65" i="13"/>
  <c r="L65" i="13" s="1"/>
  <c r="J67" i="13"/>
  <c r="L67" i="13" s="1"/>
  <c r="M68" i="13" s="1"/>
  <c r="B57" i="9" s="1"/>
  <c r="D56" i="9" s="1"/>
  <c r="J66" i="13"/>
  <c r="L66" i="13" s="1"/>
  <c r="P100" i="12"/>
  <c r="R100" i="12" s="1"/>
  <c r="S101" i="12" s="1"/>
  <c r="B44" i="9" s="1"/>
  <c r="P99" i="12"/>
  <c r="R99" i="12" s="1"/>
  <c r="P98" i="12"/>
  <c r="R98" i="12" s="1"/>
  <c r="P32" i="12"/>
  <c r="R32" i="12" s="1"/>
  <c r="P33" i="12"/>
  <c r="R33" i="12" s="1"/>
  <c r="S34" i="12" s="1"/>
  <c r="B32" i="9" s="1"/>
  <c r="P31" i="12"/>
  <c r="R31" i="12" s="1"/>
  <c r="L98" i="12"/>
  <c r="J33" i="12"/>
  <c r="L33" i="12" s="1"/>
  <c r="M34" i="12" s="1"/>
  <c r="B31" i="9" s="1"/>
  <c r="J31" i="12"/>
  <c r="L31" i="12" s="1"/>
  <c r="J32" i="12"/>
  <c r="L32" i="12" s="1"/>
  <c r="D66" i="12"/>
  <c r="F66" i="12" s="1"/>
  <c r="D65" i="12"/>
  <c r="F65" i="12" s="1"/>
  <c r="D67" i="12"/>
  <c r="F67" i="12" s="1"/>
  <c r="G68" i="12" s="1"/>
  <c r="B36" i="9" s="1"/>
  <c r="J65" i="12"/>
  <c r="L65" i="12" s="1"/>
  <c r="J67" i="12"/>
  <c r="L67" i="12" s="1"/>
  <c r="M68" i="12" s="1"/>
  <c r="B37" i="9" s="1"/>
  <c r="D36" i="9" s="1"/>
  <c r="J66" i="12"/>
  <c r="L66" i="12" s="1"/>
  <c r="P67" i="12"/>
  <c r="R67" i="12" s="1"/>
  <c r="S68" i="12" s="1"/>
  <c r="B38" i="9" s="1"/>
  <c r="P66" i="12"/>
  <c r="R66" i="12" s="1"/>
  <c r="P65" i="12"/>
  <c r="R65" i="12" s="1"/>
  <c r="D85" i="1"/>
  <c r="F85" i="1" s="1"/>
  <c r="D90" i="1"/>
  <c r="F90" i="1" s="1"/>
  <c r="S97" i="1"/>
  <c r="P99" i="1" s="1"/>
  <c r="J95" i="1"/>
  <c r="L95" i="1" s="1"/>
  <c r="J91" i="1"/>
  <c r="L91" i="1" s="1"/>
  <c r="J86" i="1"/>
  <c r="L86" i="1" s="1"/>
  <c r="J97" i="1"/>
  <c r="L97" i="1" s="1"/>
  <c r="J92" i="1"/>
  <c r="L92" i="1" s="1"/>
  <c r="J94" i="1"/>
  <c r="L94" i="1" s="1"/>
  <c r="J90" i="1"/>
  <c r="L90" i="1" s="1"/>
  <c r="J85" i="1"/>
  <c r="L85" i="1" s="1"/>
  <c r="J93" i="1"/>
  <c r="L93" i="1" s="1"/>
  <c r="J89" i="1"/>
  <c r="J96" i="1"/>
  <c r="L96" i="1" s="1"/>
  <c r="J87" i="1"/>
  <c r="L87" i="1" s="1"/>
  <c r="I28" i="1"/>
  <c r="O28" i="1" s="1"/>
  <c r="G68" i="13" l="1"/>
  <c r="B56" i="9" s="1"/>
  <c r="F89" i="1"/>
  <c r="G89" i="1" s="1"/>
  <c r="G97" i="1" s="1"/>
  <c r="D98" i="1" s="1"/>
  <c r="D57" i="9"/>
  <c r="D58" i="9"/>
  <c r="D92" i="9"/>
  <c r="D91" i="9"/>
  <c r="D77" i="9"/>
  <c r="D78" i="9"/>
  <c r="D37" i="9"/>
  <c r="D38" i="9"/>
  <c r="P100" i="1"/>
  <c r="P98" i="1"/>
  <c r="R98" i="1" s="1"/>
  <c r="L89" i="1"/>
  <c r="M89" i="1" s="1"/>
  <c r="M97" i="1" s="1"/>
  <c r="I18" i="1"/>
  <c r="I13" i="1"/>
  <c r="P21" i="1"/>
  <c r="J21" i="1"/>
  <c r="D21" i="1"/>
  <c r="F21" i="1" s="1"/>
  <c r="D99" i="1" l="1"/>
  <c r="D100" i="1"/>
  <c r="J99" i="1"/>
  <c r="J98" i="1"/>
  <c r="J100" i="1"/>
  <c r="O21" i="1"/>
  <c r="O20" i="1"/>
  <c r="O19" i="1"/>
  <c r="O33" i="1" l="1"/>
  <c r="O22" i="1"/>
  <c r="O16" i="1"/>
  <c r="P12" i="1"/>
  <c r="R12" i="1" s="1"/>
  <c r="S12" i="1" s="1"/>
  <c r="I27" i="1"/>
  <c r="O27" i="1" s="1"/>
  <c r="I24" i="1"/>
  <c r="O24" i="1" s="1"/>
  <c r="I23" i="1"/>
  <c r="O23" i="1" s="1"/>
  <c r="I26" i="1"/>
  <c r="O26" i="1" s="1"/>
  <c r="I25" i="1"/>
  <c r="O25" i="1" s="1"/>
  <c r="I33" i="1"/>
  <c r="I22" i="1"/>
  <c r="I16" i="1"/>
  <c r="J12" i="1"/>
  <c r="L12" i="1" s="1"/>
  <c r="M12" i="1" s="1"/>
  <c r="R50" i="1" l="1"/>
  <c r="S50" i="1" s="1"/>
  <c r="R47" i="1"/>
  <c r="R48" i="1"/>
  <c r="R49" i="1"/>
  <c r="L50" i="1"/>
  <c r="M50" i="1" s="1"/>
  <c r="L49" i="1"/>
  <c r="L47" i="1"/>
  <c r="L48" i="1"/>
  <c r="J13" i="1"/>
  <c r="J16" i="1"/>
  <c r="J14" i="1"/>
  <c r="J15" i="1"/>
  <c r="P16" i="1"/>
  <c r="P14" i="1"/>
  <c r="P15" i="1"/>
  <c r="P13" i="1"/>
  <c r="O30" i="1"/>
  <c r="I30" i="1"/>
  <c r="P51" i="1" l="1"/>
  <c r="R51" i="1" s="1"/>
  <c r="S51" i="1" s="1"/>
  <c r="J51" i="1"/>
  <c r="L51" i="1" s="1"/>
  <c r="M51" i="1" s="1"/>
  <c r="C30" i="1"/>
  <c r="D12" i="1"/>
  <c r="F12" i="1" s="1"/>
  <c r="G12" i="1" s="1"/>
  <c r="C16" i="1"/>
  <c r="C22" i="1"/>
  <c r="C33" i="1"/>
  <c r="P62" i="1" l="1"/>
  <c r="P58" i="1"/>
  <c r="P54" i="1"/>
  <c r="P55" i="1"/>
  <c r="R55" i="1" s="1"/>
  <c r="P61" i="1"/>
  <c r="P57" i="1"/>
  <c r="P53" i="1"/>
  <c r="P63" i="1"/>
  <c r="P64" i="1"/>
  <c r="P60" i="1"/>
  <c r="P56" i="1"/>
  <c r="P52" i="1"/>
  <c r="P59" i="1"/>
  <c r="J59" i="1"/>
  <c r="J63" i="1"/>
  <c r="J54" i="1"/>
  <c r="J62" i="1"/>
  <c r="J52" i="1"/>
  <c r="J56" i="1"/>
  <c r="J60" i="1"/>
  <c r="J64" i="1"/>
  <c r="J58" i="1"/>
  <c r="J53" i="1"/>
  <c r="J57" i="1"/>
  <c r="J61" i="1"/>
  <c r="F50" i="1"/>
  <c r="G50" i="1" s="1"/>
  <c r="F47" i="1"/>
  <c r="F49" i="1"/>
  <c r="F48" i="1"/>
  <c r="R14" i="1"/>
  <c r="R13" i="1"/>
  <c r="R15" i="1"/>
  <c r="R16" i="1"/>
  <c r="S16" i="1" s="1"/>
  <c r="L13" i="1"/>
  <c r="L16" i="1"/>
  <c r="M16" i="1" s="1"/>
  <c r="L15" i="1"/>
  <c r="L14" i="1"/>
  <c r="D15" i="1"/>
  <c r="F15" i="1" s="1"/>
  <c r="D16" i="1"/>
  <c r="D13" i="1"/>
  <c r="F13" i="1" s="1"/>
  <c r="D14" i="1"/>
  <c r="F14" i="1" s="1"/>
  <c r="J17" i="1" l="1"/>
  <c r="L17" i="1" s="1"/>
  <c r="M17" i="1" s="1"/>
  <c r="D51" i="1"/>
  <c r="F51" i="1" s="1"/>
  <c r="G51" i="1" s="1"/>
  <c r="F16" i="1"/>
  <c r="G16" i="1" s="1"/>
  <c r="D17" i="1" s="1"/>
  <c r="F17" i="1" s="1"/>
  <c r="G17" i="1" s="1"/>
  <c r="P17" i="1"/>
  <c r="R17" i="1" s="1"/>
  <c r="S17" i="1" s="1"/>
  <c r="D64" i="1" l="1"/>
  <c r="D60" i="1"/>
  <c r="F60" i="1" s="1"/>
  <c r="D56" i="1"/>
  <c r="D52" i="1"/>
  <c r="F52" i="1" s="1"/>
  <c r="D63" i="1"/>
  <c r="D59" i="1"/>
  <c r="F59" i="1" s="1"/>
  <c r="D54" i="1"/>
  <c r="F54" i="1" s="1"/>
  <c r="D61" i="1"/>
  <c r="F61" i="1" s="1"/>
  <c r="D62" i="1"/>
  <c r="F62" i="1" s="1"/>
  <c r="D58" i="1"/>
  <c r="F58" i="1" s="1"/>
  <c r="D53" i="1"/>
  <c r="F53" i="1" s="1"/>
  <c r="D57" i="1"/>
  <c r="F57" i="1" s="1"/>
  <c r="F63" i="1"/>
  <c r="F64" i="1"/>
  <c r="L54" i="1"/>
  <c r="L53" i="1"/>
  <c r="L64" i="1"/>
  <c r="L62" i="1"/>
  <c r="L61" i="1"/>
  <c r="L60" i="1"/>
  <c r="L59" i="1"/>
  <c r="L58" i="1"/>
  <c r="L57" i="1"/>
  <c r="L52" i="1"/>
  <c r="L63" i="1"/>
  <c r="R63" i="1"/>
  <c r="R53" i="1"/>
  <c r="R61" i="1"/>
  <c r="R60" i="1"/>
  <c r="R58" i="1"/>
  <c r="R57" i="1"/>
  <c r="R64" i="1"/>
  <c r="R54" i="1"/>
  <c r="R62" i="1"/>
  <c r="R59" i="1"/>
  <c r="R56" i="1"/>
  <c r="S56" i="1" s="1"/>
  <c r="S64" i="1" s="1"/>
  <c r="R52" i="1"/>
  <c r="P28" i="1"/>
  <c r="R28" i="1" s="1"/>
  <c r="P27" i="1"/>
  <c r="P30" i="1"/>
  <c r="R30" i="1" s="1"/>
  <c r="P26" i="1"/>
  <c r="R26" i="1" s="1"/>
  <c r="P23" i="1"/>
  <c r="R23" i="1" s="1"/>
  <c r="P29" i="1"/>
  <c r="R29" i="1" s="1"/>
  <c r="P25" i="1"/>
  <c r="R25" i="1" s="1"/>
  <c r="P24" i="1"/>
  <c r="R24" i="1" s="1"/>
  <c r="P22" i="1"/>
  <c r="R22" i="1" s="1"/>
  <c r="S22" i="1" s="1"/>
  <c r="P18" i="1"/>
  <c r="R18" i="1" s="1"/>
  <c r="P20" i="1"/>
  <c r="R20" i="1" s="1"/>
  <c r="R21" i="1"/>
  <c r="P19" i="1"/>
  <c r="R19" i="1" s="1"/>
  <c r="J30" i="1"/>
  <c r="L30" i="1" s="1"/>
  <c r="J26" i="1"/>
  <c r="L26" i="1" s="1"/>
  <c r="J22" i="1"/>
  <c r="J18" i="1"/>
  <c r="L18" i="1" s="1"/>
  <c r="J20" i="1"/>
  <c r="L20" i="1" s="1"/>
  <c r="J23" i="1"/>
  <c r="L23" i="1" s="1"/>
  <c r="J29" i="1"/>
  <c r="L29" i="1" s="1"/>
  <c r="J25" i="1"/>
  <c r="L25" i="1" s="1"/>
  <c r="J19" i="1"/>
  <c r="L19" i="1" s="1"/>
  <c r="J28" i="1"/>
  <c r="L28" i="1" s="1"/>
  <c r="J24" i="1"/>
  <c r="L24" i="1" s="1"/>
  <c r="J27" i="1"/>
  <c r="L27" i="1" s="1"/>
  <c r="R27" i="1"/>
  <c r="D27" i="1"/>
  <c r="F27" i="1" s="1"/>
  <c r="L21" i="1"/>
  <c r="D22" i="1"/>
  <c r="D28" i="1"/>
  <c r="F28" i="1" s="1"/>
  <c r="D30" i="1"/>
  <c r="F30" i="1" s="1"/>
  <c r="D24" i="1"/>
  <c r="F24" i="1" s="1"/>
  <c r="D25" i="1"/>
  <c r="F25" i="1" s="1"/>
  <c r="D19" i="1"/>
  <c r="F19" i="1" s="1"/>
  <c r="D23" i="1"/>
  <c r="F23" i="1" s="1"/>
  <c r="D18" i="1"/>
  <c r="F18" i="1" s="1"/>
  <c r="D29" i="1"/>
  <c r="F29" i="1" s="1"/>
  <c r="D20" i="1"/>
  <c r="F20" i="1" s="1"/>
  <c r="D26" i="1"/>
  <c r="F26" i="1" s="1"/>
  <c r="P67" i="1" l="1"/>
  <c r="P66" i="1"/>
  <c r="L56" i="1"/>
  <c r="M56" i="1" s="1"/>
  <c r="M64" i="1" s="1"/>
  <c r="P65" i="1"/>
  <c r="R65" i="1" s="1"/>
  <c r="F56" i="1"/>
  <c r="G56" i="1" s="1"/>
  <c r="G64" i="1" s="1"/>
  <c r="F22" i="1"/>
  <c r="G22" i="1" s="1"/>
  <c r="G30" i="1" s="1"/>
  <c r="L22" i="1"/>
  <c r="M22" i="1" s="1"/>
  <c r="M30" i="1" s="1"/>
  <c r="S30" i="1"/>
  <c r="F100" i="1" l="1"/>
  <c r="G101" i="1" s="1"/>
  <c r="B22" i="9" s="1"/>
  <c r="D22" i="9" s="1"/>
  <c r="F98" i="1"/>
  <c r="F99" i="1"/>
  <c r="L100" i="1"/>
  <c r="M101" i="1" s="1"/>
  <c r="B23" i="9" s="1"/>
  <c r="D23" i="9" s="1"/>
  <c r="L99" i="1"/>
  <c r="L98" i="1"/>
  <c r="J67" i="1"/>
  <c r="L67" i="1" s="1"/>
  <c r="M68" i="1" s="1"/>
  <c r="B17" i="9" s="1"/>
  <c r="D17" i="9" s="1"/>
  <c r="J65" i="1"/>
  <c r="L65" i="1" s="1"/>
  <c r="J66" i="1"/>
  <c r="L66" i="1" s="1"/>
  <c r="R99" i="1"/>
  <c r="R100" i="1"/>
  <c r="S101" i="1" s="1"/>
  <c r="B24" i="9" s="1"/>
  <c r="D24" i="9" s="1"/>
  <c r="D65" i="1"/>
  <c r="F65" i="1" s="1"/>
  <c r="D66" i="1"/>
  <c r="F66" i="1" s="1"/>
  <c r="D67" i="1"/>
  <c r="F67" i="1" s="1"/>
  <c r="G68" i="1" s="1"/>
  <c r="B16" i="9" s="1"/>
  <c r="D16" i="9" s="1"/>
  <c r="R67" i="1"/>
  <c r="S68" i="1" s="1"/>
  <c r="B18" i="9" s="1"/>
  <c r="D18" i="9" s="1"/>
  <c r="R66" i="1"/>
  <c r="P31" i="1"/>
  <c r="R31" i="1" s="1"/>
  <c r="P32" i="1"/>
  <c r="R32" i="1" s="1"/>
  <c r="P33" i="1"/>
  <c r="R33" i="1" s="1"/>
  <c r="S34" i="1" s="1"/>
  <c r="B12" i="9" s="1"/>
  <c r="J33" i="1"/>
  <c r="L33" i="1" s="1"/>
  <c r="M34" i="1" s="1"/>
  <c r="B11" i="9" s="1"/>
  <c r="J31" i="1"/>
  <c r="L31" i="1" s="1"/>
  <c r="J32" i="1"/>
  <c r="L32" i="1" s="1"/>
  <c r="D33" i="1"/>
  <c r="F33" i="1" s="1"/>
  <c r="G34" i="1" s="1"/>
  <c r="B10" i="9" s="1"/>
  <c r="D32" i="1"/>
  <c r="F32" i="1" s="1"/>
  <c r="D31" i="1"/>
  <c r="F31" i="1" s="1"/>
</calcChain>
</file>

<file path=xl/sharedStrings.xml><?xml version="1.0" encoding="utf-8"?>
<sst xmlns="http://schemas.openxmlformats.org/spreadsheetml/2006/main" count="1703" uniqueCount="108">
  <si>
    <t>Component</t>
  </si>
  <si>
    <t>basis</t>
  </si>
  <si>
    <t>percentage</t>
  </si>
  <si>
    <t>grondslag</t>
  </si>
  <si>
    <t>bijdrage</t>
  </si>
  <si>
    <t>totaal</t>
  </si>
  <si>
    <t>wachtdag</t>
  </si>
  <si>
    <t>reserveringen</t>
  </si>
  <si>
    <t>vakantiedagen</t>
  </si>
  <si>
    <t>basis+wd</t>
  </si>
  <si>
    <t>feestdagen</t>
  </si>
  <si>
    <t>kv/bv</t>
  </si>
  <si>
    <t>vakantiegeld</t>
  </si>
  <si>
    <t>basis+wd+res</t>
  </si>
  <si>
    <t>zvw</t>
  </si>
  <si>
    <t>doorbetaling bij ziekte</t>
  </si>
  <si>
    <t>Contractverplichtingen</t>
  </si>
  <si>
    <t>(bij contracten zonder beding)</t>
  </si>
  <si>
    <t>werkgeverslasten (CAO)</t>
  </si>
  <si>
    <t>CAO</t>
  </si>
  <si>
    <t>in mindering worden gebracht. Om de berekening niet te ingewikkeld te maken, is dat niet gedaan</t>
  </si>
  <si>
    <t>Bureau</t>
  </si>
  <si>
    <t xml:space="preserve">            totaal</t>
  </si>
  <si>
    <t xml:space="preserve">Op de grondslag moet eigenlijk het werknemersdeel pensioenpremie en het werknemersdeel van de zw-aanvullend </t>
  </si>
  <si>
    <t>basispremie WAO/WIA incl. kinderopvang</t>
  </si>
  <si>
    <t>voorziening transitievergoeding</t>
  </si>
  <si>
    <t>basis+wd+res+wg lasten</t>
  </si>
  <si>
    <t>Als u Eigenrisicodrager bent voor de ZW-flex, zet u in dit veld het percentage waar u rekening mee houdt in de kostprijs</t>
  </si>
  <si>
    <t>zw-aanvullend  1)</t>
  </si>
  <si>
    <t>werkgeverslasten (soc. premies) 3)</t>
  </si>
  <si>
    <t>gediff. premie WGA na aftrek wn-deel 4)</t>
  </si>
  <si>
    <t>gediff. premie ZW-flex 5)</t>
  </si>
  <si>
    <t>1)</t>
  </si>
  <si>
    <t>2)</t>
  </si>
  <si>
    <t>3)</t>
  </si>
  <si>
    <t>4)</t>
  </si>
  <si>
    <t>5)</t>
  </si>
  <si>
    <t>6)</t>
  </si>
  <si>
    <t>pensioen 2) 7)</t>
  </si>
  <si>
    <t>7)</t>
  </si>
  <si>
    <t xml:space="preserve">StiPP en SFU geven de keuze om wel of geen pensioenpremie (en daarmee ook scholing en sociaal fonds) af te dragen over toeslagen. Als u hier percentages voor invult, </t>
  </si>
  <si>
    <t>dient u aan te tonen dat er ook daadwerkelijk afdracht plaatsvindt over de toeslagen</t>
  </si>
  <si>
    <t>8)</t>
  </si>
  <si>
    <t xml:space="preserve">Structurele toeslagen dienen te worden doorbetaald tijdens de vakantieperiode (art. 26 lid 11) en bij ziekte (art. 25 lid 8), vandaar de opbouw hiervan over deze toeslagen. </t>
  </si>
  <si>
    <t>overige directe kosten 8)</t>
  </si>
  <si>
    <t>Deze kosten dienen onderbouwd te worden.</t>
  </si>
  <si>
    <t>Prijzenblad</t>
  </si>
  <si>
    <t>basis+vd+fd</t>
  </si>
  <si>
    <t>Duurzame inzetbaarheid</t>
  </si>
  <si>
    <t>ww-premie</t>
  </si>
  <si>
    <t>niet-structurele toeslagen, overwerk en bruto vergoedingen</t>
  </si>
  <si>
    <t>Normale uren voor gepensioneerde medewerkers</t>
  </si>
  <si>
    <t>gediff. premie WGA na aftrek wn-deel 9)</t>
  </si>
  <si>
    <t>gediff. premie ZW-flex 9)</t>
  </si>
  <si>
    <t>doorbetaling bij ziekte 9)</t>
  </si>
  <si>
    <t>9)</t>
  </si>
  <si>
    <t>pensioen 2) 7) 10)</t>
  </si>
  <si>
    <t>10)</t>
  </si>
  <si>
    <t>Reguliere werknemers</t>
  </si>
  <si>
    <t>AOW-gerechtigde werknemers</t>
  </si>
  <si>
    <t>Vakantiewerkers</t>
  </si>
  <si>
    <t>Voor gepensioneerden tot en met 66 jaar moet nog pensioenpremie worden afgedragen. U kunt hier een inschatting maken van de kosten daarvan.</t>
  </si>
  <si>
    <t xml:space="preserve">Gepensioneerden zijn niet meer verzekerd voor de ZW. De 90% loondoorbetaling bij ziekte komt daarom altijd voor rekening van de werkgever maar is begrensd tot maximaal 13 weken. U kunt hier de voorziening die u hiervoor wilt treffen, invullen. </t>
  </si>
  <si>
    <t>Verdeeld in een werkgevers- en werknemersdeel. Voor juiste berekening alleen werkgeversdeel invullen. Niet van toepassing op AOW-ers, zie 10)</t>
  </si>
  <si>
    <t>Kostprijsfactoren</t>
  </si>
  <si>
    <t>reguliere werknemers</t>
  </si>
  <si>
    <t>normale uren</t>
  </si>
  <si>
    <t>structurele toeslagen</t>
  </si>
  <si>
    <t>overige toeslagen, overwerk en vergoedingen</t>
  </si>
  <si>
    <t>premiegroep IA</t>
  </si>
  <si>
    <t>AOW-gerechtigden</t>
  </si>
  <si>
    <t>bureaumarge als percentage van tarief</t>
  </si>
  <si>
    <t>tarieffactor</t>
  </si>
  <si>
    <t>sociaal fonds 7)</t>
  </si>
  <si>
    <t>vakantiewerkers</t>
  </si>
  <si>
    <t>Maximaal de helft van de premie WGA mag bij de werknemer worden verhaald. Wij gaan ervan uit dat u dat doet. Vul hier de andere helft in</t>
  </si>
  <si>
    <t>premiegroep IIA</t>
  </si>
  <si>
    <t>premiegroep IB+IIB, fase A/1/2</t>
  </si>
  <si>
    <t>premiegroep IB+IIB, fase B/3</t>
  </si>
  <si>
    <t>premiegroep IB+IIB, fase C/4</t>
  </si>
  <si>
    <t>Dit bestand bevat tabbladen voor de verschillende contractsoorten. Per contractsoort zijn verschillende types uitzendkracht te definiëren en verschillende urensoorten.</t>
  </si>
  <si>
    <t>U kunt in de tabbladen alleen de gele velden bewerken. De waardes die u invult worden waar nodig doorgekopieerd naar andere urensoorten of types werknemers. Als het veld daar nog steeds geel is, kunt u het evengoed nog wijzigen.</t>
  </si>
  <si>
    <t xml:space="preserve">De kosten voor pensioen verschillen per kandidaat, afhankelijk van de regeling die geldt. Vul hier in waar u rekening mee houdt in de kostprijs. </t>
  </si>
  <si>
    <t>Normale uren voor vakantiekrachten</t>
  </si>
  <si>
    <t>Normale uren voor reguliere werknemers</t>
  </si>
  <si>
    <t>Veel van de waardes in de kostprijsopbouw volgen uit wet- en regelgeving en/of de CAO voor Uitzendkrachten en zijn daarom niet te wijzigen. De keuzes die zijn gemaakt, zijn door een onafhankelijke deskundige bevestigd.</t>
  </si>
  <si>
    <t>factor voor:</t>
  </si>
  <si>
    <t>ww-premie 11)</t>
  </si>
  <si>
    <t>11)</t>
  </si>
  <si>
    <t>Voor fase C-4 is het uitgangspunt dat het nooit een oproepcontract zal zijn, vandaar dat hier is gekozen voor de lage WW-premie</t>
  </si>
  <si>
    <t>doorbetaling bij leegloop 11)</t>
  </si>
  <si>
    <t>Dit betreft zgn. WAB-leegloop. Daar is sprake van als bij een oproepcontract het rooster korter dan 4 dagen vooraf wijzigt of als een werknemer met vaste uren niet aan zijn uren kan komen.</t>
  </si>
  <si>
    <t>12)</t>
  </si>
  <si>
    <t>Dit betreft zgn. zowel 'gewone leegloop' als WAB-leegloop. Daar is sprake van als bij een oproepcontract het rooster korter dan 4 dagen vooraf wijzigt of als een werknemer met vaste uren niet aan zijn uren kan komen.</t>
  </si>
  <si>
    <t>doorbetaling bij leegloop 12)</t>
  </si>
  <si>
    <t>Perceel</t>
  </si>
  <si>
    <t>-</t>
  </si>
  <si>
    <t>Tabblad IA staat voor administratieve en medische functies in contracten mét uitzendbeding</t>
  </si>
  <si>
    <t>Tabblad IB+IIB fase A-1-2 staat voor alle functies in fase A, 1 of 2 in contracten zonder uitzendbeding</t>
  </si>
  <si>
    <t>Tabblad IB+IIB fase B-3 staat voor alle functies in fase B of 3 in contracten zonder uitzendbeding</t>
  </si>
  <si>
    <t>Tabblad IB+IIB fase C-4 staat voor alle functies in fase C of 4 in contracten zonder uitzendbeding</t>
  </si>
  <si>
    <t>toeslagdeel van de structurele toeslagen 6)</t>
  </si>
  <si>
    <t>Wij offereren deze contractvorm</t>
  </si>
  <si>
    <t>ja of nee invullen</t>
  </si>
  <si>
    <r>
      <t xml:space="preserve">Voor de contractvormen die u aanbiedt, moet u in </t>
    </r>
    <r>
      <rPr>
        <b/>
        <sz val="14"/>
        <rFont val="Arial"/>
        <family val="2"/>
      </rPr>
      <t>elk</t>
    </r>
    <r>
      <rPr>
        <sz val="14"/>
        <rFont val="Arial"/>
        <family val="2"/>
      </rPr>
      <t xml:space="preserve"> tabblad </t>
    </r>
    <r>
      <rPr>
        <b/>
        <sz val="14"/>
        <rFont val="Arial"/>
        <family val="2"/>
      </rPr>
      <t>alle</t>
    </r>
    <r>
      <rPr>
        <sz val="14"/>
        <rFont val="Arial"/>
        <family val="2"/>
      </rPr>
      <t xml:space="preserve"> gele velden invullen, ook als het 0% is. Waar nodig is op elk tabblad een korte toelichting opgenomen die u helpt bij het invullen.</t>
    </r>
  </si>
  <si>
    <t>Tabblad IIA staat voor technische en productiefuncties in contracten mét uitzendbeding</t>
  </si>
  <si>
    <t>Als u een bepaalde contractvorm niet wilt aanbieden, moet u dat op het betreffende tabblad aangeven in het blokje met Perceel, Bureau en CAO</t>
  </si>
  <si>
    <t>Alle kostprijsfactoren worden op 4 cijfers achter de komma afgerond en zijn verzameld in het tabblad 'Kostprijsfactoren'. Op dat tabblad kunt u ook de bureaumarge invullen en samen leidt dit tot de tarieffactor die u offreert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</si>
</sst>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%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8"/>
      <color indexed="10"/>
      <name val="Arial"/>
      <family val="2"/>
    </font>
    <font>
      <i/>
      <sz val="26"/>
      <color indexed="10"/>
      <name val="Arial"/>
      <family val="2"/>
    </font>
    <font>
      <u/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10" fontId="2" fillId="2" borderId="0" xfId="0" applyNumberFormat="1" applyFont="1" applyFill="1" applyAlignment="1" applyProtection="1">
      <alignment horizontal="center"/>
    </xf>
    <xf numFmtId="0" fontId="2" fillId="2" borderId="0" xfId="0" applyFont="1" applyFill="1" applyBorder="1" applyProtection="1"/>
    <xf numFmtId="0" fontId="2" fillId="2" borderId="10" xfId="0" applyFont="1" applyFill="1" applyBorder="1" applyProtection="1"/>
    <xf numFmtId="0" fontId="2" fillId="2" borderId="11" xfId="0" applyFont="1" applyFill="1" applyBorder="1" applyProtection="1"/>
    <xf numFmtId="164" fontId="2" fillId="2" borderId="14" xfId="0" applyNumberFormat="1" applyFont="1" applyFill="1" applyBorder="1" applyProtection="1"/>
    <xf numFmtId="164" fontId="2" fillId="2" borderId="3" xfId="0" applyNumberFormat="1" applyFont="1" applyFill="1" applyBorder="1" applyProtection="1"/>
    <xf numFmtId="0" fontId="2" fillId="2" borderId="3" xfId="0" applyFont="1" applyFill="1" applyBorder="1" applyProtection="1"/>
    <xf numFmtId="165" fontId="2" fillId="2" borderId="3" xfId="0" applyNumberFormat="1" applyFont="1" applyFill="1" applyBorder="1" applyProtection="1"/>
    <xf numFmtId="0" fontId="2" fillId="2" borderId="0" xfId="0" applyFont="1" applyFill="1" applyProtection="1"/>
    <xf numFmtId="0" fontId="6" fillId="2" borderId="0" xfId="0" applyNumberFormat="1" applyFont="1" applyFill="1" applyBorder="1" applyProtection="1"/>
    <xf numFmtId="164" fontId="2" fillId="3" borderId="11" xfId="0" applyNumberFormat="1" applyFont="1" applyFill="1" applyBorder="1" applyProtection="1"/>
    <xf numFmtId="164" fontId="1" fillId="3" borderId="15" xfId="0" applyNumberFormat="1" applyFont="1" applyFill="1" applyBorder="1" applyProtection="1"/>
    <xf numFmtId="164" fontId="1" fillId="3" borderId="13" xfId="0" applyNumberFormat="1" applyFont="1" applyFill="1" applyBorder="1" applyProtection="1"/>
    <xf numFmtId="164" fontId="1" fillId="3" borderId="12" xfId="0" applyNumberFormat="1" applyFont="1" applyFill="1" applyBorder="1" applyProtection="1"/>
    <xf numFmtId="164" fontId="2" fillId="3" borderId="14" xfId="0" applyNumberFormat="1" applyFont="1" applyFill="1" applyBorder="1" applyProtection="1"/>
    <xf numFmtId="165" fontId="1" fillId="2" borderId="2" xfId="0" applyNumberFormat="1" applyFont="1" applyFill="1" applyBorder="1" applyProtection="1"/>
    <xf numFmtId="164" fontId="1" fillId="3" borderId="1" xfId="0" applyNumberFormat="1" applyFont="1" applyFill="1" applyBorder="1" applyProtection="1"/>
    <xf numFmtId="0" fontId="5" fillId="2" borderId="0" xfId="0" applyFont="1" applyFill="1" applyBorder="1" applyAlignment="1" applyProtection="1">
      <alignment horizontal="left"/>
    </xf>
    <xf numFmtId="10" fontId="2" fillId="2" borderId="3" xfId="0" applyNumberFormat="1" applyFont="1" applyFill="1" applyBorder="1" applyProtection="1"/>
    <xf numFmtId="0" fontId="1" fillId="2" borderId="0" xfId="0" applyNumberFormat="1" applyFont="1" applyFill="1" applyProtection="1"/>
    <xf numFmtId="0" fontId="1" fillId="2" borderId="0" xfId="0" applyFont="1" applyFill="1" applyProtection="1"/>
    <xf numFmtId="164" fontId="1" fillId="2" borderId="0" xfId="0" applyNumberFormat="1" applyFont="1" applyFill="1" applyProtection="1"/>
    <xf numFmtId="0" fontId="1" fillId="2" borderId="0" xfId="0" applyFont="1" applyFill="1" applyBorder="1" applyProtection="1"/>
    <xf numFmtId="164" fontId="1" fillId="2" borderId="0" xfId="0" applyNumberFormat="1" applyFont="1" applyFill="1" applyBorder="1" applyProtection="1"/>
    <xf numFmtId="0" fontId="1" fillId="2" borderId="0" xfId="0" applyNumberFormat="1" applyFont="1" applyFill="1" applyBorder="1" applyProtection="1"/>
    <xf numFmtId="164" fontId="1" fillId="2" borderId="3" xfId="0" applyNumberFormat="1" applyFont="1" applyFill="1" applyBorder="1" applyProtection="1"/>
    <xf numFmtId="164" fontId="1" fillId="2" borderId="11" xfId="0" applyNumberFormat="1" applyFont="1" applyFill="1" applyBorder="1" applyProtection="1"/>
    <xf numFmtId="0" fontId="1" fillId="2" borderId="5" xfId="0" applyFont="1" applyFill="1" applyBorder="1" applyProtection="1"/>
    <xf numFmtId="0" fontId="1" fillId="2" borderId="4" xfId="0" applyFont="1" applyFill="1" applyBorder="1" applyProtection="1"/>
    <xf numFmtId="164" fontId="1" fillId="2" borderId="4" xfId="0" applyNumberFormat="1" applyFont="1" applyFill="1" applyBorder="1" applyProtection="1"/>
    <xf numFmtId="164" fontId="1" fillId="2" borderId="6" xfId="0" applyNumberFormat="1" applyFont="1" applyFill="1" applyBorder="1" applyProtection="1"/>
    <xf numFmtId="0" fontId="1" fillId="2" borderId="7" xfId="0" applyFont="1" applyFill="1" applyBorder="1" applyProtection="1"/>
    <xf numFmtId="0" fontId="1" fillId="2" borderId="1" xfId="0" applyFont="1" applyFill="1" applyBorder="1" applyProtection="1"/>
    <xf numFmtId="165" fontId="1" fillId="2" borderId="1" xfId="0" applyNumberFormat="1" applyFont="1" applyFill="1" applyBorder="1" applyProtection="1"/>
    <xf numFmtId="164" fontId="1" fillId="2" borderId="8" xfId="0" applyNumberFormat="1" applyFont="1" applyFill="1" applyBorder="1" applyProtection="1"/>
    <xf numFmtId="164" fontId="1" fillId="2" borderId="1" xfId="0" applyNumberFormat="1" applyFont="1" applyFill="1" applyBorder="1" applyProtection="1"/>
    <xf numFmtId="0" fontId="1" fillId="2" borderId="9" xfId="0" applyFont="1" applyFill="1" applyBorder="1" applyProtection="1"/>
    <xf numFmtId="0" fontId="1" fillId="2" borderId="2" xfId="0" applyFont="1" applyFill="1" applyBorder="1" applyProtection="1"/>
    <xf numFmtId="164" fontId="1" fillId="2" borderId="2" xfId="0" applyNumberFormat="1" applyFont="1" applyFill="1" applyBorder="1" applyProtection="1"/>
    <xf numFmtId="0" fontId="1" fillId="2" borderId="10" xfId="0" applyFont="1" applyFill="1" applyBorder="1" applyProtection="1"/>
    <xf numFmtId="0" fontId="1" fillId="2" borderId="3" xfId="0" applyFont="1" applyFill="1" applyBorder="1" applyProtection="1"/>
    <xf numFmtId="164" fontId="1" fillId="4" borderId="0" xfId="0" applyNumberFormat="1" applyFont="1" applyFill="1" applyBorder="1" applyProtection="1"/>
    <xf numFmtId="165" fontId="1" fillId="0" borderId="1" xfId="0" applyNumberFormat="1" applyFont="1" applyFill="1" applyBorder="1" applyProtection="1"/>
    <xf numFmtId="0" fontId="1" fillId="2" borderId="0" xfId="0" applyFont="1" applyFill="1" applyAlignment="1" applyProtection="1">
      <alignment horizontal="right"/>
    </xf>
    <xf numFmtId="10" fontId="1" fillId="2" borderId="0" xfId="0" applyNumberFormat="1" applyFont="1" applyFill="1" applyProtection="1"/>
    <xf numFmtId="0" fontId="1" fillId="0" borderId="3" xfId="0" applyFont="1" applyFill="1" applyBorder="1" applyProtection="1"/>
    <xf numFmtId="0" fontId="1" fillId="0" borderId="2" xfId="0" applyFont="1" applyFill="1" applyBorder="1" applyProtection="1"/>
    <xf numFmtId="164" fontId="1" fillId="0" borderId="0" xfId="0" applyNumberFormat="1" applyFont="1" applyFill="1" applyBorder="1" applyProtection="1"/>
    <xf numFmtId="165" fontId="1" fillId="0" borderId="2" xfId="0" applyNumberFormat="1" applyFont="1" applyFill="1" applyBorder="1" applyProtection="1"/>
    <xf numFmtId="0" fontId="8" fillId="2" borderId="2" xfId="0" applyFont="1" applyFill="1" applyBorder="1" applyProtection="1"/>
    <xf numFmtId="165" fontId="1" fillId="2" borderId="3" xfId="0" applyNumberFormat="1" applyFont="1" applyFill="1" applyBorder="1" applyProtection="1"/>
    <xf numFmtId="0" fontId="9" fillId="2" borderId="0" xfId="0" applyFont="1" applyFill="1" applyBorder="1" applyProtection="1"/>
    <xf numFmtId="0" fontId="9" fillId="2" borderId="0" xfId="0" applyFont="1" applyFill="1" applyProtection="1"/>
    <xf numFmtId="0" fontId="0" fillId="3" borderId="0" xfId="0" applyFill="1"/>
    <xf numFmtId="0" fontId="9" fillId="2" borderId="0" xfId="0" applyFont="1" applyFill="1" applyAlignment="1" applyProtection="1">
      <alignment horizontal="right"/>
    </xf>
    <xf numFmtId="10" fontId="9" fillId="2" borderId="0" xfId="0" applyNumberFormat="1" applyFont="1" applyFill="1" applyProtection="1"/>
    <xf numFmtId="0" fontId="9" fillId="2" borderId="0" xfId="0" applyNumberFormat="1" applyFont="1" applyFill="1" applyProtection="1"/>
    <xf numFmtId="164" fontId="9" fillId="2" borderId="0" xfId="0" applyNumberFormat="1" applyFont="1" applyFill="1" applyProtection="1"/>
    <xf numFmtId="0" fontId="9" fillId="2" borderId="0" xfId="0" applyFont="1" applyFill="1" applyBorder="1" applyAlignment="1" applyProtection="1">
      <alignment horizontal="right"/>
    </xf>
    <xf numFmtId="0" fontId="1" fillId="2" borderId="11" xfId="0" applyFont="1" applyFill="1" applyBorder="1" applyAlignment="1" applyProtection="1">
      <alignment vertical="center"/>
    </xf>
    <xf numFmtId="0" fontId="1" fillId="2" borderId="14" xfId="0" applyFont="1" applyFill="1" applyBorder="1" applyAlignment="1" applyProtection="1">
      <alignment vertical="center"/>
    </xf>
    <xf numFmtId="0" fontId="0" fillId="3" borderId="0" xfId="0" applyFill="1" applyAlignment="1">
      <alignment horizontal="center"/>
    </xf>
    <xf numFmtId="0" fontId="0" fillId="3" borderId="0" xfId="0" applyFill="1" applyBorder="1" applyAlignment="1">
      <alignment horizontal="center"/>
    </xf>
    <xf numFmtId="0" fontId="9" fillId="3" borderId="0" xfId="0" applyFont="1" applyFill="1" applyAlignment="1">
      <alignment wrapText="1"/>
    </xf>
    <xf numFmtId="0" fontId="10" fillId="5" borderId="3" xfId="0" applyFont="1" applyFill="1" applyBorder="1" applyAlignment="1">
      <alignment vertical="top" wrapText="1"/>
    </xf>
    <xf numFmtId="0" fontId="10" fillId="5" borderId="3" xfId="0" applyFont="1" applyFill="1" applyBorder="1" applyAlignment="1">
      <alignment horizontal="center" vertical="top" wrapText="1"/>
    </xf>
    <xf numFmtId="0" fontId="11" fillId="5" borderId="3" xfId="0" applyFont="1" applyFill="1" applyBorder="1"/>
    <xf numFmtId="0" fontId="0" fillId="5" borderId="3" xfId="0" applyFill="1" applyBorder="1" applyAlignment="1">
      <alignment horizontal="center"/>
    </xf>
    <xf numFmtId="0" fontId="1" fillId="5" borderId="3" xfId="0" applyFont="1" applyFill="1" applyBorder="1"/>
    <xf numFmtId="164" fontId="0" fillId="5" borderId="3" xfId="0" applyNumberFormat="1" applyFill="1" applyBorder="1" applyAlignment="1">
      <alignment horizontal="center"/>
    </xf>
    <xf numFmtId="0" fontId="0" fillId="5" borderId="3" xfId="0" applyFill="1" applyBorder="1"/>
    <xf numFmtId="0" fontId="0" fillId="3" borderId="0" xfId="0" applyFill="1" applyBorder="1"/>
    <xf numFmtId="164" fontId="0" fillId="3" borderId="0" xfId="0" applyNumberFormat="1" applyFill="1" applyBorder="1" applyAlignment="1">
      <alignment horizontal="center"/>
    </xf>
    <xf numFmtId="0" fontId="1" fillId="5" borderId="7" xfId="0" applyFont="1" applyFill="1" applyBorder="1"/>
    <xf numFmtId="164" fontId="0" fillId="5" borderId="8" xfId="0" applyNumberFormat="1" applyFill="1" applyBorder="1" applyAlignment="1">
      <alignment horizontal="center"/>
    </xf>
    <xf numFmtId="10" fontId="1" fillId="5" borderId="8" xfId="0" applyNumberFormat="1" applyFont="1" applyFill="1" applyBorder="1" applyAlignment="1" applyProtection="1">
      <alignment horizontal="center"/>
      <protection locked="0"/>
    </xf>
    <xf numFmtId="164" fontId="0" fillId="5" borderId="13" xfId="0" applyNumberFormat="1" applyFill="1" applyBorder="1" applyAlignment="1">
      <alignment horizontal="center"/>
    </xf>
    <xf numFmtId="164" fontId="1" fillId="5" borderId="15" xfId="0" applyNumberFormat="1" applyFont="1" applyFill="1" applyBorder="1" applyProtection="1"/>
    <xf numFmtId="164" fontId="1" fillId="5" borderId="13" xfId="0" applyNumberFormat="1" applyFont="1" applyFill="1" applyBorder="1" applyProtection="1"/>
    <xf numFmtId="164" fontId="1" fillId="5" borderId="12" xfId="0" applyNumberFormat="1" applyFont="1" applyFill="1" applyBorder="1" applyProtection="1"/>
    <xf numFmtId="164" fontId="1" fillId="5" borderId="14" xfId="0" applyNumberFormat="1" applyFont="1" applyFill="1" applyBorder="1" applyProtection="1"/>
    <xf numFmtId="164" fontId="2" fillId="5" borderId="14" xfId="0" applyNumberFormat="1" applyFont="1" applyFill="1" applyBorder="1" applyProtection="1"/>
    <xf numFmtId="165" fontId="1" fillId="6" borderId="2" xfId="0" applyNumberFormat="1" applyFont="1" applyFill="1" applyBorder="1" applyProtection="1">
      <protection locked="0"/>
    </xf>
    <xf numFmtId="0" fontId="0" fillId="3" borderId="0" xfId="0" applyFill="1" applyProtection="1">
      <protection hidden="1"/>
    </xf>
    <xf numFmtId="0" fontId="9" fillId="3" borderId="0" xfId="0" applyFont="1" applyFill="1" applyAlignment="1" applyProtection="1">
      <alignment horizontal="left"/>
      <protection hidden="1"/>
    </xf>
    <xf numFmtId="0" fontId="9" fillId="3" borderId="0" xfId="0" applyFont="1" applyFill="1" applyProtection="1">
      <protection hidden="1"/>
    </xf>
    <xf numFmtId="164" fontId="1" fillId="5" borderId="4" xfId="0" applyNumberFormat="1" applyFont="1" applyFill="1" applyBorder="1" applyProtection="1"/>
    <xf numFmtId="164" fontId="1" fillId="5" borderId="1" xfId="0" applyNumberFormat="1" applyFont="1" applyFill="1" applyBorder="1" applyProtection="1"/>
    <xf numFmtId="164" fontId="1" fillId="5" borderId="2" xfId="0" applyNumberFormat="1" applyFont="1" applyFill="1" applyBorder="1" applyProtection="1"/>
    <xf numFmtId="164" fontId="1" fillId="5" borderId="3" xfId="0" applyNumberFormat="1" applyFont="1" applyFill="1" applyBorder="1" applyProtection="1"/>
    <xf numFmtId="164" fontId="2" fillId="5" borderId="3" xfId="0" applyNumberFormat="1" applyFont="1" applyFill="1" applyBorder="1" applyProtection="1"/>
    <xf numFmtId="10" fontId="1" fillId="6" borderId="3" xfId="0" applyNumberFormat="1" applyFont="1" applyFill="1" applyBorder="1" applyAlignment="1" applyProtection="1">
      <alignment horizontal="center"/>
      <protection locked="0"/>
    </xf>
    <xf numFmtId="0" fontId="10" fillId="6" borderId="4" xfId="0" applyFont="1" applyFill="1" applyBorder="1" applyAlignment="1" applyProtection="1">
      <alignment horizontal="left"/>
      <protection locked="0"/>
    </xf>
    <xf numFmtId="0" fontId="10" fillId="6" borderId="2" xfId="0" applyFont="1" applyFill="1" applyBorder="1" applyAlignment="1" applyProtection="1">
      <alignment horizontal="left"/>
      <protection locked="0"/>
    </xf>
    <xf numFmtId="164" fontId="9" fillId="3" borderId="0" xfId="0" applyNumberFormat="1" applyFont="1" applyFill="1" applyProtection="1">
      <protection hidden="1"/>
    </xf>
    <xf numFmtId="0" fontId="10" fillId="6" borderId="1" xfId="0" applyFont="1" applyFill="1" applyBorder="1" applyAlignment="1" applyProtection="1">
      <alignment horizontal="left"/>
      <protection locked="0"/>
    </xf>
    <xf numFmtId="0" fontId="9" fillId="3" borderId="0" xfId="0" applyFont="1" applyFill="1" applyAlignment="1" applyProtection="1">
      <alignment horizontal="right"/>
      <protection hidden="1"/>
    </xf>
    <xf numFmtId="0" fontId="2" fillId="3" borderId="10" xfId="0" applyFont="1" applyFill="1" applyBorder="1" applyProtection="1"/>
    <xf numFmtId="0" fontId="0" fillId="3" borderId="4" xfId="0" applyFill="1" applyBorder="1" applyAlignment="1" applyProtection="1">
      <alignment horizontal="left"/>
      <protection hidden="1"/>
    </xf>
    <xf numFmtId="0" fontId="0" fillId="3" borderId="2" xfId="0" applyFill="1" applyBorder="1" applyAlignment="1" applyProtection="1">
      <alignment horizontal="left"/>
      <protection hidden="1"/>
    </xf>
    <xf numFmtId="0" fontId="0" fillId="3" borderId="1" xfId="0" applyFill="1" applyBorder="1" applyAlignment="1" applyProtection="1">
      <alignment horizontal="left"/>
      <protection hidden="1"/>
    </xf>
    <xf numFmtId="0" fontId="2" fillId="6" borderId="3" xfId="0" applyNumberFormat="1" applyFon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horizontal="center"/>
    </xf>
    <xf numFmtId="0" fontId="7" fillId="2" borderId="0" xfId="0" applyNumberFormat="1" applyFont="1" applyFill="1" applyBorder="1" applyAlignment="1" applyProtection="1">
      <alignment horizontal="center"/>
    </xf>
    <xf numFmtId="0" fontId="1" fillId="2" borderId="10" xfId="0" applyFont="1" applyFill="1" applyBorder="1" applyAlignment="1" applyProtection="1">
      <alignment horizontal="center" vertical="center" wrapText="1"/>
    </xf>
    <xf numFmtId="0" fontId="1" fillId="2" borderId="11" xfId="0" applyFont="1" applyFill="1" applyBorder="1" applyAlignment="1" applyProtection="1">
      <alignment horizontal="center" vertical="center" wrapText="1"/>
    </xf>
    <xf numFmtId="0" fontId="1" fillId="2" borderId="14" xfId="0" applyFont="1" applyFill="1" applyBorder="1" applyAlignment="1" applyProtection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10" fontId="1" fillId="2" borderId="11" xfId="0" applyNumberFormat="1" applyFont="1" applyFill="1" applyBorder="1" applyAlignment="1" applyProtection="1">
      <alignment horizontal="center" vertical="center"/>
    </xf>
    <xf numFmtId="10" fontId="1" fillId="2" borderId="14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Alignment="1" applyProtection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50799</xdr:colOff>
      <xdr:row>0</xdr:row>
      <xdr:rowOff>82550</xdr:rowOff>
    </xdr:from>
    <xdr:to>
      <xdr:col>2</xdr:col>
      <xdr:colOff>47804</xdr:colOff>
      <xdr:row>1</xdr:row>
      <xdr:rowOff>12700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D9FE1EB-4937-426C-97AB-93CCFAF82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199" y="82550"/>
          <a:ext cx="2283005" cy="654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50799</xdr:colOff>
      <xdr:row>0</xdr:row>
      <xdr:rowOff>82550</xdr:rowOff>
    </xdr:from>
    <xdr:to>
      <xdr:col>1</xdr:col>
      <xdr:colOff>2333804</xdr:colOff>
      <xdr:row>0</xdr:row>
      <xdr:rowOff>736600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F5A3702-B163-48CB-9CCC-63631144E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199" y="82550"/>
          <a:ext cx="2283005" cy="654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50799</xdr:colOff>
      <xdr:row>0</xdr:row>
      <xdr:rowOff>82550</xdr:rowOff>
    </xdr:from>
    <xdr:to>
      <xdr:col>1</xdr:col>
      <xdr:colOff>2333804</xdr:colOff>
      <xdr:row>0</xdr:row>
      <xdr:rowOff>736600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1C854C0-CA0D-4D12-A711-8A0968C96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199" y="82550"/>
          <a:ext cx="2283005" cy="654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50799</xdr:colOff>
      <xdr:row>0</xdr:row>
      <xdr:rowOff>82550</xdr:rowOff>
    </xdr:from>
    <xdr:to>
      <xdr:col>1</xdr:col>
      <xdr:colOff>2333804</xdr:colOff>
      <xdr:row>0</xdr:row>
      <xdr:rowOff>736600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AF2F8B75-8457-4168-B846-037D50D8E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199" y="82550"/>
          <a:ext cx="2283005" cy="654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50799</xdr:colOff>
      <xdr:row>0</xdr:row>
      <xdr:rowOff>82550</xdr:rowOff>
    </xdr:from>
    <xdr:to>
      <xdr:col>1</xdr:col>
      <xdr:colOff>2333804</xdr:colOff>
      <xdr:row>0</xdr:row>
      <xdr:rowOff>736600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7EDEA3D-8BAC-4FBC-B49C-27F741FEF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199" y="82550"/>
          <a:ext cx="2283005" cy="654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50799</xdr:colOff>
      <xdr:row>0</xdr:row>
      <xdr:rowOff>82550</xdr:rowOff>
    </xdr:from>
    <xdr:to>
      <xdr:col>1</xdr:col>
      <xdr:colOff>2333804</xdr:colOff>
      <xdr:row>0</xdr:row>
      <xdr:rowOff>723900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70B02F-F64B-499B-B855-6481882E3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49" y="82550"/>
          <a:ext cx="2283005" cy="641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50799</xdr:colOff>
      <xdr:row>0</xdr:row>
      <xdr:rowOff>82550</xdr:rowOff>
    </xdr:from>
    <xdr:to>
      <xdr:col>1</xdr:col>
      <xdr:colOff>2333804</xdr:colOff>
      <xdr:row>1</xdr:row>
      <xdr:rowOff>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B2EE8D9-805E-4C71-80DA-15EE14E6B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49" y="82550"/>
          <a:ext cx="2283005" cy="641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644B6-21EB-4BE3-84A1-FCC68767A735}">
  <dimension ref="A1:T19"/>
  <sheetViews>
    <sheetView tabSelected="1" workbookViewId="0">
      <selection activeCell="A19" sqref="A19"/>
    </sheetView>
  </sheetViews>
  <sheetFormatPr defaultColWidth="8.6640625" defaultRowHeight="13.2" x14ac:dyDescent="0.25"/>
  <cols>
    <col min="1" max="1" width="11.33203125" style="84" customWidth="1"/>
    <col min="2" max="2" width="32.6640625" style="84" customWidth="1"/>
    <col min="3" max="16384" width="8.6640625" style="84"/>
  </cols>
  <sheetData>
    <row r="1" spans="1:20" ht="57" customHeight="1" x14ac:dyDescent="0.25"/>
    <row r="3" spans="1:20" ht="17.399999999999999" x14ac:dyDescent="0.3">
      <c r="A3" s="85" t="s">
        <v>95</v>
      </c>
      <c r="B3" s="93"/>
    </row>
    <row r="4" spans="1:20" s="86" customFormat="1" ht="17.399999999999999" x14ac:dyDescent="0.3">
      <c r="A4" s="85" t="s">
        <v>21</v>
      </c>
      <c r="B4" s="94"/>
      <c r="H4" s="95"/>
      <c r="N4" s="95"/>
      <c r="T4" s="95"/>
    </row>
    <row r="5" spans="1:20" s="86" customFormat="1" ht="17.399999999999999" x14ac:dyDescent="0.3">
      <c r="A5" s="85" t="s">
        <v>19</v>
      </c>
      <c r="B5" s="96"/>
      <c r="H5" s="95"/>
      <c r="N5" s="95"/>
      <c r="T5" s="95"/>
    </row>
    <row r="8" spans="1:20" s="86" customFormat="1" ht="17.399999999999999" x14ac:dyDescent="0.3">
      <c r="A8" s="86" t="s">
        <v>80</v>
      </c>
    </row>
    <row r="9" spans="1:20" s="86" customFormat="1" ht="17.399999999999999" x14ac:dyDescent="0.3">
      <c r="A9" s="97" t="s">
        <v>96</v>
      </c>
      <c r="B9" s="86" t="s">
        <v>97</v>
      </c>
    </row>
    <row r="10" spans="1:20" s="86" customFormat="1" ht="17.399999999999999" x14ac:dyDescent="0.3">
      <c r="A10" s="97" t="s">
        <v>96</v>
      </c>
      <c r="B10" s="86" t="s">
        <v>105</v>
      </c>
    </row>
    <row r="11" spans="1:20" s="86" customFormat="1" ht="17.399999999999999" hidden="1" x14ac:dyDescent="0.3">
      <c r="A11" s="97" t="s">
        <v>96</v>
      </c>
      <c r="B11" s="86" t="s">
        <v>98</v>
      </c>
    </row>
    <row r="12" spans="1:20" s="86" customFormat="1" ht="17.399999999999999" hidden="1" x14ac:dyDescent="0.3">
      <c r="A12" s="97" t="s">
        <v>96</v>
      </c>
      <c r="B12" s="86" t="s">
        <v>99</v>
      </c>
    </row>
    <row r="13" spans="1:20" s="86" customFormat="1" ht="17.399999999999999" hidden="1" x14ac:dyDescent="0.3">
      <c r="A13" s="97" t="s">
        <v>96</v>
      </c>
      <c r="B13" s="86" t="s">
        <v>100</v>
      </c>
    </row>
    <row r="14" spans="1:20" s="86" customFormat="1" ht="17.399999999999999" x14ac:dyDescent="0.3">
      <c r="A14" s="86" t="s">
        <v>85</v>
      </c>
    </row>
    <row r="15" spans="1:20" s="86" customFormat="1" ht="17.399999999999999" x14ac:dyDescent="0.3">
      <c r="A15" s="86" t="s">
        <v>81</v>
      </c>
    </row>
    <row r="16" spans="1:20" s="86" customFormat="1" ht="17.399999999999999" x14ac:dyDescent="0.3">
      <c r="A16" s="86" t="s">
        <v>106</v>
      </c>
    </row>
    <row r="17" spans="1:1" s="86" customFormat="1" ht="17.399999999999999" x14ac:dyDescent="0.3">
      <c r="A17" s="86" t="s">
        <v>104</v>
      </c>
    </row>
    <row r="18" spans="1:1" s="86" customFormat="1" ht="17.399999999999999" x14ac:dyDescent="0.3">
      <c r="A18" s="86" t="s">
        <v>107</v>
      </c>
    </row>
    <row r="19" spans="1:1" s="86" customFormat="1" ht="17.399999999999999" x14ac:dyDescent="0.3"/>
  </sheetData>
  <sheetProtection selectLockedCell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18"/>
  <sheetViews>
    <sheetView topLeftCell="B6" zoomScaleNormal="100" workbookViewId="0">
      <selection activeCell="B6" sqref="B6"/>
    </sheetView>
  </sheetViews>
  <sheetFormatPr defaultColWidth="9.109375" defaultRowHeight="13.2" x14ac:dyDescent="0.25"/>
  <cols>
    <col min="1" max="1" width="37.109375" style="21" bestFit="1" customWidth="1"/>
    <col min="2" max="2" width="36" style="21" customWidth="1"/>
    <col min="3" max="3" width="12.33203125" style="45" bestFit="1" customWidth="1"/>
    <col min="4" max="4" width="9.109375" style="20"/>
    <col min="5" max="5" width="21.5546875" style="21" bestFit="1" customWidth="1"/>
    <col min="6" max="6" width="8.5546875" style="22" bestFit="1" customWidth="1"/>
    <col min="7" max="8" width="9.109375" style="22"/>
    <col min="9" max="9" width="10.44140625" style="23" bestFit="1" customWidth="1"/>
    <col min="10" max="10" width="9.109375" style="23" hidden="1" customWidth="1"/>
    <col min="11" max="11" width="20.88671875" style="23" hidden="1" customWidth="1"/>
    <col min="12" max="12" width="9.109375" style="23" hidden="1" customWidth="1"/>
    <col min="13" max="13" width="9.109375" style="23"/>
    <col min="14" max="14" width="9.109375" style="22"/>
    <col min="15" max="15" width="10.44140625" style="23" bestFit="1" customWidth="1"/>
    <col min="16" max="16" width="9.109375" style="21" hidden="1" customWidth="1"/>
    <col min="17" max="17" width="22" style="21" hidden="1" customWidth="1"/>
    <col min="18" max="18" width="9.109375" style="21" hidden="1" customWidth="1"/>
    <col min="19" max="19" width="8.44140625" style="21" bestFit="1" customWidth="1"/>
    <col min="20" max="20" width="9.109375" style="22"/>
    <col min="21" max="16384" width="9.109375" style="21"/>
  </cols>
  <sheetData>
    <row r="1" spans="1:20" s="84" customFormat="1" ht="57" customHeight="1" x14ac:dyDescent="0.25"/>
    <row r="2" spans="1:20" ht="15.6" x14ac:dyDescent="0.3">
      <c r="A2" s="113" t="s">
        <v>46</v>
      </c>
      <c r="B2" s="113"/>
      <c r="C2" s="1"/>
    </row>
    <row r="3" spans="1:20" s="84" customFormat="1" ht="17.399999999999999" x14ac:dyDescent="0.3">
      <c r="A3" s="85" t="s">
        <v>95</v>
      </c>
      <c r="B3" s="99">
        <f>Invulinstructie!B3</f>
        <v>0</v>
      </c>
    </row>
    <row r="4" spans="1:20" s="86" customFormat="1" ht="17.399999999999999" x14ac:dyDescent="0.3">
      <c r="A4" s="85" t="s">
        <v>21</v>
      </c>
      <c r="B4" s="100">
        <f>Invulinstructie!B4</f>
        <v>0</v>
      </c>
      <c r="H4" s="95"/>
      <c r="N4" s="95"/>
      <c r="T4" s="95"/>
    </row>
    <row r="5" spans="1:20" s="86" customFormat="1" ht="17.399999999999999" x14ac:dyDescent="0.3">
      <c r="A5" s="85" t="s">
        <v>19</v>
      </c>
      <c r="B5" s="101">
        <f>Invulinstructie!B5</f>
        <v>0</v>
      </c>
      <c r="H5" s="95"/>
      <c r="N5" s="95"/>
      <c r="T5" s="95"/>
    </row>
    <row r="6" spans="1:20" s="86" customFormat="1" ht="17.399999999999999" x14ac:dyDescent="0.3">
      <c r="A6" s="85" t="s">
        <v>102</v>
      </c>
      <c r="B6" s="102" t="s">
        <v>103</v>
      </c>
      <c r="H6" s="95"/>
      <c r="N6" s="95"/>
      <c r="T6" s="95"/>
    </row>
    <row r="7" spans="1:20" s="23" customFormat="1" ht="32.4" x14ac:dyDescent="0.55000000000000004">
      <c r="A7" s="18"/>
      <c r="B7" s="104" t="s">
        <v>58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T7" s="24"/>
    </row>
    <row r="8" spans="1:20" s="23" customFormat="1" x14ac:dyDescent="0.25">
      <c r="B8" s="10"/>
      <c r="C8" s="10"/>
      <c r="D8" s="25"/>
      <c r="F8" s="24"/>
      <c r="G8" s="24"/>
      <c r="H8" s="24"/>
      <c r="N8" s="24"/>
      <c r="T8" s="24"/>
    </row>
    <row r="9" spans="1:20" ht="31.5" customHeight="1" x14ac:dyDescent="0.25">
      <c r="A9" s="61" t="s">
        <v>86</v>
      </c>
      <c r="B9" s="111" t="s">
        <v>84</v>
      </c>
      <c r="C9" s="111"/>
      <c r="D9" s="111"/>
      <c r="E9" s="111"/>
      <c r="F9" s="111"/>
      <c r="G9" s="112"/>
      <c r="H9" s="108" t="s">
        <v>101</v>
      </c>
      <c r="I9" s="109"/>
      <c r="J9" s="109"/>
      <c r="K9" s="109"/>
      <c r="L9" s="109"/>
      <c r="M9" s="110"/>
      <c r="N9" s="27"/>
      <c r="O9" s="105" t="s">
        <v>50</v>
      </c>
      <c r="P9" s="106"/>
      <c r="Q9" s="106"/>
      <c r="R9" s="106"/>
      <c r="S9" s="106"/>
      <c r="T9" s="107"/>
    </row>
    <row r="10" spans="1:20" s="2" customFormat="1" x14ac:dyDescent="0.25">
      <c r="A10" s="98" t="s">
        <v>0</v>
      </c>
      <c r="B10" s="4"/>
      <c r="C10" s="19" t="s">
        <v>2</v>
      </c>
      <c r="D10" s="103" t="s">
        <v>3</v>
      </c>
      <c r="E10" s="103"/>
      <c r="F10" s="6" t="s">
        <v>4</v>
      </c>
      <c r="G10" s="5" t="s">
        <v>5</v>
      </c>
      <c r="H10" s="11"/>
      <c r="I10" s="19" t="s">
        <v>2</v>
      </c>
      <c r="J10" s="103" t="s">
        <v>3</v>
      </c>
      <c r="K10" s="103"/>
      <c r="L10" s="6" t="s">
        <v>4</v>
      </c>
      <c r="M10" s="5" t="s">
        <v>5</v>
      </c>
      <c r="N10" s="11"/>
      <c r="O10" s="19" t="s">
        <v>2</v>
      </c>
      <c r="P10" s="103" t="s">
        <v>3</v>
      </c>
      <c r="Q10" s="103"/>
      <c r="R10" s="6" t="s">
        <v>4</v>
      </c>
      <c r="S10" s="5" t="s">
        <v>5</v>
      </c>
      <c r="T10" s="5"/>
    </row>
    <row r="11" spans="1:20" x14ac:dyDescent="0.25">
      <c r="A11" s="28" t="s">
        <v>1</v>
      </c>
      <c r="B11" s="29"/>
      <c r="C11" s="30">
        <v>100</v>
      </c>
      <c r="D11" s="31">
        <v>100</v>
      </c>
      <c r="E11" s="29"/>
      <c r="F11" s="30">
        <v>100</v>
      </c>
      <c r="G11" s="78">
        <v>100</v>
      </c>
      <c r="H11" s="12"/>
      <c r="I11" s="30">
        <v>100</v>
      </c>
      <c r="J11" s="31">
        <v>100</v>
      </c>
      <c r="K11" s="29"/>
      <c r="L11" s="30">
        <v>100</v>
      </c>
      <c r="M11" s="78">
        <v>100</v>
      </c>
      <c r="N11" s="12"/>
      <c r="O11" s="30">
        <v>100</v>
      </c>
      <c r="P11" s="31">
        <v>100</v>
      </c>
      <c r="Q11" s="29"/>
      <c r="R11" s="30">
        <v>100</v>
      </c>
      <c r="S11" s="78">
        <v>100</v>
      </c>
      <c r="T11" s="12"/>
    </row>
    <row r="12" spans="1:20" x14ac:dyDescent="0.25">
      <c r="A12" s="32" t="s">
        <v>6</v>
      </c>
      <c r="B12" s="33"/>
      <c r="C12" s="34">
        <v>7.1000000000000004E-3</v>
      </c>
      <c r="D12" s="35">
        <f>D11</f>
        <v>100</v>
      </c>
      <c r="E12" s="33" t="s">
        <v>1</v>
      </c>
      <c r="F12" s="36">
        <f t="shared" ref="F12:F23" si="0">C12*D12</f>
        <v>0.71000000000000008</v>
      </c>
      <c r="G12" s="79">
        <f>G11+F12</f>
        <v>100.71</v>
      </c>
      <c r="H12" s="13"/>
      <c r="I12" s="36">
        <f>C12</f>
        <v>7.1000000000000004E-3</v>
      </c>
      <c r="J12" s="35">
        <f>J11</f>
        <v>100</v>
      </c>
      <c r="K12" s="33" t="s">
        <v>1</v>
      </c>
      <c r="L12" s="36">
        <f t="shared" ref="L12:L33" si="1">I12*J12</f>
        <v>0.71000000000000008</v>
      </c>
      <c r="M12" s="79">
        <f>M11+L12</f>
        <v>100.71</v>
      </c>
      <c r="N12" s="13"/>
      <c r="O12" s="34"/>
      <c r="P12" s="35">
        <f>P11</f>
        <v>100</v>
      </c>
      <c r="Q12" s="33" t="s">
        <v>1</v>
      </c>
      <c r="R12" s="36">
        <f t="shared" ref="R12:R33" si="2">O12*P12</f>
        <v>0</v>
      </c>
      <c r="S12" s="79">
        <f>S11+R12</f>
        <v>100</v>
      </c>
      <c r="T12" s="13"/>
    </row>
    <row r="13" spans="1:20" x14ac:dyDescent="0.25">
      <c r="A13" s="28" t="s">
        <v>7</v>
      </c>
      <c r="B13" s="29" t="s">
        <v>8</v>
      </c>
      <c r="C13" s="16">
        <v>0.1082</v>
      </c>
      <c r="D13" s="31">
        <f>$G$12</f>
        <v>100.71</v>
      </c>
      <c r="E13" s="29" t="s">
        <v>9</v>
      </c>
      <c r="F13" s="30">
        <f t="shared" si="0"/>
        <v>10.896822</v>
      </c>
      <c r="G13" s="78"/>
      <c r="H13" s="14"/>
      <c r="I13" s="16">
        <f>C13</f>
        <v>0.1082</v>
      </c>
      <c r="J13" s="31">
        <f>$M$12</f>
        <v>100.71</v>
      </c>
      <c r="K13" s="29" t="s">
        <v>9</v>
      </c>
      <c r="L13" s="30">
        <f t="shared" si="1"/>
        <v>10.896822</v>
      </c>
      <c r="M13" s="78"/>
      <c r="N13" s="14"/>
      <c r="O13" s="16"/>
      <c r="P13" s="31">
        <f>$S$12</f>
        <v>100</v>
      </c>
      <c r="Q13" s="29" t="s">
        <v>9</v>
      </c>
      <c r="R13" s="30">
        <f t="shared" si="2"/>
        <v>0</v>
      </c>
      <c r="S13" s="78"/>
      <c r="T13" s="14"/>
    </row>
    <row r="14" spans="1:20" x14ac:dyDescent="0.25">
      <c r="A14" s="37"/>
      <c r="B14" s="38" t="s">
        <v>10</v>
      </c>
      <c r="C14" s="16">
        <v>2.1600000000000001E-2</v>
      </c>
      <c r="D14" s="24">
        <f>$G$12</f>
        <v>100.71</v>
      </c>
      <c r="E14" s="38" t="s">
        <v>9</v>
      </c>
      <c r="F14" s="39">
        <f t="shared" si="0"/>
        <v>2.1753360000000002</v>
      </c>
      <c r="G14" s="80"/>
      <c r="H14" s="14"/>
      <c r="I14" s="16"/>
      <c r="J14" s="24">
        <f>$M$12</f>
        <v>100.71</v>
      </c>
      <c r="K14" s="38" t="s">
        <v>9</v>
      </c>
      <c r="L14" s="39">
        <f t="shared" si="1"/>
        <v>0</v>
      </c>
      <c r="M14" s="80"/>
      <c r="N14" s="14"/>
      <c r="O14" s="16"/>
      <c r="P14" s="24">
        <f>$S$12</f>
        <v>100</v>
      </c>
      <c r="Q14" s="38" t="s">
        <v>9</v>
      </c>
      <c r="R14" s="39">
        <f t="shared" si="2"/>
        <v>0</v>
      </c>
      <c r="S14" s="80"/>
      <c r="T14" s="14"/>
    </row>
    <row r="15" spans="1:20" x14ac:dyDescent="0.25">
      <c r="A15" s="37"/>
      <c r="B15" s="37" t="s">
        <v>11</v>
      </c>
      <c r="C15" s="16">
        <v>6.0000000000000001E-3</v>
      </c>
      <c r="D15" s="24">
        <f>$G$12</f>
        <v>100.71</v>
      </c>
      <c r="E15" s="38" t="s">
        <v>9</v>
      </c>
      <c r="F15" s="39">
        <f t="shared" si="0"/>
        <v>0.60426000000000002</v>
      </c>
      <c r="G15" s="80"/>
      <c r="H15" s="14"/>
      <c r="I15" s="16"/>
      <c r="J15" s="24">
        <f t="shared" ref="J15:J16" si="3">$M$12</f>
        <v>100.71</v>
      </c>
      <c r="K15" s="38" t="s">
        <v>9</v>
      </c>
      <c r="L15" s="39">
        <f t="shared" si="1"/>
        <v>0</v>
      </c>
      <c r="M15" s="80"/>
      <c r="N15" s="14"/>
      <c r="O15" s="16"/>
      <c r="P15" s="24">
        <f t="shared" ref="P15:P16" si="4">$S$12</f>
        <v>100</v>
      </c>
      <c r="Q15" s="38" t="s">
        <v>9</v>
      </c>
      <c r="R15" s="39">
        <f t="shared" si="2"/>
        <v>0</v>
      </c>
      <c r="S15" s="80"/>
      <c r="T15" s="14"/>
    </row>
    <row r="16" spans="1:20" x14ac:dyDescent="0.25">
      <c r="A16" s="32"/>
      <c r="B16" s="32" t="s">
        <v>22</v>
      </c>
      <c r="C16" s="34">
        <f>SUM(C13:C15)</f>
        <v>0.1358</v>
      </c>
      <c r="D16" s="35">
        <f>$G$12</f>
        <v>100.71</v>
      </c>
      <c r="E16" s="33"/>
      <c r="F16" s="36">
        <f t="shared" si="0"/>
        <v>13.676418</v>
      </c>
      <c r="G16" s="79">
        <f>G12+F16</f>
        <v>114.38641799999999</v>
      </c>
      <c r="H16" s="13"/>
      <c r="I16" s="34">
        <f>SUM(I13:I15)</f>
        <v>0.1082</v>
      </c>
      <c r="J16" s="24">
        <f t="shared" si="3"/>
        <v>100.71</v>
      </c>
      <c r="K16" s="33" t="s">
        <v>9</v>
      </c>
      <c r="L16" s="36">
        <f t="shared" si="1"/>
        <v>10.896822</v>
      </c>
      <c r="M16" s="79">
        <f>M12+L16</f>
        <v>111.60682199999999</v>
      </c>
      <c r="N16" s="13"/>
      <c r="O16" s="34">
        <f>SUM(O13:O15)</f>
        <v>0</v>
      </c>
      <c r="P16" s="24">
        <f t="shared" si="4"/>
        <v>100</v>
      </c>
      <c r="Q16" s="33" t="s">
        <v>9</v>
      </c>
      <c r="R16" s="36">
        <f t="shared" si="2"/>
        <v>0</v>
      </c>
      <c r="S16" s="79">
        <f>S12+R16</f>
        <v>100</v>
      </c>
      <c r="T16" s="13"/>
    </row>
    <row r="17" spans="1:20" x14ac:dyDescent="0.25">
      <c r="A17" s="40" t="s">
        <v>12</v>
      </c>
      <c r="B17" s="41"/>
      <c r="C17" s="34">
        <v>8.3299999999999999E-2</v>
      </c>
      <c r="D17" s="27">
        <f>G16-F15-F12</f>
        <v>113.072158</v>
      </c>
      <c r="E17" s="50" t="s">
        <v>47</v>
      </c>
      <c r="F17" s="26">
        <f t="shared" si="0"/>
        <v>9.4189107613999994</v>
      </c>
      <c r="G17" s="81">
        <f>G16+F17</f>
        <v>123.80532876139999</v>
      </c>
      <c r="H17" s="13"/>
      <c r="I17" s="51"/>
      <c r="J17" s="27">
        <f>M16-L15-L12</f>
        <v>110.896822</v>
      </c>
      <c r="K17" s="41" t="s">
        <v>47</v>
      </c>
      <c r="L17" s="26">
        <f t="shared" si="1"/>
        <v>0</v>
      </c>
      <c r="M17" s="81">
        <f>M16+L17</f>
        <v>111.60682199999999</v>
      </c>
      <c r="N17" s="13"/>
      <c r="O17" s="34"/>
      <c r="P17" s="27">
        <f>S16-R15</f>
        <v>100</v>
      </c>
      <c r="Q17" s="41" t="s">
        <v>47</v>
      </c>
      <c r="R17" s="26">
        <f t="shared" si="2"/>
        <v>0</v>
      </c>
      <c r="S17" s="81">
        <f>S16+R17</f>
        <v>100</v>
      </c>
      <c r="T17" s="13"/>
    </row>
    <row r="18" spans="1:20" x14ac:dyDescent="0.25">
      <c r="A18" s="37" t="s">
        <v>18</v>
      </c>
      <c r="B18" s="38" t="s">
        <v>28</v>
      </c>
      <c r="C18" s="83"/>
      <c r="D18" s="24">
        <f t="shared" ref="D18:D23" si="5">$G$17</f>
        <v>123.80532876139999</v>
      </c>
      <c r="E18" s="38" t="s">
        <v>13</v>
      </c>
      <c r="F18" s="39">
        <f t="shared" si="0"/>
        <v>0</v>
      </c>
      <c r="G18" s="80"/>
      <c r="H18" s="14"/>
      <c r="I18" s="16">
        <f>C18</f>
        <v>0</v>
      </c>
      <c r="J18" s="24">
        <f>$M$17</f>
        <v>111.60682199999999</v>
      </c>
      <c r="K18" s="38" t="s">
        <v>13</v>
      </c>
      <c r="L18" s="39">
        <f t="shared" si="1"/>
        <v>0</v>
      </c>
      <c r="M18" s="80"/>
      <c r="N18" s="14"/>
      <c r="O18" s="16">
        <f>C18</f>
        <v>0</v>
      </c>
      <c r="P18" s="24">
        <f>$S$17</f>
        <v>100</v>
      </c>
      <c r="Q18" s="38" t="s">
        <v>13</v>
      </c>
      <c r="R18" s="39">
        <f t="shared" si="2"/>
        <v>0</v>
      </c>
      <c r="S18" s="80"/>
      <c r="T18" s="14"/>
    </row>
    <row r="19" spans="1:20" x14ac:dyDescent="0.25">
      <c r="A19" s="37"/>
      <c r="B19" s="38" t="s">
        <v>38</v>
      </c>
      <c r="C19" s="83"/>
      <c r="D19" s="24">
        <f t="shared" si="5"/>
        <v>123.80532876139999</v>
      </c>
      <c r="E19" s="38" t="s">
        <v>13</v>
      </c>
      <c r="F19" s="39">
        <f t="shared" si="0"/>
        <v>0</v>
      </c>
      <c r="G19" s="80"/>
      <c r="H19" s="14"/>
      <c r="I19" s="16">
        <v>0</v>
      </c>
      <c r="J19" s="24">
        <f>$M$17</f>
        <v>111.60682199999999</v>
      </c>
      <c r="K19" s="38" t="s">
        <v>13</v>
      </c>
      <c r="L19" s="39">
        <f t="shared" si="1"/>
        <v>0</v>
      </c>
      <c r="M19" s="80"/>
      <c r="N19" s="14"/>
      <c r="O19" s="16">
        <f>I19</f>
        <v>0</v>
      </c>
      <c r="P19" s="24">
        <f t="shared" ref="P19:P22" si="6">$S$17</f>
        <v>100</v>
      </c>
      <c r="Q19" s="38" t="s">
        <v>13</v>
      </c>
      <c r="R19" s="39">
        <f t="shared" si="2"/>
        <v>0</v>
      </c>
      <c r="S19" s="80"/>
      <c r="T19" s="14"/>
    </row>
    <row r="20" spans="1:20" x14ac:dyDescent="0.25">
      <c r="A20" s="37"/>
      <c r="B20" s="38" t="s">
        <v>73</v>
      </c>
      <c r="C20" s="16">
        <v>7.5000000000000002E-4</v>
      </c>
      <c r="D20" s="24">
        <f t="shared" si="5"/>
        <v>123.80532876139999</v>
      </c>
      <c r="E20" s="38" t="s">
        <v>13</v>
      </c>
      <c r="F20" s="39">
        <f t="shared" si="0"/>
        <v>9.2853996571049993E-2</v>
      </c>
      <c r="G20" s="80"/>
      <c r="H20" s="14"/>
      <c r="I20" s="16">
        <v>0</v>
      </c>
      <c r="J20" s="24">
        <f t="shared" ref="J20:J30" si="7">$M$17</f>
        <v>111.60682199999999</v>
      </c>
      <c r="K20" s="38" t="s">
        <v>13</v>
      </c>
      <c r="L20" s="39">
        <f t="shared" si="1"/>
        <v>0</v>
      </c>
      <c r="M20" s="80"/>
      <c r="N20" s="14"/>
      <c r="O20" s="16">
        <f t="shared" ref="O20:O21" si="8">I20</f>
        <v>0</v>
      </c>
      <c r="P20" s="24">
        <f t="shared" si="6"/>
        <v>100</v>
      </c>
      <c r="Q20" s="38" t="s">
        <v>13</v>
      </c>
      <c r="R20" s="39">
        <f t="shared" si="2"/>
        <v>0</v>
      </c>
      <c r="S20" s="80"/>
      <c r="T20" s="14"/>
    </row>
    <row r="21" spans="1:20" x14ac:dyDescent="0.25">
      <c r="A21" s="37"/>
      <c r="B21" s="38" t="s">
        <v>48</v>
      </c>
      <c r="C21" s="16">
        <v>1.0200000000000001E-2</v>
      </c>
      <c r="D21" s="24">
        <f>$G$11</f>
        <v>100</v>
      </c>
      <c r="E21" s="38" t="s">
        <v>1</v>
      </c>
      <c r="F21" s="39">
        <f>C21*D21</f>
        <v>1.02</v>
      </c>
      <c r="G21" s="80"/>
      <c r="H21" s="14"/>
      <c r="I21" s="16">
        <v>0</v>
      </c>
      <c r="J21" s="42">
        <f>$M$11</f>
        <v>100</v>
      </c>
      <c r="K21" s="38" t="s">
        <v>1</v>
      </c>
      <c r="L21" s="39">
        <f t="shared" si="1"/>
        <v>0</v>
      </c>
      <c r="M21" s="80"/>
      <c r="N21" s="14"/>
      <c r="O21" s="16">
        <f t="shared" si="8"/>
        <v>0</v>
      </c>
      <c r="P21" s="42">
        <f>$S$11</f>
        <v>100</v>
      </c>
      <c r="Q21" s="38" t="s">
        <v>1</v>
      </c>
      <c r="R21" s="39">
        <f t="shared" si="2"/>
        <v>0</v>
      </c>
      <c r="S21" s="80"/>
      <c r="T21" s="14"/>
    </row>
    <row r="22" spans="1:20" x14ac:dyDescent="0.25">
      <c r="A22" s="37"/>
      <c r="B22" s="33" t="s">
        <v>22</v>
      </c>
      <c r="C22" s="43">
        <f>SUM(C18:C21)</f>
        <v>1.0950000000000001E-2</v>
      </c>
      <c r="D22" s="24">
        <f t="shared" si="5"/>
        <v>123.80532876139999</v>
      </c>
      <c r="E22" s="38" t="s">
        <v>13</v>
      </c>
      <c r="F22" s="39">
        <f>SUM(F18:F21)</f>
        <v>1.11285399657105</v>
      </c>
      <c r="G22" s="80">
        <f>G17+F22</f>
        <v>124.91818275797104</v>
      </c>
      <c r="H22" s="17"/>
      <c r="I22" s="43">
        <f>SUM(I18:I21)</f>
        <v>0</v>
      </c>
      <c r="J22" s="36">
        <f t="shared" si="7"/>
        <v>111.60682199999999</v>
      </c>
      <c r="K22" s="38" t="s">
        <v>13</v>
      </c>
      <c r="L22" s="39">
        <f>SUM(L18:L21)</f>
        <v>0</v>
      </c>
      <c r="M22" s="80">
        <f>M17+L22</f>
        <v>111.60682199999999</v>
      </c>
      <c r="N22" s="17"/>
      <c r="O22" s="43">
        <f>SUM(O18:O21)</f>
        <v>0</v>
      </c>
      <c r="P22" s="24">
        <f t="shared" si="6"/>
        <v>100</v>
      </c>
      <c r="Q22" s="38" t="s">
        <v>13</v>
      </c>
      <c r="R22" s="39">
        <f t="shared" si="2"/>
        <v>0</v>
      </c>
      <c r="S22" s="80">
        <f>S17+R22</f>
        <v>100</v>
      </c>
      <c r="T22" s="14"/>
    </row>
    <row r="23" spans="1:20" x14ac:dyDescent="0.25">
      <c r="A23" s="28" t="s">
        <v>29</v>
      </c>
      <c r="B23" s="29" t="s">
        <v>49</v>
      </c>
      <c r="C23" s="16">
        <v>7.6999999999999999E-2</v>
      </c>
      <c r="D23" s="31">
        <f t="shared" si="5"/>
        <v>123.80532876139999</v>
      </c>
      <c r="E23" s="29" t="s">
        <v>13</v>
      </c>
      <c r="F23" s="30">
        <f t="shared" si="0"/>
        <v>9.5330103146277985</v>
      </c>
      <c r="G23" s="78"/>
      <c r="H23" s="14"/>
      <c r="I23" s="16">
        <f t="shared" ref="I23:I28" si="9">C23</f>
        <v>7.6999999999999999E-2</v>
      </c>
      <c r="J23" s="24">
        <f t="shared" si="7"/>
        <v>111.60682199999999</v>
      </c>
      <c r="K23" s="29" t="s">
        <v>13</v>
      </c>
      <c r="L23" s="30">
        <f t="shared" si="1"/>
        <v>8.5937252939999986</v>
      </c>
      <c r="M23" s="78"/>
      <c r="N23" s="14"/>
      <c r="O23" s="16">
        <f t="shared" ref="O23:O28" si="10">I23</f>
        <v>7.6999999999999999E-2</v>
      </c>
      <c r="P23" s="31">
        <f>$S$17</f>
        <v>100</v>
      </c>
      <c r="Q23" s="29" t="s">
        <v>13</v>
      </c>
      <c r="R23" s="30">
        <f t="shared" si="2"/>
        <v>7.7</v>
      </c>
      <c r="S23" s="78"/>
      <c r="T23" s="14"/>
    </row>
    <row r="24" spans="1:20" x14ac:dyDescent="0.25">
      <c r="A24" s="37"/>
      <c r="B24" s="37" t="s">
        <v>24</v>
      </c>
      <c r="C24" s="16">
        <v>7.5300000000000006E-2</v>
      </c>
      <c r="D24" s="24">
        <f t="shared" ref="D24:D30" si="11">$G$17</f>
        <v>123.80532876139999</v>
      </c>
      <c r="E24" s="38" t="s">
        <v>13</v>
      </c>
      <c r="F24" s="39">
        <f t="shared" ref="F24:F33" si="12">C24*D24</f>
        <v>9.3225412557334195</v>
      </c>
      <c r="G24" s="80"/>
      <c r="H24" s="14"/>
      <c r="I24" s="16">
        <f t="shared" si="9"/>
        <v>7.5300000000000006E-2</v>
      </c>
      <c r="J24" s="24">
        <f t="shared" si="7"/>
        <v>111.60682199999999</v>
      </c>
      <c r="K24" s="38" t="s">
        <v>13</v>
      </c>
      <c r="L24" s="39">
        <f t="shared" si="1"/>
        <v>8.4039936966000006</v>
      </c>
      <c r="M24" s="80"/>
      <c r="N24" s="14"/>
      <c r="O24" s="16">
        <f t="shared" si="10"/>
        <v>7.5300000000000006E-2</v>
      </c>
      <c r="P24" s="24">
        <f>$S$17</f>
        <v>100</v>
      </c>
      <c r="Q24" s="38" t="s">
        <v>13</v>
      </c>
      <c r="R24" s="39">
        <f t="shared" si="2"/>
        <v>7.53</v>
      </c>
      <c r="S24" s="80"/>
      <c r="T24" s="14"/>
    </row>
    <row r="25" spans="1:20" x14ac:dyDescent="0.25">
      <c r="A25" s="37"/>
      <c r="B25" s="37" t="s">
        <v>30</v>
      </c>
      <c r="C25" s="83"/>
      <c r="D25" s="24">
        <f t="shared" si="11"/>
        <v>123.80532876139999</v>
      </c>
      <c r="E25" s="38" t="s">
        <v>13</v>
      </c>
      <c r="F25" s="39">
        <f t="shared" si="12"/>
        <v>0</v>
      </c>
      <c r="G25" s="80"/>
      <c r="H25" s="14"/>
      <c r="I25" s="16">
        <f t="shared" si="9"/>
        <v>0</v>
      </c>
      <c r="J25" s="24">
        <f t="shared" si="7"/>
        <v>111.60682199999999</v>
      </c>
      <c r="K25" s="38" t="s">
        <v>13</v>
      </c>
      <c r="L25" s="39">
        <f t="shared" si="1"/>
        <v>0</v>
      </c>
      <c r="M25" s="80"/>
      <c r="N25" s="14"/>
      <c r="O25" s="16">
        <f t="shared" si="10"/>
        <v>0</v>
      </c>
      <c r="P25" s="24">
        <f t="shared" ref="P25:P29" si="13">$S$17</f>
        <v>100</v>
      </c>
      <c r="Q25" s="38" t="s">
        <v>13</v>
      </c>
      <c r="R25" s="39">
        <f t="shared" si="2"/>
        <v>0</v>
      </c>
      <c r="S25" s="80"/>
      <c r="T25" s="14"/>
    </row>
    <row r="26" spans="1:20" x14ac:dyDescent="0.25">
      <c r="A26" s="37"/>
      <c r="B26" s="37" t="s">
        <v>31</v>
      </c>
      <c r="C26" s="83"/>
      <c r="D26" s="24">
        <f t="shared" si="11"/>
        <v>123.80532876139999</v>
      </c>
      <c r="E26" s="38" t="s">
        <v>13</v>
      </c>
      <c r="F26" s="39">
        <f t="shared" si="12"/>
        <v>0</v>
      </c>
      <c r="G26" s="80"/>
      <c r="H26" s="14"/>
      <c r="I26" s="16">
        <f t="shared" si="9"/>
        <v>0</v>
      </c>
      <c r="J26" s="24">
        <f t="shared" si="7"/>
        <v>111.60682199999999</v>
      </c>
      <c r="K26" s="38" t="s">
        <v>13</v>
      </c>
      <c r="L26" s="39">
        <f t="shared" si="1"/>
        <v>0</v>
      </c>
      <c r="M26" s="80"/>
      <c r="N26" s="14"/>
      <c r="O26" s="16">
        <f t="shared" si="10"/>
        <v>0</v>
      </c>
      <c r="P26" s="24">
        <f t="shared" si="13"/>
        <v>100</v>
      </c>
      <c r="Q26" s="38" t="s">
        <v>13</v>
      </c>
      <c r="R26" s="39">
        <f t="shared" si="2"/>
        <v>0</v>
      </c>
      <c r="S26" s="80"/>
      <c r="T26" s="14"/>
    </row>
    <row r="27" spans="1:20" x14ac:dyDescent="0.25">
      <c r="A27" s="37"/>
      <c r="B27" s="37" t="s">
        <v>14</v>
      </c>
      <c r="C27" s="16">
        <v>7.0000000000000007E-2</v>
      </c>
      <c r="D27" s="24">
        <f t="shared" si="11"/>
        <v>123.80532876139999</v>
      </c>
      <c r="E27" s="38" t="s">
        <v>13</v>
      </c>
      <c r="F27" s="39">
        <f t="shared" si="12"/>
        <v>8.666373013298001</v>
      </c>
      <c r="G27" s="80"/>
      <c r="H27" s="14"/>
      <c r="I27" s="16">
        <f t="shared" si="9"/>
        <v>7.0000000000000007E-2</v>
      </c>
      <c r="J27" s="24">
        <f t="shared" si="7"/>
        <v>111.60682199999999</v>
      </c>
      <c r="K27" s="38" t="s">
        <v>13</v>
      </c>
      <c r="L27" s="39">
        <f t="shared" si="1"/>
        <v>7.8124775400000006</v>
      </c>
      <c r="M27" s="80"/>
      <c r="N27" s="14"/>
      <c r="O27" s="16">
        <f t="shared" si="10"/>
        <v>7.0000000000000007E-2</v>
      </c>
      <c r="P27" s="24">
        <f t="shared" si="13"/>
        <v>100</v>
      </c>
      <c r="Q27" s="38" t="s">
        <v>13</v>
      </c>
      <c r="R27" s="39">
        <f t="shared" si="2"/>
        <v>7.0000000000000009</v>
      </c>
      <c r="S27" s="80"/>
      <c r="T27" s="14"/>
    </row>
    <row r="28" spans="1:20" x14ac:dyDescent="0.25">
      <c r="A28" s="37"/>
      <c r="B28" s="38" t="s">
        <v>25</v>
      </c>
      <c r="C28" s="83"/>
      <c r="D28" s="24">
        <f t="shared" si="11"/>
        <v>123.80532876139999</v>
      </c>
      <c r="E28" s="38" t="s">
        <v>13</v>
      </c>
      <c r="F28" s="39">
        <f t="shared" si="12"/>
        <v>0</v>
      </c>
      <c r="G28" s="80"/>
      <c r="H28" s="14"/>
      <c r="I28" s="16">
        <f t="shared" si="9"/>
        <v>0</v>
      </c>
      <c r="J28" s="24">
        <f t="shared" si="7"/>
        <v>111.60682199999999</v>
      </c>
      <c r="K28" s="38" t="s">
        <v>13</v>
      </c>
      <c r="L28" s="39">
        <f t="shared" si="1"/>
        <v>0</v>
      </c>
      <c r="M28" s="80"/>
      <c r="N28" s="14"/>
      <c r="O28" s="16">
        <f t="shared" si="10"/>
        <v>0</v>
      </c>
      <c r="P28" s="24">
        <f t="shared" si="13"/>
        <v>100</v>
      </c>
      <c r="Q28" s="38" t="s">
        <v>13</v>
      </c>
      <c r="R28" s="39">
        <f t="shared" si="2"/>
        <v>0</v>
      </c>
      <c r="S28" s="80"/>
      <c r="T28" s="14"/>
    </row>
    <row r="29" spans="1:20" x14ac:dyDescent="0.25">
      <c r="A29" s="37"/>
      <c r="B29" s="38" t="s">
        <v>44</v>
      </c>
      <c r="C29" s="83"/>
      <c r="D29" s="24">
        <f t="shared" si="11"/>
        <v>123.80532876139999</v>
      </c>
      <c r="E29" s="38" t="s">
        <v>13</v>
      </c>
      <c r="F29" s="39">
        <f t="shared" si="12"/>
        <v>0</v>
      </c>
      <c r="G29" s="80"/>
      <c r="H29" s="14"/>
      <c r="I29" s="83"/>
      <c r="J29" s="24">
        <f t="shared" si="7"/>
        <v>111.60682199999999</v>
      </c>
      <c r="K29" s="38" t="s">
        <v>13</v>
      </c>
      <c r="L29" s="39">
        <f t="shared" si="1"/>
        <v>0</v>
      </c>
      <c r="M29" s="80"/>
      <c r="N29" s="14"/>
      <c r="O29" s="83"/>
      <c r="P29" s="24">
        <f t="shared" si="13"/>
        <v>100</v>
      </c>
      <c r="Q29" s="38" t="s">
        <v>13</v>
      </c>
      <c r="R29" s="39">
        <f t="shared" si="2"/>
        <v>0</v>
      </c>
      <c r="S29" s="80"/>
      <c r="T29" s="14"/>
    </row>
    <row r="30" spans="1:20" x14ac:dyDescent="0.25">
      <c r="A30" s="32"/>
      <c r="B30" s="33" t="s">
        <v>22</v>
      </c>
      <c r="C30" s="43">
        <f>SUM(C23:C29)</f>
        <v>0.2223</v>
      </c>
      <c r="D30" s="35">
        <f t="shared" si="11"/>
        <v>123.80532876139999</v>
      </c>
      <c r="E30" s="33" t="s">
        <v>13</v>
      </c>
      <c r="F30" s="36">
        <f t="shared" si="12"/>
        <v>27.521924583659217</v>
      </c>
      <c r="G30" s="79">
        <f>G22+F30</f>
        <v>152.44010734163027</v>
      </c>
      <c r="H30" s="13"/>
      <c r="I30" s="43">
        <f>SUM(I23:I29)</f>
        <v>0.2223</v>
      </c>
      <c r="J30" s="36">
        <f t="shared" si="7"/>
        <v>111.60682199999999</v>
      </c>
      <c r="K30" s="33" t="s">
        <v>13</v>
      </c>
      <c r="L30" s="36">
        <f t="shared" si="1"/>
        <v>24.810196530599999</v>
      </c>
      <c r="M30" s="79">
        <f>M22+L30</f>
        <v>136.41701853059999</v>
      </c>
      <c r="N30" s="13"/>
      <c r="O30" s="43">
        <f>SUM(O23:O29)</f>
        <v>0.2223</v>
      </c>
      <c r="P30" s="35">
        <f>$S$17</f>
        <v>100</v>
      </c>
      <c r="Q30" s="33" t="s">
        <v>13</v>
      </c>
      <c r="R30" s="36">
        <f t="shared" si="2"/>
        <v>22.23</v>
      </c>
      <c r="S30" s="79">
        <f>S22+R30</f>
        <v>122.23</v>
      </c>
      <c r="T30" s="13"/>
    </row>
    <row r="31" spans="1:20" x14ac:dyDescent="0.25">
      <c r="A31" s="37" t="s">
        <v>16</v>
      </c>
      <c r="B31" s="38" t="s">
        <v>15</v>
      </c>
      <c r="C31" s="16">
        <v>0</v>
      </c>
      <c r="D31" s="24">
        <f>$G$30</f>
        <v>152.44010734163027</v>
      </c>
      <c r="E31" s="38" t="s">
        <v>26</v>
      </c>
      <c r="F31" s="39">
        <f t="shared" si="12"/>
        <v>0</v>
      </c>
      <c r="G31" s="80"/>
      <c r="H31" s="14"/>
      <c r="I31" s="16">
        <v>0</v>
      </c>
      <c r="J31" s="24">
        <f>$M$30</f>
        <v>136.41701853059999</v>
      </c>
      <c r="K31" s="38" t="s">
        <v>26</v>
      </c>
      <c r="L31" s="39">
        <f t="shared" si="1"/>
        <v>0</v>
      </c>
      <c r="M31" s="80"/>
      <c r="N31" s="14"/>
      <c r="O31" s="16">
        <v>0</v>
      </c>
      <c r="P31" s="24">
        <f>$S30</f>
        <v>122.23</v>
      </c>
      <c r="Q31" s="38" t="s">
        <v>26</v>
      </c>
      <c r="R31" s="39">
        <f t="shared" si="2"/>
        <v>0</v>
      </c>
      <c r="S31" s="80"/>
      <c r="T31" s="14"/>
    </row>
    <row r="32" spans="1:20" x14ac:dyDescent="0.25">
      <c r="A32" s="37" t="s">
        <v>17</v>
      </c>
      <c r="B32" s="38" t="s">
        <v>90</v>
      </c>
      <c r="C32" s="83"/>
      <c r="D32" s="24">
        <f t="shared" ref="D32:D33" si="14">$G$30</f>
        <v>152.44010734163027</v>
      </c>
      <c r="E32" s="38" t="s">
        <v>26</v>
      </c>
      <c r="F32" s="39">
        <f t="shared" si="12"/>
        <v>0</v>
      </c>
      <c r="G32" s="80"/>
      <c r="H32" s="14"/>
      <c r="I32" s="16"/>
      <c r="J32" s="24">
        <f>$M$30</f>
        <v>136.41701853059999</v>
      </c>
      <c r="K32" s="38" t="s">
        <v>26</v>
      </c>
      <c r="L32" s="39">
        <f t="shared" si="1"/>
        <v>0</v>
      </c>
      <c r="M32" s="80"/>
      <c r="N32" s="14"/>
      <c r="O32" s="16"/>
      <c r="P32" s="24">
        <f>$S$30</f>
        <v>122.23</v>
      </c>
      <c r="Q32" s="38" t="s">
        <v>26</v>
      </c>
      <c r="R32" s="39">
        <f t="shared" si="2"/>
        <v>0</v>
      </c>
      <c r="S32" s="80"/>
      <c r="T32" s="14"/>
    </row>
    <row r="33" spans="1:20" x14ac:dyDescent="0.25">
      <c r="A33" s="37"/>
      <c r="B33" s="33" t="s">
        <v>22</v>
      </c>
      <c r="C33" s="43">
        <f>SUM(C31:C32)</f>
        <v>0</v>
      </c>
      <c r="D33" s="24">
        <f t="shared" si="14"/>
        <v>152.44010734163027</v>
      </c>
      <c r="E33" s="38" t="s">
        <v>26</v>
      </c>
      <c r="F33" s="36">
        <f t="shared" si="12"/>
        <v>0</v>
      </c>
      <c r="G33" s="80"/>
      <c r="H33" s="14"/>
      <c r="I33" s="43">
        <f>SUM(I31:I32)</f>
        <v>0</v>
      </c>
      <c r="J33" s="24">
        <f>$M$30</f>
        <v>136.41701853059999</v>
      </c>
      <c r="K33" s="38" t="s">
        <v>26</v>
      </c>
      <c r="L33" s="36">
        <f t="shared" si="1"/>
        <v>0</v>
      </c>
      <c r="M33" s="80"/>
      <c r="N33" s="14"/>
      <c r="O33" s="43">
        <f>SUM(O31:O32)</f>
        <v>0</v>
      </c>
      <c r="P33" s="24">
        <f>$S$30</f>
        <v>122.23</v>
      </c>
      <c r="Q33" s="38" t="s">
        <v>26</v>
      </c>
      <c r="R33" s="36">
        <f t="shared" si="2"/>
        <v>0</v>
      </c>
      <c r="S33" s="80"/>
      <c r="T33" s="14"/>
    </row>
    <row r="34" spans="1:20" s="9" customFormat="1" x14ac:dyDescent="0.25">
      <c r="A34" s="3"/>
      <c r="B34" s="7" t="s">
        <v>22</v>
      </c>
      <c r="C34" s="8"/>
      <c r="D34" s="5"/>
      <c r="E34" s="7"/>
      <c r="F34" s="6"/>
      <c r="G34" s="82">
        <f>G30+F33</f>
        <v>152.44010734163027</v>
      </c>
      <c r="H34" s="15"/>
      <c r="I34" s="8"/>
      <c r="J34" s="5"/>
      <c r="K34" s="7"/>
      <c r="L34" s="6"/>
      <c r="M34" s="82">
        <f>M30+L33</f>
        <v>136.41701853059999</v>
      </c>
      <c r="N34" s="15"/>
      <c r="O34" s="8"/>
      <c r="P34" s="5"/>
      <c r="Q34" s="7"/>
      <c r="R34" s="6"/>
      <c r="S34" s="82">
        <f>S30+R33</f>
        <v>122.23</v>
      </c>
      <c r="T34" s="15"/>
    </row>
    <row r="38" spans="1:20" hidden="1" x14ac:dyDescent="0.25"/>
    <row r="39" spans="1:20" hidden="1" x14ac:dyDescent="0.25"/>
    <row r="40" spans="1:20" s="23" customFormat="1" ht="32.4" hidden="1" x14ac:dyDescent="0.55000000000000004">
      <c r="A40" s="18"/>
      <c r="B40" s="104" t="s">
        <v>59</v>
      </c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T40" s="24"/>
    </row>
    <row r="41" spans="1:20" hidden="1" x14ac:dyDescent="0.25"/>
    <row r="42" spans="1:20" hidden="1" x14ac:dyDescent="0.25"/>
    <row r="43" spans="1:20" ht="31.5" hidden="1" customHeight="1" x14ac:dyDescent="0.25">
      <c r="A43" s="61" t="s">
        <v>86</v>
      </c>
      <c r="B43" s="111" t="s">
        <v>51</v>
      </c>
      <c r="C43" s="111"/>
      <c r="D43" s="111"/>
      <c r="E43" s="111"/>
      <c r="F43" s="111"/>
      <c r="G43" s="112"/>
      <c r="H43" s="108" t="s">
        <v>101</v>
      </c>
      <c r="I43" s="109"/>
      <c r="J43" s="109"/>
      <c r="K43" s="109"/>
      <c r="L43" s="109"/>
      <c r="M43" s="110"/>
      <c r="N43" s="27"/>
      <c r="O43" s="105" t="s">
        <v>50</v>
      </c>
      <c r="P43" s="106"/>
      <c r="Q43" s="106"/>
      <c r="R43" s="106"/>
      <c r="S43" s="106"/>
      <c r="T43" s="107"/>
    </row>
    <row r="44" spans="1:20" hidden="1" x14ac:dyDescent="0.25">
      <c r="A44" s="3" t="s">
        <v>0</v>
      </c>
      <c r="B44" s="4"/>
      <c r="C44" s="19" t="s">
        <v>2</v>
      </c>
      <c r="D44" s="103" t="s">
        <v>3</v>
      </c>
      <c r="E44" s="103"/>
      <c r="F44" s="6" t="s">
        <v>4</v>
      </c>
      <c r="G44" s="5" t="s">
        <v>5</v>
      </c>
      <c r="H44" s="11"/>
      <c r="I44" s="19" t="s">
        <v>2</v>
      </c>
      <c r="J44" s="103" t="s">
        <v>3</v>
      </c>
      <c r="K44" s="103"/>
      <c r="L44" s="6" t="s">
        <v>4</v>
      </c>
      <c r="M44" s="5" t="s">
        <v>5</v>
      </c>
      <c r="N44" s="11"/>
      <c r="O44" s="19" t="s">
        <v>2</v>
      </c>
      <c r="P44" s="103" t="s">
        <v>3</v>
      </c>
      <c r="Q44" s="103"/>
      <c r="R44" s="6" t="s">
        <v>4</v>
      </c>
      <c r="S44" s="5" t="s">
        <v>5</v>
      </c>
      <c r="T44" s="5"/>
    </row>
    <row r="45" spans="1:20" hidden="1" x14ac:dyDescent="0.25">
      <c r="A45" s="28" t="s">
        <v>1</v>
      </c>
      <c r="B45" s="29"/>
      <c r="C45" s="30">
        <v>100</v>
      </c>
      <c r="D45" s="31">
        <v>100</v>
      </c>
      <c r="E45" s="29"/>
      <c r="F45" s="30">
        <v>100</v>
      </c>
      <c r="G45" s="78">
        <v>100</v>
      </c>
      <c r="H45" s="12"/>
      <c r="I45" s="30">
        <v>100</v>
      </c>
      <c r="J45" s="31">
        <v>100</v>
      </c>
      <c r="K45" s="29"/>
      <c r="L45" s="30">
        <v>100</v>
      </c>
      <c r="M45" s="78">
        <v>100</v>
      </c>
      <c r="N45" s="12"/>
      <c r="O45" s="30">
        <v>100</v>
      </c>
      <c r="P45" s="31">
        <v>100</v>
      </c>
      <c r="Q45" s="29"/>
      <c r="R45" s="30">
        <v>100</v>
      </c>
      <c r="S45" s="78">
        <v>100</v>
      </c>
      <c r="T45" s="12"/>
    </row>
    <row r="46" spans="1:20" hidden="1" x14ac:dyDescent="0.25">
      <c r="A46" s="32" t="s">
        <v>6</v>
      </c>
      <c r="B46" s="33"/>
      <c r="C46" s="34">
        <f>C12</f>
        <v>7.1000000000000004E-3</v>
      </c>
      <c r="D46" s="35">
        <f>D45</f>
        <v>100</v>
      </c>
      <c r="E46" s="33" t="s">
        <v>1</v>
      </c>
      <c r="F46" s="36">
        <f t="shared" ref="F46:F54" si="15">C46*D46</f>
        <v>0.71000000000000008</v>
      </c>
      <c r="G46" s="79">
        <f>G45+F46</f>
        <v>100.71</v>
      </c>
      <c r="H46" s="13"/>
      <c r="I46" s="43">
        <f>C46</f>
        <v>7.1000000000000004E-3</v>
      </c>
      <c r="J46" s="35">
        <f>J45</f>
        <v>100</v>
      </c>
      <c r="K46" s="33" t="s">
        <v>1</v>
      </c>
      <c r="L46" s="36">
        <f t="shared" ref="L46:L55" si="16">I46*J46</f>
        <v>0.71000000000000008</v>
      </c>
      <c r="M46" s="79">
        <f>M45+L46</f>
        <v>100.71</v>
      </c>
      <c r="N46" s="13"/>
      <c r="O46" s="34"/>
      <c r="P46" s="35">
        <f>P45</f>
        <v>100</v>
      </c>
      <c r="Q46" s="33" t="s">
        <v>1</v>
      </c>
      <c r="R46" s="36">
        <f t="shared" ref="R46:R67" si="17">O46*P46</f>
        <v>0</v>
      </c>
      <c r="S46" s="79">
        <f>S45+R46</f>
        <v>100</v>
      </c>
      <c r="T46" s="13"/>
    </row>
    <row r="47" spans="1:20" hidden="1" x14ac:dyDescent="0.25">
      <c r="A47" s="28" t="s">
        <v>7</v>
      </c>
      <c r="B47" s="29" t="s">
        <v>8</v>
      </c>
      <c r="C47" s="16">
        <v>0.1082</v>
      </c>
      <c r="D47" s="31">
        <f>$G$46</f>
        <v>100.71</v>
      </c>
      <c r="E47" s="29" t="s">
        <v>9</v>
      </c>
      <c r="F47" s="30">
        <f t="shared" si="15"/>
        <v>10.896822</v>
      </c>
      <c r="G47" s="78"/>
      <c r="H47" s="14"/>
      <c r="I47" s="16">
        <f>C47</f>
        <v>0.1082</v>
      </c>
      <c r="J47" s="31">
        <f>$M$46</f>
        <v>100.71</v>
      </c>
      <c r="K47" s="29" t="s">
        <v>9</v>
      </c>
      <c r="L47" s="30">
        <f t="shared" si="16"/>
        <v>10.896822</v>
      </c>
      <c r="M47" s="78"/>
      <c r="N47" s="14"/>
      <c r="O47" s="16"/>
      <c r="P47" s="31">
        <f>$S$46</f>
        <v>100</v>
      </c>
      <c r="Q47" s="29" t="s">
        <v>9</v>
      </c>
      <c r="R47" s="30">
        <f t="shared" si="17"/>
        <v>0</v>
      </c>
      <c r="S47" s="78"/>
      <c r="T47" s="14"/>
    </row>
    <row r="48" spans="1:20" hidden="1" x14ac:dyDescent="0.25">
      <c r="A48" s="37"/>
      <c r="B48" s="38" t="s">
        <v>10</v>
      </c>
      <c r="C48" s="16">
        <v>2.1600000000000001E-2</v>
      </c>
      <c r="D48" s="24">
        <f>$G$46</f>
        <v>100.71</v>
      </c>
      <c r="E48" s="38" t="s">
        <v>9</v>
      </c>
      <c r="F48" s="39">
        <f t="shared" si="15"/>
        <v>2.1753360000000002</v>
      </c>
      <c r="G48" s="80"/>
      <c r="H48" s="14"/>
      <c r="I48" s="16"/>
      <c r="J48" s="24">
        <f>$M$46</f>
        <v>100.71</v>
      </c>
      <c r="K48" s="38" t="s">
        <v>9</v>
      </c>
      <c r="L48" s="39">
        <f t="shared" si="16"/>
        <v>0</v>
      </c>
      <c r="M48" s="80"/>
      <c r="N48" s="14"/>
      <c r="O48" s="16"/>
      <c r="P48" s="39">
        <f>$S$46</f>
        <v>100</v>
      </c>
      <c r="Q48" s="38" t="s">
        <v>9</v>
      </c>
      <c r="R48" s="39">
        <f t="shared" si="17"/>
        <v>0</v>
      </c>
      <c r="S48" s="80"/>
      <c r="T48" s="14"/>
    </row>
    <row r="49" spans="1:20" hidden="1" x14ac:dyDescent="0.25">
      <c r="A49" s="37"/>
      <c r="B49" s="37" t="s">
        <v>11</v>
      </c>
      <c r="C49" s="16">
        <v>6.0000000000000001E-3</v>
      </c>
      <c r="D49" s="24">
        <f t="shared" ref="D49:D50" si="18">$G$46</f>
        <v>100.71</v>
      </c>
      <c r="E49" s="38" t="s">
        <v>9</v>
      </c>
      <c r="F49" s="39">
        <f t="shared" si="15"/>
        <v>0.60426000000000002</v>
      </c>
      <c r="G49" s="80"/>
      <c r="H49" s="14"/>
      <c r="I49" s="16"/>
      <c r="J49" s="24">
        <f>$M$46</f>
        <v>100.71</v>
      </c>
      <c r="K49" s="38" t="s">
        <v>9</v>
      </c>
      <c r="L49" s="39">
        <f t="shared" si="16"/>
        <v>0</v>
      </c>
      <c r="M49" s="80"/>
      <c r="N49" s="14"/>
      <c r="O49" s="16"/>
      <c r="P49" s="39">
        <f t="shared" ref="P49:P50" si="19">$S$46</f>
        <v>100</v>
      </c>
      <c r="Q49" s="38" t="s">
        <v>9</v>
      </c>
      <c r="R49" s="39">
        <f t="shared" si="17"/>
        <v>0</v>
      </c>
      <c r="S49" s="80"/>
      <c r="T49" s="14"/>
    </row>
    <row r="50" spans="1:20" hidden="1" x14ac:dyDescent="0.25">
      <c r="A50" s="32"/>
      <c r="B50" s="32" t="s">
        <v>22</v>
      </c>
      <c r="C50" s="34">
        <f>SUM(C47:C49)</f>
        <v>0.1358</v>
      </c>
      <c r="D50" s="24">
        <f t="shared" si="18"/>
        <v>100.71</v>
      </c>
      <c r="E50" s="33"/>
      <c r="F50" s="36">
        <f t="shared" si="15"/>
        <v>13.676418</v>
      </c>
      <c r="G50" s="79">
        <f>G46+F50</f>
        <v>114.38641799999999</v>
      </c>
      <c r="H50" s="13"/>
      <c r="I50" s="34">
        <f>SUM(I47:I49)</f>
        <v>0.1082</v>
      </c>
      <c r="J50" s="24">
        <f>$M$46</f>
        <v>100.71</v>
      </c>
      <c r="K50" s="33" t="s">
        <v>9</v>
      </c>
      <c r="L50" s="36">
        <f t="shared" si="16"/>
        <v>10.896822</v>
      </c>
      <c r="M50" s="79">
        <f>M46+L50</f>
        <v>111.60682199999999</v>
      </c>
      <c r="N50" s="13"/>
      <c r="O50" s="34">
        <f>SUM(O47:O49)</f>
        <v>0</v>
      </c>
      <c r="P50" s="36">
        <f t="shared" si="19"/>
        <v>100</v>
      </c>
      <c r="Q50" s="33" t="s">
        <v>9</v>
      </c>
      <c r="R50" s="36">
        <f t="shared" si="17"/>
        <v>0</v>
      </c>
      <c r="S50" s="79">
        <f>S46+R50</f>
        <v>100</v>
      </c>
      <c r="T50" s="13"/>
    </row>
    <row r="51" spans="1:20" hidden="1" x14ac:dyDescent="0.25">
      <c r="A51" s="40" t="s">
        <v>12</v>
      </c>
      <c r="B51" s="41"/>
      <c r="C51" s="34">
        <v>8.3299999999999999E-2</v>
      </c>
      <c r="D51" s="27">
        <f>G50-F49-F46</f>
        <v>113.072158</v>
      </c>
      <c r="E51" s="46" t="s">
        <v>47</v>
      </c>
      <c r="F51" s="26">
        <f t="shared" si="15"/>
        <v>9.4189107613999994</v>
      </c>
      <c r="G51" s="81">
        <f>G50+F51</f>
        <v>123.80532876139999</v>
      </c>
      <c r="H51" s="13"/>
      <c r="I51" s="34"/>
      <c r="J51" s="27">
        <f>M50-L49-L46</f>
        <v>110.896822</v>
      </c>
      <c r="K51" s="41" t="s">
        <v>47</v>
      </c>
      <c r="L51" s="26">
        <f t="shared" si="16"/>
        <v>0</v>
      </c>
      <c r="M51" s="81">
        <f>M50+L51</f>
        <v>111.60682199999999</v>
      </c>
      <c r="N51" s="13"/>
      <c r="O51" s="34"/>
      <c r="P51" s="27">
        <f>S50-R49-R46</f>
        <v>100</v>
      </c>
      <c r="Q51" s="41" t="s">
        <v>47</v>
      </c>
      <c r="R51" s="26">
        <f t="shared" si="17"/>
        <v>0</v>
      </c>
      <c r="S51" s="81">
        <f>S50+R51</f>
        <v>100</v>
      </c>
      <c r="T51" s="13"/>
    </row>
    <row r="52" spans="1:20" hidden="1" x14ac:dyDescent="0.25">
      <c r="A52" s="37" t="s">
        <v>18</v>
      </c>
      <c r="B52" s="38" t="s">
        <v>28</v>
      </c>
      <c r="C52" s="16">
        <v>0</v>
      </c>
      <c r="D52" s="24">
        <f>$G$51</f>
        <v>123.80532876139999</v>
      </c>
      <c r="E52" s="38" t="s">
        <v>13</v>
      </c>
      <c r="F52" s="39">
        <f t="shared" si="15"/>
        <v>0</v>
      </c>
      <c r="G52" s="80"/>
      <c r="H52" s="14"/>
      <c r="I52" s="49">
        <f>C52</f>
        <v>0</v>
      </c>
      <c r="J52" s="24">
        <f>$M$51</f>
        <v>111.60682199999999</v>
      </c>
      <c r="K52" s="38" t="s">
        <v>13</v>
      </c>
      <c r="L52" s="39">
        <f t="shared" si="16"/>
        <v>0</v>
      </c>
      <c r="M52" s="80"/>
      <c r="N52" s="14"/>
      <c r="O52" s="49">
        <f>C52</f>
        <v>0</v>
      </c>
      <c r="P52" s="24">
        <f>$S$51</f>
        <v>100</v>
      </c>
      <c r="Q52" s="38" t="s">
        <v>13</v>
      </c>
      <c r="R52" s="39">
        <f t="shared" si="17"/>
        <v>0</v>
      </c>
      <c r="S52" s="80"/>
      <c r="T52" s="14"/>
    </row>
    <row r="53" spans="1:20" hidden="1" x14ac:dyDescent="0.25">
      <c r="A53" s="37"/>
      <c r="B53" s="38" t="s">
        <v>56</v>
      </c>
      <c r="C53" s="83"/>
      <c r="D53" s="24">
        <f t="shared" ref="D53:D64" si="20">$G$51</f>
        <v>123.80532876139999</v>
      </c>
      <c r="E53" s="38" t="s">
        <v>13</v>
      </c>
      <c r="F53" s="39">
        <f t="shared" si="15"/>
        <v>0</v>
      </c>
      <c r="G53" s="80"/>
      <c r="H53" s="14"/>
      <c r="I53" s="16">
        <v>0</v>
      </c>
      <c r="J53" s="24">
        <f>$M$51</f>
        <v>111.60682199999999</v>
      </c>
      <c r="K53" s="38" t="s">
        <v>13</v>
      </c>
      <c r="L53" s="39">
        <f t="shared" si="16"/>
        <v>0</v>
      </c>
      <c r="M53" s="80"/>
      <c r="N53" s="14"/>
      <c r="O53" s="16">
        <f>I53</f>
        <v>0</v>
      </c>
      <c r="P53" s="24">
        <f>$S$51</f>
        <v>100</v>
      </c>
      <c r="Q53" s="38" t="s">
        <v>13</v>
      </c>
      <c r="R53" s="39">
        <f t="shared" si="17"/>
        <v>0</v>
      </c>
      <c r="S53" s="80"/>
      <c r="T53" s="14"/>
    </row>
    <row r="54" spans="1:20" hidden="1" x14ac:dyDescent="0.25">
      <c r="A54" s="37"/>
      <c r="B54" s="38" t="s">
        <v>73</v>
      </c>
      <c r="C54" s="16">
        <v>7.5000000000000002E-4</v>
      </c>
      <c r="D54" s="24">
        <f t="shared" si="20"/>
        <v>123.80532876139999</v>
      </c>
      <c r="E54" s="38" t="s">
        <v>13</v>
      </c>
      <c r="F54" s="39">
        <f t="shared" si="15"/>
        <v>9.2853996571049993E-2</v>
      </c>
      <c r="G54" s="80"/>
      <c r="H54" s="14"/>
      <c r="I54" s="16">
        <v>0</v>
      </c>
      <c r="J54" s="24">
        <f t="shared" ref="J54" si="21">$M$51</f>
        <v>111.60682199999999</v>
      </c>
      <c r="K54" s="38" t="s">
        <v>13</v>
      </c>
      <c r="L54" s="39">
        <f t="shared" si="16"/>
        <v>0</v>
      </c>
      <c r="M54" s="80"/>
      <c r="N54" s="14"/>
      <c r="O54" s="16">
        <f t="shared" ref="O54:O55" si="22">I54</f>
        <v>0</v>
      </c>
      <c r="P54" s="24">
        <f>$S$51</f>
        <v>100</v>
      </c>
      <c r="Q54" s="38" t="s">
        <v>13</v>
      </c>
      <c r="R54" s="39">
        <f t="shared" si="17"/>
        <v>0</v>
      </c>
      <c r="S54" s="80"/>
      <c r="T54" s="14"/>
    </row>
    <row r="55" spans="1:20" hidden="1" x14ac:dyDescent="0.25">
      <c r="A55" s="37"/>
      <c r="B55" s="38" t="s">
        <v>48</v>
      </c>
      <c r="C55" s="16">
        <v>1.0200000000000001E-2</v>
      </c>
      <c r="D55" s="24">
        <f>$G$11</f>
        <v>100</v>
      </c>
      <c r="E55" s="47" t="s">
        <v>1</v>
      </c>
      <c r="F55" s="39">
        <f>C55*D55</f>
        <v>1.02</v>
      </c>
      <c r="G55" s="80"/>
      <c r="H55" s="14"/>
      <c r="I55" s="16">
        <v>0</v>
      </c>
      <c r="J55" s="48">
        <f>$M$11</f>
        <v>100</v>
      </c>
      <c r="K55" s="38" t="s">
        <v>1</v>
      </c>
      <c r="L55" s="39">
        <f t="shared" si="16"/>
        <v>0</v>
      </c>
      <c r="M55" s="80"/>
      <c r="N55" s="14"/>
      <c r="O55" s="16">
        <f t="shared" si="22"/>
        <v>0</v>
      </c>
      <c r="P55" s="48">
        <f>$S$51</f>
        <v>100</v>
      </c>
      <c r="Q55" s="38" t="s">
        <v>1</v>
      </c>
      <c r="R55" s="39">
        <f t="shared" si="17"/>
        <v>0</v>
      </c>
      <c r="S55" s="80"/>
      <c r="T55" s="14"/>
    </row>
    <row r="56" spans="1:20" hidden="1" x14ac:dyDescent="0.25">
      <c r="A56" s="37"/>
      <c r="B56" s="33" t="s">
        <v>22</v>
      </c>
      <c r="C56" s="43">
        <f>SUM(C52:C55)</f>
        <v>1.0950000000000001E-2</v>
      </c>
      <c r="D56" s="36">
        <f t="shared" si="20"/>
        <v>123.80532876139999</v>
      </c>
      <c r="E56" s="38" t="s">
        <v>13</v>
      </c>
      <c r="F56" s="39">
        <f>SUM(F52:F55)</f>
        <v>1.11285399657105</v>
      </c>
      <c r="G56" s="80">
        <f>G51+F56</f>
        <v>124.91818275797104</v>
      </c>
      <c r="H56" s="17"/>
      <c r="I56" s="43">
        <f>SUM(I52:I55)</f>
        <v>0</v>
      </c>
      <c r="J56" s="36">
        <f>$M$51</f>
        <v>111.60682199999999</v>
      </c>
      <c r="K56" s="38" t="s">
        <v>13</v>
      </c>
      <c r="L56" s="39">
        <f>SUM(L52:L55)</f>
        <v>0</v>
      </c>
      <c r="M56" s="80">
        <f>M51+L56</f>
        <v>111.60682199999999</v>
      </c>
      <c r="N56" s="17"/>
      <c r="O56" s="43">
        <f>SUM(O52:O55)</f>
        <v>0</v>
      </c>
      <c r="P56" s="36">
        <f>$S$51</f>
        <v>100</v>
      </c>
      <c r="Q56" s="38" t="s">
        <v>13</v>
      </c>
      <c r="R56" s="39">
        <f t="shared" si="17"/>
        <v>0</v>
      </c>
      <c r="S56" s="80">
        <f>S51+R56</f>
        <v>100</v>
      </c>
      <c r="T56" s="14"/>
    </row>
    <row r="57" spans="1:20" hidden="1" x14ac:dyDescent="0.25">
      <c r="A57" s="28" t="s">
        <v>29</v>
      </c>
      <c r="B57" s="29" t="s">
        <v>49</v>
      </c>
      <c r="C57" s="16">
        <v>0</v>
      </c>
      <c r="D57" s="24">
        <f t="shared" si="20"/>
        <v>123.80532876139999</v>
      </c>
      <c r="E57" s="29" t="s">
        <v>13</v>
      </c>
      <c r="F57" s="30">
        <f t="shared" ref="F57:F67" si="23">C57*D57</f>
        <v>0</v>
      </c>
      <c r="G57" s="78"/>
      <c r="H57" s="14"/>
      <c r="I57" s="16">
        <f t="shared" ref="I57:I62" si="24">C57</f>
        <v>0</v>
      </c>
      <c r="J57" s="24">
        <f>$M$51</f>
        <v>111.60682199999999</v>
      </c>
      <c r="K57" s="29" t="s">
        <v>13</v>
      </c>
      <c r="L57" s="30">
        <f t="shared" ref="L57:L67" si="25">I57*J57</f>
        <v>0</v>
      </c>
      <c r="M57" s="78"/>
      <c r="N57" s="14"/>
      <c r="O57" s="16">
        <f t="shared" ref="O57:O62" si="26">I57</f>
        <v>0</v>
      </c>
      <c r="P57" s="24">
        <f t="shared" ref="P57:P64" si="27">$S$51</f>
        <v>100</v>
      </c>
      <c r="Q57" s="29" t="s">
        <v>13</v>
      </c>
      <c r="R57" s="30">
        <f t="shared" si="17"/>
        <v>0</v>
      </c>
      <c r="S57" s="78"/>
      <c r="T57" s="14"/>
    </row>
    <row r="58" spans="1:20" hidden="1" x14ac:dyDescent="0.25">
      <c r="A58" s="37"/>
      <c r="B58" s="37" t="s">
        <v>24</v>
      </c>
      <c r="C58" s="16">
        <v>0</v>
      </c>
      <c r="D58" s="24">
        <f t="shared" si="20"/>
        <v>123.80532876139999</v>
      </c>
      <c r="E58" s="38" t="s">
        <v>13</v>
      </c>
      <c r="F58" s="39">
        <f t="shared" si="23"/>
        <v>0</v>
      </c>
      <c r="G58" s="80"/>
      <c r="H58" s="14"/>
      <c r="I58" s="16">
        <f t="shared" si="24"/>
        <v>0</v>
      </c>
      <c r="J58" s="24">
        <f>$M$51</f>
        <v>111.60682199999999</v>
      </c>
      <c r="K58" s="38" t="s">
        <v>13</v>
      </c>
      <c r="L58" s="39">
        <f t="shared" si="25"/>
        <v>0</v>
      </c>
      <c r="M58" s="80"/>
      <c r="N58" s="14"/>
      <c r="O58" s="16">
        <f t="shared" si="26"/>
        <v>0</v>
      </c>
      <c r="P58" s="24">
        <f t="shared" si="27"/>
        <v>100</v>
      </c>
      <c r="Q58" s="38" t="s">
        <v>13</v>
      </c>
      <c r="R58" s="39">
        <f t="shared" si="17"/>
        <v>0</v>
      </c>
      <c r="S58" s="80"/>
      <c r="T58" s="14"/>
    </row>
    <row r="59" spans="1:20" hidden="1" x14ac:dyDescent="0.25">
      <c r="A59" s="37"/>
      <c r="B59" s="37" t="s">
        <v>52</v>
      </c>
      <c r="C59" s="16">
        <v>0</v>
      </c>
      <c r="D59" s="24">
        <f t="shared" si="20"/>
        <v>123.80532876139999</v>
      </c>
      <c r="E59" s="38" t="s">
        <v>13</v>
      </c>
      <c r="F59" s="39">
        <f t="shared" si="23"/>
        <v>0</v>
      </c>
      <c r="G59" s="80"/>
      <c r="H59" s="14"/>
      <c r="I59" s="16">
        <f t="shared" si="24"/>
        <v>0</v>
      </c>
      <c r="J59" s="24">
        <f t="shared" ref="J59:J64" si="28">$M$51</f>
        <v>111.60682199999999</v>
      </c>
      <c r="K59" s="38" t="s">
        <v>13</v>
      </c>
      <c r="L59" s="39">
        <f t="shared" si="25"/>
        <v>0</v>
      </c>
      <c r="M59" s="80"/>
      <c r="N59" s="14"/>
      <c r="O59" s="16">
        <f t="shared" si="26"/>
        <v>0</v>
      </c>
      <c r="P59" s="24">
        <f t="shared" si="27"/>
        <v>100</v>
      </c>
      <c r="Q59" s="38" t="s">
        <v>13</v>
      </c>
      <c r="R59" s="39">
        <f t="shared" si="17"/>
        <v>0</v>
      </c>
      <c r="S59" s="80"/>
      <c r="T59" s="14"/>
    </row>
    <row r="60" spans="1:20" hidden="1" x14ac:dyDescent="0.25">
      <c r="A60" s="37"/>
      <c r="B60" s="37" t="s">
        <v>53</v>
      </c>
      <c r="C60" s="16">
        <v>0</v>
      </c>
      <c r="D60" s="24">
        <f t="shared" si="20"/>
        <v>123.80532876139999</v>
      </c>
      <c r="E60" s="38" t="s">
        <v>13</v>
      </c>
      <c r="F60" s="39">
        <f t="shared" si="23"/>
        <v>0</v>
      </c>
      <c r="G60" s="80"/>
      <c r="H60" s="14"/>
      <c r="I60" s="16">
        <f t="shared" si="24"/>
        <v>0</v>
      </c>
      <c r="J60" s="24">
        <f t="shared" si="28"/>
        <v>111.60682199999999</v>
      </c>
      <c r="K60" s="38" t="s">
        <v>13</v>
      </c>
      <c r="L60" s="39">
        <f t="shared" si="25"/>
        <v>0</v>
      </c>
      <c r="M60" s="80"/>
      <c r="N60" s="14"/>
      <c r="O60" s="16">
        <f t="shared" si="26"/>
        <v>0</v>
      </c>
      <c r="P60" s="24">
        <f t="shared" si="27"/>
        <v>100</v>
      </c>
      <c r="Q60" s="38" t="s">
        <v>13</v>
      </c>
      <c r="R60" s="39">
        <f t="shared" si="17"/>
        <v>0</v>
      </c>
      <c r="S60" s="80"/>
      <c r="T60" s="14"/>
    </row>
    <row r="61" spans="1:20" hidden="1" x14ac:dyDescent="0.25">
      <c r="A61" s="37"/>
      <c r="B61" s="37" t="s">
        <v>14</v>
      </c>
      <c r="C61" s="16">
        <v>7.0000000000000007E-2</v>
      </c>
      <c r="D61" s="24">
        <f t="shared" si="20"/>
        <v>123.80532876139999</v>
      </c>
      <c r="E61" s="38" t="s">
        <v>13</v>
      </c>
      <c r="F61" s="39">
        <f t="shared" si="23"/>
        <v>8.666373013298001</v>
      </c>
      <c r="G61" s="80"/>
      <c r="H61" s="14"/>
      <c r="I61" s="16">
        <f t="shared" si="24"/>
        <v>7.0000000000000007E-2</v>
      </c>
      <c r="J61" s="24">
        <f t="shared" si="28"/>
        <v>111.60682199999999</v>
      </c>
      <c r="K61" s="38" t="s">
        <v>13</v>
      </c>
      <c r="L61" s="39">
        <f t="shared" si="25"/>
        <v>7.8124775400000006</v>
      </c>
      <c r="M61" s="80"/>
      <c r="N61" s="14"/>
      <c r="O61" s="16">
        <f t="shared" si="26"/>
        <v>7.0000000000000007E-2</v>
      </c>
      <c r="P61" s="24">
        <f t="shared" si="27"/>
        <v>100</v>
      </c>
      <c r="Q61" s="38" t="s">
        <v>13</v>
      </c>
      <c r="R61" s="39">
        <f t="shared" si="17"/>
        <v>7.0000000000000009</v>
      </c>
      <c r="S61" s="80"/>
      <c r="T61" s="14"/>
    </row>
    <row r="62" spans="1:20" hidden="1" x14ac:dyDescent="0.25">
      <c r="A62" s="37"/>
      <c r="B62" s="38" t="s">
        <v>25</v>
      </c>
      <c r="C62" s="16">
        <v>0</v>
      </c>
      <c r="D62" s="24">
        <f t="shared" si="20"/>
        <v>123.80532876139999</v>
      </c>
      <c r="E62" s="38" t="s">
        <v>13</v>
      </c>
      <c r="F62" s="39">
        <f t="shared" si="23"/>
        <v>0</v>
      </c>
      <c r="G62" s="80"/>
      <c r="H62" s="14"/>
      <c r="I62" s="16">
        <f t="shared" si="24"/>
        <v>0</v>
      </c>
      <c r="J62" s="24">
        <f t="shared" si="28"/>
        <v>111.60682199999999</v>
      </c>
      <c r="K62" s="38" t="s">
        <v>13</v>
      </c>
      <c r="L62" s="39">
        <f t="shared" si="25"/>
        <v>0</v>
      </c>
      <c r="M62" s="80"/>
      <c r="N62" s="14"/>
      <c r="O62" s="16">
        <f t="shared" si="26"/>
        <v>0</v>
      </c>
      <c r="P62" s="24">
        <f t="shared" si="27"/>
        <v>100</v>
      </c>
      <c r="Q62" s="38" t="s">
        <v>13</v>
      </c>
      <c r="R62" s="39">
        <f t="shared" si="17"/>
        <v>0</v>
      </c>
      <c r="S62" s="80"/>
      <c r="T62" s="14"/>
    </row>
    <row r="63" spans="1:20" hidden="1" x14ac:dyDescent="0.25">
      <c r="A63" s="37"/>
      <c r="B63" s="38" t="s">
        <v>44</v>
      </c>
      <c r="C63" s="83"/>
      <c r="D63" s="24">
        <f t="shared" si="20"/>
        <v>123.80532876139999</v>
      </c>
      <c r="E63" s="38" t="s">
        <v>13</v>
      </c>
      <c r="F63" s="39">
        <f t="shared" si="23"/>
        <v>0</v>
      </c>
      <c r="G63" s="80"/>
      <c r="H63" s="14"/>
      <c r="I63" s="83"/>
      <c r="J63" s="24">
        <f t="shared" si="28"/>
        <v>111.60682199999999</v>
      </c>
      <c r="K63" s="38" t="s">
        <v>13</v>
      </c>
      <c r="L63" s="39">
        <f t="shared" si="25"/>
        <v>0</v>
      </c>
      <c r="M63" s="80"/>
      <c r="N63" s="14"/>
      <c r="O63" s="83"/>
      <c r="P63" s="24">
        <f t="shared" si="27"/>
        <v>100</v>
      </c>
      <c r="Q63" s="38" t="s">
        <v>13</v>
      </c>
      <c r="R63" s="39">
        <f t="shared" si="17"/>
        <v>0</v>
      </c>
      <c r="S63" s="80"/>
      <c r="T63" s="14"/>
    </row>
    <row r="64" spans="1:20" hidden="1" x14ac:dyDescent="0.25">
      <c r="A64" s="32"/>
      <c r="B64" s="33" t="s">
        <v>22</v>
      </c>
      <c r="C64" s="43">
        <f>SUM(C57:C63)</f>
        <v>7.0000000000000007E-2</v>
      </c>
      <c r="D64" s="36">
        <f t="shared" si="20"/>
        <v>123.80532876139999</v>
      </c>
      <c r="E64" s="33" t="s">
        <v>13</v>
      </c>
      <c r="F64" s="36">
        <f t="shared" si="23"/>
        <v>8.666373013298001</v>
      </c>
      <c r="G64" s="79">
        <f>G56+F64</f>
        <v>133.58455577126904</v>
      </c>
      <c r="H64" s="13"/>
      <c r="I64" s="43">
        <f>SUM(I57:I63)</f>
        <v>7.0000000000000007E-2</v>
      </c>
      <c r="J64" s="36">
        <f t="shared" si="28"/>
        <v>111.60682199999999</v>
      </c>
      <c r="K64" s="33" t="s">
        <v>13</v>
      </c>
      <c r="L64" s="36">
        <f t="shared" si="25"/>
        <v>7.8124775400000006</v>
      </c>
      <c r="M64" s="79">
        <f>M56+L64</f>
        <v>119.41929954</v>
      </c>
      <c r="N64" s="13"/>
      <c r="O64" s="43">
        <f>SUM(O57:O63)</f>
        <v>7.0000000000000007E-2</v>
      </c>
      <c r="P64" s="36">
        <f t="shared" si="27"/>
        <v>100</v>
      </c>
      <c r="Q64" s="33" t="s">
        <v>13</v>
      </c>
      <c r="R64" s="36">
        <f t="shared" si="17"/>
        <v>7.0000000000000009</v>
      </c>
      <c r="S64" s="79">
        <f>S56+R64</f>
        <v>107</v>
      </c>
      <c r="T64" s="13"/>
    </row>
    <row r="65" spans="1:20" hidden="1" x14ac:dyDescent="0.25">
      <c r="A65" s="37" t="s">
        <v>16</v>
      </c>
      <c r="B65" s="38" t="s">
        <v>54</v>
      </c>
      <c r="C65" s="83"/>
      <c r="D65" s="24">
        <f>$G$64</f>
        <v>133.58455577126904</v>
      </c>
      <c r="E65" s="38" t="s">
        <v>26</v>
      </c>
      <c r="F65" s="39">
        <f t="shared" si="23"/>
        <v>0</v>
      </c>
      <c r="G65" s="80"/>
      <c r="H65" s="14"/>
      <c r="I65" s="16">
        <f>C65</f>
        <v>0</v>
      </c>
      <c r="J65" s="24">
        <f>$M$64</f>
        <v>119.41929954</v>
      </c>
      <c r="K65" s="38" t="s">
        <v>26</v>
      </c>
      <c r="L65" s="39">
        <f t="shared" si="25"/>
        <v>0</v>
      </c>
      <c r="M65" s="80"/>
      <c r="N65" s="14"/>
      <c r="O65" s="16">
        <f>C65</f>
        <v>0</v>
      </c>
      <c r="P65" s="24">
        <f>$S64</f>
        <v>107</v>
      </c>
      <c r="Q65" s="38" t="s">
        <v>26</v>
      </c>
      <c r="R65" s="39">
        <f t="shared" si="17"/>
        <v>0</v>
      </c>
      <c r="S65" s="80"/>
      <c r="T65" s="14"/>
    </row>
    <row r="66" spans="1:20" hidden="1" x14ac:dyDescent="0.25">
      <c r="A66" s="37" t="s">
        <v>17</v>
      </c>
      <c r="B66" s="38" t="s">
        <v>90</v>
      </c>
      <c r="C66" s="83"/>
      <c r="D66" s="24">
        <f>$G$64</f>
        <v>133.58455577126904</v>
      </c>
      <c r="E66" s="38" t="s">
        <v>26</v>
      </c>
      <c r="F66" s="39">
        <f t="shared" si="23"/>
        <v>0</v>
      </c>
      <c r="G66" s="80"/>
      <c r="H66" s="14"/>
      <c r="I66" s="16"/>
      <c r="J66" s="24">
        <f>$M$64</f>
        <v>119.41929954</v>
      </c>
      <c r="K66" s="38" t="s">
        <v>26</v>
      </c>
      <c r="L66" s="39">
        <f t="shared" si="25"/>
        <v>0</v>
      </c>
      <c r="M66" s="80"/>
      <c r="N66" s="14"/>
      <c r="O66" s="16"/>
      <c r="P66" s="24">
        <f>$S$64</f>
        <v>107</v>
      </c>
      <c r="Q66" s="38" t="s">
        <v>26</v>
      </c>
      <c r="R66" s="39">
        <f t="shared" si="17"/>
        <v>0</v>
      </c>
      <c r="S66" s="80"/>
      <c r="T66" s="14"/>
    </row>
    <row r="67" spans="1:20" hidden="1" x14ac:dyDescent="0.25">
      <c r="A67" s="37"/>
      <c r="B67" s="33" t="s">
        <v>22</v>
      </c>
      <c r="C67" s="43">
        <f>SUM(C65:C66)</f>
        <v>0</v>
      </c>
      <c r="D67" s="24">
        <f>$G$64</f>
        <v>133.58455577126904</v>
      </c>
      <c r="E67" s="38" t="s">
        <v>26</v>
      </c>
      <c r="F67" s="36">
        <f t="shared" si="23"/>
        <v>0</v>
      </c>
      <c r="G67" s="80"/>
      <c r="H67" s="14"/>
      <c r="I67" s="43">
        <f>SUM(I65:I66)</f>
        <v>0</v>
      </c>
      <c r="J67" s="24">
        <f>$M$64</f>
        <v>119.41929954</v>
      </c>
      <c r="K67" s="38" t="s">
        <v>26</v>
      </c>
      <c r="L67" s="36">
        <f t="shared" si="25"/>
        <v>0</v>
      </c>
      <c r="M67" s="80"/>
      <c r="N67" s="14"/>
      <c r="O67" s="43">
        <f>SUM(O65:O66)</f>
        <v>0</v>
      </c>
      <c r="P67" s="24">
        <f>$S$64</f>
        <v>107</v>
      </c>
      <c r="Q67" s="38" t="s">
        <v>26</v>
      </c>
      <c r="R67" s="36">
        <f t="shared" si="17"/>
        <v>0</v>
      </c>
      <c r="S67" s="80"/>
      <c r="T67" s="14"/>
    </row>
    <row r="68" spans="1:20" hidden="1" x14ac:dyDescent="0.25">
      <c r="A68" s="3"/>
      <c r="B68" s="7" t="s">
        <v>22</v>
      </c>
      <c r="C68" s="8"/>
      <c r="D68" s="5"/>
      <c r="E68" s="7"/>
      <c r="F68" s="6"/>
      <c r="G68" s="82">
        <f>G64+F67</f>
        <v>133.58455577126904</v>
      </c>
      <c r="H68" s="15"/>
      <c r="I68" s="8"/>
      <c r="J68" s="5"/>
      <c r="K68" s="7"/>
      <c r="L68" s="6"/>
      <c r="M68" s="82">
        <f>M64+L67</f>
        <v>119.41929954</v>
      </c>
      <c r="N68" s="15"/>
      <c r="O68" s="8"/>
      <c r="P68" s="5"/>
      <c r="Q68" s="7"/>
      <c r="R68" s="6"/>
      <c r="S68" s="82">
        <f>S64+R67</f>
        <v>107</v>
      </c>
      <c r="T68" s="15"/>
    </row>
    <row r="69" spans="1:20" hidden="1" x14ac:dyDescent="0.25"/>
    <row r="70" spans="1:20" hidden="1" x14ac:dyDescent="0.25"/>
    <row r="71" spans="1:20" hidden="1" x14ac:dyDescent="0.25"/>
    <row r="73" spans="1:20" s="23" customFormat="1" ht="32.4" x14ac:dyDescent="0.55000000000000004">
      <c r="A73" s="18"/>
      <c r="B73" s="104" t="s">
        <v>60</v>
      </c>
      <c r="C73" s="104"/>
      <c r="D73" s="104"/>
      <c r="E73" s="104"/>
      <c r="F73" s="104"/>
      <c r="G73" s="104"/>
      <c r="H73" s="104"/>
      <c r="I73" s="104"/>
      <c r="J73" s="104"/>
      <c r="K73" s="104"/>
      <c r="L73" s="104"/>
      <c r="M73" s="104"/>
      <c r="N73" s="104"/>
      <c r="T73" s="24"/>
    </row>
    <row r="76" spans="1:20" ht="31.5" customHeight="1" x14ac:dyDescent="0.25">
      <c r="A76" s="61" t="s">
        <v>86</v>
      </c>
      <c r="B76" s="111" t="s">
        <v>83</v>
      </c>
      <c r="C76" s="111"/>
      <c r="D76" s="111"/>
      <c r="E76" s="111"/>
      <c r="F76" s="111"/>
      <c r="G76" s="112"/>
      <c r="H76" s="108" t="s">
        <v>101</v>
      </c>
      <c r="I76" s="109"/>
      <c r="J76" s="109"/>
      <c r="K76" s="109"/>
      <c r="L76" s="109"/>
      <c r="M76" s="110"/>
      <c r="N76" s="27"/>
      <c r="O76" s="105" t="s">
        <v>50</v>
      </c>
      <c r="P76" s="106"/>
      <c r="Q76" s="106"/>
      <c r="R76" s="106"/>
      <c r="S76" s="106"/>
      <c r="T76" s="107"/>
    </row>
    <row r="77" spans="1:20" x14ac:dyDescent="0.25">
      <c r="A77" s="3" t="s">
        <v>0</v>
      </c>
      <c r="B77" s="4"/>
      <c r="C77" s="19" t="s">
        <v>2</v>
      </c>
      <c r="D77" s="103" t="s">
        <v>3</v>
      </c>
      <c r="E77" s="103"/>
      <c r="F77" s="6" t="s">
        <v>4</v>
      </c>
      <c r="G77" s="5" t="s">
        <v>5</v>
      </c>
      <c r="H77" s="11"/>
      <c r="I77" s="19" t="s">
        <v>2</v>
      </c>
      <c r="J77" s="103" t="s">
        <v>3</v>
      </c>
      <c r="K77" s="103"/>
      <c r="L77" s="6" t="s">
        <v>4</v>
      </c>
      <c r="M77" s="5" t="s">
        <v>5</v>
      </c>
      <c r="N77" s="11"/>
      <c r="O77" s="19" t="s">
        <v>2</v>
      </c>
      <c r="P77" s="103" t="s">
        <v>3</v>
      </c>
      <c r="Q77" s="103"/>
      <c r="R77" s="6" t="s">
        <v>4</v>
      </c>
      <c r="S77" s="5" t="s">
        <v>5</v>
      </c>
      <c r="T77" s="5"/>
    </row>
    <row r="78" spans="1:20" x14ac:dyDescent="0.25">
      <c r="A78" s="28" t="s">
        <v>1</v>
      </c>
      <c r="B78" s="29"/>
      <c r="C78" s="30">
        <v>100</v>
      </c>
      <c r="D78" s="31">
        <v>100</v>
      </c>
      <c r="E78" s="29"/>
      <c r="F78" s="30">
        <v>100</v>
      </c>
      <c r="G78" s="78">
        <v>100</v>
      </c>
      <c r="H78" s="12"/>
      <c r="I78" s="30">
        <v>100</v>
      </c>
      <c r="J78" s="31">
        <v>100</v>
      </c>
      <c r="K78" s="29"/>
      <c r="L78" s="30">
        <v>100</v>
      </c>
      <c r="M78" s="78">
        <v>100</v>
      </c>
      <c r="N78" s="12"/>
      <c r="O78" s="30">
        <v>100</v>
      </c>
      <c r="P78" s="31">
        <v>100</v>
      </c>
      <c r="Q78" s="29"/>
      <c r="R78" s="30">
        <v>100</v>
      </c>
      <c r="S78" s="78">
        <v>100</v>
      </c>
      <c r="T78" s="12"/>
    </row>
    <row r="79" spans="1:20" x14ac:dyDescent="0.25">
      <c r="A79" s="32" t="s">
        <v>6</v>
      </c>
      <c r="B79" s="33"/>
      <c r="C79" s="34">
        <v>0</v>
      </c>
      <c r="D79" s="35">
        <f>D78</f>
        <v>100</v>
      </c>
      <c r="E79" s="33" t="s">
        <v>1</v>
      </c>
      <c r="F79" s="36">
        <f t="shared" ref="F79:F87" si="29">C79*D79</f>
        <v>0</v>
      </c>
      <c r="G79" s="79">
        <f>G78+F79</f>
        <v>100</v>
      </c>
      <c r="H79" s="13"/>
      <c r="I79" s="43">
        <f>C79</f>
        <v>0</v>
      </c>
      <c r="J79" s="35">
        <f>J78</f>
        <v>100</v>
      </c>
      <c r="K79" s="33" t="s">
        <v>1</v>
      </c>
      <c r="L79" s="36">
        <f t="shared" ref="L79:L88" si="30">I79*J79</f>
        <v>0</v>
      </c>
      <c r="M79" s="79">
        <f>M78+L79</f>
        <v>100</v>
      </c>
      <c r="N79" s="13"/>
      <c r="O79" s="34"/>
      <c r="P79" s="35">
        <f>P78</f>
        <v>100</v>
      </c>
      <c r="Q79" s="33" t="s">
        <v>1</v>
      </c>
      <c r="R79" s="36">
        <f t="shared" ref="R79:R100" si="31">O79*P79</f>
        <v>0</v>
      </c>
      <c r="S79" s="79">
        <f>S78+R79</f>
        <v>100</v>
      </c>
      <c r="T79" s="13"/>
    </row>
    <row r="80" spans="1:20" x14ac:dyDescent="0.25">
      <c r="A80" s="28" t="s">
        <v>7</v>
      </c>
      <c r="B80" s="29" t="s">
        <v>8</v>
      </c>
      <c r="C80" s="16">
        <v>8.3000000000000004E-2</v>
      </c>
      <c r="D80" s="31">
        <f>$G$79</f>
        <v>100</v>
      </c>
      <c r="E80" s="29" t="s">
        <v>9</v>
      </c>
      <c r="F80" s="30">
        <f t="shared" si="29"/>
        <v>8.3000000000000007</v>
      </c>
      <c r="G80" s="78"/>
      <c r="H80" s="14"/>
      <c r="I80" s="16">
        <f>C80</f>
        <v>8.3000000000000004E-2</v>
      </c>
      <c r="J80" s="31">
        <f>$M$79</f>
        <v>100</v>
      </c>
      <c r="K80" s="29" t="s">
        <v>9</v>
      </c>
      <c r="L80" s="30">
        <f t="shared" si="30"/>
        <v>8.3000000000000007</v>
      </c>
      <c r="M80" s="78"/>
      <c r="N80" s="14"/>
      <c r="O80" s="16"/>
      <c r="P80" s="31">
        <f>$S$79</f>
        <v>100</v>
      </c>
      <c r="Q80" s="29" t="s">
        <v>9</v>
      </c>
      <c r="R80" s="30">
        <f t="shared" si="31"/>
        <v>0</v>
      </c>
      <c r="S80" s="78"/>
      <c r="T80" s="14"/>
    </row>
    <row r="81" spans="1:20" x14ac:dyDescent="0.25">
      <c r="A81" s="37"/>
      <c r="B81" s="38" t="s">
        <v>10</v>
      </c>
      <c r="C81" s="16">
        <v>0</v>
      </c>
      <c r="D81" s="24">
        <f>$G$79</f>
        <v>100</v>
      </c>
      <c r="E81" s="38" t="s">
        <v>9</v>
      </c>
      <c r="F81" s="39">
        <f t="shared" si="29"/>
        <v>0</v>
      </c>
      <c r="G81" s="80"/>
      <c r="H81" s="14"/>
      <c r="I81" s="16"/>
      <c r="J81" s="24">
        <f>$M$79</f>
        <v>100</v>
      </c>
      <c r="K81" s="38" t="s">
        <v>9</v>
      </c>
      <c r="L81" s="39">
        <f t="shared" si="30"/>
        <v>0</v>
      </c>
      <c r="M81" s="80"/>
      <c r="N81" s="14"/>
      <c r="O81" s="16"/>
      <c r="P81" s="39">
        <f>$S$79</f>
        <v>100</v>
      </c>
      <c r="Q81" s="38" t="s">
        <v>9</v>
      </c>
      <c r="R81" s="39">
        <f t="shared" si="31"/>
        <v>0</v>
      </c>
      <c r="S81" s="80"/>
      <c r="T81" s="14"/>
    </row>
    <row r="82" spans="1:20" x14ac:dyDescent="0.25">
      <c r="A82" s="37"/>
      <c r="B82" s="37" t="s">
        <v>11</v>
      </c>
      <c r="C82" s="16">
        <v>0</v>
      </c>
      <c r="D82" s="24">
        <f t="shared" ref="D82:D83" si="32">$G$79</f>
        <v>100</v>
      </c>
      <c r="E82" s="38" t="s">
        <v>9</v>
      </c>
      <c r="F82" s="39">
        <f t="shared" si="29"/>
        <v>0</v>
      </c>
      <c r="G82" s="80"/>
      <c r="H82" s="14"/>
      <c r="I82" s="16"/>
      <c r="J82" s="24">
        <f t="shared" ref="J82:J83" si="33">$M$79</f>
        <v>100</v>
      </c>
      <c r="K82" s="38" t="s">
        <v>9</v>
      </c>
      <c r="L82" s="39">
        <f t="shared" si="30"/>
        <v>0</v>
      </c>
      <c r="M82" s="80"/>
      <c r="N82" s="14"/>
      <c r="O82" s="16"/>
      <c r="P82" s="39">
        <f t="shared" ref="P82:P83" si="34">$S$79</f>
        <v>100</v>
      </c>
      <c r="Q82" s="38" t="s">
        <v>9</v>
      </c>
      <c r="R82" s="39">
        <f t="shared" si="31"/>
        <v>0</v>
      </c>
      <c r="S82" s="80"/>
      <c r="T82" s="14"/>
    </row>
    <row r="83" spans="1:20" x14ac:dyDescent="0.25">
      <c r="A83" s="32"/>
      <c r="B83" s="32" t="s">
        <v>22</v>
      </c>
      <c r="C83" s="34">
        <f>SUM(C80:C82)</f>
        <v>8.3000000000000004E-2</v>
      </c>
      <c r="D83" s="24">
        <f t="shared" si="32"/>
        <v>100</v>
      </c>
      <c r="E83" s="33"/>
      <c r="F83" s="36">
        <f t="shared" si="29"/>
        <v>8.3000000000000007</v>
      </c>
      <c r="G83" s="79">
        <f>G79+F83</f>
        <v>108.3</v>
      </c>
      <c r="H83" s="13"/>
      <c r="I83" s="34">
        <f>SUM(I80:I82)</f>
        <v>8.3000000000000004E-2</v>
      </c>
      <c r="J83" s="24">
        <f t="shared" si="33"/>
        <v>100</v>
      </c>
      <c r="K83" s="33" t="s">
        <v>9</v>
      </c>
      <c r="L83" s="36">
        <f t="shared" si="30"/>
        <v>8.3000000000000007</v>
      </c>
      <c r="M83" s="79">
        <f>M79+L83</f>
        <v>108.3</v>
      </c>
      <c r="N83" s="13"/>
      <c r="O83" s="34">
        <f>SUM(O80:O82)</f>
        <v>0</v>
      </c>
      <c r="P83" s="36">
        <f t="shared" si="34"/>
        <v>100</v>
      </c>
      <c r="Q83" s="33" t="s">
        <v>9</v>
      </c>
      <c r="R83" s="36">
        <f t="shared" si="31"/>
        <v>0</v>
      </c>
      <c r="S83" s="79">
        <f>S79+R83</f>
        <v>100</v>
      </c>
      <c r="T83" s="13"/>
    </row>
    <row r="84" spans="1:20" x14ac:dyDescent="0.25">
      <c r="A84" s="40" t="s">
        <v>12</v>
      </c>
      <c r="B84" s="41"/>
      <c r="C84" s="34">
        <v>8.3299999999999999E-2</v>
      </c>
      <c r="D84" s="27">
        <f>G83-F82-F79</f>
        <v>108.3</v>
      </c>
      <c r="E84" s="46" t="s">
        <v>47</v>
      </c>
      <c r="F84" s="26">
        <f t="shared" si="29"/>
        <v>9.0213900000000002</v>
      </c>
      <c r="G84" s="81">
        <f>G83+F84</f>
        <v>117.32138999999999</v>
      </c>
      <c r="H84" s="13"/>
      <c r="I84" s="34"/>
      <c r="J84" s="27">
        <f>M83-L82-L79</f>
        <v>108.3</v>
      </c>
      <c r="K84" s="41" t="s">
        <v>47</v>
      </c>
      <c r="L84" s="26">
        <f t="shared" si="30"/>
        <v>0</v>
      </c>
      <c r="M84" s="81">
        <f>M83+L84</f>
        <v>108.3</v>
      </c>
      <c r="N84" s="13"/>
      <c r="O84" s="34"/>
      <c r="P84" s="27">
        <f>S83-R82-S79</f>
        <v>0</v>
      </c>
      <c r="Q84" s="41" t="s">
        <v>47</v>
      </c>
      <c r="R84" s="26">
        <f t="shared" si="31"/>
        <v>0</v>
      </c>
      <c r="S84" s="81">
        <f>S83+R84</f>
        <v>100</v>
      </c>
      <c r="T84" s="13"/>
    </row>
    <row r="85" spans="1:20" x14ac:dyDescent="0.25">
      <c r="A85" s="37" t="s">
        <v>18</v>
      </c>
      <c r="B85" s="38" t="s">
        <v>28</v>
      </c>
      <c r="C85" s="16">
        <f>C18</f>
        <v>0</v>
      </c>
      <c r="D85" s="24">
        <f>$G$84</f>
        <v>117.32138999999999</v>
      </c>
      <c r="E85" s="38" t="s">
        <v>13</v>
      </c>
      <c r="F85" s="39">
        <f t="shared" si="29"/>
        <v>0</v>
      </c>
      <c r="G85" s="80"/>
      <c r="H85" s="14"/>
      <c r="I85" s="16">
        <f>C85</f>
        <v>0</v>
      </c>
      <c r="J85" s="24">
        <f>$M$84</f>
        <v>108.3</v>
      </c>
      <c r="K85" s="38" t="s">
        <v>13</v>
      </c>
      <c r="L85" s="39">
        <f t="shared" si="30"/>
        <v>0</v>
      </c>
      <c r="M85" s="80"/>
      <c r="N85" s="14"/>
      <c r="O85" s="16">
        <f>C85</f>
        <v>0</v>
      </c>
      <c r="P85" s="24">
        <f>$S$84</f>
        <v>100</v>
      </c>
      <c r="Q85" s="38" t="s">
        <v>13</v>
      </c>
      <c r="R85" s="39">
        <f t="shared" si="31"/>
        <v>0</v>
      </c>
      <c r="S85" s="80"/>
      <c r="T85" s="14"/>
    </row>
    <row r="86" spans="1:20" x14ac:dyDescent="0.25">
      <c r="A86" s="37"/>
      <c r="B86" s="38" t="s">
        <v>38</v>
      </c>
      <c r="C86" s="83"/>
      <c r="D86" s="24">
        <f t="shared" ref="D86:D89" si="35">$G$84</f>
        <v>117.32138999999999</v>
      </c>
      <c r="E86" s="38" t="s">
        <v>13</v>
      </c>
      <c r="F86" s="39">
        <f t="shared" si="29"/>
        <v>0</v>
      </c>
      <c r="G86" s="80"/>
      <c r="H86" s="14"/>
      <c r="I86" s="16">
        <v>0</v>
      </c>
      <c r="J86" s="24">
        <f>$M$84</f>
        <v>108.3</v>
      </c>
      <c r="K86" s="38" t="s">
        <v>13</v>
      </c>
      <c r="L86" s="39">
        <f t="shared" si="30"/>
        <v>0</v>
      </c>
      <c r="M86" s="80"/>
      <c r="N86" s="14"/>
      <c r="O86" s="16">
        <f>I86</f>
        <v>0</v>
      </c>
      <c r="P86" s="24">
        <f>$S$84</f>
        <v>100</v>
      </c>
      <c r="Q86" s="38" t="s">
        <v>13</v>
      </c>
      <c r="R86" s="39">
        <f t="shared" si="31"/>
        <v>0</v>
      </c>
      <c r="S86" s="80"/>
      <c r="T86" s="14"/>
    </row>
    <row r="87" spans="1:20" x14ac:dyDescent="0.25">
      <c r="A87" s="37"/>
      <c r="B87" s="38" t="s">
        <v>73</v>
      </c>
      <c r="C87" s="16">
        <v>7.5000000000000002E-4</v>
      </c>
      <c r="D87" s="24">
        <f t="shared" si="35"/>
        <v>117.32138999999999</v>
      </c>
      <c r="E87" s="38" t="s">
        <v>13</v>
      </c>
      <c r="F87" s="39">
        <f t="shared" si="29"/>
        <v>8.7991042499999991E-2</v>
      </c>
      <c r="G87" s="80"/>
      <c r="H87" s="14"/>
      <c r="I87" s="16">
        <v>0</v>
      </c>
      <c r="J87" s="24">
        <f>$M$84</f>
        <v>108.3</v>
      </c>
      <c r="K87" s="38" t="s">
        <v>13</v>
      </c>
      <c r="L87" s="39">
        <f t="shared" si="30"/>
        <v>0</v>
      </c>
      <c r="M87" s="80"/>
      <c r="N87" s="14"/>
      <c r="O87" s="16">
        <f t="shared" ref="O87:O88" si="36">I87</f>
        <v>0</v>
      </c>
      <c r="P87" s="24">
        <f t="shared" ref="P87:P97" si="37">$S$84</f>
        <v>100</v>
      </c>
      <c r="Q87" s="38" t="s">
        <v>13</v>
      </c>
      <c r="R87" s="39">
        <f t="shared" si="31"/>
        <v>0</v>
      </c>
      <c r="S87" s="80"/>
      <c r="T87" s="14"/>
    </row>
    <row r="88" spans="1:20" x14ac:dyDescent="0.25">
      <c r="A88" s="37"/>
      <c r="B88" s="38" t="s">
        <v>48</v>
      </c>
      <c r="C88" s="16">
        <v>1.0200000000000001E-2</v>
      </c>
      <c r="D88" s="24">
        <f>$G$78</f>
        <v>100</v>
      </c>
      <c r="E88" s="47" t="s">
        <v>1</v>
      </c>
      <c r="F88" s="39">
        <f>C88*D88</f>
        <v>1.02</v>
      </c>
      <c r="G88" s="80"/>
      <c r="H88" s="14"/>
      <c r="I88" s="16">
        <v>0</v>
      </c>
      <c r="J88" s="48">
        <f>$M$11</f>
        <v>100</v>
      </c>
      <c r="K88" s="38" t="s">
        <v>1</v>
      </c>
      <c r="L88" s="39">
        <f t="shared" si="30"/>
        <v>0</v>
      </c>
      <c r="M88" s="80"/>
      <c r="N88" s="14"/>
      <c r="O88" s="16">
        <f t="shared" si="36"/>
        <v>0</v>
      </c>
      <c r="P88" s="24">
        <f t="shared" si="37"/>
        <v>100</v>
      </c>
      <c r="Q88" s="38" t="s">
        <v>1</v>
      </c>
      <c r="R88" s="39">
        <f t="shared" si="31"/>
        <v>0</v>
      </c>
      <c r="S88" s="80"/>
      <c r="T88" s="14"/>
    </row>
    <row r="89" spans="1:20" x14ac:dyDescent="0.25">
      <c r="A89" s="37"/>
      <c r="B89" s="33" t="s">
        <v>22</v>
      </c>
      <c r="C89" s="43">
        <f>SUM(C85:C88)</f>
        <v>1.0950000000000001E-2</v>
      </c>
      <c r="D89" s="24">
        <f t="shared" si="35"/>
        <v>117.32138999999999</v>
      </c>
      <c r="E89" s="38" t="s">
        <v>13</v>
      </c>
      <c r="F89" s="39">
        <f>SUM(F85:F88)</f>
        <v>1.1079910424999999</v>
      </c>
      <c r="G89" s="80">
        <f>G84+F89</f>
        <v>118.4293810425</v>
      </c>
      <c r="H89" s="17"/>
      <c r="I89" s="43">
        <f>SUM(I85:I88)</f>
        <v>0</v>
      </c>
      <c r="J89" s="24">
        <f>$M$84</f>
        <v>108.3</v>
      </c>
      <c r="K89" s="38" t="s">
        <v>13</v>
      </c>
      <c r="L89" s="39">
        <f>SUM(L85:L88)</f>
        <v>0</v>
      </c>
      <c r="M89" s="80">
        <f>M84+L89</f>
        <v>108.3</v>
      </c>
      <c r="N89" s="17"/>
      <c r="O89" s="43">
        <f>SUM(O85:O88)</f>
        <v>0</v>
      </c>
      <c r="P89" s="36">
        <f t="shared" si="37"/>
        <v>100</v>
      </c>
      <c r="Q89" s="38" t="s">
        <v>13</v>
      </c>
      <c r="R89" s="39">
        <f t="shared" si="31"/>
        <v>0</v>
      </c>
      <c r="S89" s="80">
        <f>S84+R89</f>
        <v>100</v>
      </c>
      <c r="T89" s="14"/>
    </row>
    <row r="90" spans="1:20" x14ac:dyDescent="0.25">
      <c r="A90" s="28" t="s">
        <v>29</v>
      </c>
      <c r="B90" s="29" t="s">
        <v>49</v>
      </c>
      <c r="C90" s="16">
        <v>7.6999999999999999E-2</v>
      </c>
      <c r="D90" s="31">
        <f>$G$84</f>
        <v>117.32138999999999</v>
      </c>
      <c r="E90" s="29" t="s">
        <v>13</v>
      </c>
      <c r="F90" s="30">
        <f t="shared" ref="F90:F100" si="38">C90*D90</f>
        <v>9.0337470299999989</v>
      </c>
      <c r="G90" s="78"/>
      <c r="H90" s="14"/>
      <c r="I90" s="16">
        <f t="shared" ref="I90:I95" si="39">C90</f>
        <v>7.6999999999999999E-2</v>
      </c>
      <c r="J90" s="24">
        <f>$M$84</f>
        <v>108.3</v>
      </c>
      <c r="K90" s="29" t="s">
        <v>13</v>
      </c>
      <c r="L90" s="30">
        <f t="shared" ref="L90:L100" si="40">I90*J90</f>
        <v>8.3391000000000002</v>
      </c>
      <c r="M90" s="78"/>
      <c r="N90" s="14"/>
      <c r="O90" s="16">
        <f t="shared" ref="O90:O95" si="41">I90</f>
        <v>7.6999999999999999E-2</v>
      </c>
      <c r="P90" s="24">
        <f t="shared" si="37"/>
        <v>100</v>
      </c>
      <c r="Q90" s="29" t="s">
        <v>13</v>
      </c>
      <c r="R90" s="30">
        <f t="shared" si="31"/>
        <v>7.7</v>
      </c>
      <c r="S90" s="78"/>
      <c r="T90" s="14"/>
    </row>
    <row r="91" spans="1:20" x14ac:dyDescent="0.25">
      <c r="A91" s="37"/>
      <c r="B91" s="37" t="s">
        <v>24</v>
      </c>
      <c r="C91" s="16">
        <v>7.5300000000000006E-2</v>
      </c>
      <c r="D91" s="24">
        <f>$G$84</f>
        <v>117.32138999999999</v>
      </c>
      <c r="E91" s="38" t="s">
        <v>13</v>
      </c>
      <c r="F91" s="39">
        <f t="shared" si="38"/>
        <v>8.8343006670000008</v>
      </c>
      <c r="G91" s="80"/>
      <c r="H91" s="14"/>
      <c r="I91" s="16">
        <f t="shared" si="39"/>
        <v>7.5300000000000006E-2</v>
      </c>
      <c r="J91" s="24">
        <f>$M$84</f>
        <v>108.3</v>
      </c>
      <c r="K91" s="38" t="s">
        <v>13</v>
      </c>
      <c r="L91" s="39">
        <f t="shared" si="40"/>
        <v>8.1549899999999997</v>
      </c>
      <c r="M91" s="80"/>
      <c r="N91" s="14"/>
      <c r="O91" s="16">
        <f t="shared" si="41"/>
        <v>7.5300000000000006E-2</v>
      </c>
      <c r="P91" s="24">
        <f t="shared" si="37"/>
        <v>100</v>
      </c>
      <c r="Q91" s="38" t="s">
        <v>13</v>
      </c>
      <c r="R91" s="39">
        <f t="shared" si="31"/>
        <v>7.53</v>
      </c>
      <c r="S91" s="80"/>
      <c r="T91" s="14"/>
    </row>
    <row r="92" spans="1:20" x14ac:dyDescent="0.25">
      <c r="A92" s="37"/>
      <c r="B92" s="37" t="s">
        <v>52</v>
      </c>
      <c r="C92" s="16">
        <f>C25</f>
        <v>0</v>
      </c>
      <c r="D92" s="24">
        <f t="shared" ref="D92:D97" si="42">$G$84</f>
        <v>117.32138999999999</v>
      </c>
      <c r="E92" s="38" t="s">
        <v>13</v>
      </c>
      <c r="F92" s="39">
        <f t="shared" si="38"/>
        <v>0</v>
      </c>
      <c r="G92" s="80"/>
      <c r="H92" s="14"/>
      <c r="I92" s="16">
        <f t="shared" si="39"/>
        <v>0</v>
      </c>
      <c r="J92" s="24">
        <f t="shared" ref="J92:J97" si="43">$M$84</f>
        <v>108.3</v>
      </c>
      <c r="K92" s="38" t="s">
        <v>13</v>
      </c>
      <c r="L92" s="39">
        <f t="shared" si="40"/>
        <v>0</v>
      </c>
      <c r="M92" s="80"/>
      <c r="N92" s="14"/>
      <c r="O92" s="16">
        <f t="shared" si="41"/>
        <v>0</v>
      </c>
      <c r="P92" s="24">
        <f t="shared" si="37"/>
        <v>100</v>
      </c>
      <c r="Q92" s="38" t="s">
        <v>13</v>
      </c>
      <c r="R92" s="39">
        <f t="shared" si="31"/>
        <v>0</v>
      </c>
      <c r="S92" s="80"/>
      <c r="T92" s="14"/>
    </row>
    <row r="93" spans="1:20" x14ac:dyDescent="0.25">
      <c r="A93" s="37"/>
      <c r="B93" s="37" t="s">
        <v>53</v>
      </c>
      <c r="C93" s="16">
        <f>C26</f>
        <v>0</v>
      </c>
      <c r="D93" s="24">
        <f t="shared" si="42"/>
        <v>117.32138999999999</v>
      </c>
      <c r="E93" s="38" t="s">
        <v>13</v>
      </c>
      <c r="F93" s="39">
        <f t="shared" si="38"/>
        <v>0</v>
      </c>
      <c r="G93" s="80"/>
      <c r="H93" s="14"/>
      <c r="I93" s="16">
        <f t="shared" si="39"/>
        <v>0</v>
      </c>
      <c r="J93" s="24">
        <f t="shared" si="43"/>
        <v>108.3</v>
      </c>
      <c r="K93" s="38" t="s">
        <v>13</v>
      </c>
      <c r="L93" s="39">
        <f t="shared" si="40"/>
        <v>0</v>
      </c>
      <c r="M93" s="80"/>
      <c r="N93" s="14"/>
      <c r="O93" s="16">
        <f t="shared" si="41"/>
        <v>0</v>
      </c>
      <c r="P93" s="24">
        <f t="shared" si="37"/>
        <v>100</v>
      </c>
      <c r="Q93" s="38" t="s">
        <v>13</v>
      </c>
      <c r="R93" s="39">
        <f t="shared" si="31"/>
        <v>0</v>
      </c>
      <c r="S93" s="80"/>
      <c r="T93" s="14"/>
    </row>
    <row r="94" spans="1:20" x14ac:dyDescent="0.25">
      <c r="A94" s="37"/>
      <c r="B94" s="37" t="s">
        <v>14</v>
      </c>
      <c r="C94" s="16">
        <v>7.0000000000000007E-2</v>
      </c>
      <c r="D94" s="24">
        <f t="shared" si="42"/>
        <v>117.32138999999999</v>
      </c>
      <c r="E94" s="38" t="s">
        <v>13</v>
      </c>
      <c r="F94" s="39">
        <f t="shared" si="38"/>
        <v>8.2124973000000008</v>
      </c>
      <c r="G94" s="80"/>
      <c r="H94" s="14"/>
      <c r="I94" s="16">
        <f t="shared" si="39"/>
        <v>7.0000000000000007E-2</v>
      </c>
      <c r="J94" s="24">
        <f t="shared" si="43"/>
        <v>108.3</v>
      </c>
      <c r="K94" s="38" t="s">
        <v>13</v>
      </c>
      <c r="L94" s="39">
        <f t="shared" si="40"/>
        <v>7.5810000000000004</v>
      </c>
      <c r="M94" s="80"/>
      <c r="N94" s="14"/>
      <c r="O94" s="16">
        <f t="shared" si="41"/>
        <v>7.0000000000000007E-2</v>
      </c>
      <c r="P94" s="24">
        <f t="shared" si="37"/>
        <v>100</v>
      </c>
      <c r="Q94" s="38" t="s">
        <v>13</v>
      </c>
      <c r="R94" s="39">
        <f t="shared" si="31"/>
        <v>7.0000000000000009</v>
      </c>
      <c r="S94" s="80"/>
      <c r="T94" s="14"/>
    </row>
    <row r="95" spans="1:20" x14ac:dyDescent="0.25">
      <c r="A95" s="37"/>
      <c r="B95" s="38" t="s">
        <v>25</v>
      </c>
      <c r="C95" s="16">
        <v>0</v>
      </c>
      <c r="D95" s="24">
        <f t="shared" si="42"/>
        <v>117.32138999999999</v>
      </c>
      <c r="E95" s="38" t="s">
        <v>13</v>
      </c>
      <c r="F95" s="39">
        <f t="shared" si="38"/>
        <v>0</v>
      </c>
      <c r="G95" s="80"/>
      <c r="H95" s="14"/>
      <c r="I95" s="16">
        <f t="shared" si="39"/>
        <v>0</v>
      </c>
      <c r="J95" s="24">
        <f t="shared" si="43"/>
        <v>108.3</v>
      </c>
      <c r="K95" s="38" t="s">
        <v>13</v>
      </c>
      <c r="L95" s="39">
        <f t="shared" si="40"/>
        <v>0</v>
      </c>
      <c r="M95" s="80"/>
      <c r="N95" s="14"/>
      <c r="O95" s="16">
        <f t="shared" si="41"/>
        <v>0</v>
      </c>
      <c r="P95" s="24">
        <f t="shared" si="37"/>
        <v>100</v>
      </c>
      <c r="Q95" s="38" t="s">
        <v>13</v>
      </c>
      <c r="R95" s="39">
        <f t="shared" si="31"/>
        <v>0</v>
      </c>
      <c r="S95" s="80"/>
      <c r="T95" s="14"/>
    </row>
    <row r="96" spans="1:20" x14ac:dyDescent="0.25">
      <c r="A96" s="37"/>
      <c r="B96" s="38" t="s">
        <v>44</v>
      </c>
      <c r="C96" s="83"/>
      <c r="D96" s="24">
        <f t="shared" si="42"/>
        <v>117.32138999999999</v>
      </c>
      <c r="E96" s="38" t="s">
        <v>13</v>
      </c>
      <c r="F96" s="39">
        <f t="shared" si="38"/>
        <v>0</v>
      </c>
      <c r="G96" s="80"/>
      <c r="H96" s="14"/>
      <c r="I96" s="83"/>
      <c r="J96" s="24">
        <f t="shared" si="43"/>
        <v>108.3</v>
      </c>
      <c r="K96" s="38" t="s">
        <v>13</v>
      </c>
      <c r="L96" s="39">
        <f t="shared" si="40"/>
        <v>0</v>
      </c>
      <c r="M96" s="80"/>
      <c r="N96" s="14"/>
      <c r="O96" s="83"/>
      <c r="P96" s="24">
        <f t="shared" si="37"/>
        <v>100</v>
      </c>
      <c r="Q96" s="38" t="s">
        <v>13</v>
      </c>
      <c r="R96" s="39">
        <f t="shared" si="31"/>
        <v>0</v>
      </c>
      <c r="S96" s="80"/>
      <c r="T96" s="14"/>
    </row>
    <row r="97" spans="1:20" x14ac:dyDescent="0.25">
      <c r="A97" s="32"/>
      <c r="B97" s="33" t="s">
        <v>22</v>
      </c>
      <c r="C97" s="43">
        <f>SUM(C90:C96)</f>
        <v>0.2223</v>
      </c>
      <c r="D97" s="36">
        <f t="shared" si="42"/>
        <v>117.32138999999999</v>
      </c>
      <c r="E97" s="33" t="s">
        <v>13</v>
      </c>
      <c r="F97" s="36">
        <f t="shared" si="38"/>
        <v>26.080544996999997</v>
      </c>
      <c r="G97" s="79">
        <f>G89+F97</f>
        <v>144.50992603949999</v>
      </c>
      <c r="H97" s="13"/>
      <c r="I97" s="43">
        <f>SUM(I90:I96)</f>
        <v>0.2223</v>
      </c>
      <c r="J97" s="36">
        <f t="shared" si="43"/>
        <v>108.3</v>
      </c>
      <c r="K97" s="33" t="s">
        <v>13</v>
      </c>
      <c r="L97" s="36">
        <f t="shared" si="40"/>
        <v>24.075089999999999</v>
      </c>
      <c r="M97" s="79">
        <f>M89+L97</f>
        <v>132.37509</v>
      </c>
      <c r="N97" s="13"/>
      <c r="O97" s="43">
        <f>SUM(O90:O96)</f>
        <v>0.2223</v>
      </c>
      <c r="P97" s="36">
        <f t="shared" si="37"/>
        <v>100</v>
      </c>
      <c r="Q97" s="33" t="s">
        <v>13</v>
      </c>
      <c r="R97" s="36">
        <f t="shared" si="31"/>
        <v>22.23</v>
      </c>
      <c r="S97" s="79">
        <f>S89+R97</f>
        <v>122.23</v>
      </c>
      <c r="T97" s="13"/>
    </row>
    <row r="98" spans="1:20" x14ac:dyDescent="0.25">
      <c r="A98" s="37" t="s">
        <v>16</v>
      </c>
      <c r="B98" s="38" t="s">
        <v>15</v>
      </c>
      <c r="C98" s="16">
        <v>0</v>
      </c>
      <c r="D98" s="24">
        <f>$G$97</f>
        <v>144.50992603949999</v>
      </c>
      <c r="E98" s="38" t="s">
        <v>26</v>
      </c>
      <c r="F98" s="39">
        <f t="shared" si="38"/>
        <v>0</v>
      </c>
      <c r="G98" s="80"/>
      <c r="H98" s="14"/>
      <c r="I98" s="16">
        <v>0</v>
      </c>
      <c r="J98" s="24">
        <f>$M$97</f>
        <v>132.37509</v>
      </c>
      <c r="K98" s="38" t="s">
        <v>26</v>
      </c>
      <c r="L98" s="39">
        <f t="shared" si="40"/>
        <v>0</v>
      </c>
      <c r="M98" s="80"/>
      <c r="N98" s="14"/>
      <c r="O98" s="16">
        <v>0</v>
      </c>
      <c r="P98" s="24">
        <f>$S97</f>
        <v>122.23</v>
      </c>
      <c r="Q98" s="38" t="s">
        <v>26</v>
      </c>
      <c r="R98" s="39">
        <f t="shared" si="31"/>
        <v>0</v>
      </c>
      <c r="S98" s="80"/>
      <c r="T98" s="14"/>
    </row>
    <row r="99" spans="1:20" x14ac:dyDescent="0.25">
      <c r="A99" s="37" t="s">
        <v>17</v>
      </c>
      <c r="B99" s="38" t="s">
        <v>90</v>
      </c>
      <c r="C99" s="83"/>
      <c r="D99" s="24">
        <f t="shared" ref="D99:D100" si="44">$G$97</f>
        <v>144.50992603949999</v>
      </c>
      <c r="E99" s="38" t="s">
        <v>26</v>
      </c>
      <c r="F99" s="39">
        <f t="shared" si="38"/>
        <v>0</v>
      </c>
      <c r="G99" s="80"/>
      <c r="H99" s="14"/>
      <c r="I99" s="16"/>
      <c r="J99" s="24">
        <f t="shared" ref="J99:J100" si="45">$M$97</f>
        <v>132.37509</v>
      </c>
      <c r="K99" s="38" t="s">
        <v>26</v>
      </c>
      <c r="L99" s="39">
        <f t="shared" si="40"/>
        <v>0</v>
      </c>
      <c r="M99" s="80"/>
      <c r="N99" s="14"/>
      <c r="O99" s="16"/>
      <c r="P99" s="24">
        <f>$S$97</f>
        <v>122.23</v>
      </c>
      <c r="Q99" s="38" t="s">
        <v>26</v>
      </c>
      <c r="R99" s="39">
        <f t="shared" si="31"/>
        <v>0</v>
      </c>
      <c r="S99" s="80"/>
      <c r="T99" s="14"/>
    </row>
    <row r="100" spans="1:20" x14ac:dyDescent="0.25">
      <c r="A100" s="37"/>
      <c r="B100" s="33" t="s">
        <v>22</v>
      </c>
      <c r="C100" s="43">
        <f>SUM(C98:C99)</f>
        <v>0</v>
      </c>
      <c r="D100" s="24">
        <f t="shared" si="44"/>
        <v>144.50992603949999</v>
      </c>
      <c r="E100" s="38" t="s">
        <v>26</v>
      </c>
      <c r="F100" s="36">
        <f t="shared" si="38"/>
        <v>0</v>
      </c>
      <c r="G100" s="80"/>
      <c r="H100" s="14"/>
      <c r="I100" s="43">
        <f>SUM(I98:I99)</f>
        <v>0</v>
      </c>
      <c r="J100" s="24">
        <f t="shared" si="45"/>
        <v>132.37509</v>
      </c>
      <c r="K100" s="38" t="s">
        <v>26</v>
      </c>
      <c r="L100" s="36">
        <f t="shared" si="40"/>
        <v>0</v>
      </c>
      <c r="M100" s="80"/>
      <c r="N100" s="14"/>
      <c r="O100" s="43">
        <f>SUM(O98:O99)</f>
        <v>0</v>
      </c>
      <c r="P100" s="24">
        <f>$S$97</f>
        <v>122.23</v>
      </c>
      <c r="Q100" s="38" t="s">
        <v>26</v>
      </c>
      <c r="R100" s="36">
        <f t="shared" si="31"/>
        <v>0</v>
      </c>
      <c r="S100" s="80"/>
      <c r="T100" s="14"/>
    </row>
    <row r="101" spans="1:20" x14ac:dyDescent="0.25">
      <c r="A101" s="3"/>
      <c r="B101" s="7" t="s">
        <v>22</v>
      </c>
      <c r="C101" s="8"/>
      <c r="D101" s="5"/>
      <c r="E101" s="7"/>
      <c r="F101" s="6"/>
      <c r="G101" s="82">
        <f>G97+F100</f>
        <v>144.50992603949999</v>
      </c>
      <c r="H101" s="15"/>
      <c r="I101" s="8"/>
      <c r="J101" s="5"/>
      <c r="K101" s="7"/>
      <c r="L101" s="6"/>
      <c r="M101" s="82">
        <f>M97+L100</f>
        <v>132.37509</v>
      </c>
      <c r="N101" s="15"/>
      <c r="O101" s="8"/>
      <c r="P101" s="5"/>
      <c r="Q101" s="7"/>
      <c r="R101" s="6"/>
      <c r="S101" s="82">
        <f>S97+R100</f>
        <v>122.23</v>
      </c>
      <c r="T101" s="15"/>
    </row>
    <row r="102" spans="1:20" x14ac:dyDescent="0.25">
      <c r="A102" s="44"/>
      <c r="B102" s="23"/>
    </row>
    <row r="103" spans="1:20" x14ac:dyDescent="0.25">
      <c r="A103" s="44"/>
      <c r="B103" s="23"/>
    </row>
    <row r="104" spans="1:20" x14ac:dyDescent="0.25">
      <c r="A104" s="44"/>
      <c r="B104" s="23"/>
    </row>
    <row r="105" spans="1:20" x14ac:dyDescent="0.25">
      <c r="A105" s="44"/>
      <c r="B105" s="23"/>
    </row>
    <row r="106" spans="1:20" s="53" customFormat="1" ht="17.399999999999999" x14ac:dyDescent="0.3">
      <c r="A106" s="55" t="s">
        <v>32</v>
      </c>
      <c r="B106" s="52" t="s">
        <v>63</v>
      </c>
      <c r="C106" s="56"/>
      <c r="D106" s="57"/>
      <c r="F106" s="58"/>
      <c r="G106" s="58"/>
      <c r="H106" s="58"/>
      <c r="I106" s="52"/>
      <c r="J106" s="52"/>
      <c r="K106" s="52"/>
      <c r="L106" s="52"/>
      <c r="M106" s="52"/>
      <c r="N106" s="58"/>
      <c r="O106" s="52"/>
      <c r="T106" s="58"/>
    </row>
    <row r="107" spans="1:20" s="53" customFormat="1" ht="17.399999999999999" x14ac:dyDescent="0.3">
      <c r="A107" s="55" t="s">
        <v>33</v>
      </c>
      <c r="B107" s="52" t="s">
        <v>82</v>
      </c>
      <c r="C107" s="56"/>
      <c r="D107" s="57"/>
      <c r="F107" s="58"/>
      <c r="G107" s="58"/>
      <c r="H107" s="58"/>
      <c r="I107" s="52"/>
      <c r="J107" s="52"/>
      <c r="K107" s="52"/>
      <c r="L107" s="52"/>
      <c r="M107" s="52"/>
      <c r="N107" s="58"/>
      <c r="O107" s="52"/>
      <c r="T107" s="58"/>
    </row>
    <row r="108" spans="1:20" s="53" customFormat="1" ht="17.399999999999999" x14ac:dyDescent="0.3">
      <c r="A108" s="55" t="s">
        <v>34</v>
      </c>
      <c r="B108" s="53" t="s">
        <v>23</v>
      </c>
      <c r="C108" s="56"/>
      <c r="D108" s="57"/>
      <c r="F108" s="58"/>
      <c r="G108" s="58"/>
      <c r="H108" s="58"/>
      <c r="I108" s="52"/>
      <c r="J108" s="52"/>
      <c r="K108" s="52"/>
      <c r="L108" s="52"/>
      <c r="M108" s="52"/>
      <c r="N108" s="58"/>
      <c r="O108" s="52"/>
      <c r="T108" s="58"/>
    </row>
    <row r="109" spans="1:20" s="53" customFormat="1" ht="17.399999999999999" x14ac:dyDescent="0.3">
      <c r="B109" s="52" t="s">
        <v>20</v>
      </c>
      <c r="C109" s="56"/>
      <c r="D109" s="57"/>
      <c r="F109" s="58"/>
      <c r="G109" s="58"/>
      <c r="H109" s="58"/>
      <c r="I109" s="52"/>
      <c r="J109" s="52"/>
      <c r="K109" s="52"/>
      <c r="L109" s="52"/>
      <c r="M109" s="52"/>
      <c r="N109" s="58"/>
      <c r="O109" s="52"/>
      <c r="T109" s="58"/>
    </row>
    <row r="110" spans="1:20" s="53" customFormat="1" ht="17.399999999999999" x14ac:dyDescent="0.3">
      <c r="A110" s="59" t="s">
        <v>35</v>
      </c>
      <c r="B110" s="52" t="s">
        <v>75</v>
      </c>
      <c r="C110" s="56"/>
      <c r="D110" s="57"/>
      <c r="F110" s="58"/>
      <c r="G110" s="58"/>
      <c r="H110" s="58"/>
      <c r="I110" s="52"/>
      <c r="J110" s="52"/>
      <c r="K110" s="52"/>
      <c r="L110" s="52"/>
      <c r="M110" s="52"/>
      <c r="N110" s="58"/>
      <c r="O110" s="52"/>
      <c r="T110" s="58"/>
    </row>
    <row r="111" spans="1:20" s="53" customFormat="1" ht="17.399999999999999" x14ac:dyDescent="0.3">
      <c r="A111" s="55" t="s">
        <v>36</v>
      </c>
      <c r="B111" s="53" t="s">
        <v>27</v>
      </c>
      <c r="C111" s="56"/>
      <c r="D111" s="57"/>
      <c r="F111" s="58"/>
      <c r="G111" s="58"/>
      <c r="H111" s="58"/>
      <c r="I111" s="52"/>
      <c r="J111" s="52"/>
      <c r="K111" s="52"/>
      <c r="L111" s="52"/>
      <c r="M111" s="52"/>
      <c r="N111" s="58"/>
      <c r="O111" s="52"/>
      <c r="T111" s="58"/>
    </row>
    <row r="112" spans="1:20" s="53" customFormat="1" ht="17.399999999999999" x14ac:dyDescent="0.3">
      <c r="A112" s="55" t="s">
        <v>37</v>
      </c>
      <c r="B112" s="53" t="s">
        <v>43</v>
      </c>
      <c r="C112" s="56"/>
      <c r="D112" s="57"/>
      <c r="F112" s="58"/>
      <c r="G112" s="58"/>
      <c r="H112" s="58"/>
      <c r="I112" s="52"/>
      <c r="J112" s="52"/>
      <c r="K112" s="52"/>
      <c r="L112" s="52"/>
      <c r="M112" s="52"/>
      <c r="N112" s="58"/>
      <c r="O112" s="52"/>
      <c r="T112" s="58"/>
    </row>
    <row r="113" spans="1:20" s="53" customFormat="1" ht="17.399999999999999" x14ac:dyDescent="0.3">
      <c r="A113" s="55" t="s">
        <v>39</v>
      </c>
      <c r="B113" s="53" t="s">
        <v>40</v>
      </c>
      <c r="C113" s="56"/>
      <c r="D113" s="57"/>
      <c r="F113" s="58"/>
      <c r="G113" s="58"/>
      <c r="H113" s="58"/>
      <c r="I113" s="52"/>
      <c r="J113" s="52"/>
      <c r="K113" s="52"/>
      <c r="L113" s="52"/>
      <c r="M113" s="52"/>
      <c r="N113" s="58"/>
      <c r="O113" s="52"/>
      <c r="T113" s="58"/>
    </row>
    <row r="114" spans="1:20" s="53" customFormat="1" ht="17.399999999999999" x14ac:dyDescent="0.3">
      <c r="B114" s="53" t="s">
        <v>41</v>
      </c>
      <c r="C114" s="56"/>
      <c r="D114" s="57"/>
      <c r="F114" s="58"/>
      <c r="G114" s="58"/>
      <c r="H114" s="58"/>
      <c r="I114" s="52"/>
      <c r="J114" s="52"/>
      <c r="K114" s="52"/>
      <c r="L114" s="52"/>
      <c r="M114" s="52"/>
      <c r="N114" s="58"/>
      <c r="O114" s="52"/>
      <c r="T114" s="58"/>
    </row>
    <row r="115" spans="1:20" s="53" customFormat="1" ht="17.399999999999999" x14ac:dyDescent="0.3">
      <c r="A115" s="55" t="s">
        <v>42</v>
      </c>
      <c r="B115" s="53" t="s">
        <v>45</v>
      </c>
      <c r="C115" s="56"/>
      <c r="D115" s="57"/>
      <c r="F115" s="58"/>
      <c r="G115" s="58"/>
      <c r="H115" s="58"/>
      <c r="I115" s="52"/>
      <c r="J115" s="52"/>
      <c r="K115" s="52"/>
      <c r="L115" s="52"/>
      <c r="M115" s="52"/>
      <c r="N115" s="58"/>
      <c r="O115" s="52"/>
      <c r="T115" s="58"/>
    </row>
    <row r="116" spans="1:20" s="53" customFormat="1" ht="17.399999999999999" x14ac:dyDescent="0.3">
      <c r="A116" s="55" t="s">
        <v>55</v>
      </c>
      <c r="B116" s="53" t="s">
        <v>62</v>
      </c>
      <c r="C116" s="56"/>
      <c r="D116" s="57"/>
      <c r="F116" s="58"/>
      <c r="G116" s="58"/>
      <c r="H116" s="58"/>
      <c r="I116" s="52"/>
      <c r="J116" s="52"/>
      <c r="K116" s="52"/>
      <c r="L116" s="52"/>
      <c r="M116" s="52"/>
      <c r="N116" s="58"/>
      <c r="O116" s="52"/>
      <c r="T116" s="58"/>
    </row>
    <row r="117" spans="1:20" s="53" customFormat="1" ht="17.399999999999999" x14ac:dyDescent="0.3">
      <c r="A117" s="55" t="s">
        <v>57</v>
      </c>
      <c r="B117" s="53" t="s">
        <v>61</v>
      </c>
      <c r="C117" s="56"/>
      <c r="D117" s="57"/>
      <c r="F117" s="58"/>
      <c r="G117" s="58"/>
      <c r="H117" s="58"/>
      <c r="I117" s="52"/>
      <c r="J117" s="52"/>
      <c r="K117" s="52"/>
      <c r="L117" s="52"/>
      <c r="M117" s="52"/>
      <c r="N117" s="58"/>
      <c r="O117" s="52"/>
      <c r="T117" s="58"/>
    </row>
    <row r="118" spans="1:20" s="53" customFormat="1" ht="17.399999999999999" x14ac:dyDescent="0.3">
      <c r="A118" s="55" t="s">
        <v>88</v>
      </c>
      <c r="B118" s="53" t="s">
        <v>91</v>
      </c>
      <c r="C118" s="56"/>
      <c r="D118" s="57"/>
      <c r="F118" s="58"/>
      <c r="G118" s="58"/>
      <c r="H118" s="58"/>
      <c r="I118" s="52"/>
      <c r="J118" s="52"/>
      <c r="K118" s="52"/>
      <c r="L118" s="52"/>
      <c r="M118" s="52"/>
      <c r="N118" s="58"/>
      <c r="O118" s="52"/>
      <c r="T118" s="58"/>
    </row>
  </sheetData>
  <sheetProtection algorithmName="SHA-512" hashValue="AW6aiAqRgpWdsM52hC5DQUJwYlr9E0xKOGsXJ6J2bRK5uDkuQuZ3xc/Eue3DlqeEvseocMajPyuHz53pPKpQSQ==" saltValue="YRzGfPFKdUqLcxYy5zZmZA==" spinCount="100000" sheet="1" selectLockedCells="1"/>
  <mergeCells count="22">
    <mergeCell ref="A2:B2"/>
    <mergeCell ref="J10:K10"/>
    <mergeCell ref="P10:Q10"/>
    <mergeCell ref="B7:N7"/>
    <mergeCell ref="O9:T9"/>
    <mergeCell ref="B9:G9"/>
    <mergeCell ref="H9:M9"/>
    <mergeCell ref="D10:E10"/>
    <mergeCell ref="D77:E77"/>
    <mergeCell ref="J77:K77"/>
    <mergeCell ref="P77:Q77"/>
    <mergeCell ref="B40:N40"/>
    <mergeCell ref="B73:N73"/>
    <mergeCell ref="D44:E44"/>
    <mergeCell ref="J44:K44"/>
    <mergeCell ref="P44:Q44"/>
    <mergeCell ref="O43:T43"/>
    <mergeCell ref="O76:T76"/>
    <mergeCell ref="H76:M76"/>
    <mergeCell ref="B76:G76"/>
    <mergeCell ref="B43:G43"/>
    <mergeCell ref="H43:M43"/>
  </mergeCells>
  <phoneticPr fontId="3" type="noConversion"/>
  <pageMargins left="0.74803149606299213" right="0.74803149606299213" top="0.51181102362204722" bottom="0.51181102362204722" header="0.51181102362204722" footer="0.19685039370078741"/>
  <pageSetup paperSize="9" orientation="landscape" horizontalDpi="4294967295" r:id="rId1"/>
  <headerFooter alignWithMargins="0">
    <oddFooter>&amp;F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AA038-4E8C-4263-9B32-F4A605A15E40}">
  <sheetPr>
    <pageSetUpPr fitToPage="1"/>
  </sheetPr>
  <dimension ref="A1:T118"/>
  <sheetViews>
    <sheetView topLeftCell="B1" zoomScaleNormal="100" workbookViewId="0">
      <selection activeCell="B6" sqref="B6"/>
    </sheetView>
  </sheetViews>
  <sheetFormatPr defaultColWidth="9.109375" defaultRowHeight="13.2" x14ac:dyDescent="0.25"/>
  <cols>
    <col min="1" max="1" width="37.109375" style="21" bestFit="1" customWidth="1"/>
    <col min="2" max="2" width="36" style="21" customWidth="1"/>
    <col min="3" max="3" width="12.33203125" style="45" bestFit="1" customWidth="1"/>
    <col min="4" max="4" width="9.109375" style="20"/>
    <col min="5" max="5" width="21.5546875" style="21" bestFit="1" customWidth="1"/>
    <col min="6" max="6" width="8.5546875" style="22" bestFit="1" customWidth="1"/>
    <col min="7" max="8" width="9.109375" style="22"/>
    <col min="9" max="9" width="10.44140625" style="23" bestFit="1" customWidth="1"/>
    <col min="10" max="10" width="9.109375" style="23" hidden="1" customWidth="1"/>
    <col min="11" max="11" width="20.88671875" style="23" hidden="1" customWidth="1"/>
    <col min="12" max="12" width="9.109375" style="23" hidden="1" customWidth="1"/>
    <col min="13" max="13" width="9.109375" style="23"/>
    <col min="14" max="14" width="9.109375" style="22"/>
    <col min="15" max="15" width="10.44140625" style="23" bestFit="1" customWidth="1"/>
    <col min="16" max="16" width="9.109375" style="21" customWidth="1"/>
    <col min="17" max="17" width="22" style="21" hidden="1" customWidth="1"/>
    <col min="18" max="18" width="9.109375" style="21" hidden="1" customWidth="1"/>
    <col min="19" max="19" width="8.44140625" style="21" bestFit="1" customWidth="1"/>
    <col min="20" max="20" width="9.109375" style="22"/>
    <col min="21" max="16384" width="9.109375" style="21"/>
  </cols>
  <sheetData>
    <row r="1" spans="1:20" s="84" customFormat="1" ht="57" customHeight="1" x14ac:dyDescent="0.25"/>
    <row r="2" spans="1:20" ht="15.6" x14ac:dyDescent="0.3">
      <c r="A2" s="113" t="s">
        <v>46</v>
      </c>
      <c r="B2" s="113"/>
      <c r="C2" s="1"/>
    </row>
    <row r="3" spans="1:20" s="84" customFormat="1" ht="17.399999999999999" x14ac:dyDescent="0.3">
      <c r="A3" s="85" t="s">
        <v>95</v>
      </c>
      <c r="B3" s="99">
        <f>Invulinstructie!B3</f>
        <v>0</v>
      </c>
    </row>
    <row r="4" spans="1:20" s="86" customFormat="1" ht="17.399999999999999" x14ac:dyDescent="0.3">
      <c r="A4" s="85" t="s">
        <v>21</v>
      </c>
      <c r="B4" s="100">
        <f>Invulinstructie!B4</f>
        <v>0</v>
      </c>
      <c r="H4" s="95"/>
      <c r="N4" s="95"/>
      <c r="T4" s="95"/>
    </row>
    <row r="5" spans="1:20" s="86" customFormat="1" ht="17.399999999999999" x14ac:dyDescent="0.3">
      <c r="A5" s="85" t="s">
        <v>19</v>
      </c>
      <c r="B5" s="101">
        <f>Invulinstructie!B5</f>
        <v>0</v>
      </c>
      <c r="H5" s="95"/>
      <c r="N5" s="95"/>
      <c r="T5" s="95"/>
    </row>
    <row r="6" spans="1:20" s="86" customFormat="1" ht="17.399999999999999" x14ac:dyDescent="0.3">
      <c r="A6" s="85" t="s">
        <v>102</v>
      </c>
      <c r="B6" s="102" t="s">
        <v>103</v>
      </c>
      <c r="H6" s="95"/>
      <c r="N6" s="95"/>
      <c r="T6" s="95"/>
    </row>
    <row r="7" spans="1:20" s="23" customFormat="1" ht="32.4" x14ac:dyDescent="0.55000000000000004">
      <c r="A7" s="18"/>
      <c r="B7" s="104" t="s">
        <v>58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T7" s="24"/>
    </row>
    <row r="8" spans="1:20" s="23" customFormat="1" x14ac:dyDescent="0.25">
      <c r="B8" s="10"/>
      <c r="C8" s="10"/>
      <c r="D8" s="25"/>
      <c r="F8" s="24"/>
      <c r="G8" s="24"/>
      <c r="H8" s="24"/>
      <c r="N8" s="24"/>
      <c r="T8" s="24"/>
    </row>
    <row r="9" spans="1:20" ht="31.5" customHeight="1" x14ac:dyDescent="0.25">
      <c r="A9" s="60" t="s">
        <v>86</v>
      </c>
      <c r="B9" s="111" t="s">
        <v>84</v>
      </c>
      <c r="C9" s="111"/>
      <c r="D9" s="111"/>
      <c r="E9" s="111"/>
      <c r="F9" s="111"/>
      <c r="G9" s="112"/>
      <c r="H9" s="108" t="s">
        <v>101</v>
      </c>
      <c r="I9" s="109"/>
      <c r="J9" s="109"/>
      <c r="K9" s="109"/>
      <c r="L9" s="109"/>
      <c r="M9" s="110"/>
      <c r="N9" s="27"/>
      <c r="O9" s="105" t="s">
        <v>50</v>
      </c>
      <c r="P9" s="106"/>
      <c r="Q9" s="106"/>
      <c r="R9" s="106"/>
      <c r="S9" s="106"/>
      <c r="T9" s="107"/>
    </row>
    <row r="10" spans="1:20" s="2" customFormat="1" x14ac:dyDescent="0.25">
      <c r="A10" s="3" t="s">
        <v>0</v>
      </c>
      <c r="B10" s="4"/>
      <c r="C10" s="19" t="s">
        <v>2</v>
      </c>
      <c r="D10" s="103" t="s">
        <v>3</v>
      </c>
      <c r="E10" s="103"/>
      <c r="F10" s="6" t="s">
        <v>4</v>
      </c>
      <c r="G10" s="5" t="s">
        <v>5</v>
      </c>
      <c r="H10" s="11"/>
      <c r="I10" s="19" t="s">
        <v>2</v>
      </c>
      <c r="J10" s="103" t="s">
        <v>3</v>
      </c>
      <c r="K10" s="103"/>
      <c r="L10" s="6" t="s">
        <v>4</v>
      </c>
      <c r="M10" s="5" t="s">
        <v>5</v>
      </c>
      <c r="N10" s="11"/>
      <c r="O10" s="19" t="s">
        <v>2</v>
      </c>
      <c r="P10" s="103" t="s">
        <v>3</v>
      </c>
      <c r="Q10" s="103"/>
      <c r="R10" s="6" t="s">
        <v>4</v>
      </c>
      <c r="S10" s="5" t="s">
        <v>5</v>
      </c>
      <c r="T10" s="5"/>
    </row>
    <row r="11" spans="1:20" x14ac:dyDescent="0.25">
      <c r="A11" s="28" t="s">
        <v>1</v>
      </c>
      <c r="B11" s="29"/>
      <c r="C11" s="30">
        <v>100</v>
      </c>
      <c r="D11" s="31">
        <v>100</v>
      </c>
      <c r="E11" s="29"/>
      <c r="F11" s="30">
        <v>100</v>
      </c>
      <c r="G11" s="78">
        <v>100</v>
      </c>
      <c r="H11" s="12"/>
      <c r="I11" s="30">
        <v>100</v>
      </c>
      <c r="J11" s="31">
        <v>100</v>
      </c>
      <c r="K11" s="29"/>
      <c r="L11" s="30">
        <v>100</v>
      </c>
      <c r="M11" s="78">
        <v>100</v>
      </c>
      <c r="N11" s="12"/>
      <c r="O11" s="30">
        <v>100</v>
      </c>
      <c r="P11" s="31">
        <v>100</v>
      </c>
      <c r="Q11" s="29"/>
      <c r="R11" s="30">
        <v>100</v>
      </c>
      <c r="S11" s="87">
        <v>100</v>
      </c>
      <c r="T11" s="12"/>
    </row>
    <row r="12" spans="1:20" x14ac:dyDescent="0.25">
      <c r="A12" s="32" t="s">
        <v>6</v>
      </c>
      <c r="B12" s="33"/>
      <c r="C12" s="34">
        <v>1.1599999999999999E-2</v>
      </c>
      <c r="D12" s="35">
        <f>D11</f>
        <v>100</v>
      </c>
      <c r="E12" s="33" t="s">
        <v>1</v>
      </c>
      <c r="F12" s="36">
        <f t="shared" ref="F12:F33" si="0">C12*D12</f>
        <v>1.1599999999999999</v>
      </c>
      <c r="G12" s="79">
        <f>G11+F12</f>
        <v>101.16</v>
      </c>
      <c r="H12" s="13"/>
      <c r="I12" s="36">
        <f>C12</f>
        <v>1.1599999999999999E-2</v>
      </c>
      <c r="J12" s="35">
        <f>J11</f>
        <v>100</v>
      </c>
      <c r="K12" s="33" t="s">
        <v>1</v>
      </c>
      <c r="L12" s="36">
        <f t="shared" ref="L12:L33" si="1">I12*J12</f>
        <v>1.1599999999999999</v>
      </c>
      <c r="M12" s="79">
        <f>M11+L12</f>
        <v>101.16</v>
      </c>
      <c r="N12" s="13"/>
      <c r="O12" s="34"/>
      <c r="P12" s="35">
        <f>P11</f>
        <v>100</v>
      </c>
      <c r="Q12" s="33" t="s">
        <v>1</v>
      </c>
      <c r="R12" s="36">
        <f t="shared" ref="R12:R33" si="2">O12*P12</f>
        <v>0</v>
      </c>
      <c r="S12" s="88">
        <f>S11+R12</f>
        <v>100</v>
      </c>
      <c r="T12" s="13"/>
    </row>
    <row r="13" spans="1:20" x14ac:dyDescent="0.25">
      <c r="A13" s="28" t="s">
        <v>7</v>
      </c>
      <c r="B13" s="29" t="s">
        <v>8</v>
      </c>
      <c r="C13" s="16">
        <v>0.1082</v>
      </c>
      <c r="D13" s="31">
        <f>$G$12</f>
        <v>101.16</v>
      </c>
      <c r="E13" s="29" t="s">
        <v>9</v>
      </c>
      <c r="F13" s="30">
        <f t="shared" si="0"/>
        <v>10.945512000000001</v>
      </c>
      <c r="G13" s="78"/>
      <c r="H13" s="14"/>
      <c r="I13" s="16">
        <f>C13</f>
        <v>0.1082</v>
      </c>
      <c r="J13" s="31">
        <f>$M$12</f>
        <v>101.16</v>
      </c>
      <c r="K13" s="29" t="s">
        <v>9</v>
      </c>
      <c r="L13" s="30">
        <f t="shared" si="1"/>
        <v>10.945512000000001</v>
      </c>
      <c r="M13" s="78"/>
      <c r="N13" s="14"/>
      <c r="O13" s="16"/>
      <c r="P13" s="31">
        <f>$S$12</f>
        <v>100</v>
      </c>
      <c r="Q13" s="29" t="s">
        <v>9</v>
      </c>
      <c r="R13" s="30">
        <f t="shared" si="2"/>
        <v>0</v>
      </c>
      <c r="S13" s="87"/>
      <c r="T13" s="14"/>
    </row>
    <row r="14" spans="1:20" x14ac:dyDescent="0.25">
      <c r="A14" s="37"/>
      <c r="B14" s="38" t="s">
        <v>10</v>
      </c>
      <c r="C14" s="16">
        <v>2.1600000000000001E-2</v>
      </c>
      <c r="D14" s="24">
        <f>$G$12</f>
        <v>101.16</v>
      </c>
      <c r="E14" s="38" t="s">
        <v>9</v>
      </c>
      <c r="F14" s="39">
        <f t="shared" si="0"/>
        <v>2.1850559999999999</v>
      </c>
      <c r="G14" s="80"/>
      <c r="H14" s="14"/>
      <c r="I14" s="16"/>
      <c r="J14" s="24">
        <f>$M$12</f>
        <v>101.16</v>
      </c>
      <c r="K14" s="38" t="s">
        <v>9</v>
      </c>
      <c r="L14" s="39">
        <f t="shared" si="1"/>
        <v>0</v>
      </c>
      <c r="M14" s="80"/>
      <c r="N14" s="14"/>
      <c r="O14" s="16"/>
      <c r="P14" s="24">
        <f>$S$12</f>
        <v>100</v>
      </c>
      <c r="Q14" s="38" t="s">
        <v>9</v>
      </c>
      <c r="R14" s="39">
        <f t="shared" si="2"/>
        <v>0</v>
      </c>
      <c r="S14" s="89"/>
      <c r="T14" s="14"/>
    </row>
    <row r="15" spans="1:20" x14ac:dyDescent="0.25">
      <c r="A15" s="38"/>
      <c r="B15" s="23" t="s">
        <v>11</v>
      </c>
      <c r="C15" s="16">
        <v>6.0000000000000001E-3</v>
      </c>
      <c r="D15" s="24">
        <f>$G$12</f>
        <v>101.16</v>
      </c>
      <c r="E15" s="38" t="s">
        <v>9</v>
      </c>
      <c r="F15" s="39">
        <f t="shared" si="0"/>
        <v>0.60695999999999994</v>
      </c>
      <c r="G15" s="80"/>
      <c r="H15" s="14"/>
      <c r="I15" s="16"/>
      <c r="J15" s="24">
        <f t="shared" ref="J15:J16" si="3">$M$12</f>
        <v>101.16</v>
      </c>
      <c r="K15" s="38" t="s">
        <v>9</v>
      </c>
      <c r="L15" s="39">
        <f t="shared" si="1"/>
        <v>0</v>
      </c>
      <c r="M15" s="80"/>
      <c r="N15" s="14"/>
      <c r="O15" s="16"/>
      <c r="P15" s="24">
        <f t="shared" ref="P15:P16" si="4">$S$12</f>
        <v>100</v>
      </c>
      <c r="Q15" s="38" t="s">
        <v>9</v>
      </c>
      <c r="R15" s="39">
        <f t="shared" si="2"/>
        <v>0</v>
      </c>
      <c r="S15" s="89"/>
      <c r="T15" s="14"/>
    </row>
    <row r="16" spans="1:20" x14ac:dyDescent="0.25">
      <c r="A16" s="32"/>
      <c r="B16" s="32" t="s">
        <v>22</v>
      </c>
      <c r="C16" s="34">
        <f>SUM(C13:C15)</f>
        <v>0.1358</v>
      </c>
      <c r="D16" s="35">
        <f>$G$12</f>
        <v>101.16</v>
      </c>
      <c r="E16" s="33"/>
      <c r="F16" s="36">
        <f t="shared" si="0"/>
        <v>13.737527999999999</v>
      </c>
      <c r="G16" s="79">
        <f>G12+F16</f>
        <v>114.89752799999999</v>
      </c>
      <c r="H16" s="13"/>
      <c r="I16" s="34">
        <f>SUM(I13:I15)</f>
        <v>0.1082</v>
      </c>
      <c r="J16" s="24">
        <f t="shared" si="3"/>
        <v>101.16</v>
      </c>
      <c r="K16" s="33" t="s">
        <v>9</v>
      </c>
      <c r="L16" s="36">
        <f t="shared" si="1"/>
        <v>10.945512000000001</v>
      </c>
      <c r="M16" s="79">
        <f>M12+L16</f>
        <v>112.105512</v>
      </c>
      <c r="N16" s="13"/>
      <c r="O16" s="34">
        <f>SUM(O13:O15)</f>
        <v>0</v>
      </c>
      <c r="P16" s="24">
        <f t="shared" si="4"/>
        <v>100</v>
      </c>
      <c r="Q16" s="33" t="s">
        <v>9</v>
      </c>
      <c r="R16" s="36">
        <f t="shared" si="2"/>
        <v>0</v>
      </c>
      <c r="S16" s="88">
        <f>S12+R16</f>
        <v>100</v>
      </c>
      <c r="T16" s="13"/>
    </row>
    <row r="17" spans="1:20" x14ac:dyDescent="0.25">
      <c r="A17" s="40" t="s">
        <v>12</v>
      </c>
      <c r="B17" s="41"/>
      <c r="C17" s="34">
        <v>8.3299999999999999E-2</v>
      </c>
      <c r="D17" s="27">
        <f>G16-F15-F12</f>
        <v>113.130568</v>
      </c>
      <c r="E17" s="50" t="s">
        <v>47</v>
      </c>
      <c r="F17" s="26">
        <f t="shared" si="0"/>
        <v>9.4237763143999995</v>
      </c>
      <c r="G17" s="81">
        <f>G16+F17</f>
        <v>124.3213043144</v>
      </c>
      <c r="H17" s="13"/>
      <c r="I17" s="51"/>
      <c r="J17" s="27">
        <f>M16-L15-L12</f>
        <v>110.94551200000001</v>
      </c>
      <c r="K17" s="41" t="s">
        <v>47</v>
      </c>
      <c r="L17" s="26">
        <f t="shared" si="1"/>
        <v>0</v>
      </c>
      <c r="M17" s="81">
        <f>M16+L17</f>
        <v>112.105512</v>
      </c>
      <c r="N17" s="13"/>
      <c r="O17" s="34"/>
      <c r="P17" s="27">
        <f>S16-R15</f>
        <v>100</v>
      </c>
      <c r="Q17" s="41" t="s">
        <v>47</v>
      </c>
      <c r="R17" s="26">
        <f t="shared" si="2"/>
        <v>0</v>
      </c>
      <c r="S17" s="90">
        <f>S16+R17</f>
        <v>100</v>
      </c>
      <c r="T17" s="13"/>
    </row>
    <row r="18" spans="1:20" x14ac:dyDescent="0.25">
      <c r="A18" s="37" t="s">
        <v>18</v>
      </c>
      <c r="B18" s="38" t="s">
        <v>28</v>
      </c>
      <c r="C18" s="83"/>
      <c r="D18" s="24">
        <f t="shared" ref="D18:D30" si="5">$G$17</f>
        <v>124.3213043144</v>
      </c>
      <c r="E18" s="38" t="s">
        <v>13</v>
      </c>
      <c r="F18" s="39">
        <f t="shared" si="0"/>
        <v>0</v>
      </c>
      <c r="G18" s="80"/>
      <c r="H18" s="14"/>
      <c r="I18" s="16">
        <f>C18</f>
        <v>0</v>
      </c>
      <c r="J18" s="24">
        <f>$M$17</f>
        <v>112.105512</v>
      </c>
      <c r="K18" s="38" t="s">
        <v>13</v>
      </c>
      <c r="L18" s="39">
        <f t="shared" si="1"/>
        <v>0</v>
      </c>
      <c r="M18" s="80"/>
      <c r="N18" s="14"/>
      <c r="O18" s="16">
        <f>C18</f>
        <v>0</v>
      </c>
      <c r="P18" s="24">
        <f>$S$17</f>
        <v>100</v>
      </c>
      <c r="Q18" s="38" t="s">
        <v>13</v>
      </c>
      <c r="R18" s="39">
        <f t="shared" si="2"/>
        <v>0</v>
      </c>
      <c r="S18" s="89"/>
      <c r="T18" s="14"/>
    </row>
    <row r="19" spans="1:20" x14ac:dyDescent="0.25">
      <c r="A19" s="37"/>
      <c r="B19" s="38" t="s">
        <v>38</v>
      </c>
      <c r="C19" s="83"/>
      <c r="D19" s="24">
        <f t="shared" si="5"/>
        <v>124.3213043144</v>
      </c>
      <c r="E19" s="38" t="s">
        <v>13</v>
      </c>
      <c r="F19" s="39">
        <f t="shared" si="0"/>
        <v>0</v>
      </c>
      <c r="G19" s="80"/>
      <c r="H19" s="14"/>
      <c r="I19" s="16">
        <v>0</v>
      </c>
      <c r="J19" s="24">
        <f>$M$17</f>
        <v>112.105512</v>
      </c>
      <c r="K19" s="38" t="s">
        <v>13</v>
      </c>
      <c r="L19" s="39">
        <f t="shared" si="1"/>
        <v>0</v>
      </c>
      <c r="M19" s="80"/>
      <c r="N19" s="14"/>
      <c r="O19" s="16">
        <f>I19</f>
        <v>0</v>
      </c>
      <c r="P19" s="24">
        <f t="shared" ref="P19:P22" si="6">$S$17</f>
        <v>100</v>
      </c>
      <c r="Q19" s="38" t="s">
        <v>13</v>
      </c>
      <c r="R19" s="39">
        <f t="shared" si="2"/>
        <v>0</v>
      </c>
      <c r="S19" s="89"/>
      <c r="T19" s="14"/>
    </row>
    <row r="20" spans="1:20" x14ac:dyDescent="0.25">
      <c r="A20" s="37"/>
      <c r="B20" s="38" t="s">
        <v>73</v>
      </c>
      <c r="C20" s="16">
        <v>7.5000000000000002E-4</v>
      </c>
      <c r="D20" s="24">
        <f t="shared" si="5"/>
        <v>124.3213043144</v>
      </c>
      <c r="E20" s="38" t="s">
        <v>13</v>
      </c>
      <c r="F20" s="39">
        <f t="shared" si="0"/>
        <v>9.3240978235799993E-2</v>
      </c>
      <c r="G20" s="80"/>
      <c r="H20" s="14"/>
      <c r="I20" s="16">
        <v>0</v>
      </c>
      <c r="J20" s="24">
        <f t="shared" ref="J20:J30" si="7">$M$17</f>
        <v>112.105512</v>
      </c>
      <c r="K20" s="38" t="s">
        <v>13</v>
      </c>
      <c r="L20" s="39">
        <f t="shared" si="1"/>
        <v>0</v>
      </c>
      <c r="M20" s="80"/>
      <c r="N20" s="14"/>
      <c r="O20" s="16">
        <f t="shared" ref="O20:O21" si="8">I20</f>
        <v>0</v>
      </c>
      <c r="P20" s="24">
        <f t="shared" si="6"/>
        <v>100</v>
      </c>
      <c r="Q20" s="38" t="s">
        <v>13</v>
      </c>
      <c r="R20" s="39">
        <f t="shared" si="2"/>
        <v>0</v>
      </c>
      <c r="S20" s="89"/>
      <c r="T20" s="14"/>
    </row>
    <row r="21" spans="1:20" x14ac:dyDescent="0.25">
      <c r="A21" s="37"/>
      <c r="B21" s="38" t="s">
        <v>48</v>
      </c>
      <c r="C21" s="16">
        <v>1.0200000000000001E-2</v>
      </c>
      <c r="D21" s="24">
        <f>$G$11</f>
        <v>100</v>
      </c>
      <c r="E21" s="38" t="s">
        <v>1</v>
      </c>
      <c r="F21" s="39">
        <f>C21*D21</f>
        <v>1.02</v>
      </c>
      <c r="G21" s="80"/>
      <c r="H21" s="14"/>
      <c r="I21" s="16">
        <v>0</v>
      </c>
      <c r="J21" s="42">
        <f>$M$11</f>
        <v>100</v>
      </c>
      <c r="K21" s="38" t="s">
        <v>1</v>
      </c>
      <c r="L21" s="39">
        <f t="shared" si="1"/>
        <v>0</v>
      </c>
      <c r="M21" s="80"/>
      <c r="N21" s="14"/>
      <c r="O21" s="16">
        <f t="shared" si="8"/>
        <v>0</v>
      </c>
      <c r="P21" s="42">
        <f>$S$11</f>
        <v>100</v>
      </c>
      <c r="Q21" s="38" t="s">
        <v>1</v>
      </c>
      <c r="R21" s="39">
        <f t="shared" si="2"/>
        <v>0</v>
      </c>
      <c r="S21" s="89"/>
      <c r="T21" s="14"/>
    </row>
    <row r="22" spans="1:20" x14ac:dyDescent="0.25">
      <c r="A22" s="37"/>
      <c r="B22" s="33" t="s">
        <v>22</v>
      </c>
      <c r="C22" s="43">
        <f>SUM(C18:C21)</f>
        <v>1.0950000000000001E-2</v>
      </c>
      <c r="D22" s="24">
        <f t="shared" si="5"/>
        <v>124.3213043144</v>
      </c>
      <c r="E22" s="38" t="s">
        <v>13</v>
      </c>
      <c r="F22" s="39">
        <f>SUM(F18:F21)</f>
        <v>1.1132409782357999</v>
      </c>
      <c r="G22" s="80">
        <f>G17+F22</f>
        <v>125.43454529263579</v>
      </c>
      <c r="H22" s="17"/>
      <c r="I22" s="43">
        <f>SUM(I18:I21)</f>
        <v>0</v>
      </c>
      <c r="J22" s="36">
        <f t="shared" si="7"/>
        <v>112.105512</v>
      </c>
      <c r="K22" s="38" t="s">
        <v>13</v>
      </c>
      <c r="L22" s="39">
        <f>SUM(L18:L21)</f>
        <v>0</v>
      </c>
      <c r="M22" s="80">
        <f>M17+L22</f>
        <v>112.105512</v>
      </c>
      <c r="N22" s="17"/>
      <c r="O22" s="43">
        <f>SUM(O18:O21)</f>
        <v>0</v>
      </c>
      <c r="P22" s="24">
        <f t="shared" si="6"/>
        <v>100</v>
      </c>
      <c r="Q22" s="38" t="s">
        <v>13</v>
      </c>
      <c r="R22" s="39">
        <f t="shared" si="2"/>
        <v>0</v>
      </c>
      <c r="S22" s="89">
        <f>S17+R22</f>
        <v>100</v>
      </c>
      <c r="T22" s="14"/>
    </row>
    <row r="23" spans="1:20" x14ac:dyDescent="0.25">
      <c r="A23" s="28" t="s">
        <v>29</v>
      </c>
      <c r="B23" s="29" t="s">
        <v>49</v>
      </c>
      <c r="C23" s="16">
        <v>7.6999999999999999E-2</v>
      </c>
      <c r="D23" s="31">
        <f t="shared" si="5"/>
        <v>124.3213043144</v>
      </c>
      <c r="E23" s="29" t="s">
        <v>13</v>
      </c>
      <c r="F23" s="30">
        <f t="shared" si="0"/>
        <v>9.5727404322087999</v>
      </c>
      <c r="G23" s="78"/>
      <c r="H23" s="14"/>
      <c r="I23" s="16">
        <f t="shared" ref="I23:I28" si="9">C23</f>
        <v>7.6999999999999999E-2</v>
      </c>
      <c r="J23" s="24">
        <f t="shared" si="7"/>
        <v>112.105512</v>
      </c>
      <c r="K23" s="29" t="s">
        <v>13</v>
      </c>
      <c r="L23" s="30">
        <f t="shared" si="1"/>
        <v>8.6321244240000006</v>
      </c>
      <c r="M23" s="78"/>
      <c r="N23" s="14"/>
      <c r="O23" s="16">
        <f t="shared" ref="O23:O28" si="10">I23</f>
        <v>7.6999999999999999E-2</v>
      </c>
      <c r="P23" s="31">
        <f>$S$17</f>
        <v>100</v>
      </c>
      <c r="Q23" s="29" t="s">
        <v>13</v>
      </c>
      <c r="R23" s="30">
        <f t="shared" si="2"/>
        <v>7.7</v>
      </c>
      <c r="S23" s="87"/>
      <c r="T23" s="14"/>
    </row>
    <row r="24" spans="1:20" x14ac:dyDescent="0.25">
      <c r="A24" s="38"/>
      <c r="B24" s="23" t="s">
        <v>24</v>
      </c>
      <c r="C24" s="16">
        <v>7.5300000000000006E-2</v>
      </c>
      <c r="D24" s="24">
        <f t="shared" si="5"/>
        <v>124.3213043144</v>
      </c>
      <c r="E24" s="38" t="s">
        <v>13</v>
      </c>
      <c r="F24" s="39">
        <f t="shared" si="0"/>
        <v>9.3613942148743199</v>
      </c>
      <c r="G24" s="80"/>
      <c r="H24" s="14"/>
      <c r="I24" s="16">
        <f t="shared" si="9"/>
        <v>7.5300000000000006E-2</v>
      </c>
      <c r="J24" s="24">
        <f t="shared" si="7"/>
        <v>112.105512</v>
      </c>
      <c r="K24" s="38" t="s">
        <v>13</v>
      </c>
      <c r="L24" s="39">
        <f t="shared" si="1"/>
        <v>8.4415450536000005</v>
      </c>
      <c r="M24" s="80"/>
      <c r="N24" s="14"/>
      <c r="O24" s="16">
        <f t="shared" si="10"/>
        <v>7.5300000000000006E-2</v>
      </c>
      <c r="P24" s="24">
        <f>$S$17</f>
        <v>100</v>
      </c>
      <c r="Q24" s="38" t="s">
        <v>13</v>
      </c>
      <c r="R24" s="39">
        <f t="shared" si="2"/>
        <v>7.53</v>
      </c>
      <c r="S24" s="89"/>
      <c r="T24" s="14"/>
    </row>
    <row r="25" spans="1:20" x14ac:dyDescent="0.25">
      <c r="A25" s="37"/>
      <c r="B25" s="37" t="s">
        <v>30</v>
      </c>
      <c r="C25" s="83"/>
      <c r="D25" s="24">
        <f t="shared" si="5"/>
        <v>124.3213043144</v>
      </c>
      <c r="E25" s="38" t="s">
        <v>13</v>
      </c>
      <c r="F25" s="39">
        <f t="shared" si="0"/>
        <v>0</v>
      </c>
      <c r="G25" s="80"/>
      <c r="H25" s="14"/>
      <c r="I25" s="16">
        <f t="shared" si="9"/>
        <v>0</v>
      </c>
      <c r="J25" s="24">
        <f t="shared" si="7"/>
        <v>112.105512</v>
      </c>
      <c r="K25" s="38" t="s">
        <v>13</v>
      </c>
      <c r="L25" s="39">
        <f t="shared" si="1"/>
        <v>0</v>
      </c>
      <c r="M25" s="80"/>
      <c r="N25" s="14"/>
      <c r="O25" s="16">
        <f t="shared" si="10"/>
        <v>0</v>
      </c>
      <c r="P25" s="24">
        <f t="shared" ref="P25:P29" si="11">$S$17</f>
        <v>100</v>
      </c>
      <c r="Q25" s="38" t="s">
        <v>13</v>
      </c>
      <c r="R25" s="39">
        <f t="shared" si="2"/>
        <v>0</v>
      </c>
      <c r="S25" s="89"/>
      <c r="T25" s="14"/>
    </row>
    <row r="26" spans="1:20" x14ac:dyDescent="0.25">
      <c r="A26" s="37"/>
      <c r="B26" s="37" t="s">
        <v>31</v>
      </c>
      <c r="C26" s="83"/>
      <c r="D26" s="24">
        <f t="shared" si="5"/>
        <v>124.3213043144</v>
      </c>
      <c r="E26" s="38" t="s">
        <v>13</v>
      </c>
      <c r="F26" s="39">
        <f t="shared" si="0"/>
        <v>0</v>
      </c>
      <c r="G26" s="80"/>
      <c r="H26" s="14"/>
      <c r="I26" s="16">
        <f t="shared" si="9"/>
        <v>0</v>
      </c>
      <c r="J26" s="24">
        <f t="shared" si="7"/>
        <v>112.105512</v>
      </c>
      <c r="K26" s="38" t="s">
        <v>13</v>
      </c>
      <c r="L26" s="39">
        <f t="shared" si="1"/>
        <v>0</v>
      </c>
      <c r="M26" s="80"/>
      <c r="N26" s="14"/>
      <c r="O26" s="16">
        <f t="shared" si="10"/>
        <v>0</v>
      </c>
      <c r="P26" s="24">
        <f t="shared" si="11"/>
        <v>100</v>
      </c>
      <c r="Q26" s="38" t="s">
        <v>13</v>
      </c>
      <c r="R26" s="39">
        <f t="shared" si="2"/>
        <v>0</v>
      </c>
      <c r="S26" s="89"/>
      <c r="T26" s="14"/>
    </row>
    <row r="27" spans="1:20" x14ac:dyDescent="0.25">
      <c r="A27" s="37"/>
      <c r="B27" s="37" t="s">
        <v>14</v>
      </c>
      <c r="C27" s="16">
        <v>7.0000000000000007E-2</v>
      </c>
      <c r="D27" s="24">
        <f t="shared" si="5"/>
        <v>124.3213043144</v>
      </c>
      <c r="E27" s="38" t="s">
        <v>13</v>
      </c>
      <c r="F27" s="39">
        <f t="shared" si="0"/>
        <v>8.702491302008001</v>
      </c>
      <c r="G27" s="80"/>
      <c r="H27" s="14"/>
      <c r="I27" s="16">
        <f t="shared" si="9"/>
        <v>7.0000000000000007E-2</v>
      </c>
      <c r="J27" s="24">
        <f t="shared" si="7"/>
        <v>112.105512</v>
      </c>
      <c r="K27" s="38" t="s">
        <v>13</v>
      </c>
      <c r="L27" s="39">
        <f t="shared" si="1"/>
        <v>7.8473858400000012</v>
      </c>
      <c r="M27" s="80"/>
      <c r="N27" s="14"/>
      <c r="O27" s="16">
        <f t="shared" si="10"/>
        <v>7.0000000000000007E-2</v>
      </c>
      <c r="P27" s="24">
        <f t="shared" si="11"/>
        <v>100</v>
      </c>
      <c r="Q27" s="38" t="s">
        <v>13</v>
      </c>
      <c r="R27" s="39">
        <f t="shared" si="2"/>
        <v>7.0000000000000009</v>
      </c>
      <c r="S27" s="89"/>
      <c r="T27" s="14"/>
    </row>
    <row r="28" spans="1:20" x14ac:dyDescent="0.25">
      <c r="A28" s="37"/>
      <c r="B28" s="38" t="s">
        <v>25</v>
      </c>
      <c r="C28" s="83"/>
      <c r="D28" s="24">
        <f t="shared" si="5"/>
        <v>124.3213043144</v>
      </c>
      <c r="E28" s="38" t="s">
        <v>13</v>
      </c>
      <c r="F28" s="39">
        <f t="shared" si="0"/>
        <v>0</v>
      </c>
      <c r="G28" s="80"/>
      <c r="H28" s="14"/>
      <c r="I28" s="16">
        <f t="shared" si="9"/>
        <v>0</v>
      </c>
      <c r="J28" s="24">
        <f t="shared" si="7"/>
        <v>112.105512</v>
      </c>
      <c r="K28" s="38" t="s">
        <v>13</v>
      </c>
      <c r="L28" s="39">
        <f t="shared" si="1"/>
        <v>0</v>
      </c>
      <c r="M28" s="80"/>
      <c r="N28" s="14"/>
      <c r="O28" s="16">
        <f t="shared" si="10"/>
        <v>0</v>
      </c>
      <c r="P28" s="24">
        <f t="shared" si="11"/>
        <v>100</v>
      </c>
      <c r="Q28" s="38" t="s">
        <v>13</v>
      </c>
      <c r="R28" s="39">
        <f t="shared" si="2"/>
        <v>0</v>
      </c>
      <c r="S28" s="89"/>
      <c r="T28" s="14"/>
    </row>
    <row r="29" spans="1:20" x14ac:dyDescent="0.25">
      <c r="A29" s="37"/>
      <c r="B29" s="38" t="s">
        <v>44</v>
      </c>
      <c r="C29" s="83"/>
      <c r="D29" s="24">
        <f t="shared" si="5"/>
        <v>124.3213043144</v>
      </c>
      <c r="E29" s="38" t="s">
        <v>13</v>
      </c>
      <c r="F29" s="39">
        <f t="shared" si="0"/>
        <v>0</v>
      </c>
      <c r="G29" s="80"/>
      <c r="H29" s="14"/>
      <c r="I29" s="83"/>
      <c r="J29" s="24">
        <f t="shared" si="7"/>
        <v>112.105512</v>
      </c>
      <c r="K29" s="38" t="s">
        <v>13</v>
      </c>
      <c r="L29" s="39">
        <f t="shared" si="1"/>
        <v>0</v>
      </c>
      <c r="M29" s="80"/>
      <c r="N29" s="14"/>
      <c r="O29" s="83"/>
      <c r="P29" s="24">
        <f t="shared" si="11"/>
        <v>100</v>
      </c>
      <c r="Q29" s="38" t="s">
        <v>13</v>
      </c>
      <c r="R29" s="39">
        <f t="shared" si="2"/>
        <v>0</v>
      </c>
      <c r="S29" s="89"/>
      <c r="T29" s="14"/>
    </row>
    <row r="30" spans="1:20" x14ac:dyDescent="0.25">
      <c r="A30" s="32"/>
      <c r="B30" s="33" t="s">
        <v>22</v>
      </c>
      <c r="C30" s="43">
        <f>SUM(C23:C29)</f>
        <v>0.2223</v>
      </c>
      <c r="D30" s="35">
        <f t="shared" si="5"/>
        <v>124.3213043144</v>
      </c>
      <c r="E30" s="33" t="s">
        <v>13</v>
      </c>
      <c r="F30" s="36">
        <f t="shared" si="0"/>
        <v>27.636625949091119</v>
      </c>
      <c r="G30" s="79">
        <f>G22+F30</f>
        <v>153.07117124172692</v>
      </c>
      <c r="H30" s="13"/>
      <c r="I30" s="43">
        <f>SUM(I23:I29)</f>
        <v>0.2223</v>
      </c>
      <c r="J30" s="36">
        <f t="shared" si="7"/>
        <v>112.105512</v>
      </c>
      <c r="K30" s="33" t="s">
        <v>13</v>
      </c>
      <c r="L30" s="36">
        <f t="shared" si="1"/>
        <v>24.9210553176</v>
      </c>
      <c r="M30" s="79">
        <f>M22+L30</f>
        <v>137.02656731760001</v>
      </c>
      <c r="N30" s="13"/>
      <c r="O30" s="43">
        <f>SUM(O23:O29)</f>
        <v>0.2223</v>
      </c>
      <c r="P30" s="35">
        <f>$S$17</f>
        <v>100</v>
      </c>
      <c r="Q30" s="33" t="s">
        <v>13</v>
      </c>
      <c r="R30" s="36">
        <f t="shared" si="2"/>
        <v>22.23</v>
      </c>
      <c r="S30" s="88">
        <f>S22+R30</f>
        <v>122.23</v>
      </c>
      <c r="T30" s="13"/>
    </row>
    <row r="31" spans="1:20" x14ac:dyDescent="0.25">
      <c r="A31" s="37" t="s">
        <v>16</v>
      </c>
      <c r="B31" s="38" t="s">
        <v>15</v>
      </c>
      <c r="C31" s="16">
        <v>0</v>
      </c>
      <c r="D31" s="24">
        <f>$G$30</f>
        <v>153.07117124172692</v>
      </c>
      <c r="E31" s="38" t="s">
        <v>26</v>
      </c>
      <c r="F31" s="39">
        <f t="shared" si="0"/>
        <v>0</v>
      </c>
      <c r="G31" s="80"/>
      <c r="H31" s="14"/>
      <c r="I31" s="16">
        <v>0</v>
      </c>
      <c r="J31" s="24">
        <f>$M$30</f>
        <v>137.02656731760001</v>
      </c>
      <c r="K31" s="38" t="s">
        <v>26</v>
      </c>
      <c r="L31" s="39">
        <f t="shared" si="1"/>
        <v>0</v>
      </c>
      <c r="M31" s="80"/>
      <c r="N31" s="14"/>
      <c r="O31" s="16">
        <v>0</v>
      </c>
      <c r="P31" s="24">
        <f>$S30</f>
        <v>122.23</v>
      </c>
      <c r="Q31" s="38" t="s">
        <v>26</v>
      </c>
      <c r="R31" s="39">
        <f t="shared" si="2"/>
        <v>0</v>
      </c>
      <c r="S31" s="89"/>
      <c r="T31" s="14"/>
    </row>
    <row r="32" spans="1:20" x14ac:dyDescent="0.25">
      <c r="A32" s="37" t="s">
        <v>17</v>
      </c>
      <c r="B32" s="38" t="s">
        <v>90</v>
      </c>
      <c r="C32" s="83"/>
      <c r="D32" s="24">
        <f t="shared" ref="D32:D33" si="12">$G$30</f>
        <v>153.07117124172692</v>
      </c>
      <c r="E32" s="38" t="s">
        <v>26</v>
      </c>
      <c r="F32" s="39">
        <f t="shared" si="0"/>
        <v>0</v>
      </c>
      <c r="G32" s="80"/>
      <c r="H32" s="14"/>
      <c r="I32" s="16"/>
      <c r="J32" s="24">
        <f>$M$30</f>
        <v>137.02656731760001</v>
      </c>
      <c r="K32" s="38" t="s">
        <v>26</v>
      </c>
      <c r="L32" s="39">
        <f t="shared" si="1"/>
        <v>0</v>
      </c>
      <c r="M32" s="80"/>
      <c r="N32" s="14"/>
      <c r="O32" s="16"/>
      <c r="P32" s="24">
        <f>$S$30</f>
        <v>122.23</v>
      </c>
      <c r="Q32" s="38" t="s">
        <v>26</v>
      </c>
      <c r="R32" s="39">
        <f t="shared" si="2"/>
        <v>0</v>
      </c>
      <c r="S32" s="89"/>
      <c r="T32" s="14"/>
    </row>
    <row r="33" spans="1:20" x14ac:dyDescent="0.25">
      <c r="A33" s="37"/>
      <c r="B33" s="33" t="s">
        <v>22</v>
      </c>
      <c r="C33" s="43">
        <f>SUM(C31:C32)</f>
        <v>0</v>
      </c>
      <c r="D33" s="24">
        <f t="shared" si="12"/>
        <v>153.07117124172692</v>
      </c>
      <c r="E33" s="38" t="s">
        <v>26</v>
      </c>
      <c r="F33" s="36">
        <f t="shared" si="0"/>
        <v>0</v>
      </c>
      <c r="G33" s="80"/>
      <c r="H33" s="14"/>
      <c r="I33" s="43">
        <f>SUM(I31:I32)</f>
        <v>0</v>
      </c>
      <c r="J33" s="24">
        <f>$M$30</f>
        <v>137.02656731760001</v>
      </c>
      <c r="K33" s="38" t="s">
        <v>26</v>
      </c>
      <c r="L33" s="36">
        <f t="shared" si="1"/>
        <v>0</v>
      </c>
      <c r="M33" s="80"/>
      <c r="N33" s="14"/>
      <c r="O33" s="43">
        <f>SUM(O31:O32)</f>
        <v>0</v>
      </c>
      <c r="P33" s="24">
        <f>$S$30</f>
        <v>122.23</v>
      </c>
      <c r="Q33" s="38" t="s">
        <v>26</v>
      </c>
      <c r="R33" s="36">
        <f t="shared" si="2"/>
        <v>0</v>
      </c>
      <c r="S33" s="89"/>
      <c r="T33" s="14"/>
    </row>
    <row r="34" spans="1:20" s="9" customFormat="1" x14ac:dyDescent="0.25">
      <c r="A34" s="3"/>
      <c r="B34" s="7" t="s">
        <v>22</v>
      </c>
      <c r="C34" s="8"/>
      <c r="D34" s="5"/>
      <c r="E34" s="7"/>
      <c r="F34" s="6"/>
      <c r="G34" s="82">
        <f>G30+F33</f>
        <v>153.07117124172692</v>
      </c>
      <c r="H34" s="15"/>
      <c r="I34" s="8"/>
      <c r="J34" s="5"/>
      <c r="K34" s="7"/>
      <c r="L34" s="6"/>
      <c r="M34" s="82">
        <f>M30+L33</f>
        <v>137.02656731760001</v>
      </c>
      <c r="N34" s="15"/>
      <c r="O34" s="8"/>
      <c r="P34" s="5"/>
      <c r="Q34" s="7"/>
      <c r="R34" s="6"/>
      <c r="S34" s="91">
        <f>S30+R33</f>
        <v>122.23</v>
      </c>
      <c r="T34" s="15"/>
    </row>
    <row r="38" spans="1:20" hidden="1" x14ac:dyDescent="0.25"/>
    <row r="39" spans="1:20" hidden="1" x14ac:dyDescent="0.25"/>
    <row r="40" spans="1:20" s="23" customFormat="1" ht="32.4" hidden="1" x14ac:dyDescent="0.55000000000000004">
      <c r="A40" s="18"/>
      <c r="B40" s="104" t="s">
        <v>59</v>
      </c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T40" s="24"/>
    </row>
    <row r="41" spans="1:20" hidden="1" x14ac:dyDescent="0.25"/>
    <row r="42" spans="1:20" hidden="1" x14ac:dyDescent="0.25"/>
    <row r="43" spans="1:20" ht="31.5" hidden="1" customHeight="1" x14ac:dyDescent="0.25">
      <c r="A43" s="61" t="s">
        <v>86</v>
      </c>
      <c r="B43" s="111" t="s">
        <v>51</v>
      </c>
      <c r="C43" s="111"/>
      <c r="D43" s="111"/>
      <c r="E43" s="111"/>
      <c r="F43" s="111"/>
      <c r="G43" s="112"/>
      <c r="H43" s="108" t="s">
        <v>101</v>
      </c>
      <c r="I43" s="109"/>
      <c r="J43" s="109"/>
      <c r="K43" s="109"/>
      <c r="L43" s="109"/>
      <c r="M43" s="110"/>
      <c r="N43" s="27"/>
      <c r="O43" s="105" t="s">
        <v>50</v>
      </c>
      <c r="P43" s="106"/>
      <c r="Q43" s="106"/>
      <c r="R43" s="106"/>
      <c r="S43" s="106"/>
      <c r="T43" s="107"/>
    </row>
    <row r="44" spans="1:20" hidden="1" x14ac:dyDescent="0.25">
      <c r="A44" s="3" t="s">
        <v>0</v>
      </c>
      <c r="B44" s="4"/>
      <c r="C44" s="19" t="s">
        <v>2</v>
      </c>
      <c r="D44" s="103" t="s">
        <v>3</v>
      </c>
      <c r="E44" s="103"/>
      <c r="F44" s="6" t="s">
        <v>4</v>
      </c>
      <c r="G44" s="5" t="s">
        <v>5</v>
      </c>
      <c r="H44" s="11"/>
      <c r="I44" s="19" t="s">
        <v>2</v>
      </c>
      <c r="J44" s="103" t="s">
        <v>3</v>
      </c>
      <c r="K44" s="103"/>
      <c r="L44" s="6" t="s">
        <v>4</v>
      </c>
      <c r="M44" s="5" t="s">
        <v>5</v>
      </c>
      <c r="N44" s="11"/>
      <c r="O44" s="19" t="s">
        <v>2</v>
      </c>
      <c r="P44" s="103" t="s">
        <v>3</v>
      </c>
      <c r="Q44" s="103"/>
      <c r="R44" s="6" t="s">
        <v>4</v>
      </c>
      <c r="S44" s="5" t="s">
        <v>5</v>
      </c>
      <c r="T44" s="5"/>
    </row>
    <row r="45" spans="1:20" hidden="1" x14ac:dyDescent="0.25">
      <c r="A45" s="28" t="s">
        <v>1</v>
      </c>
      <c r="B45" s="29"/>
      <c r="C45" s="30">
        <v>100</v>
      </c>
      <c r="D45" s="31">
        <v>100</v>
      </c>
      <c r="E45" s="29"/>
      <c r="F45" s="30">
        <v>100</v>
      </c>
      <c r="G45" s="78">
        <v>100</v>
      </c>
      <c r="H45" s="12"/>
      <c r="I45" s="30">
        <v>100</v>
      </c>
      <c r="J45" s="31">
        <v>100</v>
      </c>
      <c r="K45" s="29"/>
      <c r="L45" s="30">
        <v>100</v>
      </c>
      <c r="M45" s="78">
        <v>100</v>
      </c>
      <c r="N45" s="12"/>
      <c r="O45" s="30">
        <v>100</v>
      </c>
      <c r="P45" s="31">
        <v>100</v>
      </c>
      <c r="Q45" s="29"/>
      <c r="R45" s="30">
        <v>100</v>
      </c>
      <c r="S45" s="87">
        <v>100</v>
      </c>
      <c r="T45" s="12"/>
    </row>
    <row r="46" spans="1:20" hidden="1" x14ac:dyDescent="0.25">
      <c r="A46" s="32" t="s">
        <v>6</v>
      </c>
      <c r="B46" s="33"/>
      <c r="C46" s="34">
        <f>C12</f>
        <v>1.1599999999999999E-2</v>
      </c>
      <c r="D46" s="35">
        <f>D45</f>
        <v>100</v>
      </c>
      <c r="E46" s="33" t="s">
        <v>1</v>
      </c>
      <c r="F46" s="36">
        <f t="shared" ref="F46:F54" si="13">C46*D46</f>
        <v>1.1599999999999999</v>
      </c>
      <c r="G46" s="79">
        <f>G45+F46</f>
        <v>101.16</v>
      </c>
      <c r="H46" s="13"/>
      <c r="I46" s="43">
        <f>C46</f>
        <v>1.1599999999999999E-2</v>
      </c>
      <c r="J46" s="35">
        <f>J45</f>
        <v>100</v>
      </c>
      <c r="K46" s="33" t="s">
        <v>1</v>
      </c>
      <c r="L46" s="36">
        <f t="shared" ref="L46:L55" si="14">I46*J46</f>
        <v>1.1599999999999999</v>
      </c>
      <c r="M46" s="79">
        <f>M45+L46</f>
        <v>101.16</v>
      </c>
      <c r="N46" s="13"/>
      <c r="O46" s="34"/>
      <c r="P46" s="35">
        <f>P45</f>
        <v>100</v>
      </c>
      <c r="Q46" s="33" t="s">
        <v>1</v>
      </c>
      <c r="R46" s="36">
        <f t="shared" ref="R46:R67" si="15">O46*P46</f>
        <v>0</v>
      </c>
      <c r="S46" s="88">
        <f>S45+R46</f>
        <v>100</v>
      </c>
      <c r="T46" s="13"/>
    </row>
    <row r="47" spans="1:20" hidden="1" x14ac:dyDescent="0.25">
      <c r="A47" s="28" t="s">
        <v>7</v>
      </c>
      <c r="B47" s="29" t="s">
        <v>8</v>
      </c>
      <c r="C47" s="16">
        <v>0.1082</v>
      </c>
      <c r="D47" s="31">
        <f>$G$46</f>
        <v>101.16</v>
      </c>
      <c r="E47" s="29" t="s">
        <v>9</v>
      </c>
      <c r="F47" s="30">
        <f t="shared" si="13"/>
        <v>10.945512000000001</v>
      </c>
      <c r="G47" s="78"/>
      <c r="H47" s="14"/>
      <c r="I47" s="16">
        <f>C47</f>
        <v>0.1082</v>
      </c>
      <c r="J47" s="31">
        <f>$M$46</f>
        <v>101.16</v>
      </c>
      <c r="K47" s="29" t="s">
        <v>9</v>
      </c>
      <c r="L47" s="30">
        <f t="shared" si="14"/>
        <v>10.945512000000001</v>
      </c>
      <c r="M47" s="78"/>
      <c r="N47" s="14"/>
      <c r="O47" s="16"/>
      <c r="P47" s="31">
        <f>$S$46</f>
        <v>100</v>
      </c>
      <c r="Q47" s="29" t="s">
        <v>9</v>
      </c>
      <c r="R47" s="30">
        <f t="shared" si="15"/>
        <v>0</v>
      </c>
      <c r="S47" s="87"/>
      <c r="T47" s="14"/>
    </row>
    <row r="48" spans="1:20" hidden="1" x14ac:dyDescent="0.25">
      <c r="A48" s="37"/>
      <c r="B48" s="38" t="s">
        <v>10</v>
      </c>
      <c r="C48" s="16">
        <v>2.1600000000000001E-2</v>
      </c>
      <c r="D48" s="24">
        <f>$G$46</f>
        <v>101.16</v>
      </c>
      <c r="E48" s="38" t="s">
        <v>9</v>
      </c>
      <c r="F48" s="39">
        <f t="shared" si="13"/>
        <v>2.1850559999999999</v>
      </c>
      <c r="G48" s="80"/>
      <c r="H48" s="14"/>
      <c r="I48" s="16"/>
      <c r="J48" s="24">
        <f>$M$46</f>
        <v>101.16</v>
      </c>
      <c r="K48" s="38" t="s">
        <v>9</v>
      </c>
      <c r="L48" s="39">
        <f t="shared" si="14"/>
        <v>0</v>
      </c>
      <c r="M48" s="80"/>
      <c r="N48" s="14"/>
      <c r="O48" s="16"/>
      <c r="P48" s="39">
        <f>$S$46</f>
        <v>100</v>
      </c>
      <c r="Q48" s="38" t="s">
        <v>9</v>
      </c>
      <c r="R48" s="39">
        <f t="shared" si="15"/>
        <v>0</v>
      </c>
      <c r="S48" s="89"/>
      <c r="T48" s="14"/>
    </row>
    <row r="49" spans="1:20" hidden="1" x14ac:dyDescent="0.25">
      <c r="A49" s="37"/>
      <c r="B49" s="37" t="s">
        <v>11</v>
      </c>
      <c r="C49" s="16">
        <v>6.0000000000000001E-3</v>
      </c>
      <c r="D49" s="24">
        <f t="shared" ref="D49:D50" si="16">$G$46</f>
        <v>101.16</v>
      </c>
      <c r="E49" s="38" t="s">
        <v>9</v>
      </c>
      <c r="F49" s="39">
        <f t="shared" si="13"/>
        <v>0.60695999999999994</v>
      </c>
      <c r="G49" s="80"/>
      <c r="H49" s="14"/>
      <c r="I49" s="16"/>
      <c r="J49" s="24">
        <f>$M$46</f>
        <v>101.16</v>
      </c>
      <c r="K49" s="38" t="s">
        <v>9</v>
      </c>
      <c r="L49" s="39">
        <f t="shared" si="14"/>
        <v>0</v>
      </c>
      <c r="M49" s="80"/>
      <c r="N49" s="14"/>
      <c r="O49" s="16"/>
      <c r="P49" s="39">
        <f t="shared" ref="P49:P50" si="17">$S$46</f>
        <v>100</v>
      </c>
      <c r="Q49" s="38" t="s">
        <v>9</v>
      </c>
      <c r="R49" s="39">
        <f t="shared" si="15"/>
        <v>0</v>
      </c>
      <c r="S49" s="89"/>
      <c r="T49" s="14"/>
    </row>
    <row r="50" spans="1:20" hidden="1" x14ac:dyDescent="0.25">
      <c r="A50" s="32"/>
      <c r="B50" s="32" t="s">
        <v>22</v>
      </c>
      <c r="C50" s="34">
        <f>SUM(C47:C49)</f>
        <v>0.1358</v>
      </c>
      <c r="D50" s="24">
        <f t="shared" si="16"/>
        <v>101.16</v>
      </c>
      <c r="E50" s="33"/>
      <c r="F50" s="36">
        <f t="shared" si="13"/>
        <v>13.737527999999999</v>
      </c>
      <c r="G50" s="79">
        <f>G46+F50</f>
        <v>114.89752799999999</v>
      </c>
      <c r="H50" s="13"/>
      <c r="I50" s="34">
        <f>SUM(I47:I49)</f>
        <v>0.1082</v>
      </c>
      <c r="J50" s="24">
        <f>$M$46</f>
        <v>101.16</v>
      </c>
      <c r="K50" s="33" t="s">
        <v>9</v>
      </c>
      <c r="L50" s="36">
        <f t="shared" si="14"/>
        <v>10.945512000000001</v>
      </c>
      <c r="M50" s="79">
        <f>M46+L50</f>
        <v>112.105512</v>
      </c>
      <c r="N50" s="13"/>
      <c r="O50" s="34">
        <f>SUM(O47:O49)</f>
        <v>0</v>
      </c>
      <c r="P50" s="36">
        <f t="shared" si="17"/>
        <v>100</v>
      </c>
      <c r="Q50" s="33" t="s">
        <v>9</v>
      </c>
      <c r="R50" s="36">
        <f t="shared" si="15"/>
        <v>0</v>
      </c>
      <c r="S50" s="88">
        <f>S46+R50</f>
        <v>100</v>
      </c>
      <c r="T50" s="13"/>
    </row>
    <row r="51" spans="1:20" hidden="1" x14ac:dyDescent="0.25">
      <c r="A51" s="40" t="s">
        <v>12</v>
      </c>
      <c r="B51" s="41"/>
      <c r="C51" s="34">
        <v>8.3299999999999999E-2</v>
      </c>
      <c r="D51" s="27">
        <f>G50-F49-F46</f>
        <v>113.130568</v>
      </c>
      <c r="E51" s="46" t="s">
        <v>47</v>
      </c>
      <c r="F51" s="26">
        <f t="shared" si="13"/>
        <v>9.4237763143999995</v>
      </c>
      <c r="G51" s="81">
        <f>G50+F51</f>
        <v>124.3213043144</v>
      </c>
      <c r="H51" s="13"/>
      <c r="I51" s="34"/>
      <c r="J51" s="27">
        <f>M50-L49-L46</f>
        <v>110.94551200000001</v>
      </c>
      <c r="K51" s="41" t="s">
        <v>47</v>
      </c>
      <c r="L51" s="26">
        <f t="shared" si="14"/>
        <v>0</v>
      </c>
      <c r="M51" s="81">
        <f>M50+L51</f>
        <v>112.105512</v>
      </c>
      <c r="N51" s="13"/>
      <c r="O51" s="34"/>
      <c r="P51" s="27">
        <f>S50-R49-R46</f>
        <v>100</v>
      </c>
      <c r="Q51" s="41" t="s">
        <v>47</v>
      </c>
      <c r="R51" s="26">
        <f t="shared" si="15"/>
        <v>0</v>
      </c>
      <c r="S51" s="90">
        <f>S50+R51</f>
        <v>100</v>
      </c>
      <c r="T51" s="13"/>
    </row>
    <row r="52" spans="1:20" hidden="1" x14ac:dyDescent="0.25">
      <c r="A52" s="37" t="s">
        <v>18</v>
      </c>
      <c r="B52" s="38" t="s">
        <v>28</v>
      </c>
      <c r="C52" s="16">
        <v>0</v>
      </c>
      <c r="D52" s="24">
        <f>$G$51</f>
        <v>124.3213043144</v>
      </c>
      <c r="E52" s="38" t="s">
        <v>13</v>
      </c>
      <c r="F52" s="39">
        <f t="shared" si="13"/>
        <v>0</v>
      </c>
      <c r="G52" s="80"/>
      <c r="H52" s="14"/>
      <c r="I52" s="49">
        <f>C52</f>
        <v>0</v>
      </c>
      <c r="J52" s="24">
        <f>$M$51</f>
        <v>112.105512</v>
      </c>
      <c r="K52" s="38" t="s">
        <v>13</v>
      </c>
      <c r="L52" s="39">
        <f t="shared" si="14"/>
        <v>0</v>
      </c>
      <c r="M52" s="80"/>
      <c r="N52" s="14"/>
      <c r="O52" s="49">
        <f>C52</f>
        <v>0</v>
      </c>
      <c r="P52" s="24">
        <f>$S$51</f>
        <v>100</v>
      </c>
      <c r="Q52" s="38" t="s">
        <v>13</v>
      </c>
      <c r="R52" s="39">
        <f t="shared" si="15"/>
        <v>0</v>
      </c>
      <c r="S52" s="89"/>
      <c r="T52" s="14"/>
    </row>
    <row r="53" spans="1:20" hidden="1" x14ac:dyDescent="0.25">
      <c r="A53" s="37"/>
      <c r="B53" s="38" t="s">
        <v>56</v>
      </c>
      <c r="C53" s="83"/>
      <c r="D53" s="24">
        <f t="shared" ref="D53:D64" si="18">$G$51</f>
        <v>124.3213043144</v>
      </c>
      <c r="E53" s="38" t="s">
        <v>13</v>
      </c>
      <c r="F53" s="39">
        <f t="shared" si="13"/>
        <v>0</v>
      </c>
      <c r="G53" s="80"/>
      <c r="H53" s="14"/>
      <c r="I53" s="16">
        <v>0</v>
      </c>
      <c r="J53" s="24">
        <f>$M$51</f>
        <v>112.105512</v>
      </c>
      <c r="K53" s="38" t="s">
        <v>13</v>
      </c>
      <c r="L53" s="39">
        <f t="shared" si="14"/>
        <v>0</v>
      </c>
      <c r="M53" s="80"/>
      <c r="N53" s="14"/>
      <c r="O53" s="16">
        <f>I53</f>
        <v>0</v>
      </c>
      <c r="P53" s="24">
        <f>$S$51</f>
        <v>100</v>
      </c>
      <c r="Q53" s="38" t="s">
        <v>13</v>
      </c>
      <c r="R53" s="39">
        <f t="shared" si="15"/>
        <v>0</v>
      </c>
      <c r="S53" s="89"/>
      <c r="T53" s="14"/>
    </row>
    <row r="54" spans="1:20" hidden="1" x14ac:dyDescent="0.25">
      <c r="A54" s="37"/>
      <c r="B54" s="38" t="s">
        <v>73</v>
      </c>
      <c r="C54" s="16">
        <v>7.5000000000000002E-4</v>
      </c>
      <c r="D54" s="24">
        <f t="shared" si="18"/>
        <v>124.3213043144</v>
      </c>
      <c r="E54" s="38" t="s">
        <v>13</v>
      </c>
      <c r="F54" s="39">
        <f t="shared" si="13"/>
        <v>9.3240978235799993E-2</v>
      </c>
      <c r="G54" s="80"/>
      <c r="H54" s="14"/>
      <c r="I54" s="16">
        <v>0</v>
      </c>
      <c r="J54" s="24">
        <f t="shared" ref="J54" si="19">$M$51</f>
        <v>112.105512</v>
      </c>
      <c r="K54" s="38" t="s">
        <v>13</v>
      </c>
      <c r="L54" s="39">
        <f t="shared" si="14"/>
        <v>0</v>
      </c>
      <c r="M54" s="80"/>
      <c r="N54" s="14"/>
      <c r="O54" s="16">
        <f t="shared" ref="O54:O55" si="20">I54</f>
        <v>0</v>
      </c>
      <c r="P54" s="24">
        <f>$S$51</f>
        <v>100</v>
      </c>
      <c r="Q54" s="38" t="s">
        <v>13</v>
      </c>
      <c r="R54" s="39">
        <f t="shared" si="15"/>
        <v>0</v>
      </c>
      <c r="S54" s="89"/>
      <c r="T54" s="14"/>
    </row>
    <row r="55" spans="1:20" hidden="1" x14ac:dyDescent="0.25">
      <c r="A55" s="37"/>
      <c r="B55" s="38" t="s">
        <v>48</v>
      </c>
      <c r="C55" s="16">
        <v>1.0200000000000001E-2</v>
      </c>
      <c r="D55" s="24">
        <f>$G$11</f>
        <v>100</v>
      </c>
      <c r="E55" s="47" t="s">
        <v>1</v>
      </c>
      <c r="F55" s="39">
        <f>C55*D55</f>
        <v>1.02</v>
      </c>
      <c r="G55" s="80"/>
      <c r="H55" s="14"/>
      <c r="I55" s="16">
        <v>0</v>
      </c>
      <c r="J55" s="48">
        <f>$M$11</f>
        <v>100</v>
      </c>
      <c r="K55" s="38" t="s">
        <v>1</v>
      </c>
      <c r="L55" s="39">
        <f t="shared" si="14"/>
        <v>0</v>
      </c>
      <c r="M55" s="80"/>
      <c r="N55" s="14"/>
      <c r="O55" s="16">
        <f t="shared" si="20"/>
        <v>0</v>
      </c>
      <c r="P55" s="48">
        <f>$S$51</f>
        <v>100</v>
      </c>
      <c r="Q55" s="38" t="s">
        <v>1</v>
      </c>
      <c r="R55" s="39">
        <f t="shared" si="15"/>
        <v>0</v>
      </c>
      <c r="S55" s="89"/>
      <c r="T55" s="14"/>
    </row>
    <row r="56" spans="1:20" hidden="1" x14ac:dyDescent="0.25">
      <c r="A56" s="37"/>
      <c r="B56" s="33" t="s">
        <v>22</v>
      </c>
      <c r="C56" s="43">
        <f>SUM(C52:C55)</f>
        <v>1.0950000000000001E-2</v>
      </c>
      <c r="D56" s="36">
        <f t="shared" si="18"/>
        <v>124.3213043144</v>
      </c>
      <c r="E56" s="38" t="s">
        <v>13</v>
      </c>
      <c r="F56" s="39">
        <f>SUM(F52:F55)</f>
        <v>1.1132409782357999</v>
      </c>
      <c r="G56" s="80">
        <f>G51+F56</f>
        <v>125.43454529263579</v>
      </c>
      <c r="H56" s="17"/>
      <c r="I56" s="43">
        <f>SUM(I52:I55)</f>
        <v>0</v>
      </c>
      <c r="J56" s="36">
        <f>$M$51</f>
        <v>112.105512</v>
      </c>
      <c r="K56" s="38" t="s">
        <v>13</v>
      </c>
      <c r="L56" s="39">
        <f>SUM(L52:L55)</f>
        <v>0</v>
      </c>
      <c r="M56" s="80">
        <f>M51+L56</f>
        <v>112.105512</v>
      </c>
      <c r="N56" s="17"/>
      <c r="O56" s="43">
        <f>SUM(O52:O55)</f>
        <v>0</v>
      </c>
      <c r="P56" s="36">
        <f>$S$51</f>
        <v>100</v>
      </c>
      <c r="Q56" s="38" t="s">
        <v>13</v>
      </c>
      <c r="R56" s="39">
        <f t="shared" si="15"/>
        <v>0</v>
      </c>
      <c r="S56" s="89">
        <f>S51+R56</f>
        <v>100</v>
      </c>
      <c r="T56" s="14"/>
    </row>
    <row r="57" spans="1:20" hidden="1" x14ac:dyDescent="0.25">
      <c r="A57" s="28" t="s">
        <v>29</v>
      </c>
      <c r="B57" s="29" t="s">
        <v>49</v>
      </c>
      <c r="C57" s="16">
        <v>0</v>
      </c>
      <c r="D57" s="24">
        <f t="shared" si="18"/>
        <v>124.3213043144</v>
      </c>
      <c r="E57" s="29" t="s">
        <v>13</v>
      </c>
      <c r="F57" s="30">
        <f t="shared" ref="F57:F67" si="21">C57*D57</f>
        <v>0</v>
      </c>
      <c r="G57" s="78"/>
      <c r="H57" s="14"/>
      <c r="I57" s="16">
        <f t="shared" ref="I57:I62" si="22">C57</f>
        <v>0</v>
      </c>
      <c r="J57" s="24">
        <f>$M$51</f>
        <v>112.105512</v>
      </c>
      <c r="K57" s="29" t="s">
        <v>13</v>
      </c>
      <c r="L57" s="30">
        <f t="shared" ref="L57:L67" si="23">I57*J57</f>
        <v>0</v>
      </c>
      <c r="M57" s="78"/>
      <c r="N57" s="14"/>
      <c r="O57" s="16">
        <f t="shared" ref="O57:O62" si="24">I57</f>
        <v>0</v>
      </c>
      <c r="P57" s="24">
        <f t="shared" ref="P57:P64" si="25">$S$51</f>
        <v>100</v>
      </c>
      <c r="Q57" s="29" t="s">
        <v>13</v>
      </c>
      <c r="R57" s="30">
        <f t="shared" si="15"/>
        <v>0</v>
      </c>
      <c r="S57" s="87"/>
      <c r="T57" s="14"/>
    </row>
    <row r="58" spans="1:20" hidden="1" x14ac:dyDescent="0.25">
      <c r="A58" s="37"/>
      <c r="B58" s="37" t="s">
        <v>24</v>
      </c>
      <c r="C58" s="16">
        <v>0</v>
      </c>
      <c r="D58" s="24">
        <f t="shared" si="18"/>
        <v>124.3213043144</v>
      </c>
      <c r="E58" s="38" t="s">
        <v>13</v>
      </c>
      <c r="F58" s="39">
        <f t="shared" si="21"/>
        <v>0</v>
      </c>
      <c r="G58" s="80"/>
      <c r="H58" s="14"/>
      <c r="I58" s="16">
        <f t="shared" si="22"/>
        <v>0</v>
      </c>
      <c r="J58" s="24">
        <f>$M$51</f>
        <v>112.105512</v>
      </c>
      <c r="K58" s="38" t="s">
        <v>13</v>
      </c>
      <c r="L58" s="39">
        <f t="shared" si="23"/>
        <v>0</v>
      </c>
      <c r="M58" s="80"/>
      <c r="N58" s="14"/>
      <c r="O58" s="16">
        <f t="shared" si="24"/>
        <v>0</v>
      </c>
      <c r="P58" s="24">
        <f t="shared" si="25"/>
        <v>100</v>
      </c>
      <c r="Q58" s="38" t="s">
        <v>13</v>
      </c>
      <c r="R58" s="39">
        <f t="shared" si="15"/>
        <v>0</v>
      </c>
      <c r="S58" s="89"/>
      <c r="T58" s="14"/>
    </row>
    <row r="59" spans="1:20" hidden="1" x14ac:dyDescent="0.25">
      <c r="A59" s="37"/>
      <c r="B59" s="37" t="s">
        <v>52</v>
      </c>
      <c r="C59" s="16">
        <v>0</v>
      </c>
      <c r="D59" s="24">
        <f t="shared" si="18"/>
        <v>124.3213043144</v>
      </c>
      <c r="E59" s="38" t="s">
        <v>13</v>
      </c>
      <c r="F59" s="39">
        <f t="shared" si="21"/>
        <v>0</v>
      </c>
      <c r="G59" s="80"/>
      <c r="H59" s="14"/>
      <c r="I59" s="16">
        <f t="shared" si="22"/>
        <v>0</v>
      </c>
      <c r="J59" s="24">
        <f t="shared" ref="J59:J64" si="26">$M$51</f>
        <v>112.105512</v>
      </c>
      <c r="K59" s="38" t="s">
        <v>13</v>
      </c>
      <c r="L59" s="39">
        <f t="shared" si="23"/>
        <v>0</v>
      </c>
      <c r="M59" s="80"/>
      <c r="N59" s="14"/>
      <c r="O59" s="16">
        <f t="shared" si="24"/>
        <v>0</v>
      </c>
      <c r="P59" s="24">
        <f t="shared" si="25"/>
        <v>100</v>
      </c>
      <c r="Q59" s="38" t="s">
        <v>13</v>
      </c>
      <c r="R59" s="39">
        <f t="shared" si="15"/>
        <v>0</v>
      </c>
      <c r="S59" s="89"/>
      <c r="T59" s="14"/>
    </row>
    <row r="60" spans="1:20" hidden="1" x14ac:dyDescent="0.25">
      <c r="A60" s="37"/>
      <c r="B60" s="37" t="s">
        <v>53</v>
      </c>
      <c r="C60" s="16">
        <v>0</v>
      </c>
      <c r="D60" s="24">
        <f t="shared" si="18"/>
        <v>124.3213043144</v>
      </c>
      <c r="E60" s="38" t="s">
        <v>13</v>
      </c>
      <c r="F60" s="39">
        <f t="shared" si="21"/>
        <v>0</v>
      </c>
      <c r="G60" s="80"/>
      <c r="H60" s="14"/>
      <c r="I60" s="16">
        <f t="shared" si="22"/>
        <v>0</v>
      </c>
      <c r="J60" s="24">
        <f t="shared" si="26"/>
        <v>112.105512</v>
      </c>
      <c r="K60" s="38" t="s">
        <v>13</v>
      </c>
      <c r="L60" s="39">
        <f t="shared" si="23"/>
        <v>0</v>
      </c>
      <c r="M60" s="80"/>
      <c r="N60" s="14"/>
      <c r="O60" s="16">
        <f t="shared" si="24"/>
        <v>0</v>
      </c>
      <c r="P60" s="24">
        <f t="shared" si="25"/>
        <v>100</v>
      </c>
      <c r="Q60" s="38" t="s">
        <v>13</v>
      </c>
      <c r="R60" s="39">
        <f t="shared" si="15"/>
        <v>0</v>
      </c>
      <c r="S60" s="89"/>
      <c r="T60" s="14"/>
    </row>
    <row r="61" spans="1:20" hidden="1" x14ac:dyDescent="0.25">
      <c r="A61" s="37"/>
      <c r="B61" s="37" t="s">
        <v>14</v>
      </c>
      <c r="C61" s="16">
        <v>7.0000000000000007E-2</v>
      </c>
      <c r="D61" s="24">
        <f t="shared" si="18"/>
        <v>124.3213043144</v>
      </c>
      <c r="E61" s="38" t="s">
        <v>13</v>
      </c>
      <c r="F61" s="39">
        <f t="shared" si="21"/>
        <v>8.702491302008001</v>
      </c>
      <c r="G61" s="80"/>
      <c r="H61" s="14"/>
      <c r="I61" s="16">
        <f t="shared" si="22"/>
        <v>7.0000000000000007E-2</v>
      </c>
      <c r="J61" s="24">
        <f t="shared" si="26"/>
        <v>112.105512</v>
      </c>
      <c r="K61" s="38" t="s">
        <v>13</v>
      </c>
      <c r="L61" s="39">
        <f t="shared" si="23"/>
        <v>7.8473858400000012</v>
      </c>
      <c r="M61" s="80"/>
      <c r="N61" s="14"/>
      <c r="O61" s="16">
        <f t="shared" si="24"/>
        <v>7.0000000000000007E-2</v>
      </c>
      <c r="P61" s="24">
        <f t="shared" si="25"/>
        <v>100</v>
      </c>
      <c r="Q61" s="38" t="s">
        <v>13</v>
      </c>
      <c r="R61" s="39">
        <f t="shared" si="15"/>
        <v>7.0000000000000009</v>
      </c>
      <c r="S61" s="89"/>
      <c r="T61" s="14"/>
    </row>
    <row r="62" spans="1:20" hidden="1" x14ac:dyDescent="0.25">
      <c r="A62" s="37"/>
      <c r="B62" s="38" t="s">
        <v>25</v>
      </c>
      <c r="C62" s="16">
        <v>0</v>
      </c>
      <c r="D62" s="24">
        <f t="shared" si="18"/>
        <v>124.3213043144</v>
      </c>
      <c r="E62" s="38" t="s">
        <v>13</v>
      </c>
      <c r="F62" s="39">
        <f t="shared" si="21"/>
        <v>0</v>
      </c>
      <c r="G62" s="80"/>
      <c r="H62" s="14"/>
      <c r="I62" s="16">
        <f t="shared" si="22"/>
        <v>0</v>
      </c>
      <c r="J62" s="24">
        <f t="shared" si="26"/>
        <v>112.105512</v>
      </c>
      <c r="K62" s="38" t="s">
        <v>13</v>
      </c>
      <c r="L62" s="39">
        <f t="shared" si="23"/>
        <v>0</v>
      </c>
      <c r="M62" s="80"/>
      <c r="N62" s="14"/>
      <c r="O62" s="16">
        <f t="shared" si="24"/>
        <v>0</v>
      </c>
      <c r="P62" s="24">
        <f t="shared" si="25"/>
        <v>100</v>
      </c>
      <c r="Q62" s="38" t="s">
        <v>13</v>
      </c>
      <c r="R62" s="39">
        <f t="shared" si="15"/>
        <v>0</v>
      </c>
      <c r="S62" s="89"/>
      <c r="T62" s="14"/>
    </row>
    <row r="63" spans="1:20" hidden="1" x14ac:dyDescent="0.25">
      <c r="A63" s="37"/>
      <c r="B63" s="38" t="s">
        <v>44</v>
      </c>
      <c r="C63" s="83"/>
      <c r="D63" s="24">
        <f t="shared" si="18"/>
        <v>124.3213043144</v>
      </c>
      <c r="E63" s="38" t="s">
        <v>13</v>
      </c>
      <c r="F63" s="39">
        <f t="shared" si="21"/>
        <v>0</v>
      </c>
      <c r="G63" s="80"/>
      <c r="H63" s="14"/>
      <c r="I63" s="83"/>
      <c r="J63" s="24">
        <f t="shared" si="26"/>
        <v>112.105512</v>
      </c>
      <c r="K63" s="38" t="s">
        <v>13</v>
      </c>
      <c r="L63" s="39">
        <f t="shared" si="23"/>
        <v>0</v>
      </c>
      <c r="M63" s="80"/>
      <c r="N63" s="14"/>
      <c r="O63" s="83"/>
      <c r="P63" s="24">
        <f t="shared" si="25"/>
        <v>100</v>
      </c>
      <c r="Q63" s="38" t="s">
        <v>13</v>
      </c>
      <c r="R63" s="39">
        <f t="shared" si="15"/>
        <v>0</v>
      </c>
      <c r="S63" s="89"/>
      <c r="T63" s="14"/>
    </row>
    <row r="64" spans="1:20" hidden="1" x14ac:dyDescent="0.25">
      <c r="A64" s="32"/>
      <c r="B64" s="33" t="s">
        <v>22</v>
      </c>
      <c r="C64" s="43">
        <f>SUM(C57:C63)</f>
        <v>7.0000000000000007E-2</v>
      </c>
      <c r="D64" s="36">
        <f t="shared" si="18"/>
        <v>124.3213043144</v>
      </c>
      <c r="E64" s="33" t="s">
        <v>13</v>
      </c>
      <c r="F64" s="36">
        <f t="shared" si="21"/>
        <v>8.702491302008001</v>
      </c>
      <c r="G64" s="79">
        <f>G56+F64</f>
        <v>134.1370365946438</v>
      </c>
      <c r="H64" s="13"/>
      <c r="I64" s="43">
        <f>SUM(I57:I63)</f>
        <v>7.0000000000000007E-2</v>
      </c>
      <c r="J64" s="36">
        <f t="shared" si="26"/>
        <v>112.105512</v>
      </c>
      <c r="K64" s="33" t="s">
        <v>13</v>
      </c>
      <c r="L64" s="36">
        <f t="shared" si="23"/>
        <v>7.8473858400000012</v>
      </c>
      <c r="M64" s="79">
        <f>M56+L64</f>
        <v>119.95289784000001</v>
      </c>
      <c r="N64" s="13"/>
      <c r="O64" s="43">
        <f>SUM(O57:O63)</f>
        <v>7.0000000000000007E-2</v>
      </c>
      <c r="P64" s="36">
        <f t="shared" si="25"/>
        <v>100</v>
      </c>
      <c r="Q64" s="33" t="s">
        <v>13</v>
      </c>
      <c r="R64" s="36">
        <f t="shared" si="15"/>
        <v>7.0000000000000009</v>
      </c>
      <c r="S64" s="88">
        <f>S56+R64</f>
        <v>107</v>
      </c>
      <c r="T64" s="13"/>
    </row>
    <row r="65" spans="1:20" hidden="1" x14ac:dyDescent="0.25">
      <c r="A65" s="37" t="s">
        <v>16</v>
      </c>
      <c r="B65" s="38" t="s">
        <v>54</v>
      </c>
      <c r="C65" s="83"/>
      <c r="D65" s="24">
        <f>$G$64</f>
        <v>134.1370365946438</v>
      </c>
      <c r="E65" s="38" t="s">
        <v>26</v>
      </c>
      <c r="F65" s="39">
        <f t="shared" si="21"/>
        <v>0</v>
      </c>
      <c r="G65" s="80"/>
      <c r="H65" s="14"/>
      <c r="I65" s="16">
        <f>C65</f>
        <v>0</v>
      </c>
      <c r="J65" s="24">
        <f>$M$64</f>
        <v>119.95289784000001</v>
      </c>
      <c r="K65" s="38" t="s">
        <v>26</v>
      </c>
      <c r="L65" s="39">
        <f t="shared" si="23"/>
        <v>0</v>
      </c>
      <c r="M65" s="80"/>
      <c r="N65" s="14"/>
      <c r="O65" s="16">
        <f>C65</f>
        <v>0</v>
      </c>
      <c r="P65" s="24">
        <f>$S64</f>
        <v>107</v>
      </c>
      <c r="Q65" s="38" t="s">
        <v>26</v>
      </c>
      <c r="R65" s="39">
        <f t="shared" si="15"/>
        <v>0</v>
      </c>
      <c r="S65" s="89"/>
      <c r="T65" s="14"/>
    </row>
    <row r="66" spans="1:20" hidden="1" x14ac:dyDescent="0.25">
      <c r="A66" s="37" t="s">
        <v>17</v>
      </c>
      <c r="B66" s="38" t="s">
        <v>90</v>
      </c>
      <c r="C66" s="83"/>
      <c r="D66" s="24">
        <f>$G$64</f>
        <v>134.1370365946438</v>
      </c>
      <c r="E66" s="38" t="s">
        <v>26</v>
      </c>
      <c r="F66" s="39">
        <f t="shared" si="21"/>
        <v>0</v>
      </c>
      <c r="G66" s="80"/>
      <c r="H66" s="14"/>
      <c r="I66" s="16"/>
      <c r="J66" s="24">
        <f>$M$64</f>
        <v>119.95289784000001</v>
      </c>
      <c r="K66" s="38" t="s">
        <v>26</v>
      </c>
      <c r="L66" s="39">
        <f t="shared" si="23"/>
        <v>0</v>
      </c>
      <c r="M66" s="80"/>
      <c r="N66" s="14"/>
      <c r="O66" s="16"/>
      <c r="P66" s="24">
        <f>$S$64</f>
        <v>107</v>
      </c>
      <c r="Q66" s="38" t="s">
        <v>26</v>
      </c>
      <c r="R66" s="39">
        <f t="shared" si="15"/>
        <v>0</v>
      </c>
      <c r="S66" s="89"/>
      <c r="T66" s="14"/>
    </row>
    <row r="67" spans="1:20" hidden="1" x14ac:dyDescent="0.25">
      <c r="A67" s="37"/>
      <c r="B67" s="33" t="s">
        <v>22</v>
      </c>
      <c r="C67" s="43">
        <f>SUM(C65:C66)</f>
        <v>0</v>
      </c>
      <c r="D67" s="24">
        <f>$G$64</f>
        <v>134.1370365946438</v>
      </c>
      <c r="E67" s="38" t="s">
        <v>26</v>
      </c>
      <c r="F67" s="36">
        <f t="shared" si="21"/>
        <v>0</v>
      </c>
      <c r="G67" s="80"/>
      <c r="H67" s="14"/>
      <c r="I67" s="43">
        <f>SUM(I65:I66)</f>
        <v>0</v>
      </c>
      <c r="J67" s="24">
        <f>$M$64</f>
        <v>119.95289784000001</v>
      </c>
      <c r="K67" s="38" t="s">
        <v>26</v>
      </c>
      <c r="L67" s="36">
        <f t="shared" si="23"/>
        <v>0</v>
      </c>
      <c r="M67" s="80"/>
      <c r="N67" s="14"/>
      <c r="O67" s="43">
        <f>SUM(O65:O66)</f>
        <v>0</v>
      </c>
      <c r="P67" s="24">
        <f>$S$64</f>
        <v>107</v>
      </c>
      <c r="Q67" s="38" t="s">
        <v>26</v>
      </c>
      <c r="R67" s="36">
        <f t="shared" si="15"/>
        <v>0</v>
      </c>
      <c r="S67" s="89"/>
      <c r="T67" s="14"/>
    </row>
    <row r="68" spans="1:20" hidden="1" x14ac:dyDescent="0.25">
      <c r="A68" s="3"/>
      <c r="B68" s="7" t="s">
        <v>22</v>
      </c>
      <c r="C68" s="8"/>
      <c r="D68" s="5"/>
      <c r="E68" s="7"/>
      <c r="F68" s="6"/>
      <c r="G68" s="82">
        <f>G64+F67</f>
        <v>134.1370365946438</v>
      </c>
      <c r="H68" s="15"/>
      <c r="I68" s="8"/>
      <c r="J68" s="5"/>
      <c r="K68" s="7"/>
      <c r="L68" s="6"/>
      <c r="M68" s="82">
        <f>M64+L67</f>
        <v>119.95289784000001</v>
      </c>
      <c r="N68" s="15"/>
      <c r="O68" s="8"/>
      <c r="P68" s="5"/>
      <c r="Q68" s="7"/>
      <c r="R68" s="6"/>
      <c r="S68" s="91">
        <f>S64+R67</f>
        <v>107</v>
      </c>
      <c r="T68" s="15"/>
    </row>
    <row r="69" spans="1:20" hidden="1" x14ac:dyDescent="0.25"/>
    <row r="70" spans="1:20" hidden="1" x14ac:dyDescent="0.25"/>
    <row r="71" spans="1:20" hidden="1" x14ac:dyDescent="0.25"/>
    <row r="73" spans="1:20" s="23" customFormat="1" ht="32.4" x14ac:dyDescent="0.55000000000000004">
      <c r="A73" s="18"/>
      <c r="B73" s="104" t="s">
        <v>60</v>
      </c>
      <c r="C73" s="104"/>
      <c r="D73" s="104"/>
      <c r="E73" s="104"/>
      <c r="F73" s="104"/>
      <c r="G73" s="104"/>
      <c r="H73" s="104"/>
      <c r="I73" s="104"/>
      <c r="J73" s="104"/>
      <c r="K73" s="104"/>
      <c r="L73" s="104"/>
      <c r="M73" s="104"/>
      <c r="N73" s="104"/>
      <c r="T73" s="24"/>
    </row>
    <row r="76" spans="1:20" ht="31.5" customHeight="1" x14ac:dyDescent="0.25">
      <c r="A76" s="61" t="s">
        <v>86</v>
      </c>
      <c r="B76" s="111" t="s">
        <v>83</v>
      </c>
      <c r="C76" s="111"/>
      <c r="D76" s="111"/>
      <c r="E76" s="111"/>
      <c r="F76" s="111"/>
      <c r="G76" s="112"/>
      <c r="H76" s="108" t="s">
        <v>101</v>
      </c>
      <c r="I76" s="109"/>
      <c r="J76" s="109"/>
      <c r="K76" s="109"/>
      <c r="L76" s="109"/>
      <c r="M76" s="110"/>
      <c r="N76" s="27"/>
      <c r="O76" s="105" t="s">
        <v>50</v>
      </c>
      <c r="P76" s="106"/>
      <c r="Q76" s="106"/>
      <c r="R76" s="106"/>
      <c r="S76" s="106"/>
      <c r="T76" s="107"/>
    </row>
    <row r="77" spans="1:20" x14ac:dyDescent="0.25">
      <c r="A77" s="3" t="s">
        <v>0</v>
      </c>
      <c r="B77" s="4"/>
      <c r="C77" s="19" t="s">
        <v>2</v>
      </c>
      <c r="D77" s="103" t="s">
        <v>3</v>
      </c>
      <c r="E77" s="103"/>
      <c r="F77" s="6" t="s">
        <v>4</v>
      </c>
      <c r="G77" s="5" t="s">
        <v>5</v>
      </c>
      <c r="H77" s="11"/>
      <c r="I77" s="19" t="s">
        <v>2</v>
      </c>
      <c r="J77" s="103" t="s">
        <v>3</v>
      </c>
      <c r="K77" s="103"/>
      <c r="L77" s="6" t="s">
        <v>4</v>
      </c>
      <c r="M77" s="5" t="s">
        <v>5</v>
      </c>
      <c r="N77" s="11"/>
      <c r="O77" s="19" t="s">
        <v>2</v>
      </c>
      <c r="P77" s="103" t="s">
        <v>3</v>
      </c>
      <c r="Q77" s="103"/>
      <c r="R77" s="6" t="s">
        <v>4</v>
      </c>
      <c r="S77" s="5" t="s">
        <v>5</v>
      </c>
      <c r="T77" s="5"/>
    </row>
    <row r="78" spans="1:20" x14ac:dyDescent="0.25">
      <c r="A78" s="28" t="s">
        <v>1</v>
      </c>
      <c r="B78" s="29"/>
      <c r="C78" s="30">
        <v>100</v>
      </c>
      <c r="D78" s="31">
        <v>100</v>
      </c>
      <c r="E78" s="29"/>
      <c r="F78" s="30">
        <v>100</v>
      </c>
      <c r="G78" s="78">
        <v>100</v>
      </c>
      <c r="H78" s="12"/>
      <c r="I78" s="30">
        <v>100</v>
      </c>
      <c r="J78" s="31">
        <v>100</v>
      </c>
      <c r="K78" s="29"/>
      <c r="L78" s="30">
        <v>100</v>
      </c>
      <c r="M78" s="78">
        <v>100</v>
      </c>
      <c r="N78" s="12"/>
      <c r="O78" s="30">
        <v>100</v>
      </c>
      <c r="P78" s="31">
        <v>100</v>
      </c>
      <c r="Q78" s="29"/>
      <c r="R78" s="30">
        <v>100</v>
      </c>
      <c r="S78" s="87">
        <v>100</v>
      </c>
      <c r="T78" s="12"/>
    </row>
    <row r="79" spans="1:20" x14ac:dyDescent="0.25">
      <c r="A79" s="32" t="s">
        <v>6</v>
      </c>
      <c r="B79" s="33"/>
      <c r="C79" s="34">
        <v>0</v>
      </c>
      <c r="D79" s="35">
        <f>D78</f>
        <v>100</v>
      </c>
      <c r="E79" s="33" t="s">
        <v>1</v>
      </c>
      <c r="F79" s="36">
        <f t="shared" ref="F79:F87" si="27">C79*D79</f>
        <v>0</v>
      </c>
      <c r="G79" s="79">
        <f>G78+F79</f>
        <v>100</v>
      </c>
      <c r="H79" s="13"/>
      <c r="I79" s="43">
        <f>C79</f>
        <v>0</v>
      </c>
      <c r="J79" s="35">
        <f>J78</f>
        <v>100</v>
      </c>
      <c r="K79" s="33" t="s">
        <v>1</v>
      </c>
      <c r="L79" s="36">
        <f t="shared" ref="L79:L88" si="28">I79*J79</f>
        <v>0</v>
      </c>
      <c r="M79" s="79">
        <f>M78+L79</f>
        <v>100</v>
      </c>
      <c r="N79" s="13"/>
      <c r="O79" s="34"/>
      <c r="P79" s="35">
        <f>P78</f>
        <v>100</v>
      </c>
      <c r="Q79" s="33" t="s">
        <v>1</v>
      </c>
      <c r="R79" s="36">
        <f t="shared" ref="R79:R100" si="29">O79*P79</f>
        <v>0</v>
      </c>
      <c r="S79" s="88">
        <f>S78+R79</f>
        <v>100</v>
      </c>
      <c r="T79" s="13"/>
    </row>
    <row r="80" spans="1:20" x14ac:dyDescent="0.25">
      <c r="A80" s="28" t="s">
        <v>7</v>
      </c>
      <c r="B80" s="29" t="s">
        <v>8</v>
      </c>
      <c r="C80" s="16">
        <v>8.3000000000000004E-2</v>
      </c>
      <c r="D80" s="31">
        <f>$G$79</f>
        <v>100</v>
      </c>
      <c r="E80" s="29" t="s">
        <v>9</v>
      </c>
      <c r="F80" s="30">
        <f t="shared" si="27"/>
        <v>8.3000000000000007</v>
      </c>
      <c r="G80" s="78"/>
      <c r="H80" s="14"/>
      <c r="I80" s="16">
        <f>C80</f>
        <v>8.3000000000000004E-2</v>
      </c>
      <c r="J80" s="31">
        <f>$M$79</f>
        <v>100</v>
      </c>
      <c r="K80" s="29" t="s">
        <v>9</v>
      </c>
      <c r="L80" s="30">
        <f t="shared" si="28"/>
        <v>8.3000000000000007</v>
      </c>
      <c r="M80" s="78"/>
      <c r="N80" s="14"/>
      <c r="O80" s="16"/>
      <c r="P80" s="31">
        <f>$S$79</f>
        <v>100</v>
      </c>
      <c r="Q80" s="29" t="s">
        <v>9</v>
      </c>
      <c r="R80" s="30">
        <f t="shared" si="29"/>
        <v>0</v>
      </c>
      <c r="S80" s="87"/>
      <c r="T80" s="14"/>
    </row>
    <row r="81" spans="1:20" x14ac:dyDescent="0.25">
      <c r="A81" s="37"/>
      <c r="B81" s="38" t="s">
        <v>10</v>
      </c>
      <c r="C81" s="16">
        <v>0</v>
      </c>
      <c r="D81" s="24">
        <f>$G$79</f>
        <v>100</v>
      </c>
      <c r="E81" s="38" t="s">
        <v>9</v>
      </c>
      <c r="F81" s="39">
        <f t="shared" si="27"/>
        <v>0</v>
      </c>
      <c r="G81" s="80"/>
      <c r="H81" s="14"/>
      <c r="I81" s="16"/>
      <c r="J81" s="24">
        <f>$M$79</f>
        <v>100</v>
      </c>
      <c r="K81" s="38" t="s">
        <v>9</v>
      </c>
      <c r="L81" s="39">
        <f t="shared" si="28"/>
        <v>0</v>
      </c>
      <c r="M81" s="80"/>
      <c r="N81" s="14"/>
      <c r="O81" s="16"/>
      <c r="P81" s="39">
        <f>$S$79</f>
        <v>100</v>
      </c>
      <c r="Q81" s="38" t="s">
        <v>9</v>
      </c>
      <c r="R81" s="39">
        <f t="shared" si="29"/>
        <v>0</v>
      </c>
      <c r="S81" s="89"/>
      <c r="T81" s="14"/>
    </row>
    <row r="82" spans="1:20" x14ac:dyDescent="0.25">
      <c r="A82" s="37"/>
      <c r="B82" s="37" t="s">
        <v>11</v>
      </c>
      <c r="C82" s="16">
        <v>0</v>
      </c>
      <c r="D82" s="24">
        <f t="shared" ref="D82:D83" si="30">$G$79</f>
        <v>100</v>
      </c>
      <c r="E82" s="38" t="s">
        <v>9</v>
      </c>
      <c r="F82" s="39">
        <f t="shared" si="27"/>
        <v>0</v>
      </c>
      <c r="G82" s="80"/>
      <c r="H82" s="14"/>
      <c r="I82" s="16"/>
      <c r="J82" s="24">
        <f t="shared" ref="J82:J83" si="31">$M$79</f>
        <v>100</v>
      </c>
      <c r="K82" s="38" t="s">
        <v>9</v>
      </c>
      <c r="L82" s="39">
        <f t="shared" si="28"/>
        <v>0</v>
      </c>
      <c r="M82" s="80"/>
      <c r="N82" s="14"/>
      <c r="O82" s="16"/>
      <c r="P82" s="39">
        <f t="shared" ref="P82:P83" si="32">$S$79</f>
        <v>100</v>
      </c>
      <c r="Q82" s="38" t="s">
        <v>9</v>
      </c>
      <c r="R82" s="39">
        <f t="shared" si="29"/>
        <v>0</v>
      </c>
      <c r="S82" s="89"/>
      <c r="T82" s="14"/>
    </row>
    <row r="83" spans="1:20" x14ac:dyDescent="0.25">
      <c r="A83" s="32"/>
      <c r="B83" s="32" t="s">
        <v>22</v>
      </c>
      <c r="C83" s="34">
        <f>SUM(C80:C82)</f>
        <v>8.3000000000000004E-2</v>
      </c>
      <c r="D83" s="24">
        <f t="shared" si="30"/>
        <v>100</v>
      </c>
      <c r="E83" s="33"/>
      <c r="F83" s="36">
        <f t="shared" si="27"/>
        <v>8.3000000000000007</v>
      </c>
      <c r="G83" s="79">
        <f>G79+F83</f>
        <v>108.3</v>
      </c>
      <c r="H83" s="13"/>
      <c r="I83" s="34">
        <f>SUM(I80:I82)</f>
        <v>8.3000000000000004E-2</v>
      </c>
      <c r="J83" s="24">
        <f t="shared" si="31"/>
        <v>100</v>
      </c>
      <c r="K83" s="33" t="s">
        <v>9</v>
      </c>
      <c r="L83" s="36">
        <f t="shared" si="28"/>
        <v>8.3000000000000007</v>
      </c>
      <c r="M83" s="79">
        <f>M79+L83</f>
        <v>108.3</v>
      </c>
      <c r="N83" s="13"/>
      <c r="O83" s="34">
        <f>SUM(O80:O82)</f>
        <v>0</v>
      </c>
      <c r="P83" s="36">
        <f t="shared" si="32"/>
        <v>100</v>
      </c>
      <c r="Q83" s="33" t="s">
        <v>9</v>
      </c>
      <c r="R83" s="36">
        <f t="shared" si="29"/>
        <v>0</v>
      </c>
      <c r="S83" s="88">
        <f>S79+R83</f>
        <v>100</v>
      </c>
      <c r="T83" s="13"/>
    </row>
    <row r="84" spans="1:20" x14ac:dyDescent="0.25">
      <c r="A84" s="40" t="s">
        <v>12</v>
      </c>
      <c r="B84" s="41"/>
      <c r="C84" s="34">
        <v>8.3299999999999999E-2</v>
      </c>
      <c r="D84" s="27">
        <f>G83-F82-F79</f>
        <v>108.3</v>
      </c>
      <c r="E84" s="46" t="s">
        <v>47</v>
      </c>
      <c r="F84" s="26">
        <f t="shared" si="27"/>
        <v>9.0213900000000002</v>
      </c>
      <c r="G84" s="81">
        <f>G83+F84</f>
        <v>117.32138999999999</v>
      </c>
      <c r="H84" s="13"/>
      <c r="I84" s="34"/>
      <c r="J84" s="27">
        <f>M83-L82-L79</f>
        <v>108.3</v>
      </c>
      <c r="K84" s="41" t="s">
        <v>47</v>
      </c>
      <c r="L84" s="26">
        <f t="shared" si="28"/>
        <v>0</v>
      </c>
      <c r="M84" s="81">
        <f>M83+L84</f>
        <v>108.3</v>
      </c>
      <c r="N84" s="13"/>
      <c r="O84" s="34"/>
      <c r="P84" s="27">
        <f>S83-R82-S79</f>
        <v>0</v>
      </c>
      <c r="Q84" s="41" t="s">
        <v>47</v>
      </c>
      <c r="R84" s="26">
        <f t="shared" si="29"/>
        <v>0</v>
      </c>
      <c r="S84" s="90">
        <f>S83+R84</f>
        <v>100</v>
      </c>
      <c r="T84" s="13"/>
    </row>
    <row r="85" spans="1:20" x14ac:dyDescent="0.25">
      <c r="A85" s="37" t="s">
        <v>18</v>
      </c>
      <c r="B85" s="38" t="s">
        <v>28</v>
      </c>
      <c r="C85" s="16">
        <f>C18</f>
        <v>0</v>
      </c>
      <c r="D85" s="24">
        <f>$G$84</f>
        <v>117.32138999999999</v>
      </c>
      <c r="E85" s="38" t="s">
        <v>13</v>
      </c>
      <c r="F85" s="39">
        <f t="shared" si="27"/>
        <v>0</v>
      </c>
      <c r="G85" s="80"/>
      <c r="H85" s="14"/>
      <c r="I85" s="16">
        <f>C85</f>
        <v>0</v>
      </c>
      <c r="J85" s="24">
        <f>$M$84</f>
        <v>108.3</v>
      </c>
      <c r="K85" s="38" t="s">
        <v>13</v>
      </c>
      <c r="L85" s="39">
        <f t="shared" si="28"/>
        <v>0</v>
      </c>
      <c r="M85" s="80"/>
      <c r="N85" s="14"/>
      <c r="O85" s="16">
        <f>C85</f>
        <v>0</v>
      </c>
      <c r="P85" s="24">
        <f>$S$84</f>
        <v>100</v>
      </c>
      <c r="Q85" s="38" t="s">
        <v>13</v>
      </c>
      <c r="R85" s="39">
        <f t="shared" si="29"/>
        <v>0</v>
      </c>
      <c r="S85" s="89"/>
      <c r="T85" s="14"/>
    </row>
    <row r="86" spans="1:20" x14ac:dyDescent="0.25">
      <c r="A86" s="37"/>
      <c r="B86" s="38" t="s">
        <v>38</v>
      </c>
      <c r="C86" s="83"/>
      <c r="D86" s="24">
        <f t="shared" ref="D86:D89" si="33">$G$84</f>
        <v>117.32138999999999</v>
      </c>
      <c r="E86" s="38" t="s">
        <v>13</v>
      </c>
      <c r="F86" s="39">
        <f t="shared" si="27"/>
        <v>0</v>
      </c>
      <c r="G86" s="80"/>
      <c r="H86" s="14"/>
      <c r="I86" s="16">
        <v>0</v>
      </c>
      <c r="J86" s="24">
        <f>$M$84</f>
        <v>108.3</v>
      </c>
      <c r="K86" s="38" t="s">
        <v>13</v>
      </c>
      <c r="L86" s="39">
        <f t="shared" si="28"/>
        <v>0</v>
      </c>
      <c r="M86" s="80"/>
      <c r="N86" s="14"/>
      <c r="O86" s="16">
        <f>I86</f>
        <v>0</v>
      </c>
      <c r="P86" s="24">
        <f>$S$84</f>
        <v>100</v>
      </c>
      <c r="Q86" s="38" t="s">
        <v>13</v>
      </c>
      <c r="R86" s="39">
        <f t="shared" si="29"/>
        <v>0</v>
      </c>
      <c r="S86" s="89"/>
      <c r="T86" s="14"/>
    </row>
    <row r="87" spans="1:20" x14ac:dyDescent="0.25">
      <c r="A87" s="37"/>
      <c r="B87" s="38" t="s">
        <v>73</v>
      </c>
      <c r="C87" s="16">
        <v>7.5000000000000002E-4</v>
      </c>
      <c r="D87" s="24">
        <f t="shared" si="33"/>
        <v>117.32138999999999</v>
      </c>
      <c r="E87" s="38" t="s">
        <v>13</v>
      </c>
      <c r="F87" s="39">
        <f t="shared" si="27"/>
        <v>8.7991042499999991E-2</v>
      </c>
      <c r="G87" s="80"/>
      <c r="H87" s="14"/>
      <c r="I87" s="16">
        <v>0</v>
      </c>
      <c r="J87" s="24">
        <f>$M$84</f>
        <v>108.3</v>
      </c>
      <c r="K87" s="38" t="s">
        <v>13</v>
      </c>
      <c r="L87" s="39">
        <f t="shared" si="28"/>
        <v>0</v>
      </c>
      <c r="M87" s="80"/>
      <c r="N87" s="14"/>
      <c r="O87" s="16">
        <f t="shared" ref="O87:O88" si="34">I87</f>
        <v>0</v>
      </c>
      <c r="P87" s="24">
        <f t="shared" ref="P87:P97" si="35">$S$84</f>
        <v>100</v>
      </c>
      <c r="Q87" s="38" t="s">
        <v>13</v>
      </c>
      <c r="R87" s="39">
        <f t="shared" si="29"/>
        <v>0</v>
      </c>
      <c r="S87" s="89"/>
      <c r="T87" s="14"/>
    </row>
    <row r="88" spans="1:20" x14ac:dyDescent="0.25">
      <c r="A88" s="37"/>
      <c r="B88" s="38" t="s">
        <v>48</v>
      </c>
      <c r="C88" s="16">
        <v>1.0200000000000001E-2</v>
      </c>
      <c r="D88" s="24">
        <f>$G$78</f>
        <v>100</v>
      </c>
      <c r="E88" s="47" t="s">
        <v>1</v>
      </c>
      <c r="F88" s="39">
        <f>C88*D88</f>
        <v>1.02</v>
      </c>
      <c r="G88" s="80"/>
      <c r="H88" s="14"/>
      <c r="I88" s="16">
        <v>0</v>
      </c>
      <c r="J88" s="48">
        <f>$M$11</f>
        <v>100</v>
      </c>
      <c r="K88" s="38" t="s">
        <v>1</v>
      </c>
      <c r="L88" s="39">
        <f t="shared" si="28"/>
        <v>0</v>
      </c>
      <c r="M88" s="80"/>
      <c r="N88" s="14"/>
      <c r="O88" s="16">
        <f t="shared" si="34"/>
        <v>0</v>
      </c>
      <c r="P88" s="24">
        <f t="shared" si="35"/>
        <v>100</v>
      </c>
      <c r="Q88" s="38" t="s">
        <v>1</v>
      </c>
      <c r="R88" s="39">
        <f t="shared" si="29"/>
        <v>0</v>
      </c>
      <c r="S88" s="89"/>
      <c r="T88" s="14"/>
    </row>
    <row r="89" spans="1:20" x14ac:dyDescent="0.25">
      <c r="A89" s="37"/>
      <c r="B89" s="33" t="s">
        <v>22</v>
      </c>
      <c r="C89" s="43">
        <f>SUM(C85:C88)</f>
        <v>1.0950000000000001E-2</v>
      </c>
      <c r="D89" s="24">
        <f t="shared" si="33"/>
        <v>117.32138999999999</v>
      </c>
      <c r="E89" s="38" t="s">
        <v>13</v>
      </c>
      <c r="F89" s="39">
        <f>SUM(F85:F88)</f>
        <v>1.1079910424999999</v>
      </c>
      <c r="G89" s="80">
        <f>G84+F89</f>
        <v>118.4293810425</v>
      </c>
      <c r="H89" s="17"/>
      <c r="I89" s="43">
        <f>SUM(I85:I88)</f>
        <v>0</v>
      </c>
      <c r="J89" s="36">
        <f>$M$84</f>
        <v>108.3</v>
      </c>
      <c r="K89" s="38" t="s">
        <v>13</v>
      </c>
      <c r="L89" s="39">
        <f>SUM(L85:L88)</f>
        <v>0</v>
      </c>
      <c r="M89" s="80">
        <f>M84+L89</f>
        <v>108.3</v>
      </c>
      <c r="N89" s="17"/>
      <c r="O89" s="43">
        <f>SUM(O85:O88)</f>
        <v>0</v>
      </c>
      <c r="P89" s="36">
        <f t="shared" si="35"/>
        <v>100</v>
      </c>
      <c r="Q89" s="38" t="s">
        <v>13</v>
      </c>
      <c r="R89" s="39">
        <f t="shared" si="29"/>
        <v>0</v>
      </c>
      <c r="S89" s="89">
        <f>S84+R89</f>
        <v>100</v>
      </c>
      <c r="T89" s="14"/>
    </row>
    <row r="90" spans="1:20" x14ac:dyDescent="0.25">
      <c r="A90" s="28" t="s">
        <v>29</v>
      </c>
      <c r="B90" s="29" t="s">
        <v>49</v>
      </c>
      <c r="C90" s="16">
        <v>7.6999999999999999E-2</v>
      </c>
      <c r="D90" s="31">
        <f>$G$84</f>
        <v>117.32138999999999</v>
      </c>
      <c r="E90" s="29" t="s">
        <v>13</v>
      </c>
      <c r="F90" s="30">
        <f t="shared" ref="F90:F100" si="36">C90*D90</f>
        <v>9.0337470299999989</v>
      </c>
      <c r="G90" s="78"/>
      <c r="H90" s="14"/>
      <c r="I90" s="16">
        <f t="shared" ref="I90:I95" si="37">C90</f>
        <v>7.6999999999999999E-2</v>
      </c>
      <c r="J90" s="24">
        <f>$M$84</f>
        <v>108.3</v>
      </c>
      <c r="K90" s="29" t="s">
        <v>13</v>
      </c>
      <c r="L90" s="30">
        <f t="shared" ref="L90:L100" si="38">I90*J90</f>
        <v>8.3391000000000002</v>
      </c>
      <c r="M90" s="78"/>
      <c r="N90" s="14"/>
      <c r="O90" s="16">
        <f t="shared" ref="O90:O95" si="39">I90</f>
        <v>7.6999999999999999E-2</v>
      </c>
      <c r="P90" s="24">
        <f t="shared" si="35"/>
        <v>100</v>
      </c>
      <c r="Q90" s="29" t="s">
        <v>13</v>
      </c>
      <c r="R90" s="30">
        <f t="shared" si="29"/>
        <v>7.7</v>
      </c>
      <c r="S90" s="87"/>
      <c r="T90" s="14"/>
    </row>
    <row r="91" spans="1:20" x14ac:dyDescent="0.25">
      <c r="A91" s="37"/>
      <c r="B91" s="37" t="s">
        <v>24</v>
      </c>
      <c r="C91" s="16">
        <v>7.5300000000000006E-2</v>
      </c>
      <c r="D91" s="24">
        <f>$G$84</f>
        <v>117.32138999999999</v>
      </c>
      <c r="E91" s="38" t="s">
        <v>13</v>
      </c>
      <c r="F91" s="39">
        <f t="shared" si="36"/>
        <v>8.8343006670000008</v>
      </c>
      <c r="G91" s="80"/>
      <c r="H91" s="14"/>
      <c r="I91" s="16">
        <f t="shared" si="37"/>
        <v>7.5300000000000006E-2</v>
      </c>
      <c r="J91" s="24">
        <f>$M$84</f>
        <v>108.3</v>
      </c>
      <c r="K91" s="38" t="s">
        <v>13</v>
      </c>
      <c r="L91" s="39">
        <f t="shared" si="38"/>
        <v>8.1549899999999997</v>
      </c>
      <c r="M91" s="80"/>
      <c r="N91" s="14"/>
      <c r="O91" s="16">
        <f t="shared" si="39"/>
        <v>7.5300000000000006E-2</v>
      </c>
      <c r="P91" s="24">
        <f t="shared" si="35"/>
        <v>100</v>
      </c>
      <c r="Q91" s="38" t="s">
        <v>13</v>
      </c>
      <c r="R91" s="39">
        <f t="shared" si="29"/>
        <v>7.53</v>
      </c>
      <c r="S91" s="89"/>
      <c r="T91" s="14"/>
    </row>
    <row r="92" spans="1:20" x14ac:dyDescent="0.25">
      <c r="A92" s="37"/>
      <c r="B92" s="37" t="s">
        <v>52</v>
      </c>
      <c r="C92" s="16">
        <f>C25</f>
        <v>0</v>
      </c>
      <c r="D92" s="24">
        <f t="shared" ref="D92:D97" si="40">$G$84</f>
        <v>117.32138999999999</v>
      </c>
      <c r="E92" s="38" t="s">
        <v>13</v>
      </c>
      <c r="F92" s="39">
        <f t="shared" si="36"/>
        <v>0</v>
      </c>
      <c r="G92" s="80"/>
      <c r="H92" s="14"/>
      <c r="I92" s="16">
        <f t="shared" si="37"/>
        <v>0</v>
      </c>
      <c r="J92" s="24">
        <f t="shared" ref="J92:J97" si="41">$M$84</f>
        <v>108.3</v>
      </c>
      <c r="K92" s="38" t="s">
        <v>13</v>
      </c>
      <c r="L92" s="39">
        <f t="shared" si="38"/>
        <v>0</v>
      </c>
      <c r="M92" s="80"/>
      <c r="N92" s="14"/>
      <c r="O92" s="16">
        <f t="shared" si="39"/>
        <v>0</v>
      </c>
      <c r="P92" s="24">
        <f t="shared" si="35"/>
        <v>100</v>
      </c>
      <c r="Q92" s="38" t="s">
        <v>13</v>
      </c>
      <c r="R92" s="39">
        <f t="shared" si="29"/>
        <v>0</v>
      </c>
      <c r="S92" s="89"/>
      <c r="T92" s="14"/>
    </row>
    <row r="93" spans="1:20" x14ac:dyDescent="0.25">
      <c r="A93" s="37"/>
      <c r="B93" s="37" t="s">
        <v>53</v>
      </c>
      <c r="C93" s="16">
        <f>C26</f>
        <v>0</v>
      </c>
      <c r="D93" s="24">
        <f t="shared" si="40"/>
        <v>117.32138999999999</v>
      </c>
      <c r="E93" s="38" t="s">
        <v>13</v>
      </c>
      <c r="F93" s="39">
        <f t="shared" si="36"/>
        <v>0</v>
      </c>
      <c r="G93" s="80"/>
      <c r="H93" s="14"/>
      <c r="I93" s="16">
        <f t="shared" si="37"/>
        <v>0</v>
      </c>
      <c r="J93" s="24">
        <f t="shared" si="41"/>
        <v>108.3</v>
      </c>
      <c r="K93" s="38" t="s">
        <v>13</v>
      </c>
      <c r="L93" s="39">
        <f t="shared" si="38"/>
        <v>0</v>
      </c>
      <c r="M93" s="80"/>
      <c r="N93" s="14"/>
      <c r="O93" s="16">
        <f t="shared" si="39"/>
        <v>0</v>
      </c>
      <c r="P93" s="24">
        <f t="shared" si="35"/>
        <v>100</v>
      </c>
      <c r="Q93" s="38" t="s">
        <v>13</v>
      </c>
      <c r="R93" s="39">
        <f t="shared" si="29"/>
        <v>0</v>
      </c>
      <c r="S93" s="89"/>
      <c r="T93" s="14"/>
    </row>
    <row r="94" spans="1:20" x14ac:dyDescent="0.25">
      <c r="A94" s="37"/>
      <c r="B94" s="37" t="s">
        <v>14</v>
      </c>
      <c r="C94" s="16">
        <v>7.0000000000000007E-2</v>
      </c>
      <c r="D94" s="24">
        <f t="shared" si="40"/>
        <v>117.32138999999999</v>
      </c>
      <c r="E94" s="38" t="s">
        <v>13</v>
      </c>
      <c r="F94" s="39">
        <f t="shared" si="36"/>
        <v>8.2124973000000008</v>
      </c>
      <c r="G94" s="80"/>
      <c r="H94" s="14"/>
      <c r="I94" s="16">
        <f t="shared" si="37"/>
        <v>7.0000000000000007E-2</v>
      </c>
      <c r="J94" s="24">
        <f t="shared" si="41"/>
        <v>108.3</v>
      </c>
      <c r="K94" s="38" t="s">
        <v>13</v>
      </c>
      <c r="L94" s="39">
        <f t="shared" si="38"/>
        <v>7.5810000000000004</v>
      </c>
      <c r="M94" s="80"/>
      <c r="N94" s="14"/>
      <c r="O94" s="16">
        <f t="shared" si="39"/>
        <v>7.0000000000000007E-2</v>
      </c>
      <c r="P94" s="24">
        <f t="shared" si="35"/>
        <v>100</v>
      </c>
      <c r="Q94" s="38" t="s">
        <v>13</v>
      </c>
      <c r="R94" s="39">
        <f t="shared" si="29"/>
        <v>7.0000000000000009</v>
      </c>
      <c r="S94" s="89"/>
      <c r="T94" s="14"/>
    </row>
    <row r="95" spans="1:20" x14ac:dyDescent="0.25">
      <c r="A95" s="37"/>
      <c r="B95" s="38" t="s">
        <v>25</v>
      </c>
      <c r="C95" s="16">
        <v>0</v>
      </c>
      <c r="D95" s="24">
        <f t="shared" si="40"/>
        <v>117.32138999999999</v>
      </c>
      <c r="E95" s="38" t="s">
        <v>13</v>
      </c>
      <c r="F95" s="39">
        <f t="shared" si="36"/>
        <v>0</v>
      </c>
      <c r="G95" s="80"/>
      <c r="H95" s="14"/>
      <c r="I95" s="16">
        <f t="shared" si="37"/>
        <v>0</v>
      </c>
      <c r="J95" s="24">
        <f t="shared" si="41"/>
        <v>108.3</v>
      </c>
      <c r="K95" s="38" t="s">
        <v>13</v>
      </c>
      <c r="L95" s="39">
        <f t="shared" si="38"/>
        <v>0</v>
      </c>
      <c r="M95" s="80"/>
      <c r="N95" s="14"/>
      <c r="O95" s="16">
        <f t="shared" si="39"/>
        <v>0</v>
      </c>
      <c r="P95" s="24">
        <f t="shared" si="35"/>
        <v>100</v>
      </c>
      <c r="Q95" s="38" t="s">
        <v>13</v>
      </c>
      <c r="R95" s="39">
        <f t="shared" si="29"/>
        <v>0</v>
      </c>
      <c r="S95" s="89"/>
      <c r="T95" s="14"/>
    </row>
    <row r="96" spans="1:20" x14ac:dyDescent="0.25">
      <c r="A96" s="37"/>
      <c r="B96" s="38" t="s">
        <v>44</v>
      </c>
      <c r="C96" s="83"/>
      <c r="D96" s="24">
        <f t="shared" si="40"/>
        <v>117.32138999999999</v>
      </c>
      <c r="E96" s="38" t="s">
        <v>13</v>
      </c>
      <c r="F96" s="39">
        <f t="shared" si="36"/>
        <v>0</v>
      </c>
      <c r="G96" s="80"/>
      <c r="H96" s="14"/>
      <c r="I96" s="83"/>
      <c r="J96" s="24">
        <f t="shared" si="41"/>
        <v>108.3</v>
      </c>
      <c r="K96" s="38" t="s">
        <v>13</v>
      </c>
      <c r="L96" s="39">
        <f t="shared" si="38"/>
        <v>0</v>
      </c>
      <c r="M96" s="80"/>
      <c r="N96" s="14"/>
      <c r="O96" s="83"/>
      <c r="P96" s="24">
        <f t="shared" si="35"/>
        <v>100</v>
      </c>
      <c r="Q96" s="38" t="s">
        <v>13</v>
      </c>
      <c r="R96" s="39">
        <f t="shared" si="29"/>
        <v>0</v>
      </c>
      <c r="S96" s="89"/>
      <c r="T96" s="14"/>
    </row>
    <row r="97" spans="1:20" x14ac:dyDescent="0.25">
      <c r="A97" s="32"/>
      <c r="B97" s="33" t="s">
        <v>22</v>
      </c>
      <c r="C97" s="43">
        <f>SUM(C90:C96)</f>
        <v>0.2223</v>
      </c>
      <c r="D97" s="36">
        <f t="shared" si="40"/>
        <v>117.32138999999999</v>
      </c>
      <c r="E97" s="33" t="s">
        <v>13</v>
      </c>
      <c r="F97" s="36">
        <f t="shared" si="36"/>
        <v>26.080544996999997</v>
      </c>
      <c r="G97" s="79">
        <f>G89+F97</f>
        <v>144.50992603949999</v>
      </c>
      <c r="H97" s="13"/>
      <c r="I97" s="43">
        <f>SUM(I90:I96)</f>
        <v>0.2223</v>
      </c>
      <c r="J97" s="36">
        <f t="shared" si="41"/>
        <v>108.3</v>
      </c>
      <c r="K97" s="33" t="s">
        <v>13</v>
      </c>
      <c r="L97" s="36">
        <f t="shared" si="38"/>
        <v>24.075089999999999</v>
      </c>
      <c r="M97" s="79">
        <f>M89+L97</f>
        <v>132.37509</v>
      </c>
      <c r="N97" s="13"/>
      <c r="O97" s="43">
        <f>SUM(O90:O96)</f>
        <v>0.2223</v>
      </c>
      <c r="P97" s="36">
        <f t="shared" si="35"/>
        <v>100</v>
      </c>
      <c r="Q97" s="33" t="s">
        <v>13</v>
      </c>
      <c r="R97" s="36">
        <f t="shared" si="29"/>
        <v>22.23</v>
      </c>
      <c r="S97" s="88">
        <f>S89+R97</f>
        <v>122.23</v>
      </c>
      <c r="T97" s="13"/>
    </row>
    <row r="98" spans="1:20" x14ac:dyDescent="0.25">
      <c r="A98" s="37" t="s">
        <v>16</v>
      </c>
      <c r="B98" s="38" t="s">
        <v>15</v>
      </c>
      <c r="C98" s="16">
        <v>0</v>
      </c>
      <c r="D98" s="24">
        <f>$G$97</f>
        <v>144.50992603949999</v>
      </c>
      <c r="E98" s="38" t="s">
        <v>26</v>
      </c>
      <c r="F98" s="39">
        <f t="shared" si="36"/>
        <v>0</v>
      </c>
      <c r="G98" s="80"/>
      <c r="H98" s="14"/>
      <c r="I98" s="16">
        <v>0</v>
      </c>
      <c r="J98" s="24">
        <f>$M$97</f>
        <v>132.37509</v>
      </c>
      <c r="K98" s="38" t="s">
        <v>26</v>
      </c>
      <c r="L98" s="39">
        <f t="shared" si="38"/>
        <v>0</v>
      </c>
      <c r="M98" s="80"/>
      <c r="N98" s="14"/>
      <c r="O98" s="16">
        <v>0</v>
      </c>
      <c r="P98" s="24">
        <f>$S97</f>
        <v>122.23</v>
      </c>
      <c r="Q98" s="38" t="s">
        <v>26</v>
      </c>
      <c r="R98" s="39">
        <f t="shared" si="29"/>
        <v>0</v>
      </c>
      <c r="S98" s="89"/>
      <c r="T98" s="14"/>
    </row>
    <row r="99" spans="1:20" x14ac:dyDescent="0.25">
      <c r="A99" s="37" t="s">
        <v>17</v>
      </c>
      <c r="B99" s="38" t="s">
        <v>90</v>
      </c>
      <c r="C99" s="83"/>
      <c r="D99" s="24">
        <f t="shared" ref="D99:D100" si="42">$G$97</f>
        <v>144.50992603949999</v>
      </c>
      <c r="E99" s="38" t="s">
        <v>26</v>
      </c>
      <c r="F99" s="39">
        <f t="shared" si="36"/>
        <v>0</v>
      </c>
      <c r="G99" s="80"/>
      <c r="H99" s="14"/>
      <c r="I99" s="16"/>
      <c r="J99" s="24">
        <f t="shared" ref="J99:J100" si="43">$M$97</f>
        <v>132.37509</v>
      </c>
      <c r="K99" s="38" t="s">
        <v>26</v>
      </c>
      <c r="L99" s="39">
        <f t="shared" si="38"/>
        <v>0</v>
      </c>
      <c r="M99" s="80"/>
      <c r="N99" s="14"/>
      <c r="O99" s="16"/>
      <c r="P99" s="24">
        <f>$S$97</f>
        <v>122.23</v>
      </c>
      <c r="Q99" s="38" t="s">
        <v>26</v>
      </c>
      <c r="R99" s="39">
        <f t="shared" si="29"/>
        <v>0</v>
      </c>
      <c r="S99" s="89"/>
      <c r="T99" s="14"/>
    </row>
    <row r="100" spans="1:20" x14ac:dyDescent="0.25">
      <c r="A100" s="37"/>
      <c r="B100" s="33" t="s">
        <v>22</v>
      </c>
      <c r="C100" s="43">
        <f>SUM(C98:C99)</f>
        <v>0</v>
      </c>
      <c r="D100" s="24">
        <f t="shared" si="42"/>
        <v>144.50992603949999</v>
      </c>
      <c r="E100" s="38" t="s">
        <v>26</v>
      </c>
      <c r="F100" s="36">
        <f t="shared" si="36"/>
        <v>0</v>
      </c>
      <c r="G100" s="80"/>
      <c r="H100" s="14"/>
      <c r="I100" s="43">
        <f>SUM(I98:I99)</f>
        <v>0</v>
      </c>
      <c r="J100" s="24">
        <f t="shared" si="43"/>
        <v>132.37509</v>
      </c>
      <c r="K100" s="38" t="s">
        <v>26</v>
      </c>
      <c r="L100" s="36">
        <f t="shared" si="38"/>
        <v>0</v>
      </c>
      <c r="M100" s="80"/>
      <c r="N100" s="14"/>
      <c r="O100" s="43">
        <f>SUM(O98:O99)</f>
        <v>0</v>
      </c>
      <c r="P100" s="24">
        <f>$S$97</f>
        <v>122.23</v>
      </c>
      <c r="Q100" s="38" t="s">
        <v>26</v>
      </c>
      <c r="R100" s="36">
        <f t="shared" si="29"/>
        <v>0</v>
      </c>
      <c r="S100" s="89"/>
      <c r="T100" s="14"/>
    </row>
    <row r="101" spans="1:20" x14ac:dyDescent="0.25">
      <c r="A101" s="3"/>
      <c r="B101" s="7" t="s">
        <v>22</v>
      </c>
      <c r="C101" s="8"/>
      <c r="D101" s="5"/>
      <c r="E101" s="7"/>
      <c r="F101" s="6"/>
      <c r="G101" s="82">
        <f>G97+F100</f>
        <v>144.50992603949999</v>
      </c>
      <c r="H101" s="15"/>
      <c r="I101" s="8"/>
      <c r="J101" s="5"/>
      <c r="K101" s="7"/>
      <c r="L101" s="6"/>
      <c r="M101" s="82">
        <f>M97+L100</f>
        <v>132.37509</v>
      </c>
      <c r="N101" s="15"/>
      <c r="O101" s="8"/>
      <c r="P101" s="5"/>
      <c r="Q101" s="7"/>
      <c r="R101" s="6"/>
      <c r="S101" s="91">
        <f>S97+R100</f>
        <v>122.23</v>
      </c>
      <c r="T101" s="15"/>
    </row>
    <row r="102" spans="1:20" x14ac:dyDescent="0.25">
      <c r="A102" s="44"/>
      <c r="B102" s="23"/>
    </row>
    <row r="103" spans="1:20" x14ac:dyDescent="0.25">
      <c r="A103" s="44"/>
      <c r="B103" s="23"/>
    </row>
    <row r="104" spans="1:20" x14ac:dyDescent="0.25">
      <c r="A104" s="44"/>
      <c r="B104" s="23"/>
    </row>
    <row r="105" spans="1:20" x14ac:dyDescent="0.25">
      <c r="A105" s="44"/>
      <c r="B105" s="23"/>
    </row>
    <row r="106" spans="1:20" s="53" customFormat="1" ht="17.399999999999999" x14ac:dyDescent="0.3">
      <c r="A106" s="55" t="s">
        <v>32</v>
      </c>
      <c r="B106" s="52" t="s">
        <v>63</v>
      </c>
      <c r="C106" s="56"/>
      <c r="D106" s="57"/>
      <c r="F106" s="58"/>
      <c r="G106" s="58"/>
      <c r="H106" s="58"/>
      <c r="I106" s="52"/>
      <c r="J106" s="52"/>
      <c r="K106" s="52"/>
      <c r="L106" s="52"/>
      <c r="M106" s="52"/>
      <c r="N106" s="58"/>
      <c r="O106" s="52"/>
      <c r="T106" s="58"/>
    </row>
    <row r="107" spans="1:20" s="53" customFormat="1" ht="17.399999999999999" x14ac:dyDescent="0.3">
      <c r="A107" s="55" t="s">
        <v>33</v>
      </c>
      <c r="B107" s="52" t="s">
        <v>82</v>
      </c>
      <c r="C107" s="56"/>
      <c r="D107" s="57"/>
      <c r="F107" s="58"/>
      <c r="G107" s="58"/>
      <c r="H107" s="58"/>
      <c r="I107" s="52"/>
      <c r="J107" s="52"/>
      <c r="K107" s="52"/>
      <c r="L107" s="52"/>
      <c r="M107" s="52"/>
      <c r="N107" s="58"/>
      <c r="O107" s="52"/>
      <c r="T107" s="58"/>
    </row>
    <row r="108" spans="1:20" s="53" customFormat="1" ht="17.399999999999999" x14ac:dyDescent="0.3">
      <c r="A108" s="55" t="s">
        <v>34</v>
      </c>
      <c r="B108" s="53" t="s">
        <v>23</v>
      </c>
      <c r="C108" s="56"/>
      <c r="D108" s="57"/>
      <c r="F108" s="58"/>
      <c r="G108" s="58"/>
      <c r="H108" s="58"/>
      <c r="I108" s="52"/>
      <c r="J108" s="52"/>
      <c r="K108" s="52"/>
      <c r="L108" s="52"/>
      <c r="M108" s="52"/>
      <c r="N108" s="58"/>
      <c r="O108" s="52"/>
      <c r="T108" s="58"/>
    </row>
    <row r="109" spans="1:20" s="53" customFormat="1" ht="17.399999999999999" x14ac:dyDescent="0.3">
      <c r="B109" s="52" t="s">
        <v>20</v>
      </c>
      <c r="C109" s="56"/>
      <c r="D109" s="57"/>
      <c r="F109" s="58"/>
      <c r="G109" s="58"/>
      <c r="H109" s="58"/>
      <c r="I109" s="52"/>
      <c r="J109" s="52"/>
      <c r="K109" s="52"/>
      <c r="L109" s="52"/>
      <c r="M109" s="52"/>
      <c r="N109" s="58"/>
      <c r="O109" s="52"/>
      <c r="T109" s="58"/>
    </row>
    <row r="110" spans="1:20" s="53" customFormat="1" ht="17.399999999999999" x14ac:dyDescent="0.3">
      <c r="A110" s="59" t="s">
        <v>35</v>
      </c>
      <c r="B110" s="52" t="s">
        <v>75</v>
      </c>
      <c r="C110" s="56"/>
      <c r="D110" s="57"/>
      <c r="F110" s="58"/>
      <c r="G110" s="58"/>
      <c r="H110" s="58"/>
      <c r="I110" s="52"/>
      <c r="J110" s="52"/>
      <c r="K110" s="52"/>
      <c r="L110" s="52"/>
      <c r="M110" s="52"/>
      <c r="N110" s="58"/>
      <c r="O110" s="52"/>
      <c r="T110" s="58"/>
    </row>
    <row r="111" spans="1:20" s="53" customFormat="1" ht="17.399999999999999" x14ac:dyDescent="0.3">
      <c r="A111" s="55" t="s">
        <v>36</v>
      </c>
      <c r="B111" s="53" t="s">
        <v>27</v>
      </c>
      <c r="C111" s="56"/>
      <c r="D111" s="57"/>
      <c r="F111" s="58"/>
      <c r="G111" s="58"/>
      <c r="H111" s="58"/>
      <c r="I111" s="52"/>
      <c r="J111" s="52"/>
      <c r="K111" s="52"/>
      <c r="L111" s="52"/>
      <c r="M111" s="52"/>
      <c r="N111" s="58"/>
      <c r="O111" s="52"/>
      <c r="T111" s="58"/>
    </row>
    <row r="112" spans="1:20" s="53" customFormat="1" ht="17.399999999999999" x14ac:dyDescent="0.3">
      <c r="A112" s="55" t="s">
        <v>37</v>
      </c>
      <c r="B112" s="53" t="s">
        <v>43</v>
      </c>
      <c r="C112" s="56"/>
      <c r="D112" s="57"/>
      <c r="F112" s="58"/>
      <c r="G112" s="58"/>
      <c r="H112" s="58"/>
      <c r="I112" s="52"/>
      <c r="J112" s="52"/>
      <c r="K112" s="52"/>
      <c r="L112" s="52"/>
      <c r="M112" s="52"/>
      <c r="N112" s="58"/>
      <c r="O112" s="52"/>
      <c r="T112" s="58"/>
    </row>
    <row r="113" spans="1:20" s="53" customFormat="1" ht="17.399999999999999" x14ac:dyDescent="0.3">
      <c r="A113" s="55" t="s">
        <v>39</v>
      </c>
      <c r="B113" s="53" t="s">
        <v>40</v>
      </c>
      <c r="C113" s="56"/>
      <c r="D113" s="57"/>
      <c r="F113" s="58"/>
      <c r="G113" s="58"/>
      <c r="H113" s="58"/>
      <c r="I113" s="52"/>
      <c r="J113" s="52"/>
      <c r="K113" s="52"/>
      <c r="L113" s="52"/>
      <c r="M113" s="52"/>
      <c r="N113" s="58"/>
      <c r="O113" s="52"/>
      <c r="T113" s="58"/>
    </row>
    <row r="114" spans="1:20" s="53" customFormat="1" ht="17.399999999999999" x14ac:dyDescent="0.3">
      <c r="B114" s="53" t="s">
        <v>41</v>
      </c>
      <c r="C114" s="56"/>
      <c r="D114" s="57"/>
      <c r="F114" s="58"/>
      <c r="G114" s="58"/>
      <c r="H114" s="58"/>
      <c r="I114" s="52"/>
      <c r="J114" s="52"/>
      <c r="K114" s="52"/>
      <c r="L114" s="52"/>
      <c r="M114" s="52"/>
      <c r="N114" s="58"/>
      <c r="O114" s="52"/>
      <c r="T114" s="58"/>
    </row>
    <row r="115" spans="1:20" s="53" customFormat="1" ht="17.399999999999999" x14ac:dyDescent="0.3">
      <c r="A115" s="55" t="s">
        <v>42</v>
      </c>
      <c r="B115" s="53" t="s">
        <v>45</v>
      </c>
      <c r="C115" s="56"/>
      <c r="D115" s="57"/>
      <c r="F115" s="58"/>
      <c r="G115" s="58"/>
      <c r="H115" s="58"/>
      <c r="I115" s="52"/>
      <c r="J115" s="52"/>
      <c r="K115" s="52"/>
      <c r="L115" s="52"/>
      <c r="M115" s="52"/>
      <c r="N115" s="58"/>
      <c r="O115" s="52"/>
      <c r="T115" s="58"/>
    </row>
    <row r="116" spans="1:20" s="53" customFormat="1" ht="17.399999999999999" x14ac:dyDescent="0.3">
      <c r="A116" s="55" t="s">
        <v>55</v>
      </c>
      <c r="B116" s="53" t="s">
        <v>62</v>
      </c>
      <c r="C116" s="56"/>
      <c r="D116" s="57"/>
      <c r="F116" s="58"/>
      <c r="G116" s="58"/>
      <c r="H116" s="58"/>
      <c r="I116" s="52"/>
      <c r="J116" s="52"/>
      <c r="K116" s="52"/>
      <c r="L116" s="52"/>
      <c r="M116" s="52"/>
      <c r="N116" s="58"/>
      <c r="O116" s="52"/>
      <c r="T116" s="58"/>
    </row>
    <row r="117" spans="1:20" s="53" customFormat="1" ht="17.399999999999999" x14ac:dyDescent="0.3">
      <c r="A117" s="55" t="s">
        <v>57</v>
      </c>
      <c r="B117" s="53" t="s">
        <v>61</v>
      </c>
      <c r="C117" s="56"/>
      <c r="D117" s="57"/>
      <c r="F117" s="58"/>
      <c r="G117" s="58"/>
      <c r="H117" s="58"/>
      <c r="I117" s="52"/>
      <c r="J117" s="52"/>
      <c r="K117" s="52"/>
      <c r="L117" s="52"/>
      <c r="M117" s="52"/>
      <c r="N117" s="58"/>
      <c r="O117" s="52"/>
      <c r="T117" s="58"/>
    </row>
    <row r="118" spans="1:20" s="53" customFormat="1" ht="17.399999999999999" x14ac:dyDescent="0.3">
      <c r="A118" s="55" t="s">
        <v>88</v>
      </c>
      <c r="B118" s="53" t="s">
        <v>91</v>
      </c>
      <c r="C118" s="56"/>
      <c r="D118" s="57"/>
      <c r="F118" s="58"/>
      <c r="G118" s="58"/>
      <c r="H118" s="58"/>
      <c r="I118" s="52"/>
      <c r="J118" s="52"/>
      <c r="K118" s="52"/>
      <c r="L118" s="52"/>
      <c r="M118" s="52"/>
      <c r="N118" s="58"/>
      <c r="O118" s="52"/>
      <c r="T118" s="58"/>
    </row>
  </sheetData>
  <sheetProtection algorithmName="SHA-512" hashValue="UE+1DfVu2af1bYxUa3CVRsVwtzR+VQs91Mw4szDbAID7NzyB+8xjkecOktT0c06EzgCANmdPTnbVWRTiySZZJQ==" saltValue="/tkcLvv/izHUdUgCKsEGvw==" spinCount="100000" sheet="1" selectLockedCells="1"/>
  <mergeCells count="22">
    <mergeCell ref="D77:E77"/>
    <mergeCell ref="J77:K77"/>
    <mergeCell ref="P77:Q77"/>
    <mergeCell ref="D44:E44"/>
    <mergeCell ref="J44:K44"/>
    <mergeCell ref="P44:Q44"/>
    <mergeCell ref="B73:N73"/>
    <mergeCell ref="A2:B2"/>
    <mergeCell ref="B7:N7"/>
    <mergeCell ref="D10:E10"/>
    <mergeCell ref="J10:K10"/>
    <mergeCell ref="P10:Q10"/>
    <mergeCell ref="O43:T43"/>
    <mergeCell ref="O76:T76"/>
    <mergeCell ref="O9:T9"/>
    <mergeCell ref="B9:G9"/>
    <mergeCell ref="H9:M9"/>
    <mergeCell ref="B43:G43"/>
    <mergeCell ref="H43:M43"/>
    <mergeCell ref="B76:G76"/>
    <mergeCell ref="H76:M76"/>
    <mergeCell ref="B40:N40"/>
  </mergeCells>
  <pageMargins left="0.74803149606299213" right="0.74803149606299213" top="0.51181102362204722" bottom="0.51181102362204722" header="0.51181102362204722" footer="0.19685039370078741"/>
  <pageSetup paperSize="9" orientation="landscape" horizontalDpi="4294967295" r:id="rId1"/>
  <headerFooter alignWithMargins="0">
    <oddFooter>&amp;F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0979A-EB15-4925-9F5E-5CC4005FCAD4}">
  <sheetPr>
    <pageSetUpPr fitToPage="1"/>
  </sheetPr>
  <dimension ref="A1:T118"/>
  <sheetViews>
    <sheetView zoomScaleNormal="100" workbookViewId="0">
      <selection activeCell="B6" sqref="B6"/>
    </sheetView>
  </sheetViews>
  <sheetFormatPr defaultColWidth="9.109375" defaultRowHeight="13.2" x14ac:dyDescent="0.25"/>
  <cols>
    <col min="1" max="1" width="37.109375" style="21" bestFit="1" customWidth="1"/>
    <col min="2" max="2" width="36" style="21" customWidth="1"/>
    <col min="3" max="3" width="12.33203125" style="45" bestFit="1" customWidth="1"/>
    <col min="4" max="4" width="9.109375" style="20"/>
    <col min="5" max="5" width="21.5546875" style="21" bestFit="1" customWidth="1"/>
    <col min="6" max="6" width="8.5546875" style="22" bestFit="1" customWidth="1"/>
    <col min="7" max="8" width="9.109375" style="22"/>
    <col min="9" max="9" width="10.44140625" style="23" bestFit="1" customWidth="1"/>
    <col min="10" max="10" width="9.109375" style="23" hidden="1" customWidth="1"/>
    <col min="11" max="11" width="20.88671875" style="23" hidden="1" customWidth="1"/>
    <col min="12" max="12" width="9.109375" style="23" hidden="1" customWidth="1"/>
    <col min="13" max="13" width="9.109375" style="23"/>
    <col min="14" max="14" width="9.109375" style="22"/>
    <col min="15" max="15" width="10.44140625" style="23" bestFit="1" customWidth="1"/>
    <col min="16" max="16" width="9.109375" style="21" hidden="1" customWidth="1"/>
    <col min="17" max="17" width="22" style="21" hidden="1" customWidth="1"/>
    <col min="18" max="18" width="9.109375" style="21" hidden="1" customWidth="1"/>
    <col min="19" max="19" width="8.44140625" style="21" bestFit="1" customWidth="1"/>
    <col min="20" max="20" width="9.109375" style="22"/>
    <col min="21" max="16384" width="9.109375" style="21"/>
  </cols>
  <sheetData>
    <row r="1" spans="1:20" s="84" customFormat="1" ht="57" customHeight="1" x14ac:dyDescent="0.25"/>
    <row r="2" spans="1:20" ht="15.6" x14ac:dyDescent="0.3">
      <c r="A2" s="113" t="s">
        <v>46</v>
      </c>
      <c r="B2" s="113"/>
      <c r="C2" s="1"/>
    </row>
    <row r="3" spans="1:20" s="84" customFormat="1" ht="17.399999999999999" x14ac:dyDescent="0.3">
      <c r="A3" s="85" t="s">
        <v>95</v>
      </c>
      <c r="B3" s="99">
        <f>Invulinstructie!B3</f>
        <v>0</v>
      </c>
    </row>
    <row r="4" spans="1:20" s="86" customFormat="1" ht="17.399999999999999" x14ac:dyDescent="0.3">
      <c r="A4" s="85" t="s">
        <v>21</v>
      </c>
      <c r="B4" s="100">
        <f>Invulinstructie!B4</f>
        <v>0</v>
      </c>
      <c r="H4" s="95"/>
      <c r="N4" s="95"/>
      <c r="T4" s="95"/>
    </row>
    <row r="5" spans="1:20" s="86" customFormat="1" ht="17.399999999999999" x14ac:dyDescent="0.3">
      <c r="A5" s="85" t="s">
        <v>19</v>
      </c>
      <c r="B5" s="101">
        <f>Invulinstructie!B5</f>
        <v>0</v>
      </c>
      <c r="H5" s="95"/>
      <c r="N5" s="95"/>
      <c r="T5" s="95"/>
    </row>
    <row r="6" spans="1:20" s="86" customFormat="1" ht="17.399999999999999" x14ac:dyDescent="0.3">
      <c r="A6" s="85" t="s">
        <v>102</v>
      </c>
      <c r="B6" s="102" t="s">
        <v>103</v>
      </c>
      <c r="H6" s="95"/>
      <c r="N6" s="95"/>
      <c r="T6" s="95"/>
    </row>
    <row r="7" spans="1:20" s="23" customFormat="1" ht="32.4" x14ac:dyDescent="0.55000000000000004">
      <c r="A7" s="18"/>
      <c r="B7" s="104" t="s">
        <v>58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T7" s="24"/>
    </row>
    <row r="8" spans="1:20" s="23" customFormat="1" x14ac:dyDescent="0.25">
      <c r="B8" s="10"/>
      <c r="C8" s="10"/>
      <c r="D8" s="25"/>
      <c r="F8" s="24"/>
      <c r="G8" s="24"/>
      <c r="H8" s="24"/>
      <c r="N8" s="24"/>
      <c r="T8" s="24"/>
    </row>
    <row r="9" spans="1:20" ht="31.5" customHeight="1" x14ac:dyDescent="0.25">
      <c r="A9" s="61" t="s">
        <v>86</v>
      </c>
      <c r="B9" s="111" t="s">
        <v>84</v>
      </c>
      <c r="C9" s="111"/>
      <c r="D9" s="111"/>
      <c r="E9" s="111"/>
      <c r="F9" s="111"/>
      <c r="G9" s="112"/>
      <c r="H9" s="108" t="s">
        <v>101</v>
      </c>
      <c r="I9" s="109"/>
      <c r="J9" s="109"/>
      <c r="K9" s="109"/>
      <c r="L9" s="109"/>
      <c r="M9" s="110"/>
      <c r="N9" s="27"/>
      <c r="O9" s="105" t="s">
        <v>50</v>
      </c>
      <c r="P9" s="106"/>
      <c r="Q9" s="106"/>
      <c r="R9" s="106"/>
      <c r="S9" s="106"/>
      <c r="T9" s="107"/>
    </row>
    <row r="10" spans="1:20" s="2" customFormat="1" x14ac:dyDescent="0.25">
      <c r="A10" s="3" t="s">
        <v>0</v>
      </c>
      <c r="B10" s="4"/>
      <c r="C10" s="19" t="s">
        <v>2</v>
      </c>
      <c r="D10" s="103" t="s">
        <v>3</v>
      </c>
      <c r="E10" s="103"/>
      <c r="F10" s="6" t="s">
        <v>4</v>
      </c>
      <c r="G10" s="5" t="s">
        <v>5</v>
      </c>
      <c r="H10" s="11"/>
      <c r="I10" s="19" t="s">
        <v>2</v>
      </c>
      <c r="J10" s="103" t="s">
        <v>3</v>
      </c>
      <c r="K10" s="103"/>
      <c r="L10" s="6" t="s">
        <v>4</v>
      </c>
      <c r="M10" s="5" t="s">
        <v>5</v>
      </c>
      <c r="N10" s="11"/>
      <c r="O10" s="19" t="s">
        <v>2</v>
      </c>
      <c r="P10" s="103" t="s">
        <v>3</v>
      </c>
      <c r="Q10" s="103"/>
      <c r="R10" s="6" t="s">
        <v>4</v>
      </c>
      <c r="S10" s="5" t="s">
        <v>5</v>
      </c>
      <c r="T10" s="5"/>
    </row>
    <row r="11" spans="1:20" x14ac:dyDescent="0.25">
      <c r="A11" s="28" t="s">
        <v>1</v>
      </c>
      <c r="B11" s="29"/>
      <c r="C11" s="30">
        <v>100</v>
      </c>
      <c r="D11" s="31">
        <v>100</v>
      </c>
      <c r="E11" s="29"/>
      <c r="F11" s="30">
        <v>100</v>
      </c>
      <c r="G11" s="78">
        <v>100</v>
      </c>
      <c r="H11" s="12"/>
      <c r="I11" s="30">
        <v>100</v>
      </c>
      <c r="J11" s="31">
        <v>100</v>
      </c>
      <c r="K11" s="29"/>
      <c r="L11" s="30">
        <v>100</v>
      </c>
      <c r="M11" s="78">
        <v>100</v>
      </c>
      <c r="N11" s="12"/>
      <c r="O11" s="30">
        <v>100</v>
      </c>
      <c r="P11" s="31">
        <v>100</v>
      </c>
      <c r="Q11" s="29"/>
      <c r="R11" s="30">
        <v>100</v>
      </c>
      <c r="S11" s="78">
        <v>100</v>
      </c>
      <c r="T11" s="12"/>
    </row>
    <row r="12" spans="1:20" x14ac:dyDescent="0.25">
      <c r="A12" s="32" t="s">
        <v>6</v>
      </c>
      <c r="B12" s="33"/>
      <c r="C12" s="34">
        <v>0</v>
      </c>
      <c r="D12" s="35">
        <f>D11</f>
        <v>100</v>
      </c>
      <c r="E12" s="33" t="s">
        <v>1</v>
      </c>
      <c r="F12" s="36">
        <f t="shared" ref="F12:F33" si="0">C12*D12</f>
        <v>0</v>
      </c>
      <c r="G12" s="79">
        <f>G11+F12</f>
        <v>100</v>
      </c>
      <c r="H12" s="13"/>
      <c r="I12" s="36">
        <f>C12</f>
        <v>0</v>
      </c>
      <c r="J12" s="35">
        <f>J11</f>
        <v>100</v>
      </c>
      <c r="K12" s="33" t="s">
        <v>1</v>
      </c>
      <c r="L12" s="36">
        <f t="shared" ref="L12:L33" si="1">I12*J12</f>
        <v>0</v>
      </c>
      <c r="M12" s="79">
        <f>M11+L12</f>
        <v>100</v>
      </c>
      <c r="N12" s="13"/>
      <c r="O12" s="34"/>
      <c r="P12" s="35">
        <f>P11</f>
        <v>100</v>
      </c>
      <c r="Q12" s="33" t="s">
        <v>1</v>
      </c>
      <c r="R12" s="36">
        <f t="shared" ref="R12:R33" si="2">O12*P12</f>
        <v>0</v>
      </c>
      <c r="S12" s="79">
        <f>S11+R12</f>
        <v>100</v>
      </c>
      <c r="T12" s="13"/>
    </row>
    <row r="13" spans="1:20" x14ac:dyDescent="0.25">
      <c r="A13" s="28" t="s">
        <v>7</v>
      </c>
      <c r="B13" s="29" t="s">
        <v>8</v>
      </c>
      <c r="C13" s="16">
        <v>0.1082</v>
      </c>
      <c r="D13" s="31">
        <f>$G$12</f>
        <v>100</v>
      </c>
      <c r="E13" s="29" t="s">
        <v>9</v>
      </c>
      <c r="F13" s="30">
        <f t="shared" si="0"/>
        <v>10.82</v>
      </c>
      <c r="G13" s="78"/>
      <c r="H13" s="14"/>
      <c r="I13" s="16">
        <f>C13</f>
        <v>0.1082</v>
      </c>
      <c r="J13" s="31">
        <f>$M$12</f>
        <v>100</v>
      </c>
      <c r="K13" s="29" t="s">
        <v>9</v>
      </c>
      <c r="L13" s="30">
        <f t="shared" si="1"/>
        <v>10.82</v>
      </c>
      <c r="M13" s="78"/>
      <c r="N13" s="14"/>
      <c r="O13" s="16"/>
      <c r="P13" s="31">
        <f>$S$12</f>
        <v>100</v>
      </c>
      <c r="Q13" s="29" t="s">
        <v>9</v>
      </c>
      <c r="R13" s="30">
        <f t="shared" si="2"/>
        <v>0</v>
      </c>
      <c r="S13" s="78"/>
      <c r="T13" s="14"/>
    </row>
    <row r="14" spans="1:20" x14ac:dyDescent="0.25">
      <c r="A14" s="37"/>
      <c r="B14" s="38" t="s">
        <v>10</v>
      </c>
      <c r="C14" s="16">
        <v>2.1600000000000001E-2</v>
      </c>
      <c r="D14" s="24">
        <f>$G$12</f>
        <v>100</v>
      </c>
      <c r="E14" s="38" t="s">
        <v>9</v>
      </c>
      <c r="F14" s="39">
        <f t="shared" si="0"/>
        <v>2.16</v>
      </c>
      <c r="G14" s="80"/>
      <c r="H14" s="14"/>
      <c r="I14" s="16"/>
      <c r="J14" s="24">
        <f>$M$12</f>
        <v>100</v>
      </c>
      <c r="K14" s="38" t="s">
        <v>9</v>
      </c>
      <c r="L14" s="39">
        <f t="shared" si="1"/>
        <v>0</v>
      </c>
      <c r="M14" s="80"/>
      <c r="N14" s="14"/>
      <c r="O14" s="16"/>
      <c r="P14" s="24">
        <f>$S$12</f>
        <v>100</v>
      </c>
      <c r="Q14" s="38" t="s">
        <v>9</v>
      </c>
      <c r="R14" s="39">
        <f t="shared" si="2"/>
        <v>0</v>
      </c>
      <c r="S14" s="80"/>
      <c r="T14" s="14"/>
    </row>
    <row r="15" spans="1:20" x14ac:dyDescent="0.25">
      <c r="A15" s="37"/>
      <c r="B15" s="37" t="s">
        <v>11</v>
      </c>
      <c r="C15" s="16">
        <v>6.0000000000000001E-3</v>
      </c>
      <c r="D15" s="24">
        <f>$G$12</f>
        <v>100</v>
      </c>
      <c r="E15" s="38" t="s">
        <v>9</v>
      </c>
      <c r="F15" s="39">
        <f t="shared" si="0"/>
        <v>0.6</v>
      </c>
      <c r="G15" s="80"/>
      <c r="H15" s="14"/>
      <c r="I15" s="16"/>
      <c r="J15" s="24">
        <f t="shared" ref="J15:J16" si="3">$M$12</f>
        <v>100</v>
      </c>
      <c r="K15" s="38" t="s">
        <v>9</v>
      </c>
      <c r="L15" s="39">
        <f t="shared" si="1"/>
        <v>0</v>
      </c>
      <c r="M15" s="80"/>
      <c r="N15" s="14"/>
      <c r="O15" s="16"/>
      <c r="P15" s="24">
        <f t="shared" ref="P15:P16" si="4">$S$12</f>
        <v>100</v>
      </c>
      <c r="Q15" s="38" t="s">
        <v>9</v>
      </c>
      <c r="R15" s="39">
        <f t="shared" si="2"/>
        <v>0</v>
      </c>
      <c r="S15" s="80"/>
      <c r="T15" s="14"/>
    </row>
    <row r="16" spans="1:20" x14ac:dyDescent="0.25">
      <c r="A16" s="32"/>
      <c r="B16" s="32" t="s">
        <v>22</v>
      </c>
      <c r="C16" s="34">
        <f>SUM(C13:C15)</f>
        <v>0.1358</v>
      </c>
      <c r="D16" s="35">
        <f>$G$12</f>
        <v>100</v>
      </c>
      <c r="E16" s="33"/>
      <c r="F16" s="36">
        <f t="shared" si="0"/>
        <v>13.58</v>
      </c>
      <c r="G16" s="79">
        <f>G12+F16</f>
        <v>113.58</v>
      </c>
      <c r="H16" s="13"/>
      <c r="I16" s="34">
        <f>SUM(I13:I15)</f>
        <v>0.1082</v>
      </c>
      <c r="J16" s="24">
        <f t="shared" si="3"/>
        <v>100</v>
      </c>
      <c r="K16" s="33" t="s">
        <v>9</v>
      </c>
      <c r="L16" s="36">
        <f t="shared" si="1"/>
        <v>10.82</v>
      </c>
      <c r="M16" s="79">
        <f>M12+L16</f>
        <v>110.82</v>
      </c>
      <c r="N16" s="13"/>
      <c r="O16" s="34">
        <f>SUM(O13:O15)</f>
        <v>0</v>
      </c>
      <c r="P16" s="24">
        <f t="shared" si="4"/>
        <v>100</v>
      </c>
      <c r="Q16" s="33" t="s">
        <v>9</v>
      </c>
      <c r="R16" s="36">
        <f t="shared" si="2"/>
        <v>0</v>
      </c>
      <c r="S16" s="79">
        <f>S12+R16</f>
        <v>100</v>
      </c>
      <c r="T16" s="13"/>
    </row>
    <row r="17" spans="1:20" x14ac:dyDescent="0.25">
      <c r="A17" s="40" t="s">
        <v>12</v>
      </c>
      <c r="B17" s="41"/>
      <c r="C17" s="34">
        <v>8.3299999999999999E-2</v>
      </c>
      <c r="D17" s="27">
        <f>G16-F15-F12</f>
        <v>112.98</v>
      </c>
      <c r="E17" s="50" t="s">
        <v>47</v>
      </c>
      <c r="F17" s="26">
        <f t="shared" si="0"/>
        <v>9.4112340000000003</v>
      </c>
      <c r="G17" s="81">
        <f>G16+F17</f>
        <v>122.99123399999999</v>
      </c>
      <c r="H17" s="13"/>
      <c r="I17" s="51"/>
      <c r="J17" s="27">
        <f>M16-L15-L12</f>
        <v>110.82</v>
      </c>
      <c r="K17" s="41" t="s">
        <v>47</v>
      </c>
      <c r="L17" s="26">
        <f t="shared" si="1"/>
        <v>0</v>
      </c>
      <c r="M17" s="81">
        <f>M16+L17</f>
        <v>110.82</v>
      </c>
      <c r="N17" s="13"/>
      <c r="O17" s="34"/>
      <c r="P17" s="27">
        <f>S16-R15</f>
        <v>100</v>
      </c>
      <c r="Q17" s="41" t="s">
        <v>47</v>
      </c>
      <c r="R17" s="26">
        <f t="shared" si="2"/>
        <v>0</v>
      </c>
      <c r="S17" s="81">
        <f>S16+R17</f>
        <v>100</v>
      </c>
      <c r="T17" s="13"/>
    </row>
    <row r="18" spans="1:20" x14ac:dyDescent="0.25">
      <c r="A18" s="37" t="s">
        <v>18</v>
      </c>
      <c r="B18" s="38" t="s">
        <v>28</v>
      </c>
      <c r="C18" s="16">
        <v>0</v>
      </c>
      <c r="D18" s="24">
        <f t="shared" ref="D18:D30" si="5">$G$17</f>
        <v>122.99123399999999</v>
      </c>
      <c r="E18" s="38" t="s">
        <v>13</v>
      </c>
      <c r="F18" s="39">
        <f t="shared" si="0"/>
        <v>0</v>
      </c>
      <c r="G18" s="80"/>
      <c r="H18" s="14"/>
      <c r="I18" s="16">
        <f>C18</f>
        <v>0</v>
      </c>
      <c r="J18" s="24">
        <f>$M$17</f>
        <v>110.82</v>
      </c>
      <c r="K18" s="38" t="s">
        <v>13</v>
      </c>
      <c r="L18" s="39">
        <f t="shared" si="1"/>
        <v>0</v>
      </c>
      <c r="M18" s="80"/>
      <c r="N18" s="14"/>
      <c r="O18" s="16">
        <f>C18</f>
        <v>0</v>
      </c>
      <c r="P18" s="24">
        <f>$S$17</f>
        <v>100</v>
      </c>
      <c r="Q18" s="38" t="s">
        <v>13</v>
      </c>
      <c r="R18" s="39">
        <f t="shared" si="2"/>
        <v>0</v>
      </c>
      <c r="S18" s="80"/>
      <c r="T18" s="14"/>
    </row>
    <row r="19" spans="1:20" x14ac:dyDescent="0.25">
      <c r="A19" s="37"/>
      <c r="B19" s="38" t="s">
        <v>38</v>
      </c>
      <c r="C19" s="83"/>
      <c r="D19" s="24">
        <f t="shared" si="5"/>
        <v>122.99123399999999</v>
      </c>
      <c r="E19" s="38" t="s">
        <v>13</v>
      </c>
      <c r="F19" s="39">
        <f t="shared" si="0"/>
        <v>0</v>
      </c>
      <c r="G19" s="80"/>
      <c r="H19" s="14"/>
      <c r="I19" s="16">
        <v>0</v>
      </c>
      <c r="J19" s="24">
        <f>$M$17</f>
        <v>110.82</v>
      </c>
      <c r="K19" s="38" t="s">
        <v>13</v>
      </c>
      <c r="L19" s="39">
        <f t="shared" si="1"/>
        <v>0</v>
      </c>
      <c r="M19" s="80"/>
      <c r="N19" s="14"/>
      <c r="O19" s="16">
        <f>I19</f>
        <v>0</v>
      </c>
      <c r="P19" s="24">
        <f t="shared" ref="P19:P22" si="6">$S$17</f>
        <v>100</v>
      </c>
      <c r="Q19" s="38" t="s">
        <v>13</v>
      </c>
      <c r="R19" s="39">
        <f t="shared" si="2"/>
        <v>0</v>
      </c>
      <c r="S19" s="80"/>
      <c r="T19" s="14"/>
    </row>
    <row r="20" spans="1:20" x14ac:dyDescent="0.25">
      <c r="A20" s="37"/>
      <c r="B20" s="38" t="s">
        <v>73</v>
      </c>
      <c r="C20" s="16">
        <v>7.5000000000000002E-4</v>
      </c>
      <c r="D20" s="24">
        <f t="shared" si="5"/>
        <v>122.99123399999999</v>
      </c>
      <c r="E20" s="38" t="s">
        <v>13</v>
      </c>
      <c r="F20" s="39">
        <f t="shared" si="0"/>
        <v>9.224342549999999E-2</v>
      </c>
      <c r="G20" s="80"/>
      <c r="H20" s="14"/>
      <c r="I20" s="16">
        <v>0</v>
      </c>
      <c r="J20" s="24">
        <f t="shared" ref="J20:J30" si="7">$M$17</f>
        <v>110.82</v>
      </c>
      <c r="K20" s="38" t="s">
        <v>13</v>
      </c>
      <c r="L20" s="39">
        <f t="shared" si="1"/>
        <v>0</v>
      </c>
      <c r="M20" s="80"/>
      <c r="N20" s="14"/>
      <c r="O20" s="16">
        <f t="shared" ref="O20:O21" si="8">I20</f>
        <v>0</v>
      </c>
      <c r="P20" s="24">
        <f t="shared" si="6"/>
        <v>100</v>
      </c>
      <c r="Q20" s="38" t="s">
        <v>13</v>
      </c>
      <c r="R20" s="39">
        <f t="shared" si="2"/>
        <v>0</v>
      </c>
      <c r="S20" s="80"/>
      <c r="T20" s="14"/>
    </row>
    <row r="21" spans="1:20" x14ac:dyDescent="0.25">
      <c r="A21" s="37"/>
      <c r="B21" s="38" t="s">
        <v>48</v>
      </c>
      <c r="C21" s="16">
        <v>1.0200000000000001E-2</v>
      </c>
      <c r="D21" s="24">
        <f>$G$11</f>
        <v>100</v>
      </c>
      <c r="E21" s="38" t="s">
        <v>1</v>
      </c>
      <c r="F21" s="39">
        <f>C21*D21</f>
        <v>1.02</v>
      </c>
      <c r="G21" s="80"/>
      <c r="H21" s="14"/>
      <c r="I21" s="16">
        <v>0</v>
      </c>
      <c r="J21" s="42">
        <f>$M$11</f>
        <v>100</v>
      </c>
      <c r="K21" s="38" t="s">
        <v>1</v>
      </c>
      <c r="L21" s="39">
        <f t="shared" si="1"/>
        <v>0</v>
      </c>
      <c r="M21" s="80"/>
      <c r="N21" s="14"/>
      <c r="O21" s="16">
        <f t="shared" si="8"/>
        <v>0</v>
      </c>
      <c r="P21" s="42">
        <f>$S$11</f>
        <v>100</v>
      </c>
      <c r="Q21" s="38" t="s">
        <v>1</v>
      </c>
      <c r="R21" s="39">
        <f t="shared" si="2"/>
        <v>0</v>
      </c>
      <c r="S21" s="80"/>
      <c r="T21" s="14"/>
    </row>
    <row r="22" spans="1:20" x14ac:dyDescent="0.25">
      <c r="A22" s="37"/>
      <c r="B22" s="33" t="s">
        <v>22</v>
      </c>
      <c r="C22" s="43">
        <f>SUM(C18:C21)</f>
        <v>1.0950000000000001E-2</v>
      </c>
      <c r="D22" s="24">
        <f t="shared" si="5"/>
        <v>122.99123399999999</v>
      </c>
      <c r="E22" s="38" t="s">
        <v>13</v>
      </c>
      <c r="F22" s="39">
        <f>SUM(F18:F21)</f>
        <v>1.1122434255</v>
      </c>
      <c r="G22" s="80">
        <f>G17+F22</f>
        <v>124.10347742549999</v>
      </c>
      <c r="H22" s="17"/>
      <c r="I22" s="43">
        <f>SUM(I18:I21)</f>
        <v>0</v>
      </c>
      <c r="J22" s="36">
        <f t="shared" si="7"/>
        <v>110.82</v>
      </c>
      <c r="K22" s="38" t="s">
        <v>13</v>
      </c>
      <c r="L22" s="39">
        <f>SUM(L18:L21)</f>
        <v>0</v>
      </c>
      <c r="M22" s="80">
        <f>M17+L22</f>
        <v>110.82</v>
      </c>
      <c r="N22" s="17"/>
      <c r="O22" s="43">
        <f>SUM(O18:O21)</f>
        <v>0</v>
      </c>
      <c r="P22" s="24">
        <f t="shared" si="6"/>
        <v>100</v>
      </c>
      <c r="Q22" s="38" t="s">
        <v>13</v>
      </c>
      <c r="R22" s="39">
        <f t="shared" si="2"/>
        <v>0</v>
      </c>
      <c r="S22" s="80">
        <f>S17+R22</f>
        <v>100</v>
      </c>
      <c r="T22" s="14"/>
    </row>
    <row r="23" spans="1:20" x14ac:dyDescent="0.25">
      <c r="A23" s="28" t="s">
        <v>29</v>
      </c>
      <c r="B23" s="29" t="s">
        <v>49</v>
      </c>
      <c r="C23" s="16">
        <v>7.6999999999999999E-2</v>
      </c>
      <c r="D23" s="31">
        <f t="shared" si="5"/>
        <v>122.99123399999999</v>
      </c>
      <c r="E23" s="29" t="s">
        <v>13</v>
      </c>
      <c r="F23" s="30">
        <f t="shared" si="0"/>
        <v>9.4703250179999987</v>
      </c>
      <c r="G23" s="78"/>
      <c r="H23" s="14"/>
      <c r="I23" s="16">
        <f t="shared" ref="I23:I28" si="9">C23</f>
        <v>7.6999999999999999E-2</v>
      </c>
      <c r="J23" s="24">
        <f t="shared" si="7"/>
        <v>110.82</v>
      </c>
      <c r="K23" s="29" t="s">
        <v>13</v>
      </c>
      <c r="L23" s="30">
        <f t="shared" si="1"/>
        <v>8.5331399999999995</v>
      </c>
      <c r="M23" s="78"/>
      <c r="N23" s="14"/>
      <c r="O23" s="16">
        <f t="shared" ref="O23:O28" si="10">I23</f>
        <v>7.6999999999999999E-2</v>
      </c>
      <c r="P23" s="31">
        <f>$S$17</f>
        <v>100</v>
      </c>
      <c r="Q23" s="29" t="s">
        <v>13</v>
      </c>
      <c r="R23" s="30">
        <f t="shared" si="2"/>
        <v>7.7</v>
      </c>
      <c r="S23" s="78"/>
      <c r="T23" s="14"/>
    </row>
    <row r="24" spans="1:20" x14ac:dyDescent="0.25">
      <c r="A24" s="37"/>
      <c r="B24" s="37" t="s">
        <v>24</v>
      </c>
      <c r="C24" s="16">
        <v>7.5300000000000006E-2</v>
      </c>
      <c r="D24" s="24">
        <f t="shared" si="5"/>
        <v>122.99123399999999</v>
      </c>
      <c r="E24" s="38" t="s">
        <v>13</v>
      </c>
      <c r="F24" s="39">
        <f t="shared" si="0"/>
        <v>9.2612399201999995</v>
      </c>
      <c r="G24" s="80"/>
      <c r="H24" s="14"/>
      <c r="I24" s="16">
        <f t="shared" si="9"/>
        <v>7.5300000000000006E-2</v>
      </c>
      <c r="J24" s="24">
        <f t="shared" si="7"/>
        <v>110.82</v>
      </c>
      <c r="K24" s="38" t="s">
        <v>13</v>
      </c>
      <c r="L24" s="39">
        <f t="shared" si="1"/>
        <v>8.3447460000000007</v>
      </c>
      <c r="M24" s="80"/>
      <c r="N24" s="14"/>
      <c r="O24" s="16">
        <f t="shared" si="10"/>
        <v>7.5300000000000006E-2</v>
      </c>
      <c r="P24" s="24">
        <f>$S$17</f>
        <v>100</v>
      </c>
      <c r="Q24" s="38" t="s">
        <v>13</v>
      </c>
      <c r="R24" s="39">
        <f t="shared" si="2"/>
        <v>7.53</v>
      </c>
      <c r="S24" s="80"/>
      <c r="T24" s="14"/>
    </row>
    <row r="25" spans="1:20" x14ac:dyDescent="0.25">
      <c r="A25" s="37"/>
      <c r="B25" s="37" t="s">
        <v>30</v>
      </c>
      <c r="C25" s="83"/>
      <c r="D25" s="24">
        <f t="shared" si="5"/>
        <v>122.99123399999999</v>
      </c>
      <c r="E25" s="38" t="s">
        <v>13</v>
      </c>
      <c r="F25" s="39">
        <f t="shared" si="0"/>
        <v>0</v>
      </c>
      <c r="G25" s="80"/>
      <c r="H25" s="14"/>
      <c r="I25" s="16">
        <f t="shared" si="9"/>
        <v>0</v>
      </c>
      <c r="J25" s="24">
        <f t="shared" si="7"/>
        <v>110.82</v>
      </c>
      <c r="K25" s="38" t="s">
        <v>13</v>
      </c>
      <c r="L25" s="39">
        <f t="shared" si="1"/>
        <v>0</v>
      </c>
      <c r="M25" s="80"/>
      <c r="N25" s="14"/>
      <c r="O25" s="16">
        <f t="shared" si="10"/>
        <v>0</v>
      </c>
      <c r="P25" s="24">
        <f t="shared" ref="P25:P29" si="11">$S$17</f>
        <v>100</v>
      </c>
      <c r="Q25" s="38" t="s">
        <v>13</v>
      </c>
      <c r="R25" s="39">
        <f t="shared" si="2"/>
        <v>0</v>
      </c>
      <c r="S25" s="80"/>
      <c r="T25" s="14"/>
    </row>
    <row r="26" spans="1:20" x14ac:dyDescent="0.25">
      <c r="A26" s="37"/>
      <c r="B26" s="37" t="s">
        <v>31</v>
      </c>
      <c r="C26" s="83"/>
      <c r="D26" s="24">
        <f t="shared" si="5"/>
        <v>122.99123399999999</v>
      </c>
      <c r="E26" s="38" t="s">
        <v>13</v>
      </c>
      <c r="F26" s="39">
        <f t="shared" si="0"/>
        <v>0</v>
      </c>
      <c r="G26" s="80"/>
      <c r="H26" s="14"/>
      <c r="I26" s="16">
        <f t="shared" si="9"/>
        <v>0</v>
      </c>
      <c r="J26" s="24">
        <f t="shared" si="7"/>
        <v>110.82</v>
      </c>
      <c r="K26" s="38" t="s">
        <v>13</v>
      </c>
      <c r="L26" s="39">
        <f t="shared" si="1"/>
        <v>0</v>
      </c>
      <c r="M26" s="80"/>
      <c r="N26" s="14"/>
      <c r="O26" s="16">
        <f t="shared" si="10"/>
        <v>0</v>
      </c>
      <c r="P26" s="24">
        <f t="shared" si="11"/>
        <v>100</v>
      </c>
      <c r="Q26" s="38" t="s">
        <v>13</v>
      </c>
      <c r="R26" s="39">
        <f t="shared" si="2"/>
        <v>0</v>
      </c>
      <c r="S26" s="80"/>
      <c r="T26" s="14"/>
    </row>
    <row r="27" spans="1:20" x14ac:dyDescent="0.25">
      <c r="A27" s="37"/>
      <c r="B27" s="37" t="s">
        <v>14</v>
      </c>
      <c r="C27" s="16">
        <v>7.0000000000000007E-2</v>
      </c>
      <c r="D27" s="24">
        <f t="shared" si="5"/>
        <v>122.99123399999999</v>
      </c>
      <c r="E27" s="38" t="s">
        <v>13</v>
      </c>
      <c r="F27" s="39">
        <f t="shared" si="0"/>
        <v>8.6093863800000001</v>
      </c>
      <c r="G27" s="80"/>
      <c r="H27" s="14"/>
      <c r="I27" s="16">
        <f t="shared" si="9"/>
        <v>7.0000000000000007E-2</v>
      </c>
      <c r="J27" s="24">
        <f t="shared" si="7"/>
        <v>110.82</v>
      </c>
      <c r="K27" s="38" t="s">
        <v>13</v>
      </c>
      <c r="L27" s="39">
        <f t="shared" si="1"/>
        <v>7.7574000000000005</v>
      </c>
      <c r="M27" s="80"/>
      <c r="N27" s="14"/>
      <c r="O27" s="16">
        <f t="shared" si="10"/>
        <v>7.0000000000000007E-2</v>
      </c>
      <c r="P27" s="24">
        <f t="shared" si="11"/>
        <v>100</v>
      </c>
      <c r="Q27" s="38" t="s">
        <v>13</v>
      </c>
      <c r="R27" s="39">
        <f t="shared" si="2"/>
        <v>7.0000000000000009</v>
      </c>
      <c r="S27" s="80"/>
      <c r="T27" s="14"/>
    </row>
    <row r="28" spans="1:20" x14ac:dyDescent="0.25">
      <c r="A28" s="37"/>
      <c r="B28" s="38" t="s">
        <v>25</v>
      </c>
      <c r="C28" s="83"/>
      <c r="D28" s="24">
        <f t="shared" si="5"/>
        <v>122.99123399999999</v>
      </c>
      <c r="E28" s="38" t="s">
        <v>13</v>
      </c>
      <c r="F28" s="39">
        <f t="shared" si="0"/>
        <v>0</v>
      </c>
      <c r="G28" s="80"/>
      <c r="H28" s="14"/>
      <c r="I28" s="16">
        <f t="shared" si="9"/>
        <v>0</v>
      </c>
      <c r="J28" s="24">
        <f t="shared" si="7"/>
        <v>110.82</v>
      </c>
      <c r="K28" s="38" t="s">
        <v>13</v>
      </c>
      <c r="L28" s="39">
        <f t="shared" si="1"/>
        <v>0</v>
      </c>
      <c r="M28" s="80"/>
      <c r="N28" s="14"/>
      <c r="O28" s="16">
        <f t="shared" si="10"/>
        <v>0</v>
      </c>
      <c r="P28" s="24">
        <f t="shared" si="11"/>
        <v>100</v>
      </c>
      <c r="Q28" s="38" t="s">
        <v>13</v>
      </c>
      <c r="R28" s="39">
        <f t="shared" si="2"/>
        <v>0</v>
      </c>
      <c r="S28" s="80"/>
      <c r="T28" s="14"/>
    </row>
    <row r="29" spans="1:20" x14ac:dyDescent="0.25">
      <c r="A29" s="37"/>
      <c r="B29" s="38" t="s">
        <v>44</v>
      </c>
      <c r="C29" s="83"/>
      <c r="D29" s="24">
        <f t="shared" si="5"/>
        <v>122.99123399999999</v>
      </c>
      <c r="E29" s="38" t="s">
        <v>13</v>
      </c>
      <c r="F29" s="39">
        <f t="shared" si="0"/>
        <v>0</v>
      </c>
      <c r="G29" s="80"/>
      <c r="H29" s="14"/>
      <c r="I29" s="83"/>
      <c r="J29" s="24">
        <f t="shared" si="7"/>
        <v>110.82</v>
      </c>
      <c r="K29" s="38" t="s">
        <v>13</v>
      </c>
      <c r="L29" s="39">
        <f t="shared" si="1"/>
        <v>0</v>
      </c>
      <c r="M29" s="80"/>
      <c r="N29" s="14"/>
      <c r="O29" s="83"/>
      <c r="P29" s="24">
        <f t="shared" si="11"/>
        <v>100</v>
      </c>
      <c r="Q29" s="38" t="s">
        <v>13</v>
      </c>
      <c r="R29" s="39">
        <f t="shared" si="2"/>
        <v>0</v>
      </c>
      <c r="S29" s="80"/>
      <c r="T29" s="14"/>
    </row>
    <row r="30" spans="1:20" x14ac:dyDescent="0.25">
      <c r="A30" s="32"/>
      <c r="B30" s="33" t="s">
        <v>22</v>
      </c>
      <c r="C30" s="43">
        <f>SUM(C23:C29)</f>
        <v>0.2223</v>
      </c>
      <c r="D30" s="35">
        <f t="shared" si="5"/>
        <v>122.99123399999999</v>
      </c>
      <c r="E30" s="33" t="s">
        <v>13</v>
      </c>
      <c r="F30" s="36">
        <f t="shared" si="0"/>
        <v>27.340951318199998</v>
      </c>
      <c r="G30" s="79">
        <f>G22+F30</f>
        <v>151.44442874369997</v>
      </c>
      <c r="H30" s="13"/>
      <c r="I30" s="43">
        <f>SUM(I23:I29)</f>
        <v>0.2223</v>
      </c>
      <c r="J30" s="36">
        <f t="shared" si="7"/>
        <v>110.82</v>
      </c>
      <c r="K30" s="33" t="s">
        <v>13</v>
      </c>
      <c r="L30" s="36">
        <f t="shared" si="1"/>
        <v>24.635285999999997</v>
      </c>
      <c r="M30" s="79">
        <f>M22+L30</f>
        <v>135.455286</v>
      </c>
      <c r="N30" s="13"/>
      <c r="O30" s="43">
        <f>SUM(O23:O29)</f>
        <v>0.2223</v>
      </c>
      <c r="P30" s="35">
        <f>$S$17</f>
        <v>100</v>
      </c>
      <c r="Q30" s="33" t="s">
        <v>13</v>
      </c>
      <c r="R30" s="36">
        <f t="shared" si="2"/>
        <v>22.23</v>
      </c>
      <c r="S30" s="79">
        <f>S22+R30</f>
        <v>122.23</v>
      </c>
      <c r="T30" s="13"/>
    </row>
    <row r="31" spans="1:20" x14ac:dyDescent="0.25">
      <c r="A31" s="37" t="s">
        <v>16</v>
      </c>
      <c r="B31" s="38" t="s">
        <v>15</v>
      </c>
      <c r="C31" s="83"/>
      <c r="D31" s="24">
        <f>$G$30</f>
        <v>151.44442874369997</v>
      </c>
      <c r="E31" s="38" t="s">
        <v>26</v>
      </c>
      <c r="F31" s="39">
        <f t="shared" si="0"/>
        <v>0</v>
      </c>
      <c r="G31" s="80"/>
      <c r="H31" s="14"/>
      <c r="I31" s="16">
        <f>C31</f>
        <v>0</v>
      </c>
      <c r="J31" s="24">
        <f>$M$30</f>
        <v>135.455286</v>
      </c>
      <c r="K31" s="38" t="s">
        <v>26</v>
      </c>
      <c r="L31" s="39">
        <f t="shared" si="1"/>
        <v>0</v>
      </c>
      <c r="M31" s="80"/>
      <c r="N31" s="14"/>
      <c r="O31" s="16">
        <v>0</v>
      </c>
      <c r="P31" s="24">
        <f>$S30</f>
        <v>122.23</v>
      </c>
      <c r="Q31" s="38" t="s">
        <v>26</v>
      </c>
      <c r="R31" s="39">
        <f t="shared" si="2"/>
        <v>0</v>
      </c>
      <c r="S31" s="80"/>
      <c r="T31" s="14"/>
    </row>
    <row r="32" spans="1:20" x14ac:dyDescent="0.25">
      <c r="A32" s="37" t="s">
        <v>17</v>
      </c>
      <c r="B32" s="38" t="s">
        <v>90</v>
      </c>
      <c r="C32" s="83"/>
      <c r="D32" s="24">
        <f t="shared" ref="D32:D33" si="12">$G$30</f>
        <v>151.44442874369997</v>
      </c>
      <c r="E32" s="38" t="s">
        <v>26</v>
      </c>
      <c r="F32" s="39">
        <f t="shared" si="0"/>
        <v>0</v>
      </c>
      <c r="G32" s="80"/>
      <c r="H32" s="14"/>
      <c r="I32" s="16"/>
      <c r="J32" s="24">
        <f>$M$30</f>
        <v>135.455286</v>
      </c>
      <c r="K32" s="38" t="s">
        <v>26</v>
      </c>
      <c r="L32" s="39">
        <f t="shared" si="1"/>
        <v>0</v>
      </c>
      <c r="M32" s="80"/>
      <c r="N32" s="14"/>
      <c r="O32" s="16"/>
      <c r="P32" s="24">
        <f>$S$30</f>
        <v>122.23</v>
      </c>
      <c r="Q32" s="38" t="s">
        <v>26</v>
      </c>
      <c r="R32" s="39">
        <f t="shared" si="2"/>
        <v>0</v>
      </c>
      <c r="S32" s="80"/>
      <c r="T32" s="14"/>
    </row>
    <row r="33" spans="1:20" x14ac:dyDescent="0.25">
      <c r="A33" s="37"/>
      <c r="B33" s="33" t="s">
        <v>22</v>
      </c>
      <c r="C33" s="43">
        <f>SUM(C31:C32)</f>
        <v>0</v>
      </c>
      <c r="D33" s="24">
        <f t="shared" si="12"/>
        <v>151.44442874369997</v>
      </c>
      <c r="E33" s="38" t="s">
        <v>26</v>
      </c>
      <c r="F33" s="36">
        <f t="shared" si="0"/>
        <v>0</v>
      </c>
      <c r="G33" s="80"/>
      <c r="H33" s="14"/>
      <c r="I33" s="43">
        <f>SUM(I31:I32)</f>
        <v>0</v>
      </c>
      <c r="J33" s="24">
        <f>$M$30</f>
        <v>135.455286</v>
      </c>
      <c r="K33" s="38" t="s">
        <v>26</v>
      </c>
      <c r="L33" s="36">
        <f t="shared" si="1"/>
        <v>0</v>
      </c>
      <c r="M33" s="80"/>
      <c r="N33" s="14"/>
      <c r="O33" s="43">
        <f>SUM(O31:O32)</f>
        <v>0</v>
      </c>
      <c r="P33" s="24">
        <f>$S$30</f>
        <v>122.23</v>
      </c>
      <c r="Q33" s="38" t="s">
        <v>26</v>
      </c>
      <c r="R33" s="36">
        <f t="shared" si="2"/>
        <v>0</v>
      </c>
      <c r="S33" s="80"/>
      <c r="T33" s="14"/>
    </row>
    <row r="34" spans="1:20" s="9" customFormat="1" x14ac:dyDescent="0.25">
      <c r="A34" s="3"/>
      <c r="B34" s="7" t="s">
        <v>22</v>
      </c>
      <c r="C34" s="8"/>
      <c r="D34" s="5"/>
      <c r="E34" s="7"/>
      <c r="F34" s="6"/>
      <c r="G34" s="82">
        <f>G30+F33</f>
        <v>151.44442874369997</v>
      </c>
      <c r="H34" s="15"/>
      <c r="I34" s="8"/>
      <c r="J34" s="5"/>
      <c r="K34" s="7"/>
      <c r="L34" s="6"/>
      <c r="M34" s="82">
        <f>M30+L33</f>
        <v>135.455286</v>
      </c>
      <c r="N34" s="15"/>
      <c r="O34" s="8"/>
      <c r="P34" s="5"/>
      <c r="Q34" s="7"/>
      <c r="R34" s="6"/>
      <c r="S34" s="82">
        <f>S30+R33</f>
        <v>122.23</v>
      </c>
      <c r="T34" s="15"/>
    </row>
    <row r="39" spans="1:20" hidden="1" x14ac:dyDescent="0.25"/>
    <row r="40" spans="1:20" s="23" customFormat="1" ht="32.4" hidden="1" x14ac:dyDescent="0.55000000000000004">
      <c r="A40" s="18"/>
      <c r="B40" s="104" t="s">
        <v>59</v>
      </c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T40" s="24"/>
    </row>
    <row r="41" spans="1:20" hidden="1" x14ac:dyDescent="0.25"/>
    <row r="42" spans="1:20" hidden="1" x14ac:dyDescent="0.25"/>
    <row r="43" spans="1:20" ht="31.5" hidden="1" customHeight="1" x14ac:dyDescent="0.25">
      <c r="A43" s="61" t="s">
        <v>86</v>
      </c>
      <c r="B43" s="111" t="s">
        <v>51</v>
      </c>
      <c r="C43" s="111"/>
      <c r="D43" s="111"/>
      <c r="E43" s="111"/>
      <c r="F43" s="111"/>
      <c r="G43" s="112"/>
      <c r="H43" s="108" t="s">
        <v>101</v>
      </c>
      <c r="I43" s="109"/>
      <c r="J43" s="109"/>
      <c r="K43" s="109"/>
      <c r="L43" s="109"/>
      <c r="M43" s="110"/>
      <c r="N43" s="27"/>
      <c r="O43" s="105" t="s">
        <v>50</v>
      </c>
      <c r="P43" s="106"/>
      <c r="Q43" s="106"/>
      <c r="R43" s="106"/>
      <c r="S43" s="106"/>
      <c r="T43" s="107"/>
    </row>
    <row r="44" spans="1:20" hidden="1" x14ac:dyDescent="0.25">
      <c r="A44" s="3" t="s">
        <v>0</v>
      </c>
      <c r="B44" s="4"/>
      <c r="C44" s="19" t="s">
        <v>2</v>
      </c>
      <c r="D44" s="103" t="s">
        <v>3</v>
      </c>
      <c r="E44" s="103"/>
      <c r="F44" s="6" t="s">
        <v>4</v>
      </c>
      <c r="G44" s="5" t="s">
        <v>5</v>
      </c>
      <c r="H44" s="11"/>
      <c r="I44" s="19" t="s">
        <v>2</v>
      </c>
      <c r="J44" s="103" t="s">
        <v>3</v>
      </c>
      <c r="K44" s="103"/>
      <c r="L44" s="6" t="s">
        <v>4</v>
      </c>
      <c r="M44" s="5" t="s">
        <v>5</v>
      </c>
      <c r="N44" s="11"/>
      <c r="O44" s="19" t="s">
        <v>2</v>
      </c>
      <c r="P44" s="103" t="s">
        <v>3</v>
      </c>
      <c r="Q44" s="103"/>
      <c r="R44" s="6" t="s">
        <v>4</v>
      </c>
      <c r="S44" s="5" t="s">
        <v>5</v>
      </c>
      <c r="T44" s="5"/>
    </row>
    <row r="45" spans="1:20" hidden="1" x14ac:dyDescent="0.25">
      <c r="A45" s="28" t="s">
        <v>1</v>
      </c>
      <c r="B45" s="29"/>
      <c r="C45" s="30">
        <v>100</v>
      </c>
      <c r="D45" s="31">
        <v>100</v>
      </c>
      <c r="E45" s="29"/>
      <c r="F45" s="30">
        <v>100</v>
      </c>
      <c r="G45" s="78">
        <v>100</v>
      </c>
      <c r="H45" s="12"/>
      <c r="I45" s="30">
        <v>100</v>
      </c>
      <c r="J45" s="31">
        <v>100</v>
      </c>
      <c r="K45" s="29"/>
      <c r="L45" s="30">
        <v>100</v>
      </c>
      <c r="M45" s="78">
        <v>100</v>
      </c>
      <c r="N45" s="12"/>
      <c r="O45" s="30">
        <v>100</v>
      </c>
      <c r="P45" s="31">
        <v>100</v>
      </c>
      <c r="Q45" s="29"/>
      <c r="R45" s="30">
        <v>100</v>
      </c>
      <c r="S45" s="78">
        <v>100</v>
      </c>
      <c r="T45" s="12"/>
    </row>
    <row r="46" spans="1:20" hidden="1" x14ac:dyDescent="0.25">
      <c r="A46" s="32" t="s">
        <v>6</v>
      </c>
      <c r="B46" s="33"/>
      <c r="C46" s="34">
        <f>C12</f>
        <v>0</v>
      </c>
      <c r="D46" s="35">
        <f>D45</f>
        <v>100</v>
      </c>
      <c r="E46" s="33" t="s">
        <v>1</v>
      </c>
      <c r="F46" s="36">
        <f t="shared" ref="F46:F54" si="13">C46*D46</f>
        <v>0</v>
      </c>
      <c r="G46" s="79">
        <f>G45+F46</f>
        <v>100</v>
      </c>
      <c r="H46" s="13"/>
      <c r="I46" s="43">
        <f>C46</f>
        <v>0</v>
      </c>
      <c r="J46" s="35">
        <f>J45</f>
        <v>100</v>
      </c>
      <c r="K46" s="33" t="s">
        <v>1</v>
      </c>
      <c r="L46" s="36">
        <f t="shared" ref="L46:L55" si="14">I46*J46</f>
        <v>0</v>
      </c>
      <c r="M46" s="79">
        <f>M45+L46</f>
        <v>100</v>
      </c>
      <c r="N46" s="13"/>
      <c r="O46" s="34"/>
      <c r="P46" s="35">
        <f>P45</f>
        <v>100</v>
      </c>
      <c r="Q46" s="33" t="s">
        <v>1</v>
      </c>
      <c r="R46" s="36">
        <f t="shared" ref="R46:R67" si="15">O46*P46</f>
        <v>0</v>
      </c>
      <c r="S46" s="79">
        <f>S45+R46</f>
        <v>100</v>
      </c>
      <c r="T46" s="13"/>
    </row>
    <row r="47" spans="1:20" hidden="1" x14ac:dyDescent="0.25">
      <c r="A47" s="28" t="s">
        <v>7</v>
      </c>
      <c r="B47" s="29" t="s">
        <v>8</v>
      </c>
      <c r="C47" s="16">
        <v>0.1082</v>
      </c>
      <c r="D47" s="31">
        <f>$G$46</f>
        <v>100</v>
      </c>
      <c r="E47" s="29" t="s">
        <v>9</v>
      </c>
      <c r="F47" s="30">
        <f t="shared" si="13"/>
        <v>10.82</v>
      </c>
      <c r="G47" s="78"/>
      <c r="H47" s="14"/>
      <c r="I47" s="16">
        <f>C47</f>
        <v>0.1082</v>
      </c>
      <c r="J47" s="31">
        <f>$M$46</f>
        <v>100</v>
      </c>
      <c r="K47" s="29" t="s">
        <v>9</v>
      </c>
      <c r="L47" s="30">
        <f t="shared" si="14"/>
        <v>10.82</v>
      </c>
      <c r="M47" s="78"/>
      <c r="N47" s="14"/>
      <c r="O47" s="16"/>
      <c r="P47" s="31">
        <f>$S$46</f>
        <v>100</v>
      </c>
      <c r="Q47" s="29" t="s">
        <v>9</v>
      </c>
      <c r="R47" s="30">
        <f t="shared" si="15"/>
        <v>0</v>
      </c>
      <c r="S47" s="78"/>
      <c r="T47" s="14"/>
    </row>
    <row r="48" spans="1:20" hidden="1" x14ac:dyDescent="0.25">
      <c r="A48" s="37"/>
      <c r="B48" s="38" t="s">
        <v>10</v>
      </c>
      <c r="C48" s="16">
        <v>2.1600000000000001E-2</v>
      </c>
      <c r="D48" s="24">
        <f>$G$46</f>
        <v>100</v>
      </c>
      <c r="E48" s="38" t="s">
        <v>9</v>
      </c>
      <c r="F48" s="39">
        <f t="shared" si="13"/>
        <v>2.16</v>
      </c>
      <c r="G48" s="80"/>
      <c r="H48" s="14"/>
      <c r="I48" s="16"/>
      <c r="J48" s="24">
        <f>$M$46</f>
        <v>100</v>
      </c>
      <c r="K48" s="38" t="s">
        <v>9</v>
      </c>
      <c r="L48" s="39">
        <f t="shared" si="14"/>
        <v>0</v>
      </c>
      <c r="M48" s="80"/>
      <c r="N48" s="14"/>
      <c r="O48" s="16"/>
      <c r="P48" s="39">
        <f>$S$46</f>
        <v>100</v>
      </c>
      <c r="Q48" s="38" t="s">
        <v>9</v>
      </c>
      <c r="R48" s="39">
        <f t="shared" si="15"/>
        <v>0</v>
      </c>
      <c r="S48" s="80"/>
      <c r="T48" s="14"/>
    </row>
    <row r="49" spans="1:20" hidden="1" x14ac:dyDescent="0.25">
      <c r="A49" s="37"/>
      <c r="B49" s="37" t="s">
        <v>11</v>
      </c>
      <c r="C49" s="16">
        <v>6.0000000000000001E-3</v>
      </c>
      <c r="D49" s="24">
        <f t="shared" ref="D49:D50" si="16">$G$46</f>
        <v>100</v>
      </c>
      <c r="E49" s="38" t="s">
        <v>9</v>
      </c>
      <c r="F49" s="39">
        <f t="shared" si="13"/>
        <v>0.6</v>
      </c>
      <c r="G49" s="80"/>
      <c r="H49" s="14"/>
      <c r="I49" s="16"/>
      <c r="J49" s="24">
        <f>$M$46</f>
        <v>100</v>
      </c>
      <c r="K49" s="38" t="s">
        <v>9</v>
      </c>
      <c r="L49" s="39">
        <f t="shared" si="14"/>
        <v>0</v>
      </c>
      <c r="M49" s="80"/>
      <c r="N49" s="14"/>
      <c r="O49" s="16"/>
      <c r="P49" s="39">
        <f t="shared" ref="P49:P50" si="17">$S$46</f>
        <v>100</v>
      </c>
      <c r="Q49" s="38" t="s">
        <v>9</v>
      </c>
      <c r="R49" s="39">
        <f t="shared" si="15"/>
        <v>0</v>
      </c>
      <c r="S49" s="80"/>
      <c r="T49" s="14"/>
    </row>
    <row r="50" spans="1:20" hidden="1" x14ac:dyDescent="0.25">
      <c r="A50" s="32"/>
      <c r="B50" s="32" t="s">
        <v>22</v>
      </c>
      <c r="C50" s="34">
        <f>SUM(C47:C49)</f>
        <v>0.1358</v>
      </c>
      <c r="D50" s="24">
        <f t="shared" si="16"/>
        <v>100</v>
      </c>
      <c r="E50" s="33"/>
      <c r="F50" s="36">
        <f t="shared" si="13"/>
        <v>13.58</v>
      </c>
      <c r="G50" s="79">
        <f>G46+F50</f>
        <v>113.58</v>
      </c>
      <c r="H50" s="13"/>
      <c r="I50" s="34">
        <f>SUM(I47:I49)</f>
        <v>0.1082</v>
      </c>
      <c r="J50" s="24">
        <f>$M$46</f>
        <v>100</v>
      </c>
      <c r="K50" s="33" t="s">
        <v>9</v>
      </c>
      <c r="L50" s="36">
        <f t="shared" si="14"/>
        <v>10.82</v>
      </c>
      <c r="M50" s="79">
        <f>M46+L50</f>
        <v>110.82</v>
      </c>
      <c r="N50" s="13"/>
      <c r="O50" s="34">
        <f>SUM(O47:O49)</f>
        <v>0</v>
      </c>
      <c r="P50" s="36">
        <f t="shared" si="17"/>
        <v>100</v>
      </c>
      <c r="Q50" s="33" t="s">
        <v>9</v>
      </c>
      <c r="R50" s="36">
        <f t="shared" si="15"/>
        <v>0</v>
      </c>
      <c r="S50" s="79">
        <f>S46+R50</f>
        <v>100</v>
      </c>
      <c r="T50" s="13"/>
    </row>
    <row r="51" spans="1:20" hidden="1" x14ac:dyDescent="0.25">
      <c r="A51" s="40" t="s">
        <v>12</v>
      </c>
      <c r="B51" s="41"/>
      <c r="C51" s="34">
        <v>8.3299999999999999E-2</v>
      </c>
      <c r="D51" s="27">
        <f>G50-F49-F46</f>
        <v>112.98</v>
      </c>
      <c r="E51" s="46" t="s">
        <v>47</v>
      </c>
      <c r="F51" s="26">
        <f t="shared" si="13"/>
        <v>9.4112340000000003</v>
      </c>
      <c r="G51" s="81">
        <f>G50+F51</f>
        <v>122.99123399999999</v>
      </c>
      <c r="H51" s="13"/>
      <c r="I51" s="34"/>
      <c r="J51" s="27">
        <f>M50-L49-L46</f>
        <v>110.82</v>
      </c>
      <c r="K51" s="41" t="s">
        <v>47</v>
      </c>
      <c r="L51" s="26">
        <f t="shared" si="14"/>
        <v>0</v>
      </c>
      <c r="M51" s="81">
        <f>M50+L51</f>
        <v>110.82</v>
      </c>
      <c r="N51" s="13"/>
      <c r="O51" s="34"/>
      <c r="P51" s="27">
        <f>S50-R49-R46</f>
        <v>100</v>
      </c>
      <c r="Q51" s="41" t="s">
        <v>47</v>
      </c>
      <c r="R51" s="26">
        <f t="shared" si="15"/>
        <v>0</v>
      </c>
      <c r="S51" s="81">
        <f>S50+R51</f>
        <v>100</v>
      </c>
      <c r="T51" s="13"/>
    </row>
    <row r="52" spans="1:20" hidden="1" x14ac:dyDescent="0.25">
      <c r="A52" s="37" t="s">
        <v>18</v>
      </c>
      <c r="B52" s="38" t="s">
        <v>28</v>
      </c>
      <c r="C52" s="16">
        <v>0</v>
      </c>
      <c r="D52" s="24">
        <f>$G$51</f>
        <v>122.99123399999999</v>
      </c>
      <c r="E52" s="38" t="s">
        <v>13</v>
      </c>
      <c r="F52" s="39">
        <f t="shared" si="13"/>
        <v>0</v>
      </c>
      <c r="G52" s="80"/>
      <c r="H52" s="14"/>
      <c r="I52" s="49">
        <f>C52</f>
        <v>0</v>
      </c>
      <c r="J52" s="24">
        <f>$M$51</f>
        <v>110.82</v>
      </c>
      <c r="K52" s="38" t="s">
        <v>13</v>
      </c>
      <c r="L52" s="39">
        <f t="shared" si="14"/>
        <v>0</v>
      </c>
      <c r="M52" s="80"/>
      <c r="N52" s="14"/>
      <c r="O52" s="49">
        <f>C52</f>
        <v>0</v>
      </c>
      <c r="P52" s="24">
        <f>$S$51</f>
        <v>100</v>
      </c>
      <c r="Q52" s="38" t="s">
        <v>13</v>
      </c>
      <c r="R52" s="39">
        <f t="shared" si="15"/>
        <v>0</v>
      </c>
      <c r="S52" s="80"/>
      <c r="T52" s="14"/>
    </row>
    <row r="53" spans="1:20" hidden="1" x14ac:dyDescent="0.25">
      <c r="A53" s="37"/>
      <c r="B53" s="38" t="s">
        <v>56</v>
      </c>
      <c r="C53" s="83"/>
      <c r="D53" s="24">
        <f t="shared" ref="D53:D64" si="18">$G$51</f>
        <v>122.99123399999999</v>
      </c>
      <c r="E53" s="38" t="s">
        <v>13</v>
      </c>
      <c r="F53" s="39">
        <f t="shared" si="13"/>
        <v>0</v>
      </c>
      <c r="G53" s="80"/>
      <c r="H53" s="14"/>
      <c r="I53" s="16">
        <v>0</v>
      </c>
      <c r="J53" s="24">
        <f>$M$51</f>
        <v>110.82</v>
      </c>
      <c r="K53" s="38" t="s">
        <v>13</v>
      </c>
      <c r="L53" s="39">
        <f t="shared" si="14"/>
        <v>0</v>
      </c>
      <c r="M53" s="80"/>
      <c r="N53" s="14"/>
      <c r="O53" s="16">
        <f>I53</f>
        <v>0</v>
      </c>
      <c r="P53" s="24">
        <f>$S$51</f>
        <v>100</v>
      </c>
      <c r="Q53" s="38" t="s">
        <v>13</v>
      </c>
      <c r="R53" s="39">
        <f t="shared" si="15"/>
        <v>0</v>
      </c>
      <c r="S53" s="80"/>
      <c r="T53" s="14"/>
    </row>
    <row r="54" spans="1:20" hidden="1" x14ac:dyDescent="0.25">
      <c r="A54" s="37"/>
      <c r="B54" s="38" t="s">
        <v>73</v>
      </c>
      <c r="C54" s="16">
        <v>7.5000000000000002E-4</v>
      </c>
      <c r="D54" s="24">
        <f t="shared" si="18"/>
        <v>122.99123399999999</v>
      </c>
      <c r="E54" s="38" t="s">
        <v>13</v>
      </c>
      <c r="F54" s="39">
        <f t="shared" si="13"/>
        <v>9.224342549999999E-2</v>
      </c>
      <c r="G54" s="80"/>
      <c r="H54" s="14"/>
      <c r="I54" s="16">
        <v>0</v>
      </c>
      <c r="J54" s="24">
        <f t="shared" ref="J54" si="19">$M$51</f>
        <v>110.82</v>
      </c>
      <c r="K54" s="38" t="s">
        <v>13</v>
      </c>
      <c r="L54" s="39">
        <f t="shared" si="14"/>
        <v>0</v>
      </c>
      <c r="M54" s="80"/>
      <c r="N54" s="14"/>
      <c r="O54" s="16">
        <f t="shared" ref="O54:O55" si="20">I54</f>
        <v>0</v>
      </c>
      <c r="P54" s="24">
        <f>$S$51</f>
        <v>100</v>
      </c>
      <c r="Q54" s="38" t="s">
        <v>13</v>
      </c>
      <c r="R54" s="39">
        <f t="shared" si="15"/>
        <v>0</v>
      </c>
      <c r="S54" s="80"/>
      <c r="T54" s="14"/>
    </row>
    <row r="55" spans="1:20" hidden="1" x14ac:dyDescent="0.25">
      <c r="A55" s="37"/>
      <c r="B55" s="38" t="s">
        <v>48</v>
      </c>
      <c r="C55" s="16">
        <v>1.0200000000000001E-2</v>
      </c>
      <c r="D55" s="24">
        <f>$G$11</f>
        <v>100</v>
      </c>
      <c r="E55" s="47" t="s">
        <v>1</v>
      </c>
      <c r="F55" s="39">
        <f>C55*D55</f>
        <v>1.02</v>
      </c>
      <c r="G55" s="80"/>
      <c r="H55" s="14"/>
      <c r="I55" s="16">
        <v>0</v>
      </c>
      <c r="J55" s="48">
        <f>$M$11</f>
        <v>100</v>
      </c>
      <c r="K55" s="38" t="s">
        <v>1</v>
      </c>
      <c r="L55" s="39">
        <f t="shared" si="14"/>
        <v>0</v>
      </c>
      <c r="M55" s="80"/>
      <c r="N55" s="14"/>
      <c r="O55" s="16">
        <f t="shared" si="20"/>
        <v>0</v>
      </c>
      <c r="P55" s="48">
        <f>$S$51</f>
        <v>100</v>
      </c>
      <c r="Q55" s="38" t="s">
        <v>1</v>
      </c>
      <c r="R55" s="39">
        <f t="shared" si="15"/>
        <v>0</v>
      </c>
      <c r="S55" s="80"/>
      <c r="T55" s="14"/>
    </row>
    <row r="56" spans="1:20" hidden="1" x14ac:dyDescent="0.25">
      <c r="A56" s="37"/>
      <c r="B56" s="33" t="s">
        <v>22</v>
      </c>
      <c r="C56" s="43">
        <f>SUM(C52:C55)</f>
        <v>1.0950000000000001E-2</v>
      </c>
      <c r="D56" s="36">
        <f t="shared" si="18"/>
        <v>122.99123399999999</v>
      </c>
      <c r="E56" s="38" t="s">
        <v>13</v>
      </c>
      <c r="F56" s="39">
        <f>SUM(F52:F55)</f>
        <v>1.1122434255</v>
      </c>
      <c r="G56" s="80">
        <f>G51+F56</f>
        <v>124.10347742549999</v>
      </c>
      <c r="H56" s="17"/>
      <c r="I56" s="43">
        <f>SUM(I52:I55)</f>
        <v>0</v>
      </c>
      <c r="J56" s="36">
        <f>$M$51</f>
        <v>110.82</v>
      </c>
      <c r="K56" s="38" t="s">
        <v>13</v>
      </c>
      <c r="L56" s="39">
        <f>SUM(L52:L55)</f>
        <v>0</v>
      </c>
      <c r="M56" s="80">
        <f>M51+L56</f>
        <v>110.82</v>
      </c>
      <c r="N56" s="17"/>
      <c r="O56" s="43">
        <f>SUM(O52:O55)</f>
        <v>0</v>
      </c>
      <c r="P56" s="36">
        <f>$S$51</f>
        <v>100</v>
      </c>
      <c r="Q56" s="38" t="s">
        <v>13</v>
      </c>
      <c r="R56" s="39">
        <f t="shared" si="15"/>
        <v>0</v>
      </c>
      <c r="S56" s="80">
        <f>S51+R56</f>
        <v>100</v>
      </c>
      <c r="T56" s="14"/>
    </row>
    <row r="57" spans="1:20" hidden="1" x14ac:dyDescent="0.25">
      <c r="A57" s="28" t="s">
        <v>29</v>
      </c>
      <c r="B57" s="29" t="s">
        <v>49</v>
      </c>
      <c r="C57" s="16">
        <v>0</v>
      </c>
      <c r="D57" s="24">
        <f t="shared" si="18"/>
        <v>122.99123399999999</v>
      </c>
      <c r="E57" s="29" t="s">
        <v>13</v>
      </c>
      <c r="F57" s="30">
        <f t="shared" ref="F57:F66" si="21">C57*D57</f>
        <v>0</v>
      </c>
      <c r="G57" s="78"/>
      <c r="H57" s="14"/>
      <c r="I57" s="16">
        <f t="shared" ref="I57:I62" si="22">C57</f>
        <v>0</v>
      </c>
      <c r="J57" s="24">
        <f>$M$51</f>
        <v>110.82</v>
      </c>
      <c r="K57" s="29" t="s">
        <v>13</v>
      </c>
      <c r="L57" s="30">
        <f t="shared" ref="L57:L67" si="23">I57*J57</f>
        <v>0</v>
      </c>
      <c r="M57" s="78"/>
      <c r="N57" s="14"/>
      <c r="O57" s="16">
        <f t="shared" ref="O57:O62" si="24">I57</f>
        <v>0</v>
      </c>
      <c r="P57" s="24">
        <f t="shared" ref="P57:P64" si="25">$S$51</f>
        <v>100</v>
      </c>
      <c r="Q57" s="29" t="s">
        <v>13</v>
      </c>
      <c r="R57" s="30">
        <f t="shared" si="15"/>
        <v>0</v>
      </c>
      <c r="S57" s="78"/>
      <c r="T57" s="14"/>
    </row>
    <row r="58" spans="1:20" hidden="1" x14ac:dyDescent="0.25">
      <c r="A58" s="37"/>
      <c r="B58" s="37" t="s">
        <v>24</v>
      </c>
      <c r="C58" s="16">
        <v>0</v>
      </c>
      <c r="D58" s="24">
        <f t="shared" si="18"/>
        <v>122.99123399999999</v>
      </c>
      <c r="E58" s="38" t="s">
        <v>13</v>
      </c>
      <c r="F58" s="39">
        <f t="shared" si="21"/>
        <v>0</v>
      </c>
      <c r="G58" s="80"/>
      <c r="H58" s="14"/>
      <c r="I58" s="16">
        <f t="shared" si="22"/>
        <v>0</v>
      </c>
      <c r="J58" s="24">
        <f>$M$51</f>
        <v>110.82</v>
      </c>
      <c r="K58" s="38" t="s">
        <v>13</v>
      </c>
      <c r="L58" s="39">
        <f t="shared" si="23"/>
        <v>0</v>
      </c>
      <c r="M58" s="80"/>
      <c r="N58" s="14"/>
      <c r="O58" s="16">
        <f t="shared" si="24"/>
        <v>0</v>
      </c>
      <c r="P58" s="24">
        <f t="shared" si="25"/>
        <v>100</v>
      </c>
      <c r="Q58" s="38" t="s">
        <v>13</v>
      </c>
      <c r="R58" s="39">
        <f t="shared" si="15"/>
        <v>0</v>
      </c>
      <c r="S58" s="80"/>
      <c r="T58" s="14"/>
    </row>
    <row r="59" spans="1:20" hidden="1" x14ac:dyDescent="0.25">
      <c r="A59" s="37"/>
      <c r="B59" s="37" t="s">
        <v>52</v>
      </c>
      <c r="C59" s="16">
        <v>0</v>
      </c>
      <c r="D59" s="24">
        <f t="shared" si="18"/>
        <v>122.99123399999999</v>
      </c>
      <c r="E59" s="38" t="s">
        <v>13</v>
      </c>
      <c r="F59" s="39">
        <f t="shared" si="21"/>
        <v>0</v>
      </c>
      <c r="G59" s="80"/>
      <c r="H59" s="14"/>
      <c r="I59" s="16">
        <f t="shared" si="22"/>
        <v>0</v>
      </c>
      <c r="J59" s="24">
        <f t="shared" ref="J59:J64" si="26">$M$51</f>
        <v>110.82</v>
      </c>
      <c r="K59" s="38" t="s">
        <v>13</v>
      </c>
      <c r="L59" s="39">
        <f t="shared" si="23"/>
        <v>0</v>
      </c>
      <c r="M59" s="80"/>
      <c r="N59" s="14"/>
      <c r="O59" s="16">
        <f t="shared" si="24"/>
        <v>0</v>
      </c>
      <c r="P59" s="24">
        <f t="shared" si="25"/>
        <v>100</v>
      </c>
      <c r="Q59" s="38" t="s">
        <v>13</v>
      </c>
      <c r="R59" s="39">
        <f t="shared" si="15"/>
        <v>0</v>
      </c>
      <c r="S59" s="80"/>
      <c r="T59" s="14"/>
    </row>
    <row r="60" spans="1:20" hidden="1" x14ac:dyDescent="0.25">
      <c r="A60" s="37"/>
      <c r="B60" s="37" t="s">
        <v>53</v>
      </c>
      <c r="C60" s="16">
        <v>0</v>
      </c>
      <c r="D60" s="24">
        <f t="shared" si="18"/>
        <v>122.99123399999999</v>
      </c>
      <c r="E60" s="38" t="s">
        <v>13</v>
      </c>
      <c r="F60" s="39">
        <f t="shared" si="21"/>
        <v>0</v>
      </c>
      <c r="G60" s="80"/>
      <c r="H60" s="14"/>
      <c r="I60" s="16">
        <f t="shared" si="22"/>
        <v>0</v>
      </c>
      <c r="J60" s="24">
        <f t="shared" si="26"/>
        <v>110.82</v>
      </c>
      <c r="K60" s="38" t="s">
        <v>13</v>
      </c>
      <c r="L60" s="39">
        <f t="shared" si="23"/>
        <v>0</v>
      </c>
      <c r="M60" s="80"/>
      <c r="N60" s="14"/>
      <c r="O60" s="16">
        <f t="shared" si="24"/>
        <v>0</v>
      </c>
      <c r="P60" s="24">
        <f t="shared" si="25"/>
        <v>100</v>
      </c>
      <c r="Q60" s="38" t="s">
        <v>13</v>
      </c>
      <c r="R60" s="39">
        <f t="shared" si="15"/>
        <v>0</v>
      </c>
      <c r="S60" s="80"/>
      <c r="T60" s="14"/>
    </row>
    <row r="61" spans="1:20" hidden="1" x14ac:dyDescent="0.25">
      <c r="A61" s="37"/>
      <c r="B61" s="37" t="s">
        <v>14</v>
      </c>
      <c r="C61" s="16">
        <v>7.0000000000000007E-2</v>
      </c>
      <c r="D61" s="24">
        <f t="shared" si="18"/>
        <v>122.99123399999999</v>
      </c>
      <c r="E61" s="38" t="s">
        <v>13</v>
      </c>
      <c r="F61" s="39">
        <f t="shared" si="21"/>
        <v>8.6093863800000001</v>
      </c>
      <c r="G61" s="80"/>
      <c r="H61" s="14"/>
      <c r="I61" s="16">
        <f t="shared" si="22"/>
        <v>7.0000000000000007E-2</v>
      </c>
      <c r="J61" s="24">
        <f t="shared" si="26"/>
        <v>110.82</v>
      </c>
      <c r="K61" s="38" t="s">
        <v>13</v>
      </c>
      <c r="L61" s="39">
        <f t="shared" si="23"/>
        <v>7.7574000000000005</v>
      </c>
      <c r="M61" s="80"/>
      <c r="N61" s="14"/>
      <c r="O61" s="16">
        <f t="shared" si="24"/>
        <v>7.0000000000000007E-2</v>
      </c>
      <c r="P61" s="24">
        <f t="shared" si="25"/>
        <v>100</v>
      </c>
      <c r="Q61" s="38" t="s">
        <v>13</v>
      </c>
      <c r="R61" s="39">
        <f t="shared" si="15"/>
        <v>7.0000000000000009</v>
      </c>
      <c r="S61" s="80"/>
      <c r="T61" s="14"/>
    </row>
    <row r="62" spans="1:20" hidden="1" x14ac:dyDescent="0.25">
      <c r="A62" s="37"/>
      <c r="B62" s="38" t="s">
        <v>25</v>
      </c>
      <c r="C62" s="16">
        <v>0</v>
      </c>
      <c r="D62" s="24">
        <f t="shared" si="18"/>
        <v>122.99123399999999</v>
      </c>
      <c r="E62" s="38" t="s">
        <v>13</v>
      </c>
      <c r="F62" s="39">
        <f t="shared" si="21"/>
        <v>0</v>
      </c>
      <c r="G62" s="80"/>
      <c r="H62" s="14"/>
      <c r="I62" s="16">
        <f t="shared" si="22"/>
        <v>0</v>
      </c>
      <c r="J62" s="24">
        <f t="shared" si="26"/>
        <v>110.82</v>
      </c>
      <c r="K62" s="38" t="s">
        <v>13</v>
      </c>
      <c r="L62" s="39">
        <f t="shared" si="23"/>
        <v>0</v>
      </c>
      <c r="M62" s="80"/>
      <c r="N62" s="14"/>
      <c r="O62" s="16">
        <f t="shared" si="24"/>
        <v>0</v>
      </c>
      <c r="P62" s="24">
        <f t="shared" si="25"/>
        <v>100</v>
      </c>
      <c r="Q62" s="38" t="s">
        <v>13</v>
      </c>
      <c r="R62" s="39">
        <f t="shared" si="15"/>
        <v>0</v>
      </c>
      <c r="S62" s="80"/>
      <c r="T62" s="14"/>
    </row>
    <row r="63" spans="1:20" hidden="1" x14ac:dyDescent="0.25">
      <c r="A63" s="37"/>
      <c r="B63" s="38" t="s">
        <v>44</v>
      </c>
      <c r="C63" s="83"/>
      <c r="D63" s="24">
        <f t="shared" si="18"/>
        <v>122.99123399999999</v>
      </c>
      <c r="E63" s="38" t="s">
        <v>13</v>
      </c>
      <c r="F63" s="39">
        <f t="shared" si="21"/>
        <v>0</v>
      </c>
      <c r="G63" s="80"/>
      <c r="H63" s="14"/>
      <c r="I63" s="83"/>
      <c r="J63" s="24">
        <f t="shared" si="26"/>
        <v>110.82</v>
      </c>
      <c r="K63" s="38" t="s">
        <v>13</v>
      </c>
      <c r="L63" s="39">
        <f t="shared" si="23"/>
        <v>0</v>
      </c>
      <c r="M63" s="80"/>
      <c r="N63" s="14"/>
      <c r="O63" s="83"/>
      <c r="P63" s="24">
        <f t="shared" si="25"/>
        <v>100</v>
      </c>
      <c r="Q63" s="38" t="s">
        <v>13</v>
      </c>
      <c r="R63" s="39">
        <f t="shared" si="15"/>
        <v>0</v>
      </c>
      <c r="S63" s="80"/>
      <c r="T63" s="14"/>
    </row>
    <row r="64" spans="1:20" hidden="1" x14ac:dyDescent="0.25">
      <c r="A64" s="32"/>
      <c r="B64" s="33" t="s">
        <v>22</v>
      </c>
      <c r="C64" s="43">
        <f>SUM(C57:C63)</f>
        <v>7.0000000000000007E-2</v>
      </c>
      <c r="D64" s="36">
        <f t="shared" si="18"/>
        <v>122.99123399999999</v>
      </c>
      <c r="E64" s="33" t="s">
        <v>13</v>
      </c>
      <c r="F64" s="36">
        <f t="shared" si="21"/>
        <v>8.6093863800000001</v>
      </c>
      <c r="G64" s="79">
        <f>G56+F64</f>
        <v>132.71286380549998</v>
      </c>
      <c r="H64" s="13"/>
      <c r="I64" s="43">
        <f>SUM(I57:I63)</f>
        <v>7.0000000000000007E-2</v>
      </c>
      <c r="J64" s="36">
        <f t="shared" si="26"/>
        <v>110.82</v>
      </c>
      <c r="K64" s="33" t="s">
        <v>13</v>
      </c>
      <c r="L64" s="36">
        <f t="shared" si="23"/>
        <v>7.7574000000000005</v>
      </c>
      <c r="M64" s="79">
        <f>M56+L64</f>
        <v>118.5774</v>
      </c>
      <c r="N64" s="13"/>
      <c r="O64" s="43">
        <f>SUM(O57:O63)</f>
        <v>7.0000000000000007E-2</v>
      </c>
      <c r="P64" s="36">
        <f t="shared" si="25"/>
        <v>100</v>
      </c>
      <c r="Q64" s="33" t="s">
        <v>13</v>
      </c>
      <c r="R64" s="36">
        <f t="shared" si="15"/>
        <v>7.0000000000000009</v>
      </c>
      <c r="S64" s="79">
        <f>S56+R64</f>
        <v>107</v>
      </c>
      <c r="T64" s="13"/>
    </row>
    <row r="65" spans="1:20" hidden="1" x14ac:dyDescent="0.25">
      <c r="A65" s="37" t="s">
        <v>16</v>
      </c>
      <c r="B65" s="38" t="s">
        <v>54</v>
      </c>
      <c r="C65" s="83"/>
      <c r="D65" s="24">
        <f>$G$64</f>
        <v>132.71286380549998</v>
      </c>
      <c r="E65" s="38" t="s">
        <v>26</v>
      </c>
      <c r="F65" s="39">
        <f t="shared" si="21"/>
        <v>0</v>
      </c>
      <c r="G65" s="80"/>
      <c r="H65" s="14"/>
      <c r="I65" s="16">
        <f>C65</f>
        <v>0</v>
      </c>
      <c r="J65" s="24">
        <f>$M$64</f>
        <v>118.5774</v>
      </c>
      <c r="K65" s="38" t="s">
        <v>26</v>
      </c>
      <c r="L65" s="39">
        <f t="shared" si="23"/>
        <v>0</v>
      </c>
      <c r="M65" s="80"/>
      <c r="N65" s="14"/>
      <c r="O65" s="16">
        <v>0</v>
      </c>
      <c r="P65" s="24">
        <f>$S64</f>
        <v>107</v>
      </c>
      <c r="Q65" s="38" t="s">
        <v>26</v>
      </c>
      <c r="R65" s="39">
        <f t="shared" si="15"/>
        <v>0</v>
      </c>
      <c r="S65" s="80"/>
      <c r="T65" s="14"/>
    </row>
    <row r="66" spans="1:20" hidden="1" x14ac:dyDescent="0.25">
      <c r="A66" s="37" t="s">
        <v>17</v>
      </c>
      <c r="B66" s="38" t="s">
        <v>90</v>
      </c>
      <c r="C66" s="83"/>
      <c r="D66" s="24">
        <f>$G$64</f>
        <v>132.71286380549998</v>
      </c>
      <c r="E66" s="38" t="s">
        <v>26</v>
      </c>
      <c r="F66" s="39">
        <f t="shared" si="21"/>
        <v>0</v>
      </c>
      <c r="G66" s="80"/>
      <c r="H66" s="14"/>
      <c r="I66" s="16"/>
      <c r="J66" s="24">
        <f>$M$64</f>
        <v>118.5774</v>
      </c>
      <c r="K66" s="38" t="s">
        <v>26</v>
      </c>
      <c r="L66" s="39">
        <f t="shared" si="23"/>
        <v>0</v>
      </c>
      <c r="M66" s="80"/>
      <c r="N66" s="14"/>
      <c r="O66" s="16"/>
      <c r="P66" s="24">
        <f>$S$64</f>
        <v>107</v>
      </c>
      <c r="Q66" s="38" t="s">
        <v>26</v>
      </c>
      <c r="R66" s="39">
        <f t="shared" si="15"/>
        <v>0</v>
      </c>
      <c r="S66" s="80"/>
      <c r="T66" s="14"/>
    </row>
    <row r="67" spans="1:20" hidden="1" x14ac:dyDescent="0.25">
      <c r="A67" s="37"/>
      <c r="B67" s="33" t="s">
        <v>22</v>
      </c>
      <c r="C67" s="43">
        <v>0</v>
      </c>
      <c r="D67" s="24">
        <f>$G$64</f>
        <v>132.71286380549998</v>
      </c>
      <c r="E67" s="38" t="s">
        <v>26</v>
      </c>
      <c r="F67" s="36">
        <f>SUM(F65:F66)</f>
        <v>0</v>
      </c>
      <c r="G67" s="80"/>
      <c r="H67" s="14"/>
      <c r="I67" s="43">
        <f>SUM(I65:I66)</f>
        <v>0</v>
      </c>
      <c r="J67" s="24">
        <f>$M$64</f>
        <v>118.5774</v>
      </c>
      <c r="K67" s="38" t="s">
        <v>26</v>
      </c>
      <c r="L67" s="36">
        <f t="shared" si="23"/>
        <v>0</v>
      </c>
      <c r="M67" s="80"/>
      <c r="N67" s="14"/>
      <c r="O67" s="43">
        <f>SUM(O65:O66)</f>
        <v>0</v>
      </c>
      <c r="P67" s="24">
        <f>$S$64</f>
        <v>107</v>
      </c>
      <c r="Q67" s="38" t="s">
        <v>26</v>
      </c>
      <c r="R67" s="36">
        <f t="shared" si="15"/>
        <v>0</v>
      </c>
      <c r="S67" s="80"/>
      <c r="T67" s="14"/>
    </row>
    <row r="68" spans="1:20" hidden="1" x14ac:dyDescent="0.25">
      <c r="A68" s="3"/>
      <c r="B68" s="7" t="s">
        <v>22</v>
      </c>
      <c r="C68" s="8"/>
      <c r="D68" s="5"/>
      <c r="E68" s="7"/>
      <c r="F68" s="6"/>
      <c r="G68" s="82">
        <f>G64+F67</f>
        <v>132.71286380549998</v>
      </c>
      <c r="H68" s="15"/>
      <c r="I68" s="8"/>
      <c r="J68" s="5"/>
      <c r="K68" s="7"/>
      <c r="L68" s="6"/>
      <c r="M68" s="82">
        <f>M64+L67</f>
        <v>118.5774</v>
      </c>
      <c r="N68" s="15"/>
      <c r="O68" s="8"/>
      <c r="P68" s="5"/>
      <c r="Q68" s="7"/>
      <c r="R68" s="6"/>
      <c r="S68" s="82">
        <f>S64+R67</f>
        <v>107</v>
      </c>
      <c r="T68" s="15"/>
    </row>
    <row r="69" spans="1:20" hidden="1" x14ac:dyDescent="0.25"/>
    <row r="70" spans="1:20" hidden="1" x14ac:dyDescent="0.25"/>
    <row r="71" spans="1:20" hidden="1" x14ac:dyDescent="0.25"/>
    <row r="73" spans="1:20" s="23" customFormat="1" ht="32.4" x14ac:dyDescent="0.55000000000000004">
      <c r="A73" s="18"/>
      <c r="B73" s="104" t="s">
        <v>60</v>
      </c>
      <c r="C73" s="104"/>
      <c r="D73" s="104"/>
      <c r="E73" s="104"/>
      <c r="F73" s="104"/>
      <c r="G73" s="104"/>
      <c r="H73" s="104"/>
      <c r="I73" s="104"/>
      <c r="J73" s="104"/>
      <c r="K73" s="104"/>
      <c r="L73" s="104"/>
      <c r="M73" s="104"/>
      <c r="N73" s="104"/>
      <c r="T73" s="24"/>
    </row>
    <row r="76" spans="1:20" ht="31.5" customHeight="1" x14ac:dyDescent="0.25">
      <c r="A76" s="61" t="s">
        <v>86</v>
      </c>
      <c r="B76" s="111" t="s">
        <v>83</v>
      </c>
      <c r="C76" s="111"/>
      <c r="D76" s="111"/>
      <c r="E76" s="111"/>
      <c r="F76" s="111"/>
      <c r="G76" s="112"/>
      <c r="H76" s="108" t="s">
        <v>101</v>
      </c>
      <c r="I76" s="109"/>
      <c r="J76" s="109"/>
      <c r="K76" s="109"/>
      <c r="L76" s="109"/>
      <c r="M76" s="110"/>
      <c r="N76" s="27"/>
      <c r="O76" s="105" t="s">
        <v>50</v>
      </c>
      <c r="P76" s="106"/>
      <c r="Q76" s="106"/>
      <c r="R76" s="106"/>
      <c r="S76" s="106"/>
      <c r="T76" s="107"/>
    </row>
    <row r="77" spans="1:20" x14ac:dyDescent="0.25">
      <c r="A77" s="3" t="s">
        <v>0</v>
      </c>
      <c r="B77" s="4"/>
      <c r="C77" s="19" t="s">
        <v>2</v>
      </c>
      <c r="D77" s="103" t="s">
        <v>3</v>
      </c>
      <c r="E77" s="103"/>
      <c r="F77" s="6" t="s">
        <v>4</v>
      </c>
      <c r="G77" s="5" t="s">
        <v>5</v>
      </c>
      <c r="H77" s="11"/>
      <c r="I77" s="19" t="s">
        <v>2</v>
      </c>
      <c r="J77" s="103" t="s">
        <v>3</v>
      </c>
      <c r="K77" s="103"/>
      <c r="L77" s="6" t="s">
        <v>4</v>
      </c>
      <c r="M77" s="5" t="s">
        <v>5</v>
      </c>
      <c r="N77" s="11"/>
      <c r="O77" s="19" t="s">
        <v>2</v>
      </c>
      <c r="P77" s="103" t="s">
        <v>3</v>
      </c>
      <c r="Q77" s="103"/>
      <c r="R77" s="6" t="s">
        <v>4</v>
      </c>
      <c r="S77" s="5" t="s">
        <v>5</v>
      </c>
      <c r="T77" s="5"/>
    </row>
    <row r="78" spans="1:20" x14ac:dyDescent="0.25">
      <c r="A78" s="28" t="s">
        <v>1</v>
      </c>
      <c r="B78" s="29"/>
      <c r="C78" s="30">
        <v>100</v>
      </c>
      <c r="D78" s="31">
        <v>100</v>
      </c>
      <c r="E78" s="29"/>
      <c r="F78" s="30">
        <v>100</v>
      </c>
      <c r="G78" s="78">
        <v>100</v>
      </c>
      <c r="H78" s="12"/>
      <c r="I78" s="30">
        <v>100</v>
      </c>
      <c r="J78" s="31">
        <v>100</v>
      </c>
      <c r="K78" s="29"/>
      <c r="L78" s="30">
        <v>100</v>
      </c>
      <c r="M78" s="78">
        <v>100</v>
      </c>
      <c r="N78" s="12"/>
      <c r="O78" s="30">
        <v>100</v>
      </c>
      <c r="P78" s="31">
        <v>100</v>
      </c>
      <c r="Q78" s="29"/>
      <c r="R78" s="30">
        <v>100</v>
      </c>
      <c r="S78" s="78">
        <v>100</v>
      </c>
      <c r="T78" s="12"/>
    </row>
    <row r="79" spans="1:20" x14ac:dyDescent="0.25">
      <c r="A79" s="32" t="s">
        <v>6</v>
      </c>
      <c r="B79" s="33"/>
      <c r="C79" s="34">
        <v>0</v>
      </c>
      <c r="D79" s="35">
        <f>D78</f>
        <v>100</v>
      </c>
      <c r="E79" s="33" t="s">
        <v>1</v>
      </c>
      <c r="F79" s="36">
        <f t="shared" ref="F79:F87" si="27">C79*D79</f>
        <v>0</v>
      </c>
      <c r="G79" s="79">
        <f>G78+F79</f>
        <v>100</v>
      </c>
      <c r="H79" s="13"/>
      <c r="I79" s="43">
        <f>C79</f>
        <v>0</v>
      </c>
      <c r="J79" s="35">
        <f>J78</f>
        <v>100</v>
      </c>
      <c r="K79" s="33" t="s">
        <v>1</v>
      </c>
      <c r="L79" s="36">
        <f t="shared" ref="L79:L88" si="28">I79*J79</f>
        <v>0</v>
      </c>
      <c r="M79" s="79">
        <f>M78+L79</f>
        <v>100</v>
      </c>
      <c r="N79" s="13"/>
      <c r="O79" s="34"/>
      <c r="P79" s="35">
        <f>P78</f>
        <v>100</v>
      </c>
      <c r="Q79" s="33" t="s">
        <v>1</v>
      </c>
      <c r="R79" s="36">
        <f t="shared" ref="R79:R100" si="29">O79*P79</f>
        <v>0</v>
      </c>
      <c r="S79" s="79">
        <f>S78+R79</f>
        <v>100</v>
      </c>
      <c r="T79" s="13"/>
    </row>
    <row r="80" spans="1:20" x14ac:dyDescent="0.25">
      <c r="A80" s="28" t="s">
        <v>7</v>
      </c>
      <c r="B80" s="29" t="s">
        <v>8</v>
      </c>
      <c r="C80" s="16">
        <v>8.3000000000000004E-2</v>
      </c>
      <c r="D80" s="31">
        <f>$G$79</f>
        <v>100</v>
      </c>
      <c r="E80" s="29" t="s">
        <v>9</v>
      </c>
      <c r="F80" s="30">
        <f t="shared" si="27"/>
        <v>8.3000000000000007</v>
      </c>
      <c r="G80" s="78"/>
      <c r="H80" s="14"/>
      <c r="I80" s="16">
        <f>C80</f>
        <v>8.3000000000000004E-2</v>
      </c>
      <c r="J80" s="31">
        <f>$M$79</f>
        <v>100</v>
      </c>
      <c r="K80" s="29" t="s">
        <v>9</v>
      </c>
      <c r="L80" s="30">
        <f t="shared" si="28"/>
        <v>8.3000000000000007</v>
      </c>
      <c r="M80" s="78"/>
      <c r="N80" s="14"/>
      <c r="O80" s="16"/>
      <c r="P80" s="31">
        <f>$S$79</f>
        <v>100</v>
      </c>
      <c r="Q80" s="29" t="s">
        <v>9</v>
      </c>
      <c r="R80" s="30">
        <f t="shared" si="29"/>
        <v>0</v>
      </c>
      <c r="S80" s="78"/>
      <c r="T80" s="14"/>
    </row>
    <row r="81" spans="1:20" x14ac:dyDescent="0.25">
      <c r="A81" s="37"/>
      <c r="B81" s="38" t="s">
        <v>10</v>
      </c>
      <c r="C81" s="16">
        <v>0</v>
      </c>
      <c r="D81" s="24">
        <f>$G$79</f>
        <v>100</v>
      </c>
      <c r="E81" s="38" t="s">
        <v>9</v>
      </c>
      <c r="F81" s="39">
        <f t="shared" si="27"/>
        <v>0</v>
      </c>
      <c r="G81" s="80"/>
      <c r="H81" s="14"/>
      <c r="I81" s="16"/>
      <c r="J81" s="24">
        <f>$M$79</f>
        <v>100</v>
      </c>
      <c r="K81" s="38" t="s">
        <v>9</v>
      </c>
      <c r="L81" s="39">
        <f t="shared" si="28"/>
        <v>0</v>
      </c>
      <c r="M81" s="80"/>
      <c r="N81" s="14"/>
      <c r="O81" s="16"/>
      <c r="P81" s="39">
        <f>$S$79</f>
        <v>100</v>
      </c>
      <c r="Q81" s="38" t="s">
        <v>9</v>
      </c>
      <c r="R81" s="39">
        <f t="shared" si="29"/>
        <v>0</v>
      </c>
      <c r="S81" s="80"/>
      <c r="T81" s="14"/>
    </row>
    <row r="82" spans="1:20" x14ac:dyDescent="0.25">
      <c r="A82" s="37"/>
      <c r="B82" s="37" t="s">
        <v>11</v>
      </c>
      <c r="C82" s="16">
        <v>0</v>
      </c>
      <c r="D82" s="24">
        <f t="shared" ref="D82:D83" si="30">$G$79</f>
        <v>100</v>
      </c>
      <c r="E82" s="38" t="s">
        <v>9</v>
      </c>
      <c r="F82" s="39">
        <f t="shared" si="27"/>
        <v>0</v>
      </c>
      <c r="G82" s="80"/>
      <c r="H82" s="14"/>
      <c r="I82" s="16"/>
      <c r="J82" s="24">
        <f t="shared" ref="J82:J83" si="31">$M$79</f>
        <v>100</v>
      </c>
      <c r="K82" s="38" t="s">
        <v>9</v>
      </c>
      <c r="L82" s="39">
        <f t="shared" si="28"/>
        <v>0</v>
      </c>
      <c r="M82" s="80"/>
      <c r="N82" s="14"/>
      <c r="O82" s="16"/>
      <c r="P82" s="39">
        <f t="shared" ref="P82:P83" si="32">$S$79</f>
        <v>100</v>
      </c>
      <c r="Q82" s="38" t="s">
        <v>9</v>
      </c>
      <c r="R82" s="39">
        <f t="shared" si="29"/>
        <v>0</v>
      </c>
      <c r="S82" s="80"/>
      <c r="T82" s="14"/>
    </row>
    <row r="83" spans="1:20" x14ac:dyDescent="0.25">
      <c r="A83" s="32"/>
      <c r="B83" s="32" t="s">
        <v>22</v>
      </c>
      <c r="C83" s="34">
        <f>SUM(C80:C82)</f>
        <v>8.3000000000000004E-2</v>
      </c>
      <c r="D83" s="24">
        <f t="shared" si="30"/>
        <v>100</v>
      </c>
      <c r="E83" s="33"/>
      <c r="F83" s="36">
        <f t="shared" si="27"/>
        <v>8.3000000000000007</v>
      </c>
      <c r="G83" s="79">
        <f>G79+F83</f>
        <v>108.3</v>
      </c>
      <c r="H83" s="13"/>
      <c r="I83" s="34">
        <f>SUM(I80:I82)</f>
        <v>8.3000000000000004E-2</v>
      </c>
      <c r="J83" s="24">
        <f t="shared" si="31"/>
        <v>100</v>
      </c>
      <c r="K83" s="33" t="s">
        <v>9</v>
      </c>
      <c r="L83" s="36">
        <f t="shared" si="28"/>
        <v>8.3000000000000007</v>
      </c>
      <c r="M83" s="79">
        <f>M79+L83</f>
        <v>108.3</v>
      </c>
      <c r="N83" s="13"/>
      <c r="O83" s="34">
        <f>SUM(O80:O82)</f>
        <v>0</v>
      </c>
      <c r="P83" s="36">
        <f t="shared" si="32"/>
        <v>100</v>
      </c>
      <c r="Q83" s="33" t="s">
        <v>9</v>
      </c>
      <c r="R83" s="36">
        <f t="shared" si="29"/>
        <v>0</v>
      </c>
      <c r="S83" s="79">
        <f>S79+R83</f>
        <v>100</v>
      </c>
      <c r="T83" s="13"/>
    </row>
    <row r="84" spans="1:20" x14ac:dyDescent="0.25">
      <c r="A84" s="40" t="s">
        <v>12</v>
      </c>
      <c r="B84" s="41"/>
      <c r="C84" s="34">
        <v>8.3299999999999999E-2</v>
      </c>
      <c r="D84" s="27">
        <f>G83-F82-F79</f>
        <v>108.3</v>
      </c>
      <c r="E84" s="46" t="s">
        <v>47</v>
      </c>
      <c r="F84" s="26">
        <f t="shared" si="27"/>
        <v>9.0213900000000002</v>
      </c>
      <c r="G84" s="81">
        <f>G83+F84</f>
        <v>117.32138999999999</v>
      </c>
      <c r="H84" s="13"/>
      <c r="I84" s="34"/>
      <c r="J84" s="27">
        <f>M83-L82-L79</f>
        <v>108.3</v>
      </c>
      <c r="K84" s="41" t="s">
        <v>47</v>
      </c>
      <c r="L84" s="26">
        <f t="shared" si="28"/>
        <v>0</v>
      </c>
      <c r="M84" s="81">
        <f>M83+L84</f>
        <v>108.3</v>
      </c>
      <c r="N84" s="13"/>
      <c r="O84" s="34"/>
      <c r="P84" s="27">
        <f>S83-R82-S79</f>
        <v>0</v>
      </c>
      <c r="Q84" s="41" t="s">
        <v>47</v>
      </c>
      <c r="R84" s="26">
        <f t="shared" si="29"/>
        <v>0</v>
      </c>
      <c r="S84" s="81">
        <f>S83+R84</f>
        <v>100</v>
      </c>
      <c r="T84" s="13"/>
    </row>
    <row r="85" spans="1:20" x14ac:dyDescent="0.25">
      <c r="A85" s="37" t="s">
        <v>18</v>
      </c>
      <c r="B85" s="38" t="s">
        <v>28</v>
      </c>
      <c r="C85" s="16">
        <f>C18</f>
        <v>0</v>
      </c>
      <c r="D85" s="24">
        <f>$G$84</f>
        <v>117.32138999999999</v>
      </c>
      <c r="E85" s="38" t="s">
        <v>13</v>
      </c>
      <c r="F85" s="39">
        <f t="shared" si="27"/>
        <v>0</v>
      </c>
      <c r="G85" s="80"/>
      <c r="H85" s="14"/>
      <c r="I85" s="16">
        <f>C85</f>
        <v>0</v>
      </c>
      <c r="J85" s="24">
        <f>$M$84</f>
        <v>108.3</v>
      </c>
      <c r="K85" s="38" t="s">
        <v>13</v>
      </c>
      <c r="L85" s="39">
        <f t="shared" si="28"/>
        <v>0</v>
      </c>
      <c r="M85" s="80"/>
      <c r="N85" s="14"/>
      <c r="O85" s="16">
        <f>C85</f>
        <v>0</v>
      </c>
      <c r="P85" s="24">
        <f>$S$84</f>
        <v>100</v>
      </c>
      <c r="Q85" s="38" t="s">
        <v>13</v>
      </c>
      <c r="R85" s="39">
        <f t="shared" si="29"/>
        <v>0</v>
      </c>
      <c r="S85" s="80"/>
      <c r="T85" s="14"/>
    </row>
    <row r="86" spans="1:20" x14ac:dyDescent="0.25">
      <c r="A86" s="37"/>
      <c r="B86" s="38" t="s">
        <v>38</v>
      </c>
      <c r="C86" s="83"/>
      <c r="D86" s="24">
        <f t="shared" ref="D86:D89" si="33">$G$84</f>
        <v>117.32138999999999</v>
      </c>
      <c r="E86" s="38" t="s">
        <v>13</v>
      </c>
      <c r="F86" s="39">
        <f t="shared" si="27"/>
        <v>0</v>
      </c>
      <c r="G86" s="80"/>
      <c r="H86" s="14"/>
      <c r="I86" s="16">
        <v>0</v>
      </c>
      <c r="J86" s="24">
        <f>$M$84</f>
        <v>108.3</v>
      </c>
      <c r="K86" s="38" t="s">
        <v>13</v>
      </c>
      <c r="L86" s="39">
        <f t="shared" si="28"/>
        <v>0</v>
      </c>
      <c r="M86" s="80"/>
      <c r="N86" s="14"/>
      <c r="O86" s="16">
        <f>I86</f>
        <v>0</v>
      </c>
      <c r="P86" s="24">
        <f>$S$84</f>
        <v>100</v>
      </c>
      <c r="Q86" s="38" t="s">
        <v>13</v>
      </c>
      <c r="R86" s="39">
        <f t="shared" si="29"/>
        <v>0</v>
      </c>
      <c r="S86" s="80"/>
      <c r="T86" s="14"/>
    </row>
    <row r="87" spans="1:20" x14ac:dyDescent="0.25">
      <c r="A87" s="37"/>
      <c r="B87" s="38" t="s">
        <v>73</v>
      </c>
      <c r="C87" s="16">
        <v>7.5000000000000002E-4</v>
      </c>
      <c r="D87" s="24">
        <f t="shared" si="33"/>
        <v>117.32138999999999</v>
      </c>
      <c r="E87" s="38" t="s">
        <v>13</v>
      </c>
      <c r="F87" s="39">
        <f t="shared" si="27"/>
        <v>8.7991042499999991E-2</v>
      </c>
      <c r="G87" s="80"/>
      <c r="H87" s="14"/>
      <c r="I87" s="16">
        <v>0</v>
      </c>
      <c r="J87" s="24">
        <f>$M$84</f>
        <v>108.3</v>
      </c>
      <c r="K87" s="38" t="s">
        <v>13</v>
      </c>
      <c r="L87" s="39">
        <f t="shared" si="28"/>
        <v>0</v>
      </c>
      <c r="M87" s="80"/>
      <c r="N87" s="14"/>
      <c r="O87" s="16">
        <f t="shared" ref="O87:O88" si="34">I87</f>
        <v>0</v>
      </c>
      <c r="P87" s="24">
        <f t="shared" ref="P87:P97" si="35">$S$84</f>
        <v>100</v>
      </c>
      <c r="Q87" s="38" t="s">
        <v>13</v>
      </c>
      <c r="R87" s="39">
        <f t="shared" si="29"/>
        <v>0</v>
      </c>
      <c r="S87" s="80"/>
      <c r="T87" s="14"/>
    </row>
    <row r="88" spans="1:20" x14ac:dyDescent="0.25">
      <c r="A88" s="37"/>
      <c r="B88" s="38" t="s">
        <v>48</v>
      </c>
      <c r="C88" s="16">
        <v>1.0200000000000001E-2</v>
      </c>
      <c r="D88" s="24">
        <f>$G$78</f>
        <v>100</v>
      </c>
      <c r="E88" s="47" t="s">
        <v>1</v>
      </c>
      <c r="F88" s="39">
        <f>C88*D88</f>
        <v>1.02</v>
      </c>
      <c r="G88" s="80"/>
      <c r="H88" s="14"/>
      <c r="I88" s="16">
        <v>0</v>
      </c>
      <c r="J88" s="48">
        <f>$M$11</f>
        <v>100</v>
      </c>
      <c r="K88" s="38" t="s">
        <v>1</v>
      </c>
      <c r="L88" s="39">
        <f t="shared" si="28"/>
        <v>0</v>
      </c>
      <c r="M88" s="80"/>
      <c r="N88" s="14"/>
      <c r="O88" s="16">
        <f t="shared" si="34"/>
        <v>0</v>
      </c>
      <c r="P88" s="24">
        <f t="shared" si="35"/>
        <v>100</v>
      </c>
      <c r="Q88" s="38" t="s">
        <v>1</v>
      </c>
      <c r="R88" s="39">
        <f t="shared" si="29"/>
        <v>0</v>
      </c>
      <c r="S88" s="80"/>
      <c r="T88" s="14"/>
    </row>
    <row r="89" spans="1:20" x14ac:dyDescent="0.25">
      <c r="A89" s="37"/>
      <c r="B89" s="33" t="s">
        <v>22</v>
      </c>
      <c r="C89" s="43">
        <f>SUM(C85:C88)</f>
        <v>1.0950000000000001E-2</v>
      </c>
      <c r="D89" s="24">
        <f t="shared" si="33"/>
        <v>117.32138999999999</v>
      </c>
      <c r="E89" s="38" t="s">
        <v>13</v>
      </c>
      <c r="F89" s="39">
        <f>SUM(F85:F88)</f>
        <v>1.1079910424999999</v>
      </c>
      <c r="G89" s="80">
        <f>G84+F89</f>
        <v>118.4293810425</v>
      </c>
      <c r="H89" s="17"/>
      <c r="I89" s="43">
        <f>SUM(I85:I88)</f>
        <v>0</v>
      </c>
      <c r="J89" s="36">
        <f>$M$84</f>
        <v>108.3</v>
      </c>
      <c r="K89" s="38" t="s">
        <v>13</v>
      </c>
      <c r="L89" s="39">
        <f>SUM(L85:L88)</f>
        <v>0</v>
      </c>
      <c r="M89" s="80">
        <f>M84+L89</f>
        <v>108.3</v>
      </c>
      <c r="N89" s="17"/>
      <c r="O89" s="43">
        <f>SUM(O85:O88)</f>
        <v>0</v>
      </c>
      <c r="P89" s="36">
        <f t="shared" si="35"/>
        <v>100</v>
      </c>
      <c r="Q89" s="38" t="s">
        <v>13</v>
      </c>
      <c r="R89" s="39">
        <f t="shared" si="29"/>
        <v>0</v>
      </c>
      <c r="S89" s="80">
        <f>S84+R89</f>
        <v>100</v>
      </c>
      <c r="T89" s="14"/>
    </row>
    <row r="90" spans="1:20" x14ac:dyDescent="0.25">
      <c r="A90" s="28" t="s">
        <v>29</v>
      </c>
      <c r="B90" s="29" t="s">
        <v>49</v>
      </c>
      <c r="C90" s="16">
        <v>7.6999999999999999E-2</v>
      </c>
      <c r="D90" s="31">
        <f>$G$84</f>
        <v>117.32138999999999</v>
      </c>
      <c r="E90" s="29" t="s">
        <v>13</v>
      </c>
      <c r="F90" s="30">
        <f t="shared" ref="F90:F100" si="36">C90*D90</f>
        <v>9.0337470299999989</v>
      </c>
      <c r="G90" s="78"/>
      <c r="H90" s="14"/>
      <c r="I90" s="16">
        <f t="shared" ref="I90:I95" si="37">C90</f>
        <v>7.6999999999999999E-2</v>
      </c>
      <c r="J90" s="24">
        <f>$M$84</f>
        <v>108.3</v>
      </c>
      <c r="K90" s="29" t="s">
        <v>13</v>
      </c>
      <c r="L90" s="30">
        <f t="shared" ref="L90:L100" si="38">I90*J90</f>
        <v>8.3391000000000002</v>
      </c>
      <c r="M90" s="78"/>
      <c r="N90" s="14"/>
      <c r="O90" s="16">
        <f t="shared" ref="O90:O95" si="39">I90</f>
        <v>7.6999999999999999E-2</v>
      </c>
      <c r="P90" s="24">
        <f t="shared" si="35"/>
        <v>100</v>
      </c>
      <c r="Q90" s="29" t="s">
        <v>13</v>
      </c>
      <c r="R90" s="30">
        <f t="shared" si="29"/>
        <v>7.7</v>
      </c>
      <c r="S90" s="78"/>
      <c r="T90" s="14"/>
    </row>
    <row r="91" spans="1:20" x14ac:dyDescent="0.25">
      <c r="A91" s="37"/>
      <c r="B91" s="37" t="s">
        <v>24</v>
      </c>
      <c r="C91" s="16">
        <v>7.5300000000000006E-2</v>
      </c>
      <c r="D91" s="24">
        <f>$G$84</f>
        <v>117.32138999999999</v>
      </c>
      <c r="E91" s="38" t="s">
        <v>13</v>
      </c>
      <c r="F91" s="39">
        <f t="shared" si="36"/>
        <v>8.8343006670000008</v>
      </c>
      <c r="G91" s="80"/>
      <c r="H91" s="14"/>
      <c r="I91" s="16">
        <f t="shared" si="37"/>
        <v>7.5300000000000006E-2</v>
      </c>
      <c r="J91" s="24">
        <f>$M$84</f>
        <v>108.3</v>
      </c>
      <c r="K91" s="38" t="s">
        <v>13</v>
      </c>
      <c r="L91" s="39">
        <f t="shared" si="38"/>
        <v>8.1549899999999997</v>
      </c>
      <c r="M91" s="80"/>
      <c r="N91" s="14"/>
      <c r="O91" s="16">
        <f t="shared" si="39"/>
        <v>7.5300000000000006E-2</v>
      </c>
      <c r="P91" s="24">
        <f t="shared" si="35"/>
        <v>100</v>
      </c>
      <c r="Q91" s="38" t="s">
        <v>13</v>
      </c>
      <c r="R91" s="39">
        <f t="shared" si="29"/>
        <v>7.53</v>
      </c>
      <c r="S91" s="80"/>
      <c r="T91" s="14"/>
    </row>
    <row r="92" spans="1:20" x14ac:dyDescent="0.25">
      <c r="A92" s="37"/>
      <c r="B92" s="37" t="s">
        <v>52</v>
      </c>
      <c r="C92" s="16">
        <f>C25</f>
        <v>0</v>
      </c>
      <c r="D92" s="24">
        <f t="shared" ref="D92:D97" si="40">$G$84</f>
        <v>117.32138999999999</v>
      </c>
      <c r="E92" s="38" t="s">
        <v>13</v>
      </c>
      <c r="F92" s="39">
        <f t="shared" si="36"/>
        <v>0</v>
      </c>
      <c r="G92" s="80"/>
      <c r="H92" s="14"/>
      <c r="I92" s="16">
        <f t="shared" si="37"/>
        <v>0</v>
      </c>
      <c r="J92" s="24">
        <f t="shared" ref="J92:J97" si="41">$M$84</f>
        <v>108.3</v>
      </c>
      <c r="K92" s="38" t="s">
        <v>13</v>
      </c>
      <c r="L92" s="39">
        <f t="shared" si="38"/>
        <v>0</v>
      </c>
      <c r="M92" s="80"/>
      <c r="N92" s="14"/>
      <c r="O92" s="16">
        <f t="shared" si="39"/>
        <v>0</v>
      </c>
      <c r="P92" s="24">
        <f t="shared" si="35"/>
        <v>100</v>
      </c>
      <c r="Q92" s="38" t="s">
        <v>13</v>
      </c>
      <c r="R92" s="39">
        <f t="shared" si="29"/>
        <v>0</v>
      </c>
      <c r="S92" s="80"/>
      <c r="T92" s="14"/>
    </row>
    <row r="93" spans="1:20" x14ac:dyDescent="0.25">
      <c r="A93" s="37"/>
      <c r="B93" s="37" t="s">
        <v>53</v>
      </c>
      <c r="C93" s="16">
        <f>C26</f>
        <v>0</v>
      </c>
      <c r="D93" s="24">
        <f t="shared" si="40"/>
        <v>117.32138999999999</v>
      </c>
      <c r="E93" s="38" t="s">
        <v>13</v>
      </c>
      <c r="F93" s="39">
        <f t="shared" si="36"/>
        <v>0</v>
      </c>
      <c r="G93" s="80"/>
      <c r="H93" s="14"/>
      <c r="I93" s="16">
        <f t="shared" si="37"/>
        <v>0</v>
      </c>
      <c r="J93" s="24">
        <f t="shared" si="41"/>
        <v>108.3</v>
      </c>
      <c r="K93" s="38" t="s">
        <v>13</v>
      </c>
      <c r="L93" s="39">
        <f t="shared" si="38"/>
        <v>0</v>
      </c>
      <c r="M93" s="80"/>
      <c r="N93" s="14"/>
      <c r="O93" s="16">
        <f t="shared" si="39"/>
        <v>0</v>
      </c>
      <c r="P93" s="24">
        <f t="shared" si="35"/>
        <v>100</v>
      </c>
      <c r="Q93" s="38" t="s">
        <v>13</v>
      </c>
      <c r="R93" s="39">
        <f t="shared" si="29"/>
        <v>0</v>
      </c>
      <c r="S93" s="80"/>
      <c r="T93" s="14"/>
    </row>
    <row r="94" spans="1:20" x14ac:dyDescent="0.25">
      <c r="A94" s="37"/>
      <c r="B94" s="37" t="s">
        <v>14</v>
      </c>
      <c r="C94" s="16">
        <v>7.0000000000000007E-2</v>
      </c>
      <c r="D94" s="24">
        <f t="shared" si="40"/>
        <v>117.32138999999999</v>
      </c>
      <c r="E94" s="38" t="s">
        <v>13</v>
      </c>
      <c r="F94" s="39">
        <f t="shared" si="36"/>
        <v>8.2124973000000008</v>
      </c>
      <c r="G94" s="80"/>
      <c r="H94" s="14"/>
      <c r="I94" s="16">
        <f t="shared" si="37"/>
        <v>7.0000000000000007E-2</v>
      </c>
      <c r="J94" s="24">
        <f t="shared" si="41"/>
        <v>108.3</v>
      </c>
      <c r="K94" s="38" t="s">
        <v>13</v>
      </c>
      <c r="L94" s="39">
        <f t="shared" si="38"/>
        <v>7.5810000000000004</v>
      </c>
      <c r="M94" s="80"/>
      <c r="N94" s="14"/>
      <c r="O94" s="16">
        <f t="shared" si="39"/>
        <v>7.0000000000000007E-2</v>
      </c>
      <c r="P94" s="24">
        <f t="shared" si="35"/>
        <v>100</v>
      </c>
      <c r="Q94" s="38" t="s">
        <v>13</v>
      </c>
      <c r="R94" s="39">
        <f t="shared" si="29"/>
        <v>7.0000000000000009</v>
      </c>
      <c r="S94" s="80"/>
      <c r="T94" s="14"/>
    </row>
    <row r="95" spans="1:20" x14ac:dyDescent="0.25">
      <c r="A95" s="37"/>
      <c r="B95" s="38" t="s">
        <v>25</v>
      </c>
      <c r="C95" s="16">
        <v>0</v>
      </c>
      <c r="D95" s="24">
        <f t="shared" si="40"/>
        <v>117.32138999999999</v>
      </c>
      <c r="E95" s="38" t="s">
        <v>13</v>
      </c>
      <c r="F95" s="39">
        <f t="shared" si="36"/>
        <v>0</v>
      </c>
      <c r="G95" s="80"/>
      <c r="H95" s="14"/>
      <c r="I95" s="16">
        <f t="shared" si="37"/>
        <v>0</v>
      </c>
      <c r="J95" s="24">
        <f t="shared" si="41"/>
        <v>108.3</v>
      </c>
      <c r="K95" s="38" t="s">
        <v>13</v>
      </c>
      <c r="L95" s="39">
        <f t="shared" si="38"/>
        <v>0</v>
      </c>
      <c r="M95" s="80"/>
      <c r="N95" s="14"/>
      <c r="O95" s="16">
        <f t="shared" si="39"/>
        <v>0</v>
      </c>
      <c r="P95" s="24">
        <f t="shared" si="35"/>
        <v>100</v>
      </c>
      <c r="Q95" s="38" t="s">
        <v>13</v>
      </c>
      <c r="R95" s="39">
        <f t="shared" si="29"/>
        <v>0</v>
      </c>
      <c r="S95" s="80"/>
      <c r="T95" s="14"/>
    </row>
    <row r="96" spans="1:20" x14ac:dyDescent="0.25">
      <c r="A96" s="37"/>
      <c r="B96" s="38" t="s">
        <v>44</v>
      </c>
      <c r="C96" s="83"/>
      <c r="D96" s="24">
        <f t="shared" si="40"/>
        <v>117.32138999999999</v>
      </c>
      <c r="E96" s="38" t="s">
        <v>13</v>
      </c>
      <c r="F96" s="39">
        <f t="shared" si="36"/>
        <v>0</v>
      </c>
      <c r="G96" s="80"/>
      <c r="H96" s="14"/>
      <c r="I96" s="83"/>
      <c r="J96" s="24">
        <f t="shared" si="41"/>
        <v>108.3</v>
      </c>
      <c r="K96" s="38" t="s">
        <v>13</v>
      </c>
      <c r="L96" s="39">
        <f t="shared" si="38"/>
        <v>0</v>
      </c>
      <c r="M96" s="80"/>
      <c r="N96" s="14"/>
      <c r="O96" s="83"/>
      <c r="P96" s="24">
        <f t="shared" si="35"/>
        <v>100</v>
      </c>
      <c r="Q96" s="38" t="s">
        <v>13</v>
      </c>
      <c r="R96" s="39">
        <f t="shared" si="29"/>
        <v>0</v>
      </c>
      <c r="S96" s="80"/>
      <c r="T96" s="14"/>
    </row>
    <row r="97" spans="1:20" x14ac:dyDescent="0.25">
      <c r="A97" s="32"/>
      <c r="B97" s="33" t="s">
        <v>22</v>
      </c>
      <c r="C97" s="43">
        <f>SUM(C90:C96)</f>
        <v>0.2223</v>
      </c>
      <c r="D97" s="36">
        <f t="shared" si="40"/>
        <v>117.32138999999999</v>
      </c>
      <c r="E97" s="33" t="s">
        <v>13</v>
      </c>
      <c r="F97" s="36">
        <f t="shared" si="36"/>
        <v>26.080544996999997</v>
      </c>
      <c r="G97" s="79">
        <f>G89+F97</f>
        <v>144.50992603949999</v>
      </c>
      <c r="H97" s="13"/>
      <c r="I97" s="43">
        <f>SUM(I90:I96)</f>
        <v>0.2223</v>
      </c>
      <c r="J97" s="36">
        <f t="shared" si="41"/>
        <v>108.3</v>
      </c>
      <c r="K97" s="33" t="s">
        <v>13</v>
      </c>
      <c r="L97" s="36">
        <f t="shared" si="38"/>
        <v>24.075089999999999</v>
      </c>
      <c r="M97" s="79">
        <f>M89+L97</f>
        <v>132.37509</v>
      </c>
      <c r="N97" s="13"/>
      <c r="O97" s="43">
        <f>SUM(O90:O96)</f>
        <v>0.2223</v>
      </c>
      <c r="P97" s="36">
        <f t="shared" si="35"/>
        <v>100</v>
      </c>
      <c r="Q97" s="33" t="s">
        <v>13</v>
      </c>
      <c r="R97" s="36">
        <f t="shared" si="29"/>
        <v>22.23</v>
      </c>
      <c r="S97" s="79">
        <f>S89+R97</f>
        <v>122.23</v>
      </c>
      <c r="T97" s="13"/>
    </row>
    <row r="98" spans="1:20" x14ac:dyDescent="0.25">
      <c r="A98" s="37" t="s">
        <v>16</v>
      </c>
      <c r="B98" s="38" t="s">
        <v>15</v>
      </c>
      <c r="C98" s="83"/>
      <c r="D98" s="24">
        <f>$G$97</f>
        <v>144.50992603949999</v>
      </c>
      <c r="E98" s="38" t="s">
        <v>26</v>
      </c>
      <c r="F98" s="39">
        <f t="shared" si="36"/>
        <v>0</v>
      </c>
      <c r="G98" s="80"/>
      <c r="H98" s="14"/>
      <c r="I98" s="16">
        <f>C98</f>
        <v>0</v>
      </c>
      <c r="J98" s="24">
        <f>$M$97</f>
        <v>132.37509</v>
      </c>
      <c r="K98" s="38" t="s">
        <v>26</v>
      </c>
      <c r="L98" s="39">
        <f t="shared" si="38"/>
        <v>0</v>
      </c>
      <c r="M98" s="80"/>
      <c r="N98" s="14"/>
      <c r="O98" s="16">
        <v>0</v>
      </c>
      <c r="P98" s="24">
        <f>$S97</f>
        <v>122.23</v>
      </c>
      <c r="Q98" s="38" t="s">
        <v>26</v>
      </c>
      <c r="R98" s="39">
        <f t="shared" si="29"/>
        <v>0</v>
      </c>
      <c r="S98" s="80"/>
      <c r="T98" s="14"/>
    </row>
    <row r="99" spans="1:20" x14ac:dyDescent="0.25">
      <c r="A99" s="37" t="s">
        <v>17</v>
      </c>
      <c r="B99" s="38" t="s">
        <v>90</v>
      </c>
      <c r="C99" s="83"/>
      <c r="D99" s="24">
        <f t="shared" ref="D99:D100" si="42">$G$97</f>
        <v>144.50992603949999</v>
      </c>
      <c r="E99" s="38" t="s">
        <v>26</v>
      </c>
      <c r="F99" s="39">
        <f t="shared" si="36"/>
        <v>0</v>
      </c>
      <c r="G99" s="80"/>
      <c r="H99" s="14"/>
      <c r="I99" s="16"/>
      <c r="J99" s="24">
        <f t="shared" ref="J99:J100" si="43">$M$97</f>
        <v>132.37509</v>
      </c>
      <c r="K99" s="38" t="s">
        <v>26</v>
      </c>
      <c r="L99" s="39">
        <f t="shared" si="38"/>
        <v>0</v>
      </c>
      <c r="M99" s="80"/>
      <c r="N99" s="14"/>
      <c r="O99" s="16"/>
      <c r="P99" s="24">
        <f>$S$97</f>
        <v>122.23</v>
      </c>
      <c r="Q99" s="38" t="s">
        <v>26</v>
      </c>
      <c r="R99" s="39">
        <f t="shared" si="29"/>
        <v>0</v>
      </c>
      <c r="S99" s="80"/>
      <c r="T99" s="14"/>
    </row>
    <row r="100" spans="1:20" x14ac:dyDescent="0.25">
      <c r="A100" s="37"/>
      <c r="B100" s="33" t="s">
        <v>22</v>
      </c>
      <c r="C100" s="43">
        <f>SUM(C98:C99)</f>
        <v>0</v>
      </c>
      <c r="D100" s="24">
        <f t="shared" si="42"/>
        <v>144.50992603949999</v>
      </c>
      <c r="E100" s="38" t="s">
        <v>26</v>
      </c>
      <c r="F100" s="36">
        <f t="shared" si="36"/>
        <v>0</v>
      </c>
      <c r="G100" s="80"/>
      <c r="H100" s="14"/>
      <c r="I100" s="43">
        <f>SUM(I98:I99)</f>
        <v>0</v>
      </c>
      <c r="J100" s="24">
        <f t="shared" si="43"/>
        <v>132.37509</v>
      </c>
      <c r="K100" s="38" t="s">
        <v>26</v>
      </c>
      <c r="L100" s="36">
        <f t="shared" si="38"/>
        <v>0</v>
      </c>
      <c r="M100" s="80"/>
      <c r="N100" s="14"/>
      <c r="O100" s="43">
        <f>SUM(O98:O99)</f>
        <v>0</v>
      </c>
      <c r="P100" s="24">
        <f>$S$97</f>
        <v>122.23</v>
      </c>
      <c r="Q100" s="38" t="s">
        <v>26</v>
      </c>
      <c r="R100" s="36">
        <f t="shared" si="29"/>
        <v>0</v>
      </c>
      <c r="S100" s="80"/>
      <c r="T100" s="14"/>
    </row>
    <row r="101" spans="1:20" x14ac:dyDescent="0.25">
      <c r="A101" s="3"/>
      <c r="B101" s="7" t="s">
        <v>22</v>
      </c>
      <c r="C101" s="8"/>
      <c r="D101" s="5"/>
      <c r="E101" s="7"/>
      <c r="F101" s="6"/>
      <c r="G101" s="82">
        <f>G97+F100</f>
        <v>144.50992603949999</v>
      </c>
      <c r="H101" s="15"/>
      <c r="I101" s="8"/>
      <c r="J101" s="5"/>
      <c r="K101" s="7"/>
      <c r="L101" s="6"/>
      <c r="M101" s="82">
        <f>M97+L100</f>
        <v>132.37509</v>
      </c>
      <c r="N101" s="15"/>
      <c r="O101" s="8"/>
      <c r="P101" s="5"/>
      <c r="Q101" s="7"/>
      <c r="R101" s="6"/>
      <c r="S101" s="82">
        <f>S97+R100</f>
        <v>122.23</v>
      </c>
      <c r="T101" s="15"/>
    </row>
    <row r="102" spans="1:20" x14ac:dyDescent="0.25">
      <c r="A102" s="44"/>
      <c r="B102" s="23"/>
    </row>
    <row r="103" spans="1:20" x14ac:dyDescent="0.25">
      <c r="A103" s="44"/>
      <c r="B103" s="23"/>
    </row>
    <row r="104" spans="1:20" x14ac:dyDescent="0.25">
      <c r="A104" s="44"/>
      <c r="B104" s="23"/>
    </row>
    <row r="105" spans="1:20" x14ac:dyDescent="0.25">
      <c r="A105" s="44"/>
      <c r="B105" s="23"/>
    </row>
    <row r="106" spans="1:20" s="53" customFormat="1" ht="17.399999999999999" x14ac:dyDescent="0.3">
      <c r="A106" s="55" t="s">
        <v>32</v>
      </c>
      <c r="B106" s="52" t="s">
        <v>63</v>
      </c>
      <c r="C106" s="56"/>
      <c r="D106" s="57"/>
      <c r="F106" s="58"/>
      <c r="G106" s="58"/>
      <c r="H106" s="58"/>
      <c r="I106" s="52"/>
      <c r="J106" s="52"/>
      <c r="K106" s="52"/>
      <c r="L106" s="52"/>
      <c r="M106" s="52"/>
      <c r="N106" s="58"/>
      <c r="O106" s="52"/>
      <c r="T106" s="58"/>
    </row>
    <row r="107" spans="1:20" s="53" customFormat="1" ht="17.399999999999999" x14ac:dyDescent="0.3">
      <c r="A107" s="55" t="s">
        <v>33</v>
      </c>
      <c r="B107" s="52" t="s">
        <v>82</v>
      </c>
      <c r="C107" s="56"/>
      <c r="D107" s="57"/>
      <c r="F107" s="58"/>
      <c r="G107" s="58"/>
      <c r="H107" s="58"/>
      <c r="I107" s="52"/>
      <c r="J107" s="52"/>
      <c r="K107" s="52"/>
      <c r="L107" s="52"/>
      <c r="M107" s="52"/>
      <c r="N107" s="58"/>
      <c r="O107" s="52"/>
      <c r="T107" s="58"/>
    </row>
    <row r="108" spans="1:20" s="53" customFormat="1" ht="17.399999999999999" x14ac:dyDescent="0.3">
      <c r="A108" s="55" t="s">
        <v>34</v>
      </c>
      <c r="B108" s="53" t="s">
        <v>23</v>
      </c>
      <c r="C108" s="56"/>
      <c r="D108" s="57"/>
      <c r="F108" s="58"/>
      <c r="G108" s="58"/>
      <c r="H108" s="58"/>
      <c r="I108" s="52"/>
      <c r="J108" s="52"/>
      <c r="K108" s="52"/>
      <c r="L108" s="52"/>
      <c r="M108" s="52"/>
      <c r="N108" s="58"/>
      <c r="O108" s="52"/>
      <c r="T108" s="58"/>
    </row>
    <row r="109" spans="1:20" s="53" customFormat="1" ht="17.399999999999999" x14ac:dyDescent="0.3">
      <c r="B109" s="52" t="s">
        <v>20</v>
      </c>
      <c r="C109" s="56"/>
      <c r="D109" s="57"/>
      <c r="F109" s="58"/>
      <c r="G109" s="58"/>
      <c r="H109" s="58"/>
      <c r="I109" s="52"/>
      <c r="J109" s="52"/>
      <c r="K109" s="52"/>
      <c r="L109" s="52"/>
      <c r="M109" s="52"/>
      <c r="N109" s="58"/>
      <c r="O109" s="52"/>
      <c r="T109" s="58"/>
    </row>
    <row r="110" spans="1:20" s="53" customFormat="1" ht="17.399999999999999" x14ac:dyDescent="0.3">
      <c r="A110" s="59" t="s">
        <v>35</v>
      </c>
      <c r="B110" s="52" t="s">
        <v>75</v>
      </c>
      <c r="C110" s="56"/>
      <c r="D110" s="57"/>
      <c r="F110" s="58"/>
      <c r="G110" s="58"/>
      <c r="H110" s="58"/>
      <c r="I110" s="52"/>
      <c r="J110" s="52"/>
      <c r="K110" s="52"/>
      <c r="L110" s="52"/>
      <c r="M110" s="52"/>
      <c r="N110" s="58"/>
      <c r="O110" s="52"/>
      <c r="T110" s="58"/>
    </row>
    <row r="111" spans="1:20" s="53" customFormat="1" ht="17.399999999999999" x14ac:dyDescent="0.3">
      <c r="A111" s="55" t="s">
        <v>36</v>
      </c>
      <c r="B111" s="53" t="s">
        <v>27</v>
      </c>
      <c r="C111" s="56"/>
      <c r="D111" s="57"/>
      <c r="F111" s="58"/>
      <c r="G111" s="58"/>
      <c r="H111" s="58"/>
      <c r="I111" s="52"/>
      <c r="J111" s="52"/>
      <c r="K111" s="52"/>
      <c r="L111" s="52"/>
      <c r="M111" s="52"/>
      <c r="N111" s="58"/>
      <c r="O111" s="52"/>
      <c r="T111" s="58"/>
    </row>
    <row r="112" spans="1:20" s="53" customFormat="1" ht="17.399999999999999" x14ac:dyDescent="0.3">
      <c r="A112" s="55" t="s">
        <v>37</v>
      </c>
      <c r="B112" s="53" t="s">
        <v>43</v>
      </c>
      <c r="C112" s="56"/>
      <c r="D112" s="57"/>
      <c r="F112" s="58"/>
      <c r="G112" s="58"/>
      <c r="H112" s="58"/>
      <c r="I112" s="52"/>
      <c r="J112" s="52"/>
      <c r="K112" s="52"/>
      <c r="L112" s="52"/>
      <c r="M112" s="52"/>
      <c r="N112" s="58"/>
      <c r="O112" s="52"/>
      <c r="T112" s="58"/>
    </row>
    <row r="113" spans="1:20" s="53" customFormat="1" ht="17.399999999999999" x14ac:dyDescent="0.3">
      <c r="A113" s="55" t="s">
        <v>39</v>
      </c>
      <c r="B113" s="53" t="s">
        <v>40</v>
      </c>
      <c r="C113" s="56"/>
      <c r="D113" s="57"/>
      <c r="F113" s="58"/>
      <c r="G113" s="58"/>
      <c r="H113" s="58"/>
      <c r="I113" s="52"/>
      <c r="J113" s="52"/>
      <c r="K113" s="52"/>
      <c r="L113" s="52"/>
      <c r="M113" s="52"/>
      <c r="N113" s="58"/>
      <c r="O113" s="52"/>
      <c r="T113" s="58"/>
    </row>
    <row r="114" spans="1:20" s="53" customFormat="1" ht="17.399999999999999" x14ac:dyDescent="0.3">
      <c r="B114" s="53" t="s">
        <v>41</v>
      </c>
      <c r="C114" s="56"/>
      <c r="D114" s="57"/>
      <c r="F114" s="58"/>
      <c r="G114" s="58"/>
      <c r="H114" s="58"/>
      <c r="I114" s="52"/>
      <c r="J114" s="52"/>
      <c r="K114" s="52"/>
      <c r="L114" s="52"/>
      <c r="M114" s="52"/>
      <c r="N114" s="58"/>
      <c r="O114" s="52"/>
      <c r="T114" s="58"/>
    </row>
    <row r="115" spans="1:20" s="53" customFormat="1" ht="17.399999999999999" x14ac:dyDescent="0.3">
      <c r="A115" s="55" t="s">
        <v>42</v>
      </c>
      <c r="B115" s="53" t="s">
        <v>45</v>
      </c>
      <c r="C115" s="56"/>
      <c r="D115" s="57"/>
      <c r="F115" s="58"/>
      <c r="G115" s="58"/>
      <c r="H115" s="58"/>
      <c r="I115" s="52"/>
      <c r="J115" s="52"/>
      <c r="K115" s="52"/>
      <c r="L115" s="52"/>
      <c r="M115" s="52"/>
      <c r="N115" s="58"/>
      <c r="O115" s="52"/>
      <c r="T115" s="58"/>
    </row>
    <row r="116" spans="1:20" s="53" customFormat="1" ht="17.399999999999999" x14ac:dyDescent="0.3">
      <c r="A116" s="55" t="s">
        <v>55</v>
      </c>
      <c r="B116" s="53" t="s">
        <v>62</v>
      </c>
      <c r="C116" s="56"/>
      <c r="D116" s="57"/>
      <c r="F116" s="58"/>
      <c r="G116" s="58"/>
      <c r="H116" s="58"/>
      <c r="I116" s="52"/>
      <c r="J116" s="52"/>
      <c r="K116" s="52"/>
      <c r="L116" s="52"/>
      <c r="M116" s="52"/>
      <c r="N116" s="58"/>
      <c r="O116" s="52"/>
      <c r="T116" s="58"/>
    </row>
    <row r="117" spans="1:20" s="53" customFormat="1" ht="17.399999999999999" x14ac:dyDescent="0.3">
      <c r="A117" s="55" t="s">
        <v>57</v>
      </c>
      <c r="B117" s="53" t="s">
        <v>61</v>
      </c>
      <c r="C117" s="56"/>
      <c r="D117" s="57"/>
      <c r="F117" s="58"/>
      <c r="G117" s="58"/>
      <c r="H117" s="58"/>
      <c r="I117" s="52"/>
      <c r="J117" s="52"/>
      <c r="K117" s="52"/>
      <c r="L117" s="52"/>
      <c r="M117" s="52"/>
      <c r="N117" s="58"/>
      <c r="O117" s="52"/>
      <c r="T117" s="58"/>
    </row>
    <row r="118" spans="1:20" s="53" customFormat="1" ht="17.399999999999999" x14ac:dyDescent="0.3">
      <c r="A118" s="55" t="s">
        <v>88</v>
      </c>
      <c r="B118" s="53" t="s">
        <v>91</v>
      </c>
      <c r="C118" s="56"/>
      <c r="D118" s="57"/>
      <c r="F118" s="58"/>
      <c r="G118" s="58"/>
      <c r="H118" s="58"/>
      <c r="I118" s="52"/>
      <c r="J118" s="52"/>
      <c r="K118" s="52"/>
      <c r="L118" s="52"/>
      <c r="M118" s="52"/>
      <c r="N118" s="58"/>
      <c r="O118" s="52"/>
      <c r="T118" s="58"/>
    </row>
  </sheetData>
  <sheetProtection algorithmName="SHA-512" hashValue="IXNvplv3iKMlmnHhSQjF3CqsYxPSQ9hlQ7VQYRyqi19/FumeRpsPY0VOXUBsOQt8t2qsq92V0M7uDqGZPmrTrA==" saltValue="SX1EygfZcpybUJS5kc/EFw==" spinCount="100000" sheet="1" selectLockedCells="1"/>
  <mergeCells count="22">
    <mergeCell ref="D77:E77"/>
    <mergeCell ref="J77:K77"/>
    <mergeCell ref="P77:Q77"/>
    <mergeCell ref="D44:E44"/>
    <mergeCell ref="J44:K44"/>
    <mergeCell ref="P44:Q44"/>
    <mergeCell ref="B73:N73"/>
    <mergeCell ref="A2:B2"/>
    <mergeCell ref="B7:N7"/>
    <mergeCell ref="D10:E10"/>
    <mergeCell ref="J10:K10"/>
    <mergeCell ref="P10:Q10"/>
    <mergeCell ref="O9:T9"/>
    <mergeCell ref="O43:T43"/>
    <mergeCell ref="O76:T76"/>
    <mergeCell ref="B9:G9"/>
    <mergeCell ref="H9:M9"/>
    <mergeCell ref="B43:G43"/>
    <mergeCell ref="H43:M43"/>
    <mergeCell ref="B76:G76"/>
    <mergeCell ref="H76:M76"/>
    <mergeCell ref="B40:N40"/>
  </mergeCells>
  <pageMargins left="0.74803149606299213" right="0.74803149606299213" top="0.51181102362204722" bottom="0.51181102362204722" header="0.51181102362204722" footer="0.19685039370078741"/>
  <pageSetup paperSize="9" orientation="landscape" horizontalDpi="4294967295" r:id="rId1"/>
  <headerFooter alignWithMargins="0">
    <oddFooter>&amp;F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64CAE-A93E-43D2-AA53-6A51F0D8F4CB}">
  <sheetPr>
    <pageSetUpPr fitToPage="1"/>
  </sheetPr>
  <dimension ref="A1:T85"/>
  <sheetViews>
    <sheetView zoomScaleNormal="100" workbookViewId="0">
      <selection activeCell="B6" sqref="B6"/>
    </sheetView>
  </sheetViews>
  <sheetFormatPr defaultColWidth="9.109375" defaultRowHeight="13.2" x14ac:dyDescent="0.25"/>
  <cols>
    <col min="1" max="1" width="37.109375" style="21" bestFit="1" customWidth="1"/>
    <col min="2" max="2" width="36" style="21" customWidth="1"/>
    <col min="3" max="3" width="12.33203125" style="45" bestFit="1" customWidth="1"/>
    <col min="4" max="4" width="9.109375" style="20"/>
    <col min="5" max="5" width="21.5546875" style="21" bestFit="1" customWidth="1"/>
    <col min="6" max="6" width="8.5546875" style="22" bestFit="1" customWidth="1"/>
    <col min="7" max="8" width="9.109375" style="22"/>
    <col min="9" max="9" width="10.44140625" style="23" bestFit="1" customWidth="1"/>
    <col min="10" max="10" width="9.109375" style="23" hidden="1" customWidth="1"/>
    <col min="11" max="11" width="20.88671875" style="23" hidden="1" customWidth="1"/>
    <col min="12" max="12" width="9.109375" style="23" hidden="1" customWidth="1"/>
    <col min="13" max="13" width="9.109375" style="23"/>
    <col min="14" max="14" width="9.109375" style="22"/>
    <col min="15" max="15" width="10.44140625" style="23" bestFit="1" customWidth="1"/>
    <col min="16" max="16" width="9.109375" style="21" hidden="1" customWidth="1"/>
    <col min="17" max="17" width="22" style="21" hidden="1" customWidth="1"/>
    <col min="18" max="18" width="9.109375" style="21" hidden="1" customWidth="1"/>
    <col min="19" max="19" width="8.44140625" style="21" bestFit="1" customWidth="1"/>
    <col min="20" max="20" width="9.109375" style="22"/>
    <col min="21" max="16384" width="9.109375" style="21"/>
  </cols>
  <sheetData>
    <row r="1" spans="1:20" s="84" customFormat="1" ht="57" customHeight="1" x14ac:dyDescent="0.25"/>
    <row r="2" spans="1:20" ht="15.6" x14ac:dyDescent="0.3">
      <c r="A2" s="113" t="s">
        <v>46</v>
      </c>
      <c r="B2" s="113"/>
      <c r="C2" s="1"/>
    </row>
    <row r="3" spans="1:20" s="84" customFormat="1" ht="17.399999999999999" x14ac:dyDescent="0.3">
      <c r="A3" s="85" t="s">
        <v>95</v>
      </c>
      <c r="B3" s="99">
        <f>Invulinstructie!B3</f>
        <v>0</v>
      </c>
    </row>
    <row r="4" spans="1:20" s="86" customFormat="1" ht="17.399999999999999" x14ac:dyDescent="0.3">
      <c r="A4" s="85" t="s">
        <v>21</v>
      </c>
      <c r="B4" s="100">
        <f>Invulinstructie!B4</f>
        <v>0</v>
      </c>
      <c r="H4" s="95"/>
      <c r="N4" s="95"/>
      <c r="T4" s="95"/>
    </row>
    <row r="5" spans="1:20" s="86" customFormat="1" ht="17.399999999999999" x14ac:dyDescent="0.3">
      <c r="A5" s="85" t="s">
        <v>19</v>
      </c>
      <c r="B5" s="101">
        <f>Invulinstructie!B5</f>
        <v>0</v>
      </c>
      <c r="H5" s="95"/>
      <c r="N5" s="95"/>
      <c r="T5" s="95"/>
    </row>
    <row r="6" spans="1:20" s="86" customFormat="1" ht="17.399999999999999" x14ac:dyDescent="0.3">
      <c r="A6" s="85" t="s">
        <v>102</v>
      </c>
      <c r="B6" s="102" t="s">
        <v>103</v>
      </c>
      <c r="H6" s="95"/>
      <c r="N6" s="95"/>
      <c r="T6" s="95"/>
    </row>
    <row r="7" spans="1:20" s="23" customFormat="1" ht="32.4" x14ac:dyDescent="0.55000000000000004">
      <c r="A7" s="18"/>
      <c r="B7" s="104" t="s">
        <v>58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T7" s="24"/>
    </row>
    <row r="8" spans="1:20" s="23" customFormat="1" x14ac:dyDescent="0.25">
      <c r="B8" s="10"/>
      <c r="C8" s="10"/>
      <c r="D8" s="25"/>
      <c r="F8" s="24"/>
      <c r="G8" s="24"/>
      <c r="H8" s="24"/>
      <c r="N8" s="24"/>
      <c r="T8" s="24"/>
    </row>
    <row r="9" spans="1:20" ht="31.5" customHeight="1" x14ac:dyDescent="0.25">
      <c r="A9" s="61" t="s">
        <v>86</v>
      </c>
      <c r="B9" s="111" t="s">
        <v>84</v>
      </c>
      <c r="C9" s="111"/>
      <c r="D9" s="111"/>
      <c r="E9" s="111"/>
      <c r="F9" s="111"/>
      <c r="G9" s="112"/>
      <c r="H9" s="108" t="s">
        <v>101</v>
      </c>
      <c r="I9" s="109"/>
      <c r="J9" s="109"/>
      <c r="K9" s="109"/>
      <c r="L9" s="109"/>
      <c r="M9" s="110"/>
      <c r="N9" s="27"/>
      <c r="O9" s="105" t="s">
        <v>50</v>
      </c>
      <c r="P9" s="106"/>
      <c r="Q9" s="106"/>
      <c r="R9" s="106"/>
      <c r="S9" s="106"/>
      <c r="T9" s="107"/>
    </row>
    <row r="10" spans="1:20" s="2" customFormat="1" x14ac:dyDescent="0.25">
      <c r="A10" s="3" t="s">
        <v>0</v>
      </c>
      <c r="B10" s="4"/>
      <c r="C10" s="19" t="s">
        <v>2</v>
      </c>
      <c r="D10" s="103" t="s">
        <v>3</v>
      </c>
      <c r="E10" s="103"/>
      <c r="F10" s="6" t="s">
        <v>4</v>
      </c>
      <c r="G10" s="5" t="s">
        <v>5</v>
      </c>
      <c r="H10" s="11"/>
      <c r="I10" s="19" t="s">
        <v>2</v>
      </c>
      <c r="J10" s="103" t="s">
        <v>3</v>
      </c>
      <c r="K10" s="103"/>
      <c r="L10" s="6" t="s">
        <v>4</v>
      </c>
      <c r="M10" s="5" t="s">
        <v>5</v>
      </c>
      <c r="N10" s="11"/>
      <c r="O10" s="19" t="s">
        <v>2</v>
      </c>
      <c r="P10" s="103" t="s">
        <v>3</v>
      </c>
      <c r="Q10" s="103"/>
      <c r="R10" s="6" t="s">
        <v>4</v>
      </c>
      <c r="S10" s="5" t="s">
        <v>5</v>
      </c>
      <c r="T10" s="5"/>
    </row>
    <row r="11" spans="1:20" x14ac:dyDescent="0.25">
      <c r="A11" s="28" t="s">
        <v>1</v>
      </c>
      <c r="B11" s="29"/>
      <c r="C11" s="30">
        <v>100</v>
      </c>
      <c r="D11" s="31">
        <v>100</v>
      </c>
      <c r="E11" s="29"/>
      <c r="F11" s="30">
        <v>100</v>
      </c>
      <c r="G11" s="78">
        <v>100</v>
      </c>
      <c r="H11" s="12"/>
      <c r="I11" s="30">
        <v>100</v>
      </c>
      <c r="J11" s="31">
        <v>100</v>
      </c>
      <c r="K11" s="29"/>
      <c r="L11" s="30">
        <v>100</v>
      </c>
      <c r="M11" s="78">
        <v>100</v>
      </c>
      <c r="N11" s="12"/>
      <c r="O11" s="30">
        <v>100</v>
      </c>
      <c r="P11" s="31">
        <v>100</v>
      </c>
      <c r="Q11" s="29"/>
      <c r="R11" s="30">
        <v>100</v>
      </c>
      <c r="S11" s="78">
        <v>100</v>
      </c>
      <c r="T11" s="12"/>
    </row>
    <row r="12" spans="1:20" x14ac:dyDescent="0.25">
      <c r="A12" s="32" t="s">
        <v>6</v>
      </c>
      <c r="B12" s="33"/>
      <c r="C12" s="34">
        <v>0</v>
      </c>
      <c r="D12" s="35">
        <f>D11</f>
        <v>100</v>
      </c>
      <c r="E12" s="33" t="s">
        <v>1</v>
      </c>
      <c r="F12" s="36">
        <f t="shared" ref="F12:F33" si="0">C12*D12</f>
        <v>0</v>
      </c>
      <c r="G12" s="79">
        <f>G11+F12</f>
        <v>100</v>
      </c>
      <c r="H12" s="13"/>
      <c r="I12" s="36">
        <f>C12</f>
        <v>0</v>
      </c>
      <c r="J12" s="35">
        <f>J11</f>
        <v>100</v>
      </c>
      <c r="K12" s="33" t="s">
        <v>1</v>
      </c>
      <c r="L12" s="36">
        <f t="shared" ref="L12:L33" si="1">I12*J12</f>
        <v>0</v>
      </c>
      <c r="M12" s="79">
        <f>M11+L12</f>
        <v>100</v>
      </c>
      <c r="N12" s="13"/>
      <c r="O12" s="34"/>
      <c r="P12" s="35">
        <f>P11</f>
        <v>100</v>
      </c>
      <c r="Q12" s="33" t="s">
        <v>1</v>
      </c>
      <c r="R12" s="36">
        <f t="shared" ref="R12:R33" si="2">O12*P12</f>
        <v>0</v>
      </c>
      <c r="S12" s="79">
        <f>S11+R12</f>
        <v>100</v>
      </c>
      <c r="T12" s="13"/>
    </row>
    <row r="13" spans="1:20" x14ac:dyDescent="0.25">
      <c r="A13" s="28" t="s">
        <v>7</v>
      </c>
      <c r="B13" s="29" t="s">
        <v>8</v>
      </c>
      <c r="C13" s="16">
        <v>0.1082</v>
      </c>
      <c r="D13" s="31">
        <f>$G$12</f>
        <v>100</v>
      </c>
      <c r="E13" s="29" t="s">
        <v>9</v>
      </c>
      <c r="F13" s="30">
        <f t="shared" si="0"/>
        <v>10.82</v>
      </c>
      <c r="G13" s="78"/>
      <c r="H13" s="14"/>
      <c r="I13" s="16">
        <f>C13</f>
        <v>0.1082</v>
      </c>
      <c r="J13" s="31">
        <f>$M$12</f>
        <v>100</v>
      </c>
      <c r="K13" s="29" t="s">
        <v>9</v>
      </c>
      <c r="L13" s="30">
        <f t="shared" si="1"/>
        <v>10.82</v>
      </c>
      <c r="M13" s="78"/>
      <c r="N13" s="14"/>
      <c r="O13" s="16"/>
      <c r="P13" s="31">
        <f>$S$12</f>
        <v>100</v>
      </c>
      <c r="Q13" s="29" t="s">
        <v>9</v>
      </c>
      <c r="R13" s="30">
        <f t="shared" si="2"/>
        <v>0</v>
      </c>
      <c r="S13" s="78"/>
      <c r="T13" s="14"/>
    </row>
    <row r="14" spans="1:20" x14ac:dyDescent="0.25">
      <c r="A14" s="37"/>
      <c r="B14" s="38" t="s">
        <v>10</v>
      </c>
      <c r="C14" s="16">
        <v>2.1600000000000001E-2</v>
      </c>
      <c r="D14" s="24">
        <f>$G$12</f>
        <v>100</v>
      </c>
      <c r="E14" s="38" t="s">
        <v>9</v>
      </c>
      <c r="F14" s="39">
        <f t="shared" si="0"/>
        <v>2.16</v>
      </c>
      <c r="G14" s="80"/>
      <c r="H14" s="14"/>
      <c r="I14" s="16"/>
      <c r="J14" s="24">
        <f>$M$12</f>
        <v>100</v>
      </c>
      <c r="K14" s="38" t="s">
        <v>9</v>
      </c>
      <c r="L14" s="39">
        <f t="shared" si="1"/>
        <v>0</v>
      </c>
      <c r="M14" s="80"/>
      <c r="N14" s="14"/>
      <c r="O14" s="16"/>
      <c r="P14" s="24">
        <f>$S$12</f>
        <v>100</v>
      </c>
      <c r="Q14" s="38" t="s">
        <v>9</v>
      </c>
      <c r="R14" s="39">
        <f t="shared" si="2"/>
        <v>0</v>
      </c>
      <c r="S14" s="80"/>
      <c r="T14" s="14"/>
    </row>
    <row r="15" spans="1:20" x14ac:dyDescent="0.25">
      <c r="A15" s="37"/>
      <c r="B15" s="37" t="s">
        <v>11</v>
      </c>
      <c r="C15" s="16">
        <v>6.0000000000000001E-3</v>
      </c>
      <c r="D15" s="24">
        <f>$G$12</f>
        <v>100</v>
      </c>
      <c r="E15" s="38" t="s">
        <v>9</v>
      </c>
      <c r="F15" s="39">
        <f t="shared" si="0"/>
        <v>0.6</v>
      </c>
      <c r="G15" s="80"/>
      <c r="H15" s="14"/>
      <c r="I15" s="16"/>
      <c r="J15" s="24">
        <f t="shared" ref="J15:J16" si="3">$M$12</f>
        <v>100</v>
      </c>
      <c r="K15" s="38" t="s">
        <v>9</v>
      </c>
      <c r="L15" s="39">
        <f t="shared" si="1"/>
        <v>0</v>
      </c>
      <c r="M15" s="80"/>
      <c r="N15" s="14"/>
      <c r="O15" s="16"/>
      <c r="P15" s="24">
        <f t="shared" ref="P15:P16" si="4">$S$12</f>
        <v>100</v>
      </c>
      <c r="Q15" s="38" t="s">
        <v>9</v>
      </c>
      <c r="R15" s="39">
        <f t="shared" si="2"/>
        <v>0</v>
      </c>
      <c r="S15" s="80"/>
      <c r="T15" s="14"/>
    </row>
    <row r="16" spans="1:20" x14ac:dyDescent="0.25">
      <c r="A16" s="32"/>
      <c r="B16" s="32" t="s">
        <v>22</v>
      </c>
      <c r="C16" s="34">
        <f>SUM(C13:C15)</f>
        <v>0.1358</v>
      </c>
      <c r="D16" s="35">
        <f>$G$12</f>
        <v>100</v>
      </c>
      <c r="E16" s="33"/>
      <c r="F16" s="36">
        <f t="shared" si="0"/>
        <v>13.58</v>
      </c>
      <c r="G16" s="79">
        <f>G12+F16</f>
        <v>113.58</v>
      </c>
      <c r="H16" s="13"/>
      <c r="I16" s="34">
        <f>SUM(I13:I15)</f>
        <v>0.1082</v>
      </c>
      <c r="J16" s="24">
        <f t="shared" si="3"/>
        <v>100</v>
      </c>
      <c r="K16" s="33" t="s">
        <v>9</v>
      </c>
      <c r="L16" s="36">
        <f t="shared" si="1"/>
        <v>10.82</v>
      </c>
      <c r="M16" s="79">
        <f>M12+L16</f>
        <v>110.82</v>
      </c>
      <c r="N16" s="13"/>
      <c r="O16" s="34">
        <f>SUM(O13:O15)</f>
        <v>0</v>
      </c>
      <c r="P16" s="24">
        <f t="shared" si="4"/>
        <v>100</v>
      </c>
      <c r="Q16" s="33" t="s">
        <v>9</v>
      </c>
      <c r="R16" s="36">
        <f t="shared" si="2"/>
        <v>0</v>
      </c>
      <c r="S16" s="79">
        <f>S12+R16</f>
        <v>100</v>
      </c>
      <c r="T16" s="13"/>
    </row>
    <row r="17" spans="1:20" x14ac:dyDescent="0.25">
      <c r="A17" s="40" t="s">
        <v>12</v>
      </c>
      <c r="B17" s="41"/>
      <c r="C17" s="34">
        <v>8.3299999999999999E-2</v>
      </c>
      <c r="D17" s="27">
        <f>G16-F15-F12</f>
        <v>112.98</v>
      </c>
      <c r="E17" s="50" t="s">
        <v>47</v>
      </c>
      <c r="F17" s="26">
        <f t="shared" si="0"/>
        <v>9.4112340000000003</v>
      </c>
      <c r="G17" s="81">
        <f>G16+F17</f>
        <v>122.99123399999999</v>
      </c>
      <c r="H17" s="13"/>
      <c r="I17" s="51"/>
      <c r="J17" s="27">
        <f>M16-L15-L12</f>
        <v>110.82</v>
      </c>
      <c r="K17" s="41" t="s">
        <v>47</v>
      </c>
      <c r="L17" s="26">
        <f t="shared" si="1"/>
        <v>0</v>
      </c>
      <c r="M17" s="81">
        <f>M16+L17</f>
        <v>110.82</v>
      </c>
      <c r="N17" s="13"/>
      <c r="O17" s="34"/>
      <c r="P17" s="27">
        <f>S16-R15</f>
        <v>100</v>
      </c>
      <c r="Q17" s="41" t="s">
        <v>47</v>
      </c>
      <c r="R17" s="26">
        <f t="shared" si="2"/>
        <v>0</v>
      </c>
      <c r="S17" s="81">
        <f>S16+R17</f>
        <v>100</v>
      </c>
      <c r="T17" s="13"/>
    </row>
    <row r="18" spans="1:20" x14ac:dyDescent="0.25">
      <c r="A18" s="37" t="s">
        <v>18</v>
      </c>
      <c r="B18" s="38" t="s">
        <v>28</v>
      </c>
      <c r="C18" s="16">
        <v>0</v>
      </c>
      <c r="D18" s="24">
        <f t="shared" ref="D18:D30" si="5">$G$17</f>
        <v>122.99123399999999</v>
      </c>
      <c r="E18" s="38" t="s">
        <v>13</v>
      </c>
      <c r="F18" s="39">
        <f t="shared" si="0"/>
        <v>0</v>
      </c>
      <c r="G18" s="80"/>
      <c r="H18" s="14"/>
      <c r="I18" s="16">
        <f>C18</f>
        <v>0</v>
      </c>
      <c r="J18" s="24">
        <f>$M$17</f>
        <v>110.82</v>
      </c>
      <c r="K18" s="38" t="s">
        <v>13</v>
      </c>
      <c r="L18" s="39">
        <f t="shared" si="1"/>
        <v>0</v>
      </c>
      <c r="M18" s="80"/>
      <c r="N18" s="14"/>
      <c r="O18" s="16">
        <f>C18</f>
        <v>0</v>
      </c>
      <c r="P18" s="24">
        <f>$S$17</f>
        <v>100</v>
      </c>
      <c r="Q18" s="38" t="s">
        <v>13</v>
      </c>
      <c r="R18" s="39">
        <f t="shared" si="2"/>
        <v>0</v>
      </c>
      <c r="S18" s="80"/>
      <c r="T18" s="14"/>
    </row>
    <row r="19" spans="1:20" x14ac:dyDescent="0.25">
      <c r="A19" s="37"/>
      <c r="B19" s="38" t="s">
        <v>38</v>
      </c>
      <c r="C19" s="83"/>
      <c r="D19" s="24">
        <f t="shared" si="5"/>
        <v>122.99123399999999</v>
      </c>
      <c r="E19" s="38" t="s">
        <v>13</v>
      </c>
      <c r="F19" s="39">
        <f t="shared" si="0"/>
        <v>0</v>
      </c>
      <c r="G19" s="80"/>
      <c r="H19" s="14"/>
      <c r="I19" s="16">
        <v>0</v>
      </c>
      <c r="J19" s="24">
        <f>$M$17</f>
        <v>110.82</v>
      </c>
      <c r="K19" s="38" t="s">
        <v>13</v>
      </c>
      <c r="L19" s="39">
        <f t="shared" si="1"/>
        <v>0</v>
      </c>
      <c r="M19" s="80"/>
      <c r="N19" s="14"/>
      <c r="O19" s="16">
        <f>I19</f>
        <v>0</v>
      </c>
      <c r="P19" s="24">
        <f t="shared" ref="P19:P22" si="6">$S$17</f>
        <v>100</v>
      </c>
      <c r="Q19" s="38" t="s">
        <v>13</v>
      </c>
      <c r="R19" s="39">
        <f t="shared" si="2"/>
        <v>0</v>
      </c>
      <c r="S19" s="80"/>
      <c r="T19" s="14"/>
    </row>
    <row r="20" spans="1:20" x14ac:dyDescent="0.25">
      <c r="A20" s="37"/>
      <c r="B20" s="38" t="s">
        <v>73</v>
      </c>
      <c r="C20" s="16">
        <v>0</v>
      </c>
      <c r="D20" s="24">
        <f t="shared" si="5"/>
        <v>122.99123399999999</v>
      </c>
      <c r="E20" s="38" t="s">
        <v>13</v>
      </c>
      <c r="F20" s="39">
        <f t="shared" si="0"/>
        <v>0</v>
      </c>
      <c r="G20" s="80"/>
      <c r="H20" s="14"/>
      <c r="I20" s="16">
        <v>0</v>
      </c>
      <c r="J20" s="24">
        <f t="shared" ref="J20:J30" si="7">$M$17</f>
        <v>110.82</v>
      </c>
      <c r="K20" s="38" t="s">
        <v>13</v>
      </c>
      <c r="L20" s="39">
        <f t="shared" si="1"/>
        <v>0</v>
      </c>
      <c r="M20" s="80"/>
      <c r="N20" s="14"/>
      <c r="O20" s="16">
        <f t="shared" ref="O20:O21" si="8">I20</f>
        <v>0</v>
      </c>
      <c r="P20" s="24">
        <f t="shared" si="6"/>
        <v>100</v>
      </c>
      <c r="Q20" s="38" t="s">
        <v>13</v>
      </c>
      <c r="R20" s="39">
        <f t="shared" si="2"/>
        <v>0</v>
      </c>
      <c r="S20" s="80"/>
      <c r="T20" s="14"/>
    </row>
    <row r="21" spans="1:20" x14ac:dyDescent="0.25">
      <c r="A21" s="37"/>
      <c r="B21" s="38" t="s">
        <v>48</v>
      </c>
      <c r="C21" s="16">
        <v>0</v>
      </c>
      <c r="D21" s="24">
        <f>$G$11</f>
        <v>100</v>
      </c>
      <c r="E21" s="38" t="s">
        <v>1</v>
      </c>
      <c r="F21" s="39">
        <f>C21*D21</f>
        <v>0</v>
      </c>
      <c r="G21" s="80"/>
      <c r="H21" s="14"/>
      <c r="I21" s="16">
        <v>0</v>
      </c>
      <c r="J21" s="42">
        <f>$M$11</f>
        <v>100</v>
      </c>
      <c r="K21" s="38" t="s">
        <v>1</v>
      </c>
      <c r="L21" s="39">
        <f t="shared" si="1"/>
        <v>0</v>
      </c>
      <c r="M21" s="80"/>
      <c r="N21" s="14"/>
      <c r="O21" s="16">
        <f t="shared" si="8"/>
        <v>0</v>
      </c>
      <c r="P21" s="42">
        <f>$S$11</f>
        <v>100</v>
      </c>
      <c r="Q21" s="38" t="s">
        <v>1</v>
      </c>
      <c r="R21" s="39">
        <f t="shared" si="2"/>
        <v>0</v>
      </c>
      <c r="S21" s="80"/>
      <c r="T21" s="14"/>
    </row>
    <row r="22" spans="1:20" x14ac:dyDescent="0.25">
      <c r="A22" s="37"/>
      <c r="B22" s="33" t="s">
        <v>22</v>
      </c>
      <c r="C22" s="43">
        <f>SUM(C18:C21)</f>
        <v>0</v>
      </c>
      <c r="D22" s="24">
        <f t="shared" si="5"/>
        <v>122.99123399999999</v>
      </c>
      <c r="E22" s="38" t="s">
        <v>13</v>
      </c>
      <c r="F22" s="39">
        <f>SUM(F18:F21)</f>
        <v>0</v>
      </c>
      <c r="G22" s="80">
        <f>G17+F22</f>
        <v>122.99123399999999</v>
      </c>
      <c r="H22" s="17"/>
      <c r="I22" s="43">
        <f>SUM(I18:I21)</f>
        <v>0</v>
      </c>
      <c r="J22" s="36">
        <f t="shared" si="7"/>
        <v>110.82</v>
      </c>
      <c r="K22" s="38" t="s">
        <v>13</v>
      </c>
      <c r="L22" s="39">
        <f>SUM(L18:L21)</f>
        <v>0</v>
      </c>
      <c r="M22" s="80">
        <f>M17+L22</f>
        <v>110.82</v>
      </c>
      <c r="N22" s="17"/>
      <c r="O22" s="43">
        <f>SUM(O18:O21)</f>
        <v>0</v>
      </c>
      <c r="P22" s="24">
        <f t="shared" si="6"/>
        <v>100</v>
      </c>
      <c r="Q22" s="38" t="s">
        <v>13</v>
      </c>
      <c r="R22" s="39">
        <f t="shared" si="2"/>
        <v>0</v>
      </c>
      <c r="S22" s="80">
        <f>S17+R22</f>
        <v>100</v>
      </c>
      <c r="T22" s="14"/>
    </row>
    <row r="23" spans="1:20" x14ac:dyDescent="0.25">
      <c r="A23" s="28" t="s">
        <v>29</v>
      </c>
      <c r="B23" s="29" t="s">
        <v>49</v>
      </c>
      <c r="C23" s="16">
        <v>7.6999999999999999E-2</v>
      </c>
      <c r="D23" s="31">
        <f t="shared" si="5"/>
        <v>122.99123399999999</v>
      </c>
      <c r="E23" s="29" t="s">
        <v>13</v>
      </c>
      <c r="F23" s="30">
        <f t="shared" si="0"/>
        <v>9.4703250179999987</v>
      </c>
      <c r="G23" s="78"/>
      <c r="H23" s="14"/>
      <c r="I23" s="16">
        <f t="shared" ref="I23:I28" si="9">C23</f>
        <v>7.6999999999999999E-2</v>
      </c>
      <c r="J23" s="24">
        <f t="shared" si="7"/>
        <v>110.82</v>
      </c>
      <c r="K23" s="29" t="s">
        <v>13</v>
      </c>
      <c r="L23" s="30">
        <f t="shared" si="1"/>
        <v>8.5331399999999995</v>
      </c>
      <c r="M23" s="78"/>
      <c r="N23" s="14"/>
      <c r="O23" s="16">
        <f t="shared" ref="O23:O28" si="10">I23</f>
        <v>7.6999999999999999E-2</v>
      </c>
      <c r="P23" s="31">
        <f>$S$17</f>
        <v>100</v>
      </c>
      <c r="Q23" s="29" t="s">
        <v>13</v>
      </c>
      <c r="R23" s="30">
        <f t="shared" si="2"/>
        <v>7.7</v>
      </c>
      <c r="S23" s="78"/>
      <c r="T23" s="14"/>
    </row>
    <row r="24" spans="1:20" x14ac:dyDescent="0.25">
      <c r="A24" s="37"/>
      <c r="B24" s="37" t="s">
        <v>24</v>
      </c>
      <c r="C24" s="16">
        <v>7.5300000000000006E-2</v>
      </c>
      <c r="D24" s="24">
        <f t="shared" si="5"/>
        <v>122.99123399999999</v>
      </c>
      <c r="E24" s="38" t="s">
        <v>13</v>
      </c>
      <c r="F24" s="39">
        <f t="shared" si="0"/>
        <v>9.2612399201999995</v>
      </c>
      <c r="G24" s="80"/>
      <c r="H24" s="14"/>
      <c r="I24" s="16">
        <f t="shared" si="9"/>
        <v>7.5300000000000006E-2</v>
      </c>
      <c r="J24" s="24">
        <f t="shared" si="7"/>
        <v>110.82</v>
      </c>
      <c r="K24" s="38" t="s">
        <v>13</v>
      </c>
      <c r="L24" s="39">
        <f t="shared" si="1"/>
        <v>8.3447460000000007</v>
      </c>
      <c r="M24" s="80"/>
      <c r="N24" s="14"/>
      <c r="O24" s="16">
        <f t="shared" si="10"/>
        <v>7.5300000000000006E-2</v>
      </c>
      <c r="P24" s="24">
        <f>$S$17</f>
        <v>100</v>
      </c>
      <c r="Q24" s="38" t="s">
        <v>13</v>
      </c>
      <c r="R24" s="39">
        <f t="shared" si="2"/>
        <v>7.53</v>
      </c>
      <c r="S24" s="80"/>
      <c r="T24" s="14"/>
    </row>
    <row r="25" spans="1:20" x14ac:dyDescent="0.25">
      <c r="A25" s="37"/>
      <c r="B25" s="37" t="s">
        <v>30</v>
      </c>
      <c r="C25" s="83"/>
      <c r="D25" s="24">
        <f t="shared" si="5"/>
        <v>122.99123399999999</v>
      </c>
      <c r="E25" s="38" t="s">
        <v>13</v>
      </c>
      <c r="F25" s="39">
        <f t="shared" si="0"/>
        <v>0</v>
      </c>
      <c r="G25" s="80"/>
      <c r="H25" s="14"/>
      <c r="I25" s="16">
        <f t="shared" si="9"/>
        <v>0</v>
      </c>
      <c r="J25" s="24">
        <f t="shared" si="7"/>
        <v>110.82</v>
      </c>
      <c r="K25" s="38" t="s">
        <v>13</v>
      </c>
      <c r="L25" s="39">
        <f t="shared" si="1"/>
        <v>0</v>
      </c>
      <c r="M25" s="80"/>
      <c r="N25" s="14"/>
      <c r="O25" s="16">
        <f t="shared" si="10"/>
        <v>0</v>
      </c>
      <c r="P25" s="24">
        <f t="shared" ref="P25:P29" si="11">$S$17</f>
        <v>100</v>
      </c>
      <c r="Q25" s="38" t="s">
        <v>13</v>
      </c>
      <c r="R25" s="39">
        <f t="shared" si="2"/>
        <v>0</v>
      </c>
      <c r="S25" s="80"/>
      <c r="T25" s="14"/>
    </row>
    <row r="26" spans="1:20" x14ac:dyDescent="0.25">
      <c r="A26" s="37"/>
      <c r="B26" s="37" t="s">
        <v>31</v>
      </c>
      <c r="C26" s="83"/>
      <c r="D26" s="24">
        <f t="shared" si="5"/>
        <v>122.99123399999999</v>
      </c>
      <c r="E26" s="38" t="s">
        <v>13</v>
      </c>
      <c r="F26" s="39">
        <f t="shared" si="0"/>
        <v>0</v>
      </c>
      <c r="G26" s="80"/>
      <c r="H26" s="14"/>
      <c r="I26" s="16">
        <f t="shared" si="9"/>
        <v>0</v>
      </c>
      <c r="J26" s="24">
        <f t="shared" si="7"/>
        <v>110.82</v>
      </c>
      <c r="K26" s="38" t="s">
        <v>13</v>
      </c>
      <c r="L26" s="39">
        <f t="shared" si="1"/>
        <v>0</v>
      </c>
      <c r="M26" s="80"/>
      <c r="N26" s="14"/>
      <c r="O26" s="16">
        <f t="shared" si="10"/>
        <v>0</v>
      </c>
      <c r="P26" s="24">
        <f t="shared" si="11"/>
        <v>100</v>
      </c>
      <c r="Q26" s="38" t="s">
        <v>13</v>
      </c>
      <c r="R26" s="39">
        <f t="shared" si="2"/>
        <v>0</v>
      </c>
      <c r="S26" s="80"/>
      <c r="T26" s="14"/>
    </row>
    <row r="27" spans="1:20" x14ac:dyDescent="0.25">
      <c r="A27" s="37"/>
      <c r="B27" s="37" t="s">
        <v>14</v>
      </c>
      <c r="C27" s="16">
        <v>7.0000000000000007E-2</v>
      </c>
      <c r="D27" s="24">
        <f t="shared" si="5"/>
        <v>122.99123399999999</v>
      </c>
      <c r="E27" s="38" t="s">
        <v>13</v>
      </c>
      <c r="F27" s="39">
        <f t="shared" si="0"/>
        <v>8.6093863800000001</v>
      </c>
      <c r="G27" s="80"/>
      <c r="H27" s="14"/>
      <c r="I27" s="16">
        <f t="shared" si="9"/>
        <v>7.0000000000000007E-2</v>
      </c>
      <c r="J27" s="24">
        <f t="shared" si="7"/>
        <v>110.82</v>
      </c>
      <c r="K27" s="38" t="s">
        <v>13</v>
      </c>
      <c r="L27" s="39">
        <f t="shared" si="1"/>
        <v>7.7574000000000005</v>
      </c>
      <c r="M27" s="80"/>
      <c r="N27" s="14"/>
      <c r="O27" s="16">
        <f t="shared" si="10"/>
        <v>7.0000000000000007E-2</v>
      </c>
      <c r="P27" s="24">
        <f t="shared" si="11"/>
        <v>100</v>
      </c>
      <c r="Q27" s="38" t="s">
        <v>13</v>
      </c>
      <c r="R27" s="39">
        <f t="shared" si="2"/>
        <v>7.0000000000000009</v>
      </c>
      <c r="S27" s="80"/>
      <c r="T27" s="14"/>
    </row>
    <row r="28" spans="1:20" x14ac:dyDescent="0.25">
      <c r="A28" s="37"/>
      <c r="B28" s="38" t="s">
        <v>25</v>
      </c>
      <c r="C28" s="83"/>
      <c r="D28" s="24">
        <f t="shared" si="5"/>
        <v>122.99123399999999</v>
      </c>
      <c r="E28" s="38" t="s">
        <v>13</v>
      </c>
      <c r="F28" s="39">
        <f t="shared" si="0"/>
        <v>0</v>
      </c>
      <c r="G28" s="80"/>
      <c r="H28" s="14"/>
      <c r="I28" s="16">
        <f t="shared" si="9"/>
        <v>0</v>
      </c>
      <c r="J28" s="24">
        <f t="shared" si="7"/>
        <v>110.82</v>
      </c>
      <c r="K28" s="38" t="s">
        <v>13</v>
      </c>
      <c r="L28" s="39">
        <f t="shared" si="1"/>
        <v>0</v>
      </c>
      <c r="M28" s="80"/>
      <c r="N28" s="14"/>
      <c r="O28" s="16">
        <f t="shared" si="10"/>
        <v>0</v>
      </c>
      <c r="P28" s="24">
        <f t="shared" si="11"/>
        <v>100</v>
      </c>
      <c r="Q28" s="38" t="s">
        <v>13</v>
      </c>
      <c r="R28" s="39">
        <f t="shared" si="2"/>
        <v>0</v>
      </c>
      <c r="S28" s="80"/>
      <c r="T28" s="14"/>
    </row>
    <row r="29" spans="1:20" x14ac:dyDescent="0.25">
      <c r="A29" s="37"/>
      <c r="B29" s="38" t="s">
        <v>44</v>
      </c>
      <c r="C29" s="83"/>
      <c r="D29" s="24">
        <f t="shared" si="5"/>
        <v>122.99123399999999</v>
      </c>
      <c r="E29" s="38" t="s">
        <v>13</v>
      </c>
      <c r="F29" s="39">
        <f t="shared" si="0"/>
        <v>0</v>
      </c>
      <c r="G29" s="80"/>
      <c r="H29" s="14"/>
      <c r="I29" s="83"/>
      <c r="J29" s="24">
        <f t="shared" si="7"/>
        <v>110.82</v>
      </c>
      <c r="K29" s="38" t="s">
        <v>13</v>
      </c>
      <c r="L29" s="39">
        <f t="shared" si="1"/>
        <v>0</v>
      </c>
      <c r="M29" s="80"/>
      <c r="N29" s="14"/>
      <c r="O29" s="83"/>
      <c r="P29" s="24">
        <f t="shared" si="11"/>
        <v>100</v>
      </c>
      <c r="Q29" s="38" t="s">
        <v>13</v>
      </c>
      <c r="R29" s="39">
        <f t="shared" si="2"/>
        <v>0</v>
      </c>
      <c r="S29" s="80"/>
      <c r="T29" s="14"/>
    </row>
    <row r="30" spans="1:20" x14ac:dyDescent="0.25">
      <c r="A30" s="32"/>
      <c r="B30" s="33" t="s">
        <v>22</v>
      </c>
      <c r="C30" s="43">
        <f>SUM(C23:C29)</f>
        <v>0.2223</v>
      </c>
      <c r="D30" s="35">
        <f t="shared" si="5"/>
        <v>122.99123399999999</v>
      </c>
      <c r="E30" s="33" t="s">
        <v>13</v>
      </c>
      <c r="F30" s="36">
        <f t="shared" si="0"/>
        <v>27.340951318199998</v>
      </c>
      <c r="G30" s="79">
        <f>G22+F30</f>
        <v>150.3321853182</v>
      </c>
      <c r="H30" s="13"/>
      <c r="I30" s="43">
        <f>SUM(I23:I29)</f>
        <v>0.2223</v>
      </c>
      <c r="J30" s="36">
        <f t="shared" si="7"/>
        <v>110.82</v>
      </c>
      <c r="K30" s="33" t="s">
        <v>13</v>
      </c>
      <c r="L30" s="36">
        <f t="shared" si="1"/>
        <v>24.635285999999997</v>
      </c>
      <c r="M30" s="79">
        <f>M22+L30</f>
        <v>135.455286</v>
      </c>
      <c r="N30" s="13"/>
      <c r="O30" s="43">
        <f>SUM(O23:O29)</f>
        <v>0.2223</v>
      </c>
      <c r="P30" s="35">
        <f>$S$17</f>
        <v>100</v>
      </c>
      <c r="Q30" s="33" t="s">
        <v>13</v>
      </c>
      <c r="R30" s="36">
        <f t="shared" si="2"/>
        <v>22.23</v>
      </c>
      <c r="S30" s="79">
        <f>S22+R30</f>
        <v>122.23</v>
      </c>
      <c r="T30" s="13"/>
    </row>
    <row r="31" spans="1:20" x14ac:dyDescent="0.25">
      <c r="A31" s="37" t="s">
        <v>16</v>
      </c>
      <c r="B31" s="38" t="s">
        <v>15</v>
      </c>
      <c r="C31" s="83"/>
      <c r="D31" s="24">
        <f>$G$30</f>
        <v>150.3321853182</v>
      </c>
      <c r="E31" s="38" t="s">
        <v>26</v>
      </c>
      <c r="F31" s="39">
        <f t="shared" si="0"/>
        <v>0</v>
      </c>
      <c r="G31" s="80"/>
      <c r="H31" s="14"/>
      <c r="I31" s="16">
        <f>C31</f>
        <v>0</v>
      </c>
      <c r="J31" s="24">
        <f>$M$30</f>
        <v>135.455286</v>
      </c>
      <c r="K31" s="38" t="s">
        <v>26</v>
      </c>
      <c r="L31" s="39">
        <f t="shared" si="1"/>
        <v>0</v>
      </c>
      <c r="M31" s="80"/>
      <c r="N31" s="14"/>
      <c r="O31" s="16">
        <v>0</v>
      </c>
      <c r="P31" s="24">
        <f>$S30</f>
        <v>122.23</v>
      </c>
      <c r="Q31" s="38" t="s">
        <v>26</v>
      </c>
      <c r="R31" s="39">
        <f t="shared" si="2"/>
        <v>0</v>
      </c>
      <c r="S31" s="80"/>
      <c r="T31" s="14"/>
    </row>
    <row r="32" spans="1:20" x14ac:dyDescent="0.25">
      <c r="A32" s="37" t="s">
        <v>17</v>
      </c>
      <c r="B32" s="38" t="s">
        <v>90</v>
      </c>
      <c r="C32" s="83"/>
      <c r="D32" s="24">
        <f t="shared" ref="D32:D33" si="12">$G$30</f>
        <v>150.3321853182</v>
      </c>
      <c r="E32" s="38" t="s">
        <v>26</v>
      </c>
      <c r="F32" s="39">
        <f t="shared" si="0"/>
        <v>0</v>
      </c>
      <c r="G32" s="80"/>
      <c r="H32" s="14"/>
      <c r="I32" s="16"/>
      <c r="J32" s="24">
        <f>$M$30</f>
        <v>135.455286</v>
      </c>
      <c r="K32" s="38" t="s">
        <v>26</v>
      </c>
      <c r="L32" s="39">
        <f t="shared" si="1"/>
        <v>0</v>
      </c>
      <c r="M32" s="80"/>
      <c r="N32" s="14"/>
      <c r="O32" s="16"/>
      <c r="P32" s="24">
        <f>$S$30</f>
        <v>122.23</v>
      </c>
      <c r="Q32" s="38" t="s">
        <v>26</v>
      </c>
      <c r="R32" s="39">
        <f t="shared" si="2"/>
        <v>0</v>
      </c>
      <c r="S32" s="80"/>
      <c r="T32" s="14"/>
    </row>
    <row r="33" spans="1:20" x14ac:dyDescent="0.25">
      <c r="A33" s="37"/>
      <c r="B33" s="33" t="s">
        <v>22</v>
      </c>
      <c r="C33" s="43">
        <f>SUM(C31:C32)</f>
        <v>0</v>
      </c>
      <c r="D33" s="24">
        <f t="shared" si="12"/>
        <v>150.3321853182</v>
      </c>
      <c r="E33" s="38" t="s">
        <v>26</v>
      </c>
      <c r="F33" s="36">
        <f t="shared" si="0"/>
        <v>0</v>
      </c>
      <c r="G33" s="80"/>
      <c r="H33" s="14"/>
      <c r="I33" s="43">
        <f>SUM(I31:I32)</f>
        <v>0</v>
      </c>
      <c r="J33" s="24">
        <f>$M$30</f>
        <v>135.455286</v>
      </c>
      <c r="K33" s="38" t="s">
        <v>26</v>
      </c>
      <c r="L33" s="36">
        <f t="shared" si="1"/>
        <v>0</v>
      </c>
      <c r="M33" s="80"/>
      <c r="N33" s="14"/>
      <c r="O33" s="43">
        <f>SUM(O31:O32)</f>
        <v>0</v>
      </c>
      <c r="P33" s="24">
        <f>$S$30</f>
        <v>122.23</v>
      </c>
      <c r="Q33" s="38" t="s">
        <v>26</v>
      </c>
      <c r="R33" s="36">
        <f t="shared" si="2"/>
        <v>0</v>
      </c>
      <c r="S33" s="80"/>
      <c r="T33" s="14"/>
    </row>
    <row r="34" spans="1:20" s="9" customFormat="1" x14ac:dyDescent="0.25">
      <c r="A34" s="3"/>
      <c r="B34" s="7" t="s">
        <v>22</v>
      </c>
      <c r="C34" s="8"/>
      <c r="D34" s="5"/>
      <c r="E34" s="7"/>
      <c r="F34" s="6"/>
      <c r="G34" s="82">
        <f>G30+F33</f>
        <v>150.3321853182</v>
      </c>
      <c r="H34" s="15"/>
      <c r="I34" s="8"/>
      <c r="J34" s="5"/>
      <c r="K34" s="7"/>
      <c r="L34" s="6"/>
      <c r="M34" s="82">
        <f>M30+L33</f>
        <v>135.455286</v>
      </c>
      <c r="N34" s="15"/>
      <c r="O34" s="8"/>
      <c r="P34" s="5"/>
      <c r="Q34" s="7"/>
      <c r="R34" s="6"/>
      <c r="S34" s="82">
        <f>S30+R33</f>
        <v>122.23</v>
      </c>
      <c r="T34" s="15"/>
    </row>
    <row r="38" spans="1:20" hidden="1" x14ac:dyDescent="0.25"/>
    <row r="39" spans="1:20" hidden="1" x14ac:dyDescent="0.25"/>
    <row r="40" spans="1:20" s="23" customFormat="1" ht="32.4" hidden="1" x14ac:dyDescent="0.55000000000000004">
      <c r="A40" s="18"/>
      <c r="B40" s="104" t="s">
        <v>59</v>
      </c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T40" s="24"/>
    </row>
    <row r="41" spans="1:20" hidden="1" x14ac:dyDescent="0.25"/>
    <row r="42" spans="1:20" hidden="1" x14ac:dyDescent="0.25"/>
    <row r="43" spans="1:20" ht="31.5" hidden="1" customHeight="1" x14ac:dyDescent="0.25">
      <c r="A43" s="61" t="s">
        <v>86</v>
      </c>
      <c r="B43" s="111" t="s">
        <v>51</v>
      </c>
      <c r="C43" s="111"/>
      <c r="D43" s="111"/>
      <c r="E43" s="111"/>
      <c r="F43" s="111"/>
      <c r="G43" s="112"/>
      <c r="H43" s="108" t="s">
        <v>101</v>
      </c>
      <c r="I43" s="109"/>
      <c r="J43" s="109"/>
      <c r="K43" s="109"/>
      <c r="L43" s="109"/>
      <c r="M43" s="110"/>
      <c r="N43" s="27"/>
      <c r="O43" s="105" t="s">
        <v>50</v>
      </c>
      <c r="P43" s="106"/>
      <c r="Q43" s="106"/>
      <c r="R43" s="106"/>
      <c r="S43" s="106"/>
      <c r="T43" s="107"/>
    </row>
    <row r="44" spans="1:20" hidden="1" x14ac:dyDescent="0.25">
      <c r="A44" s="3" t="s">
        <v>0</v>
      </c>
      <c r="B44" s="4"/>
      <c r="C44" s="19" t="s">
        <v>2</v>
      </c>
      <c r="D44" s="103" t="s">
        <v>3</v>
      </c>
      <c r="E44" s="103"/>
      <c r="F44" s="6" t="s">
        <v>4</v>
      </c>
      <c r="G44" s="5" t="s">
        <v>5</v>
      </c>
      <c r="H44" s="11"/>
      <c r="I44" s="19" t="s">
        <v>2</v>
      </c>
      <c r="J44" s="103" t="s">
        <v>3</v>
      </c>
      <c r="K44" s="103"/>
      <c r="L44" s="6" t="s">
        <v>4</v>
      </c>
      <c r="M44" s="5" t="s">
        <v>5</v>
      </c>
      <c r="N44" s="11"/>
      <c r="O44" s="19" t="s">
        <v>2</v>
      </c>
      <c r="P44" s="103" t="s">
        <v>3</v>
      </c>
      <c r="Q44" s="103"/>
      <c r="R44" s="6" t="s">
        <v>4</v>
      </c>
      <c r="S44" s="5" t="s">
        <v>5</v>
      </c>
      <c r="T44" s="5"/>
    </row>
    <row r="45" spans="1:20" hidden="1" x14ac:dyDescent="0.25">
      <c r="A45" s="28" t="s">
        <v>1</v>
      </c>
      <c r="B45" s="29"/>
      <c r="C45" s="30">
        <v>100</v>
      </c>
      <c r="D45" s="31">
        <v>100</v>
      </c>
      <c r="E45" s="29"/>
      <c r="F45" s="30">
        <v>100</v>
      </c>
      <c r="G45" s="78">
        <v>100</v>
      </c>
      <c r="H45" s="12"/>
      <c r="I45" s="30">
        <v>100</v>
      </c>
      <c r="J45" s="31">
        <v>100</v>
      </c>
      <c r="K45" s="29"/>
      <c r="L45" s="30">
        <v>100</v>
      </c>
      <c r="M45" s="78">
        <v>100</v>
      </c>
      <c r="N45" s="12"/>
      <c r="O45" s="30">
        <v>100</v>
      </c>
      <c r="P45" s="31">
        <v>100</v>
      </c>
      <c r="Q45" s="29"/>
      <c r="R45" s="30">
        <v>100</v>
      </c>
      <c r="S45" s="78">
        <v>100</v>
      </c>
      <c r="T45" s="12"/>
    </row>
    <row r="46" spans="1:20" hidden="1" x14ac:dyDescent="0.25">
      <c r="A46" s="32" t="s">
        <v>6</v>
      </c>
      <c r="B46" s="33"/>
      <c r="C46" s="34">
        <f>C12</f>
        <v>0</v>
      </c>
      <c r="D46" s="35">
        <f>D45</f>
        <v>100</v>
      </c>
      <c r="E46" s="33" t="s">
        <v>1</v>
      </c>
      <c r="F46" s="36">
        <f t="shared" ref="F46:F54" si="13">C46*D46</f>
        <v>0</v>
      </c>
      <c r="G46" s="79">
        <f>G45+F46</f>
        <v>100</v>
      </c>
      <c r="H46" s="13"/>
      <c r="I46" s="43">
        <f>C46</f>
        <v>0</v>
      </c>
      <c r="J46" s="35">
        <f>J45</f>
        <v>100</v>
      </c>
      <c r="K46" s="33" t="s">
        <v>1</v>
      </c>
      <c r="L46" s="36">
        <f t="shared" ref="L46:L55" si="14">I46*J46</f>
        <v>0</v>
      </c>
      <c r="M46" s="79">
        <f>M45+L46</f>
        <v>100</v>
      </c>
      <c r="N46" s="13"/>
      <c r="O46" s="34"/>
      <c r="P46" s="35">
        <f>P45</f>
        <v>100</v>
      </c>
      <c r="Q46" s="33" t="s">
        <v>1</v>
      </c>
      <c r="R46" s="36">
        <f t="shared" ref="R46:R67" si="15">O46*P46</f>
        <v>0</v>
      </c>
      <c r="S46" s="79">
        <f>S45+R46</f>
        <v>100</v>
      </c>
      <c r="T46" s="13"/>
    </row>
    <row r="47" spans="1:20" hidden="1" x14ac:dyDescent="0.25">
      <c r="A47" s="28" t="s">
        <v>7</v>
      </c>
      <c r="B47" s="29" t="s">
        <v>8</v>
      </c>
      <c r="C47" s="16">
        <v>0.1082</v>
      </c>
      <c r="D47" s="31">
        <f>$G$46</f>
        <v>100</v>
      </c>
      <c r="E47" s="29" t="s">
        <v>9</v>
      </c>
      <c r="F47" s="30">
        <f t="shared" si="13"/>
        <v>10.82</v>
      </c>
      <c r="G47" s="78"/>
      <c r="H47" s="14"/>
      <c r="I47" s="16">
        <f>C47</f>
        <v>0.1082</v>
      </c>
      <c r="J47" s="31">
        <f>$M$46</f>
        <v>100</v>
      </c>
      <c r="K47" s="29" t="s">
        <v>9</v>
      </c>
      <c r="L47" s="30">
        <f t="shared" si="14"/>
        <v>10.82</v>
      </c>
      <c r="M47" s="78"/>
      <c r="N47" s="14"/>
      <c r="O47" s="16"/>
      <c r="P47" s="31">
        <f>$S$46</f>
        <v>100</v>
      </c>
      <c r="Q47" s="29" t="s">
        <v>9</v>
      </c>
      <c r="R47" s="30">
        <f t="shared" si="15"/>
        <v>0</v>
      </c>
      <c r="S47" s="78"/>
      <c r="T47" s="14"/>
    </row>
    <row r="48" spans="1:20" hidden="1" x14ac:dyDescent="0.25">
      <c r="A48" s="37"/>
      <c r="B48" s="38" t="s">
        <v>10</v>
      </c>
      <c r="C48" s="16">
        <v>2.1600000000000001E-2</v>
      </c>
      <c r="D48" s="24">
        <f>$G$46</f>
        <v>100</v>
      </c>
      <c r="E48" s="38" t="s">
        <v>9</v>
      </c>
      <c r="F48" s="39">
        <f t="shared" si="13"/>
        <v>2.16</v>
      </c>
      <c r="G48" s="80"/>
      <c r="H48" s="14"/>
      <c r="I48" s="16"/>
      <c r="J48" s="24">
        <f>$M$46</f>
        <v>100</v>
      </c>
      <c r="K48" s="38" t="s">
        <v>9</v>
      </c>
      <c r="L48" s="39">
        <f t="shared" si="14"/>
        <v>0</v>
      </c>
      <c r="M48" s="80"/>
      <c r="N48" s="14"/>
      <c r="O48" s="16"/>
      <c r="P48" s="39">
        <f>$S$46</f>
        <v>100</v>
      </c>
      <c r="Q48" s="38" t="s">
        <v>9</v>
      </c>
      <c r="R48" s="39">
        <f t="shared" si="15"/>
        <v>0</v>
      </c>
      <c r="S48" s="80"/>
      <c r="T48" s="14"/>
    </row>
    <row r="49" spans="1:20" hidden="1" x14ac:dyDescent="0.25">
      <c r="A49" s="37"/>
      <c r="B49" s="37" t="s">
        <v>11</v>
      </c>
      <c r="C49" s="16">
        <v>6.0000000000000001E-3</v>
      </c>
      <c r="D49" s="24">
        <f t="shared" ref="D49:D50" si="16">$G$46</f>
        <v>100</v>
      </c>
      <c r="E49" s="38" t="s">
        <v>9</v>
      </c>
      <c r="F49" s="39">
        <f t="shared" si="13"/>
        <v>0.6</v>
      </c>
      <c r="G49" s="80"/>
      <c r="H49" s="14"/>
      <c r="I49" s="16"/>
      <c r="J49" s="24">
        <f>$M$46</f>
        <v>100</v>
      </c>
      <c r="K49" s="38" t="s">
        <v>9</v>
      </c>
      <c r="L49" s="39">
        <f t="shared" si="14"/>
        <v>0</v>
      </c>
      <c r="M49" s="80"/>
      <c r="N49" s="14"/>
      <c r="O49" s="16"/>
      <c r="P49" s="39">
        <f t="shared" ref="P49:P50" si="17">$S$46</f>
        <v>100</v>
      </c>
      <c r="Q49" s="38" t="s">
        <v>9</v>
      </c>
      <c r="R49" s="39">
        <f t="shared" si="15"/>
        <v>0</v>
      </c>
      <c r="S49" s="80"/>
      <c r="T49" s="14"/>
    </row>
    <row r="50" spans="1:20" hidden="1" x14ac:dyDescent="0.25">
      <c r="A50" s="32"/>
      <c r="B50" s="32" t="s">
        <v>22</v>
      </c>
      <c r="C50" s="34">
        <f>SUM(C47:C49)</f>
        <v>0.1358</v>
      </c>
      <c r="D50" s="24">
        <f t="shared" si="16"/>
        <v>100</v>
      </c>
      <c r="E50" s="33"/>
      <c r="F50" s="36">
        <f t="shared" si="13"/>
        <v>13.58</v>
      </c>
      <c r="G50" s="79">
        <f>G46+F50</f>
        <v>113.58</v>
      </c>
      <c r="H50" s="13"/>
      <c r="I50" s="34">
        <f>SUM(I47:I49)</f>
        <v>0.1082</v>
      </c>
      <c r="J50" s="24">
        <f>$M$46</f>
        <v>100</v>
      </c>
      <c r="K50" s="33" t="s">
        <v>9</v>
      </c>
      <c r="L50" s="36">
        <f t="shared" si="14"/>
        <v>10.82</v>
      </c>
      <c r="M50" s="79">
        <f>M46+L50</f>
        <v>110.82</v>
      </c>
      <c r="N50" s="13"/>
      <c r="O50" s="34">
        <f>SUM(O47:O49)</f>
        <v>0</v>
      </c>
      <c r="P50" s="36">
        <f t="shared" si="17"/>
        <v>100</v>
      </c>
      <c r="Q50" s="33" t="s">
        <v>9</v>
      </c>
      <c r="R50" s="36">
        <f t="shared" si="15"/>
        <v>0</v>
      </c>
      <c r="S50" s="79">
        <f>S46+R50</f>
        <v>100</v>
      </c>
      <c r="T50" s="13"/>
    </row>
    <row r="51" spans="1:20" hidden="1" x14ac:dyDescent="0.25">
      <c r="A51" s="40" t="s">
        <v>12</v>
      </c>
      <c r="B51" s="41"/>
      <c r="C51" s="34">
        <v>8.3299999999999999E-2</v>
      </c>
      <c r="D51" s="27">
        <f>G50-F49-F46</f>
        <v>112.98</v>
      </c>
      <c r="E51" s="46" t="s">
        <v>47</v>
      </c>
      <c r="F51" s="26">
        <f t="shared" si="13"/>
        <v>9.4112340000000003</v>
      </c>
      <c r="G51" s="81">
        <f>G50+F51</f>
        <v>122.99123399999999</v>
      </c>
      <c r="H51" s="13"/>
      <c r="I51" s="34"/>
      <c r="J51" s="27">
        <f>M50-L49-L46</f>
        <v>110.82</v>
      </c>
      <c r="K51" s="41" t="s">
        <v>47</v>
      </c>
      <c r="L51" s="26">
        <f t="shared" si="14"/>
        <v>0</v>
      </c>
      <c r="M51" s="81">
        <f>M50+L51</f>
        <v>110.82</v>
      </c>
      <c r="N51" s="13"/>
      <c r="O51" s="34"/>
      <c r="P51" s="27">
        <f>S50-R49-R46</f>
        <v>100</v>
      </c>
      <c r="Q51" s="41" t="s">
        <v>47</v>
      </c>
      <c r="R51" s="26">
        <f t="shared" si="15"/>
        <v>0</v>
      </c>
      <c r="S51" s="81">
        <f>S50+R51</f>
        <v>100</v>
      </c>
      <c r="T51" s="13"/>
    </row>
    <row r="52" spans="1:20" hidden="1" x14ac:dyDescent="0.25">
      <c r="A52" s="37" t="s">
        <v>18</v>
      </c>
      <c r="B52" s="38" t="s">
        <v>28</v>
      </c>
      <c r="C52" s="16">
        <v>0</v>
      </c>
      <c r="D52" s="24">
        <f>$G$51</f>
        <v>122.99123399999999</v>
      </c>
      <c r="E52" s="38" t="s">
        <v>13</v>
      </c>
      <c r="F52" s="39">
        <f t="shared" si="13"/>
        <v>0</v>
      </c>
      <c r="G52" s="80"/>
      <c r="H52" s="14"/>
      <c r="I52" s="49">
        <f>C52</f>
        <v>0</v>
      </c>
      <c r="J52" s="24">
        <f>$M$51</f>
        <v>110.82</v>
      </c>
      <c r="K52" s="38" t="s">
        <v>13</v>
      </c>
      <c r="L52" s="39">
        <f t="shared" si="14"/>
        <v>0</v>
      </c>
      <c r="M52" s="80"/>
      <c r="N52" s="14"/>
      <c r="O52" s="49">
        <f>C52</f>
        <v>0</v>
      </c>
      <c r="P52" s="24">
        <f>$S$51</f>
        <v>100</v>
      </c>
      <c r="Q52" s="38" t="s">
        <v>13</v>
      </c>
      <c r="R52" s="39">
        <f t="shared" si="15"/>
        <v>0</v>
      </c>
      <c r="S52" s="80"/>
      <c r="T52" s="14"/>
    </row>
    <row r="53" spans="1:20" hidden="1" x14ac:dyDescent="0.25">
      <c r="A53" s="37"/>
      <c r="B53" s="38" t="s">
        <v>56</v>
      </c>
      <c r="C53" s="83"/>
      <c r="D53" s="24">
        <f t="shared" ref="D53:D64" si="18">$G$51</f>
        <v>122.99123399999999</v>
      </c>
      <c r="E53" s="38" t="s">
        <v>13</v>
      </c>
      <c r="F53" s="39">
        <f t="shared" si="13"/>
        <v>0</v>
      </c>
      <c r="G53" s="80"/>
      <c r="H53" s="14"/>
      <c r="I53" s="16">
        <v>0</v>
      </c>
      <c r="J53" s="24">
        <f>$M$51</f>
        <v>110.82</v>
      </c>
      <c r="K53" s="38" t="s">
        <v>13</v>
      </c>
      <c r="L53" s="39">
        <f t="shared" si="14"/>
        <v>0</v>
      </c>
      <c r="M53" s="80"/>
      <c r="N53" s="14"/>
      <c r="O53" s="16">
        <f>I53</f>
        <v>0</v>
      </c>
      <c r="P53" s="24">
        <f>$S$51</f>
        <v>100</v>
      </c>
      <c r="Q53" s="38" t="s">
        <v>13</v>
      </c>
      <c r="R53" s="39">
        <f t="shared" si="15"/>
        <v>0</v>
      </c>
      <c r="S53" s="80"/>
      <c r="T53" s="14"/>
    </row>
    <row r="54" spans="1:20" hidden="1" x14ac:dyDescent="0.25">
      <c r="A54" s="37"/>
      <c r="B54" s="38" t="s">
        <v>73</v>
      </c>
      <c r="C54" s="16">
        <v>0</v>
      </c>
      <c r="D54" s="24">
        <f t="shared" si="18"/>
        <v>122.99123399999999</v>
      </c>
      <c r="E54" s="38" t="s">
        <v>13</v>
      </c>
      <c r="F54" s="39">
        <f t="shared" si="13"/>
        <v>0</v>
      </c>
      <c r="G54" s="80"/>
      <c r="H54" s="14"/>
      <c r="I54" s="16">
        <v>0</v>
      </c>
      <c r="J54" s="24">
        <f t="shared" ref="J54" si="19">$M$51</f>
        <v>110.82</v>
      </c>
      <c r="K54" s="38" t="s">
        <v>13</v>
      </c>
      <c r="L54" s="39">
        <f t="shared" si="14"/>
        <v>0</v>
      </c>
      <c r="M54" s="80"/>
      <c r="N54" s="14"/>
      <c r="O54" s="16">
        <f t="shared" ref="O54:O55" si="20">I54</f>
        <v>0</v>
      </c>
      <c r="P54" s="24">
        <f>$S$51</f>
        <v>100</v>
      </c>
      <c r="Q54" s="38" t="s">
        <v>13</v>
      </c>
      <c r="R54" s="39">
        <f t="shared" si="15"/>
        <v>0</v>
      </c>
      <c r="S54" s="80"/>
      <c r="T54" s="14"/>
    </row>
    <row r="55" spans="1:20" hidden="1" x14ac:dyDescent="0.25">
      <c r="A55" s="37"/>
      <c r="B55" s="38" t="s">
        <v>48</v>
      </c>
      <c r="C55" s="16">
        <v>0</v>
      </c>
      <c r="D55" s="24">
        <f>$G$11</f>
        <v>100</v>
      </c>
      <c r="E55" s="47" t="s">
        <v>1</v>
      </c>
      <c r="F55" s="39">
        <f>C55*D55</f>
        <v>0</v>
      </c>
      <c r="G55" s="80"/>
      <c r="H55" s="14"/>
      <c r="I55" s="16">
        <v>0</v>
      </c>
      <c r="J55" s="48">
        <f>$M$11</f>
        <v>100</v>
      </c>
      <c r="K55" s="38" t="s">
        <v>1</v>
      </c>
      <c r="L55" s="39">
        <f t="shared" si="14"/>
        <v>0</v>
      </c>
      <c r="M55" s="80"/>
      <c r="N55" s="14"/>
      <c r="O55" s="16">
        <f t="shared" si="20"/>
        <v>0</v>
      </c>
      <c r="P55" s="48">
        <f>$S$51</f>
        <v>100</v>
      </c>
      <c r="Q55" s="38" t="s">
        <v>1</v>
      </c>
      <c r="R55" s="39">
        <f t="shared" si="15"/>
        <v>0</v>
      </c>
      <c r="S55" s="80"/>
      <c r="T55" s="14"/>
    </row>
    <row r="56" spans="1:20" hidden="1" x14ac:dyDescent="0.25">
      <c r="A56" s="37"/>
      <c r="B56" s="33" t="s">
        <v>22</v>
      </c>
      <c r="C56" s="43">
        <f>SUM(C52:C55)</f>
        <v>0</v>
      </c>
      <c r="D56" s="36">
        <f t="shared" si="18"/>
        <v>122.99123399999999</v>
      </c>
      <c r="E56" s="38" t="s">
        <v>13</v>
      </c>
      <c r="F56" s="39">
        <f>SUM(F52:F55)</f>
        <v>0</v>
      </c>
      <c r="G56" s="80">
        <f>G51+F56</f>
        <v>122.99123399999999</v>
      </c>
      <c r="H56" s="17"/>
      <c r="I56" s="43">
        <f>SUM(I52:I55)</f>
        <v>0</v>
      </c>
      <c r="J56" s="36">
        <f>$M$51</f>
        <v>110.82</v>
      </c>
      <c r="K56" s="38" t="s">
        <v>13</v>
      </c>
      <c r="L56" s="39">
        <f>SUM(L52:L55)</f>
        <v>0</v>
      </c>
      <c r="M56" s="80">
        <f>M51+L56</f>
        <v>110.82</v>
      </c>
      <c r="N56" s="17"/>
      <c r="O56" s="43">
        <f>SUM(O52:O55)</f>
        <v>0</v>
      </c>
      <c r="P56" s="36">
        <f>$S$51</f>
        <v>100</v>
      </c>
      <c r="Q56" s="38" t="s">
        <v>13</v>
      </c>
      <c r="R56" s="39">
        <f t="shared" si="15"/>
        <v>0</v>
      </c>
      <c r="S56" s="80">
        <f>S51+R56</f>
        <v>100</v>
      </c>
      <c r="T56" s="14"/>
    </row>
    <row r="57" spans="1:20" hidden="1" x14ac:dyDescent="0.25">
      <c r="A57" s="28" t="s">
        <v>29</v>
      </c>
      <c r="B57" s="29" t="s">
        <v>49</v>
      </c>
      <c r="C57" s="16">
        <v>0</v>
      </c>
      <c r="D57" s="24">
        <f t="shared" si="18"/>
        <v>122.99123399999999</v>
      </c>
      <c r="E57" s="29" t="s">
        <v>13</v>
      </c>
      <c r="F57" s="30">
        <f t="shared" ref="F57:F67" si="21">C57*D57</f>
        <v>0</v>
      </c>
      <c r="G57" s="78"/>
      <c r="H57" s="14"/>
      <c r="I57" s="16">
        <f t="shared" ref="I57:I62" si="22">C57</f>
        <v>0</v>
      </c>
      <c r="J57" s="24">
        <f>$M$51</f>
        <v>110.82</v>
      </c>
      <c r="K57" s="29" t="s">
        <v>13</v>
      </c>
      <c r="L57" s="30">
        <f t="shared" ref="L57:L67" si="23">I57*J57</f>
        <v>0</v>
      </c>
      <c r="M57" s="78"/>
      <c r="N57" s="14"/>
      <c r="O57" s="16">
        <f t="shared" ref="O57:O62" si="24">I57</f>
        <v>0</v>
      </c>
      <c r="P57" s="24">
        <f t="shared" ref="P57:P64" si="25">$S$51</f>
        <v>100</v>
      </c>
      <c r="Q57" s="29" t="s">
        <v>13</v>
      </c>
      <c r="R57" s="30">
        <f t="shared" si="15"/>
        <v>0</v>
      </c>
      <c r="S57" s="78"/>
      <c r="T57" s="14"/>
    </row>
    <row r="58" spans="1:20" hidden="1" x14ac:dyDescent="0.25">
      <c r="A58" s="37"/>
      <c r="B58" s="37" t="s">
        <v>24</v>
      </c>
      <c r="C58" s="16">
        <v>0</v>
      </c>
      <c r="D58" s="24">
        <f t="shared" si="18"/>
        <v>122.99123399999999</v>
      </c>
      <c r="E58" s="38" t="s">
        <v>13</v>
      </c>
      <c r="F58" s="39">
        <f t="shared" si="21"/>
        <v>0</v>
      </c>
      <c r="G58" s="80"/>
      <c r="H58" s="14"/>
      <c r="I58" s="16">
        <f t="shared" si="22"/>
        <v>0</v>
      </c>
      <c r="J58" s="24">
        <f>$M$51</f>
        <v>110.82</v>
      </c>
      <c r="K58" s="38" t="s">
        <v>13</v>
      </c>
      <c r="L58" s="39">
        <f t="shared" si="23"/>
        <v>0</v>
      </c>
      <c r="M58" s="80"/>
      <c r="N58" s="14"/>
      <c r="O58" s="16">
        <f t="shared" si="24"/>
        <v>0</v>
      </c>
      <c r="P58" s="24">
        <f t="shared" si="25"/>
        <v>100</v>
      </c>
      <c r="Q58" s="38" t="s">
        <v>13</v>
      </c>
      <c r="R58" s="39">
        <f t="shared" si="15"/>
        <v>0</v>
      </c>
      <c r="S58" s="80"/>
      <c r="T58" s="14"/>
    </row>
    <row r="59" spans="1:20" hidden="1" x14ac:dyDescent="0.25">
      <c r="A59" s="37"/>
      <c r="B59" s="37" t="s">
        <v>52</v>
      </c>
      <c r="C59" s="16">
        <v>0</v>
      </c>
      <c r="D59" s="24">
        <f t="shared" si="18"/>
        <v>122.99123399999999</v>
      </c>
      <c r="E59" s="38" t="s">
        <v>13</v>
      </c>
      <c r="F59" s="39">
        <f t="shared" si="21"/>
        <v>0</v>
      </c>
      <c r="G59" s="80"/>
      <c r="H59" s="14"/>
      <c r="I59" s="16">
        <f t="shared" si="22"/>
        <v>0</v>
      </c>
      <c r="J59" s="24">
        <f t="shared" ref="J59:J64" si="26">$M$51</f>
        <v>110.82</v>
      </c>
      <c r="K59" s="38" t="s">
        <v>13</v>
      </c>
      <c r="L59" s="39">
        <f t="shared" si="23"/>
        <v>0</v>
      </c>
      <c r="M59" s="80"/>
      <c r="N59" s="14"/>
      <c r="O59" s="16">
        <f t="shared" si="24"/>
        <v>0</v>
      </c>
      <c r="P59" s="24">
        <f t="shared" si="25"/>
        <v>100</v>
      </c>
      <c r="Q59" s="38" t="s">
        <v>13</v>
      </c>
      <c r="R59" s="39">
        <f t="shared" si="15"/>
        <v>0</v>
      </c>
      <c r="S59" s="80"/>
      <c r="T59" s="14"/>
    </row>
    <row r="60" spans="1:20" hidden="1" x14ac:dyDescent="0.25">
      <c r="A60" s="37"/>
      <c r="B60" s="37" t="s">
        <v>53</v>
      </c>
      <c r="C60" s="16">
        <v>0</v>
      </c>
      <c r="D60" s="24">
        <f t="shared" si="18"/>
        <v>122.99123399999999</v>
      </c>
      <c r="E60" s="38" t="s">
        <v>13</v>
      </c>
      <c r="F60" s="39">
        <f t="shared" si="21"/>
        <v>0</v>
      </c>
      <c r="G60" s="80"/>
      <c r="H60" s="14"/>
      <c r="I60" s="16">
        <f t="shared" si="22"/>
        <v>0</v>
      </c>
      <c r="J60" s="24">
        <f t="shared" si="26"/>
        <v>110.82</v>
      </c>
      <c r="K60" s="38" t="s">
        <v>13</v>
      </c>
      <c r="L60" s="39">
        <f t="shared" si="23"/>
        <v>0</v>
      </c>
      <c r="M60" s="80"/>
      <c r="N60" s="14"/>
      <c r="O60" s="16">
        <f t="shared" si="24"/>
        <v>0</v>
      </c>
      <c r="P60" s="24">
        <f t="shared" si="25"/>
        <v>100</v>
      </c>
      <c r="Q60" s="38" t="s">
        <v>13</v>
      </c>
      <c r="R60" s="39">
        <f t="shared" si="15"/>
        <v>0</v>
      </c>
      <c r="S60" s="80"/>
      <c r="T60" s="14"/>
    </row>
    <row r="61" spans="1:20" hidden="1" x14ac:dyDescent="0.25">
      <c r="A61" s="37"/>
      <c r="B61" s="37" t="s">
        <v>14</v>
      </c>
      <c r="C61" s="16">
        <v>7.0000000000000007E-2</v>
      </c>
      <c r="D61" s="24">
        <f t="shared" si="18"/>
        <v>122.99123399999999</v>
      </c>
      <c r="E61" s="38" t="s">
        <v>13</v>
      </c>
      <c r="F61" s="39">
        <f t="shared" si="21"/>
        <v>8.6093863800000001</v>
      </c>
      <c r="G61" s="80"/>
      <c r="H61" s="14"/>
      <c r="I61" s="16">
        <f t="shared" si="22"/>
        <v>7.0000000000000007E-2</v>
      </c>
      <c r="J61" s="24">
        <f t="shared" si="26"/>
        <v>110.82</v>
      </c>
      <c r="K61" s="38" t="s">
        <v>13</v>
      </c>
      <c r="L61" s="39">
        <f t="shared" si="23"/>
        <v>7.7574000000000005</v>
      </c>
      <c r="M61" s="80"/>
      <c r="N61" s="14"/>
      <c r="O61" s="16">
        <f t="shared" si="24"/>
        <v>7.0000000000000007E-2</v>
      </c>
      <c r="P61" s="24">
        <f t="shared" si="25"/>
        <v>100</v>
      </c>
      <c r="Q61" s="38" t="s">
        <v>13</v>
      </c>
      <c r="R61" s="39">
        <f t="shared" si="15"/>
        <v>7.0000000000000009</v>
      </c>
      <c r="S61" s="80"/>
      <c r="T61" s="14"/>
    </row>
    <row r="62" spans="1:20" hidden="1" x14ac:dyDescent="0.25">
      <c r="A62" s="37"/>
      <c r="B62" s="38" t="s">
        <v>25</v>
      </c>
      <c r="C62" s="16">
        <v>0</v>
      </c>
      <c r="D62" s="24">
        <f t="shared" si="18"/>
        <v>122.99123399999999</v>
      </c>
      <c r="E62" s="38" t="s">
        <v>13</v>
      </c>
      <c r="F62" s="39">
        <f t="shared" si="21"/>
        <v>0</v>
      </c>
      <c r="G62" s="80"/>
      <c r="H62" s="14"/>
      <c r="I62" s="16">
        <f t="shared" si="22"/>
        <v>0</v>
      </c>
      <c r="J62" s="24">
        <f t="shared" si="26"/>
        <v>110.82</v>
      </c>
      <c r="K62" s="38" t="s">
        <v>13</v>
      </c>
      <c r="L62" s="39">
        <f t="shared" si="23"/>
        <v>0</v>
      </c>
      <c r="M62" s="80"/>
      <c r="N62" s="14"/>
      <c r="O62" s="16">
        <f t="shared" si="24"/>
        <v>0</v>
      </c>
      <c r="P62" s="24">
        <f t="shared" si="25"/>
        <v>100</v>
      </c>
      <c r="Q62" s="38" t="s">
        <v>13</v>
      </c>
      <c r="R62" s="39">
        <f t="shared" si="15"/>
        <v>0</v>
      </c>
      <c r="S62" s="80"/>
      <c r="T62" s="14"/>
    </row>
    <row r="63" spans="1:20" hidden="1" x14ac:dyDescent="0.25">
      <c r="A63" s="37"/>
      <c r="B63" s="38" t="s">
        <v>44</v>
      </c>
      <c r="C63" s="83"/>
      <c r="D63" s="24">
        <f t="shared" si="18"/>
        <v>122.99123399999999</v>
      </c>
      <c r="E63" s="38" t="s">
        <v>13</v>
      </c>
      <c r="F63" s="39">
        <f t="shared" si="21"/>
        <v>0</v>
      </c>
      <c r="G63" s="80"/>
      <c r="H63" s="14"/>
      <c r="I63" s="83"/>
      <c r="J63" s="24">
        <f t="shared" si="26"/>
        <v>110.82</v>
      </c>
      <c r="K63" s="38" t="s">
        <v>13</v>
      </c>
      <c r="L63" s="39">
        <f t="shared" si="23"/>
        <v>0</v>
      </c>
      <c r="M63" s="80"/>
      <c r="N63" s="14"/>
      <c r="O63" s="83"/>
      <c r="P63" s="24">
        <f t="shared" si="25"/>
        <v>100</v>
      </c>
      <c r="Q63" s="38" t="s">
        <v>13</v>
      </c>
      <c r="R63" s="39">
        <f t="shared" si="15"/>
        <v>0</v>
      </c>
      <c r="S63" s="80"/>
      <c r="T63" s="14"/>
    </row>
    <row r="64" spans="1:20" hidden="1" x14ac:dyDescent="0.25">
      <c r="A64" s="32"/>
      <c r="B64" s="33" t="s">
        <v>22</v>
      </c>
      <c r="C64" s="43">
        <f>SUM(C57:C63)</f>
        <v>7.0000000000000007E-2</v>
      </c>
      <c r="D64" s="36">
        <f t="shared" si="18"/>
        <v>122.99123399999999</v>
      </c>
      <c r="E64" s="33" t="s">
        <v>13</v>
      </c>
      <c r="F64" s="36">
        <f t="shared" si="21"/>
        <v>8.6093863800000001</v>
      </c>
      <c r="G64" s="79">
        <f>G56+F64</f>
        <v>131.60062037999998</v>
      </c>
      <c r="H64" s="13"/>
      <c r="I64" s="43">
        <f>SUM(I57:I63)</f>
        <v>7.0000000000000007E-2</v>
      </c>
      <c r="J64" s="36">
        <f t="shared" si="26"/>
        <v>110.82</v>
      </c>
      <c r="K64" s="33" t="s">
        <v>13</v>
      </c>
      <c r="L64" s="36">
        <f t="shared" si="23"/>
        <v>7.7574000000000005</v>
      </c>
      <c r="M64" s="79">
        <f>M56+L64</f>
        <v>118.5774</v>
      </c>
      <c r="N64" s="13"/>
      <c r="O64" s="43">
        <f>SUM(O57:O63)</f>
        <v>7.0000000000000007E-2</v>
      </c>
      <c r="P64" s="36">
        <f t="shared" si="25"/>
        <v>100</v>
      </c>
      <c r="Q64" s="33" t="s">
        <v>13</v>
      </c>
      <c r="R64" s="36">
        <f t="shared" si="15"/>
        <v>7.0000000000000009</v>
      </c>
      <c r="S64" s="79">
        <f>S56+R64</f>
        <v>107</v>
      </c>
      <c r="T64" s="13"/>
    </row>
    <row r="65" spans="1:20" hidden="1" x14ac:dyDescent="0.25">
      <c r="A65" s="37" t="s">
        <v>16</v>
      </c>
      <c r="B65" s="38" t="s">
        <v>54</v>
      </c>
      <c r="C65" s="83"/>
      <c r="D65" s="24">
        <f>$G$64</f>
        <v>131.60062037999998</v>
      </c>
      <c r="E65" s="38" t="s">
        <v>26</v>
      </c>
      <c r="F65" s="39">
        <f t="shared" si="21"/>
        <v>0</v>
      </c>
      <c r="G65" s="80"/>
      <c r="H65" s="14"/>
      <c r="I65" s="16">
        <f>C65</f>
        <v>0</v>
      </c>
      <c r="J65" s="24">
        <f>$M$64</f>
        <v>118.5774</v>
      </c>
      <c r="K65" s="38" t="s">
        <v>26</v>
      </c>
      <c r="L65" s="39">
        <f t="shared" si="23"/>
        <v>0</v>
      </c>
      <c r="M65" s="80"/>
      <c r="N65" s="14"/>
      <c r="O65" s="16">
        <v>0</v>
      </c>
      <c r="P65" s="24">
        <f>$S64</f>
        <v>107</v>
      </c>
      <c r="Q65" s="38" t="s">
        <v>26</v>
      </c>
      <c r="R65" s="39">
        <f t="shared" si="15"/>
        <v>0</v>
      </c>
      <c r="S65" s="80"/>
      <c r="T65" s="14"/>
    </row>
    <row r="66" spans="1:20" hidden="1" x14ac:dyDescent="0.25">
      <c r="A66" s="37" t="s">
        <v>17</v>
      </c>
      <c r="B66" s="38" t="s">
        <v>90</v>
      </c>
      <c r="C66" s="83"/>
      <c r="D66" s="24">
        <f>$G$64</f>
        <v>131.60062037999998</v>
      </c>
      <c r="E66" s="38" t="s">
        <v>26</v>
      </c>
      <c r="F66" s="39">
        <f t="shared" si="21"/>
        <v>0</v>
      </c>
      <c r="G66" s="80"/>
      <c r="H66" s="14"/>
      <c r="I66" s="16"/>
      <c r="J66" s="24">
        <f>$M$64</f>
        <v>118.5774</v>
      </c>
      <c r="K66" s="38" t="s">
        <v>26</v>
      </c>
      <c r="L66" s="39">
        <f t="shared" si="23"/>
        <v>0</v>
      </c>
      <c r="M66" s="80"/>
      <c r="N66" s="14"/>
      <c r="O66" s="16"/>
      <c r="P66" s="24">
        <f>$S$64</f>
        <v>107</v>
      </c>
      <c r="Q66" s="38" t="s">
        <v>26</v>
      </c>
      <c r="R66" s="39">
        <f t="shared" si="15"/>
        <v>0</v>
      </c>
      <c r="S66" s="80"/>
      <c r="T66" s="14"/>
    </row>
    <row r="67" spans="1:20" hidden="1" x14ac:dyDescent="0.25">
      <c r="A67" s="37"/>
      <c r="B67" s="33" t="s">
        <v>22</v>
      </c>
      <c r="C67" s="43">
        <f>SUM(C65:C66)</f>
        <v>0</v>
      </c>
      <c r="D67" s="24">
        <f>$G$64</f>
        <v>131.60062037999998</v>
      </c>
      <c r="E67" s="38" t="s">
        <v>26</v>
      </c>
      <c r="F67" s="36">
        <f t="shared" si="21"/>
        <v>0</v>
      </c>
      <c r="G67" s="80"/>
      <c r="H67" s="14"/>
      <c r="I67" s="43">
        <f>SUM(I65:I66)</f>
        <v>0</v>
      </c>
      <c r="J67" s="24">
        <f>$M$64</f>
        <v>118.5774</v>
      </c>
      <c r="K67" s="38" t="s">
        <v>26</v>
      </c>
      <c r="L67" s="36">
        <f t="shared" si="23"/>
        <v>0</v>
      </c>
      <c r="M67" s="80"/>
      <c r="N67" s="14"/>
      <c r="O67" s="43">
        <f>SUM(O65:O66)</f>
        <v>0</v>
      </c>
      <c r="P67" s="24">
        <f>$S$64</f>
        <v>107</v>
      </c>
      <c r="Q67" s="38" t="s">
        <v>26</v>
      </c>
      <c r="R67" s="36">
        <f t="shared" si="15"/>
        <v>0</v>
      </c>
      <c r="S67" s="80"/>
      <c r="T67" s="14"/>
    </row>
    <row r="68" spans="1:20" hidden="1" x14ac:dyDescent="0.25">
      <c r="A68" s="3"/>
      <c r="B68" s="7" t="s">
        <v>22</v>
      </c>
      <c r="C68" s="8"/>
      <c r="D68" s="5"/>
      <c r="E68" s="7"/>
      <c r="F68" s="6"/>
      <c r="G68" s="82">
        <f>G64+F67</f>
        <v>131.60062037999998</v>
      </c>
      <c r="H68" s="15"/>
      <c r="I68" s="8"/>
      <c r="J68" s="5"/>
      <c r="K68" s="7"/>
      <c r="L68" s="6"/>
      <c r="M68" s="82">
        <f>M64+L67</f>
        <v>118.5774</v>
      </c>
      <c r="N68" s="15"/>
      <c r="O68" s="8"/>
      <c r="P68" s="5"/>
      <c r="Q68" s="7"/>
      <c r="R68" s="6"/>
      <c r="S68" s="82">
        <f>S64+R67</f>
        <v>107</v>
      </c>
      <c r="T68" s="15"/>
    </row>
    <row r="69" spans="1:20" hidden="1" x14ac:dyDescent="0.25"/>
    <row r="70" spans="1:20" hidden="1" x14ac:dyDescent="0.25"/>
    <row r="71" spans="1:20" hidden="1" x14ac:dyDescent="0.25"/>
    <row r="72" spans="1:20" x14ac:dyDescent="0.25">
      <c r="A72" s="44"/>
      <c r="B72" s="23"/>
    </row>
    <row r="73" spans="1:20" s="53" customFormat="1" ht="17.399999999999999" x14ac:dyDescent="0.3">
      <c r="A73" s="55" t="s">
        <v>32</v>
      </c>
      <c r="B73" s="52" t="s">
        <v>63</v>
      </c>
      <c r="C73" s="56"/>
      <c r="D73" s="57"/>
      <c r="F73" s="58"/>
      <c r="G73" s="58"/>
      <c r="H73" s="58"/>
      <c r="I73" s="52"/>
      <c r="J73" s="52"/>
      <c r="K73" s="52"/>
      <c r="L73" s="52"/>
      <c r="M73" s="52"/>
      <c r="N73" s="58"/>
      <c r="O73" s="52"/>
      <c r="T73" s="58"/>
    </row>
    <row r="74" spans="1:20" s="53" customFormat="1" ht="17.399999999999999" x14ac:dyDescent="0.3">
      <c r="A74" s="55" t="s">
        <v>33</v>
      </c>
      <c r="B74" s="52" t="s">
        <v>82</v>
      </c>
      <c r="C74" s="56"/>
      <c r="D74" s="57"/>
      <c r="F74" s="58"/>
      <c r="G74" s="58"/>
      <c r="H74" s="58"/>
      <c r="I74" s="52"/>
      <c r="J74" s="52"/>
      <c r="K74" s="52"/>
      <c r="L74" s="52"/>
      <c r="M74" s="52"/>
      <c r="N74" s="58"/>
      <c r="O74" s="52"/>
      <c r="T74" s="58"/>
    </row>
    <row r="75" spans="1:20" s="53" customFormat="1" ht="17.399999999999999" x14ac:dyDescent="0.3">
      <c r="A75" s="55" t="s">
        <v>34</v>
      </c>
      <c r="B75" s="53" t="s">
        <v>23</v>
      </c>
      <c r="C75" s="56"/>
      <c r="D75" s="57"/>
      <c r="F75" s="58"/>
      <c r="G75" s="58"/>
      <c r="H75" s="58"/>
      <c r="I75" s="52"/>
      <c r="J75" s="52"/>
      <c r="K75" s="52"/>
      <c r="L75" s="52"/>
      <c r="M75" s="52"/>
      <c r="N75" s="58"/>
      <c r="O75" s="52"/>
      <c r="T75" s="58"/>
    </row>
    <row r="76" spans="1:20" s="53" customFormat="1" ht="17.399999999999999" x14ac:dyDescent="0.3">
      <c r="B76" s="52" t="s">
        <v>20</v>
      </c>
      <c r="C76" s="56"/>
      <c r="D76" s="57"/>
      <c r="F76" s="58"/>
      <c r="G76" s="58"/>
      <c r="H76" s="58"/>
      <c r="I76" s="52"/>
      <c r="J76" s="52"/>
      <c r="K76" s="52"/>
      <c r="L76" s="52"/>
      <c r="M76" s="52"/>
      <c r="N76" s="58"/>
      <c r="O76" s="52"/>
      <c r="T76" s="58"/>
    </row>
    <row r="77" spans="1:20" s="53" customFormat="1" ht="17.399999999999999" x14ac:dyDescent="0.3">
      <c r="A77" s="59" t="s">
        <v>35</v>
      </c>
      <c r="B77" s="52" t="s">
        <v>75</v>
      </c>
      <c r="C77" s="56"/>
      <c r="D77" s="57"/>
      <c r="F77" s="58"/>
      <c r="G77" s="58"/>
      <c r="H77" s="58"/>
      <c r="I77" s="52"/>
      <c r="J77" s="52"/>
      <c r="K77" s="52"/>
      <c r="L77" s="52"/>
      <c r="M77" s="52"/>
      <c r="N77" s="58"/>
      <c r="O77" s="52"/>
      <c r="T77" s="58"/>
    </row>
    <row r="78" spans="1:20" s="53" customFormat="1" ht="17.399999999999999" x14ac:dyDescent="0.3">
      <c r="A78" s="55" t="s">
        <v>36</v>
      </c>
      <c r="B78" s="53" t="s">
        <v>27</v>
      </c>
      <c r="C78" s="56"/>
      <c r="D78" s="57"/>
      <c r="F78" s="58"/>
      <c r="G78" s="58"/>
      <c r="H78" s="58"/>
      <c r="I78" s="52"/>
      <c r="J78" s="52"/>
      <c r="K78" s="52"/>
      <c r="L78" s="52"/>
      <c r="M78" s="52"/>
      <c r="N78" s="58"/>
      <c r="O78" s="52"/>
      <c r="T78" s="58"/>
    </row>
    <row r="79" spans="1:20" s="53" customFormat="1" ht="17.399999999999999" x14ac:dyDescent="0.3">
      <c r="A79" s="55" t="s">
        <v>37</v>
      </c>
      <c r="B79" s="53" t="s">
        <v>43</v>
      </c>
      <c r="C79" s="56"/>
      <c r="D79" s="57"/>
      <c r="F79" s="58"/>
      <c r="G79" s="58"/>
      <c r="H79" s="58"/>
      <c r="I79" s="52"/>
      <c r="J79" s="52"/>
      <c r="K79" s="52"/>
      <c r="L79" s="52"/>
      <c r="M79" s="52"/>
      <c r="N79" s="58"/>
      <c r="O79" s="52"/>
      <c r="T79" s="58"/>
    </row>
    <row r="80" spans="1:20" s="53" customFormat="1" ht="17.399999999999999" x14ac:dyDescent="0.3">
      <c r="A80" s="55" t="s">
        <v>39</v>
      </c>
      <c r="B80" s="53" t="s">
        <v>40</v>
      </c>
      <c r="C80" s="56"/>
      <c r="D80" s="57"/>
      <c r="F80" s="58"/>
      <c r="G80" s="58"/>
      <c r="H80" s="58"/>
      <c r="I80" s="52"/>
      <c r="J80" s="52"/>
      <c r="K80" s="52"/>
      <c r="L80" s="52"/>
      <c r="M80" s="52"/>
      <c r="N80" s="58"/>
      <c r="O80" s="52"/>
      <c r="T80" s="58"/>
    </row>
    <row r="81" spans="1:20" s="53" customFormat="1" ht="17.399999999999999" x14ac:dyDescent="0.3">
      <c r="B81" s="53" t="s">
        <v>41</v>
      </c>
      <c r="C81" s="56"/>
      <c r="D81" s="57"/>
      <c r="F81" s="58"/>
      <c r="G81" s="58"/>
      <c r="H81" s="58"/>
      <c r="I81" s="52"/>
      <c r="J81" s="52"/>
      <c r="K81" s="52"/>
      <c r="L81" s="52"/>
      <c r="M81" s="52"/>
      <c r="N81" s="58"/>
      <c r="O81" s="52"/>
      <c r="T81" s="58"/>
    </row>
    <row r="82" spans="1:20" s="53" customFormat="1" ht="17.399999999999999" x14ac:dyDescent="0.3">
      <c r="A82" s="55" t="s">
        <v>42</v>
      </c>
      <c r="B82" s="53" t="s">
        <v>45</v>
      </c>
      <c r="C82" s="56"/>
      <c r="D82" s="57"/>
      <c r="F82" s="58"/>
      <c r="G82" s="58"/>
      <c r="H82" s="58"/>
      <c r="I82" s="52"/>
      <c r="J82" s="52"/>
      <c r="K82" s="52"/>
      <c r="L82" s="52"/>
      <c r="M82" s="52"/>
      <c r="N82" s="58"/>
      <c r="O82" s="52"/>
      <c r="T82" s="58"/>
    </row>
    <row r="83" spans="1:20" s="53" customFormat="1" ht="17.399999999999999" x14ac:dyDescent="0.3">
      <c r="A83" s="55" t="s">
        <v>55</v>
      </c>
      <c r="B83" s="53" t="s">
        <v>62</v>
      </c>
      <c r="C83" s="56"/>
      <c r="D83" s="57"/>
      <c r="F83" s="58"/>
      <c r="G83" s="58"/>
      <c r="H83" s="58"/>
      <c r="I83" s="52"/>
      <c r="J83" s="52"/>
      <c r="K83" s="52"/>
      <c r="L83" s="52"/>
      <c r="M83" s="52"/>
      <c r="N83" s="58"/>
      <c r="O83" s="52"/>
      <c r="T83" s="58"/>
    </row>
    <row r="84" spans="1:20" s="53" customFormat="1" ht="17.399999999999999" x14ac:dyDescent="0.3">
      <c r="A84" s="55" t="s">
        <v>57</v>
      </c>
      <c r="B84" s="53" t="s">
        <v>61</v>
      </c>
      <c r="C84" s="56"/>
      <c r="D84" s="57"/>
      <c r="F84" s="58"/>
      <c r="G84" s="58"/>
      <c r="H84" s="58"/>
      <c r="I84" s="52"/>
      <c r="J84" s="52"/>
      <c r="K84" s="52"/>
      <c r="L84" s="52"/>
      <c r="M84" s="52"/>
      <c r="N84" s="58"/>
      <c r="O84" s="52"/>
      <c r="T84" s="58"/>
    </row>
    <row r="85" spans="1:20" s="53" customFormat="1" ht="17.399999999999999" x14ac:dyDescent="0.3">
      <c r="A85" s="55" t="s">
        <v>88</v>
      </c>
      <c r="B85" s="53" t="s">
        <v>93</v>
      </c>
      <c r="C85" s="56"/>
      <c r="D85" s="57"/>
      <c r="F85" s="58"/>
      <c r="G85" s="58"/>
      <c r="H85" s="58"/>
      <c r="I85" s="52"/>
      <c r="J85" s="52"/>
      <c r="K85" s="52"/>
      <c r="L85" s="52"/>
      <c r="M85" s="52"/>
      <c r="N85" s="58"/>
      <c r="O85" s="52"/>
      <c r="T85" s="58"/>
    </row>
  </sheetData>
  <sheetProtection algorithmName="SHA-512" hashValue="lB0mw6wzDCay5VJgbdL64mHDykZssm+FY4YO2m9CImEwFvxq+Cx9ZZhRizD5yMyyLS0Dr+UMfs4VbdyENXNkWg==" saltValue="/fF8n4weqPSBuuhACnnBZw==" spinCount="100000" sheet="1" selectLockedCells="1"/>
  <mergeCells count="15">
    <mergeCell ref="D44:E44"/>
    <mergeCell ref="J44:K44"/>
    <mergeCell ref="P44:Q44"/>
    <mergeCell ref="A2:B2"/>
    <mergeCell ref="B7:N7"/>
    <mergeCell ref="D10:E10"/>
    <mergeCell ref="J10:K10"/>
    <mergeCell ref="P10:Q10"/>
    <mergeCell ref="O43:T43"/>
    <mergeCell ref="O9:T9"/>
    <mergeCell ref="B9:G9"/>
    <mergeCell ref="H9:M9"/>
    <mergeCell ref="B43:G43"/>
    <mergeCell ref="H43:M43"/>
    <mergeCell ref="B40:N40"/>
  </mergeCells>
  <pageMargins left="0.74803149606299213" right="0.74803149606299213" top="0.51181102362204722" bottom="0.51181102362204722" header="0.51181102362204722" footer="0.19685039370078741"/>
  <pageSetup paperSize="9" orientation="landscape" horizontalDpi="4294967295" r:id="rId1"/>
  <headerFooter alignWithMargins="0">
    <oddFooter>&amp;F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E0073-F41A-4BFD-9216-38B28CEC4515}">
  <sheetPr>
    <pageSetUpPr fitToPage="1"/>
  </sheetPr>
  <dimension ref="A1:T87"/>
  <sheetViews>
    <sheetView zoomScaleNormal="100" workbookViewId="0">
      <selection activeCell="B6" sqref="B6"/>
    </sheetView>
  </sheetViews>
  <sheetFormatPr defaultColWidth="9.109375" defaultRowHeight="13.2" x14ac:dyDescent="0.25"/>
  <cols>
    <col min="1" max="1" width="37.109375" style="21" bestFit="1" customWidth="1"/>
    <col min="2" max="2" width="36" style="21" customWidth="1"/>
    <col min="3" max="3" width="12.33203125" style="45" bestFit="1" customWidth="1"/>
    <col min="4" max="4" width="9.109375" style="20"/>
    <col min="5" max="5" width="21.5546875" style="21" bestFit="1" customWidth="1"/>
    <col min="6" max="6" width="8.5546875" style="22" bestFit="1" customWidth="1"/>
    <col min="7" max="8" width="9.109375" style="22"/>
    <col min="9" max="9" width="10.44140625" style="23" bestFit="1" customWidth="1"/>
    <col min="10" max="10" width="9.109375" style="23" hidden="1" customWidth="1"/>
    <col min="11" max="11" width="20.88671875" style="23" hidden="1" customWidth="1"/>
    <col min="12" max="12" width="9.109375" style="23" hidden="1" customWidth="1"/>
    <col min="13" max="13" width="9.109375" style="23"/>
    <col min="14" max="14" width="9.109375" style="22"/>
    <col min="15" max="15" width="10.44140625" style="23" bestFit="1" customWidth="1"/>
    <col min="16" max="16" width="9.109375" style="21" hidden="1" customWidth="1"/>
    <col min="17" max="17" width="22" style="21" hidden="1" customWidth="1"/>
    <col min="18" max="18" width="9.109375" style="21" hidden="1" customWidth="1"/>
    <col min="19" max="19" width="8.44140625" style="21" bestFit="1" customWidth="1"/>
    <col min="20" max="20" width="9.109375" style="22"/>
    <col min="21" max="16384" width="9.109375" style="21"/>
  </cols>
  <sheetData>
    <row r="1" spans="1:20" s="84" customFormat="1" ht="57" customHeight="1" x14ac:dyDescent="0.25"/>
    <row r="2" spans="1:20" ht="15.6" x14ac:dyDescent="0.3">
      <c r="A2" s="113" t="s">
        <v>46</v>
      </c>
      <c r="B2" s="113"/>
      <c r="C2" s="1"/>
    </row>
    <row r="3" spans="1:20" s="84" customFormat="1" ht="17.399999999999999" x14ac:dyDescent="0.3">
      <c r="A3" s="85" t="s">
        <v>95</v>
      </c>
      <c r="B3" s="99">
        <f>Invulinstructie!B3</f>
        <v>0</v>
      </c>
    </row>
    <row r="4" spans="1:20" s="86" customFormat="1" ht="17.399999999999999" x14ac:dyDescent="0.3">
      <c r="A4" s="85" t="s">
        <v>21</v>
      </c>
      <c r="B4" s="100">
        <f>Invulinstructie!B4</f>
        <v>0</v>
      </c>
      <c r="H4" s="95"/>
      <c r="N4" s="95"/>
      <c r="T4" s="95"/>
    </row>
    <row r="5" spans="1:20" s="86" customFormat="1" ht="17.399999999999999" x14ac:dyDescent="0.3">
      <c r="A5" s="85" t="s">
        <v>19</v>
      </c>
      <c r="B5" s="101">
        <f>Invulinstructie!B5</f>
        <v>0</v>
      </c>
      <c r="H5" s="95"/>
      <c r="N5" s="95"/>
      <c r="T5" s="95"/>
    </row>
    <row r="6" spans="1:20" s="86" customFormat="1" ht="17.399999999999999" x14ac:dyDescent="0.3">
      <c r="A6" s="85" t="s">
        <v>102</v>
      </c>
      <c r="B6" s="102" t="s">
        <v>103</v>
      </c>
      <c r="H6" s="95"/>
      <c r="N6" s="95"/>
      <c r="T6" s="95"/>
    </row>
    <row r="7" spans="1:20" s="23" customFormat="1" ht="32.4" x14ac:dyDescent="0.55000000000000004">
      <c r="A7" s="18"/>
      <c r="B7" s="104" t="s">
        <v>58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T7" s="24"/>
    </row>
    <row r="8" spans="1:20" s="23" customFormat="1" x14ac:dyDescent="0.25">
      <c r="B8" s="10"/>
      <c r="C8" s="10"/>
      <c r="D8" s="25"/>
      <c r="F8" s="24"/>
      <c r="G8" s="24"/>
      <c r="H8" s="24"/>
      <c r="N8" s="24"/>
      <c r="T8" s="24"/>
    </row>
    <row r="9" spans="1:20" ht="31.5" customHeight="1" x14ac:dyDescent="0.25">
      <c r="A9" s="61" t="s">
        <v>86</v>
      </c>
      <c r="B9" s="111" t="s">
        <v>84</v>
      </c>
      <c r="C9" s="111"/>
      <c r="D9" s="111"/>
      <c r="E9" s="111"/>
      <c r="F9" s="111"/>
      <c r="G9" s="112"/>
      <c r="H9" s="108" t="s">
        <v>101</v>
      </c>
      <c r="I9" s="109"/>
      <c r="J9" s="109"/>
      <c r="K9" s="109"/>
      <c r="L9" s="109"/>
      <c r="M9" s="110"/>
      <c r="N9" s="27"/>
      <c r="O9" s="105" t="s">
        <v>50</v>
      </c>
      <c r="P9" s="106"/>
      <c r="Q9" s="106"/>
      <c r="R9" s="106"/>
      <c r="S9" s="106"/>
      <c r="T9" s="107"/>
    </row>
    <row r="10" spans="1:20" s="2" customFormat="1" x14ac:dyDescent="0.25">
      <c r="A10" s="3" t="s">
        <v>0</v>
      </c>
      <c r="B10" s="4"/>
      <c r="C10" s="19" t="s">
        <v>2</v>
      </c>
      <c r="D10" s="103" t="s">
        <v>3</v>
      </c>
      <c r="E10" s="103"/>
      <c r="F10" s="6" t="s">
        <v>4</v>
      </c>
      <c r="G10" s="5" t="s">
        <v>5</v>
      </c>
      <c r="H10" s="11"/>
      <c r="I10" s="19" t="s">
        <v>2</v>
      </c>
      <c r="J10" s="103" t="s">
        <v>3</v>
      </c>
      <c r="K10" s="103"/>
      <c r="L10" s="6" t="s">
        <v>4</v>
      </c>
      <c r="M10" s="5" t="s">
        <v>5</v>
      </c>
      <c r="N10" s="11"/>
      <c r="O10" s="19" t="s">
        <v>2</v>
      </c>
      <c r="P10" s="103" t="s">
        <v>3</v>
      </c>
      <c r="Q10" s="103"/>
      <c r="R10" s="6" t="s">
        <v>4</v>
      </c>
      <c r="S10" s="5" t="s">
        <v>5</v>
      </c>
      <c r="T10" s="5"/>
    </row>
    <row r="11" spans="1:20" x14ac:dyDescent="0.25">
      <c r="A11" s="28" t="s">
        <v>1</v>
      </c>
      <c r="B11" s="29"/>
      <c r="C11" s="30">
        <v>100</v>
      </c>
      <c r="D11" s="31">
        <v>100</v>
      </c>
      <c r="E11" s="29"/>
      <c r="F11" s="30">
        <v>100</v>
      </c>
      <c r="G11" s="78">
        <v>100</v>
      </c>
      <c r="H11" s="12"/>
      <c r="I11" s="30">
        <v>100</v>
      </c>
      <c r="J11" s="31">
        <v>100</v>
      </c>
      <c r="K11" s="29"/>
      <c r="L11" s="30">
        <v>100</v>
      </c>
      <c r="M11" s="78">
        <v>100</v>
      </c>
      <c r="N11" s="12"/>
      <c r="O11" s="30">
        <v>100</v>
      </c>
      <c r="P11" s="31">
        <v>100</v>
      </c>
      <c r="Q11" s="29"/>
      <c r="R11" s="30">
        <v>100</v>
      </c>
      <c r="S11" s="78">
        <v>100</v>
      </c>
      <c r="T11" s="12"/>
    </row>
    <row r="12" spans="1:20" x14ac:dyDescent="0.25">
      <c r="A12" s="32" t="s">
        <v>6</v>
      </c>
      <c r="B12" s="33"/>
      <c r="C12" s="34">
        <v>0</v>
      </c>
      <c r="D12" s="35">
        <f>D11</f>
        <v>100</v>
      </c>
      <c r="E12" s="33" t="s">
        <v>1</v>
      </c>
      <c r="F12" s="36">
        <f t="shared" ref="F12:F33" si="0">C12*D12</f>
        <v>0</v>
      </c>
      <c r="G12" s="79">
        <f>G11+F12</f>
        <v>100</v>
      </c>
      <c r="H12" s="13"/>
      <c r="I12" s="36">
        <f>C12</f>
        <v>0</v>
      </c>
      <c r="J12" s="35">
        <f>J11</f>
        <v>100</v>
      </c>
      <c r="K12" s="33" t="s">
        <v>1</v>
      </c>
      <c r="L12" s="36">
        <f t="shared" ref="L12:L33" si="1">I12*J12</f>
        <v>0</v>
      </c>
      <c r="M12" s="79">
        <f>M11+L12</f>
        <v>100</v>
      </c>
      <c r="N12" s="13"/>
      <c r="O12" s="34"/>
      <c r="P12" s="35">
        <f>P11</f>
        <v>100</v>
      </c>
      <c r="Q12" s="33" t="s">
        <v>1</v>
      </c>
      <c r="R12" s="36">
        <f t="shared" ref="R12:R33" si="2">O12*P12</f>
        <v>0</v>
      </c>
      <c r="S12" s="79">
        <f>S11+R12</f>
        <v>100</v>
      </c>
      <c r="T12" s="13"/>
    </row>
    <row r="13" spans="1:20" x14ac:dyDescent="0.25">
      <c r="A13" s="28" t="s">
        <v>7</v>
      </c>
      <c r="B13" s="29" t="s">
        <v>8</v>
      </c>
      <c r="C13" s="16">
        <v>0.1082</v>
      </c>
      <c r="D13" s="31">
        <f>$G$12</f>
        <v>100</v>
      </c>
      <c r="E13" s="29" t="s">
        <v>9</v>
      </c>
      <c r="F13" s="30">
        <f t="shared" si="0"/>
        <v>10.82</v>
      </c>
      <c r="G13" s="78"/>
      <c r="H13" s="14"/>
      <c r="I13" s="16">
        <f>C13</f>
        <v>0.1082</v>
      </c>
      <c r="J13" s="31">
        <f>$M$12</f>
        <v>100</v>
      </c>
      <c r="K13" s="29" t="s">
        <v>9</v>
      </c>
      <c r="L13" s="30">
        <f t="shared" si="1"/>
        <v>10.82</v>
      </c>
      <c r="M13" s="78"/>
      <c r="N13" s="14"/>
      <c r="O13" s="16"/>
      <c r="P13" s="31">
        <f>$S$12</f>
        <v>100</v>
      </c>
      <c r="Q13" s="29" t="s">
        <v>9</v>
      </c>
      <c r="R13" s="30">
        <f t="shared" si="2"/>
        <v>0</v>
      </c>
      <c r="S13" s="78"/>
      <c r="T13" s="14"/>
    </row>
    <row r="14" spans="1:20" x14ac:dyDescent="0.25">
      <c r="A14" s="37"/>
      <c r="B14" s="38" t="s">
        <v>10</v>
      </c>
      <c r="C14" s="16">
        <v>2.1600000000000001E-2</v>
      </c>
      <c r="D14" s="24">
        <f>$G$12</f>
        <v>100</v>
      </c>
      <c r="E14" s="38" t="s">
        <v>9</v>
      </c>
      <c r="F14" s="39">
        <f t="shared" si="0"/>
        <v>2.16</v>
      </c>
      <c r="G14" s="80"/>
      <c r="H14" s="14"/>
      <c r="I14" s="16"/>
      <c r="J14" s="24">
        <f>$M$12</f>
        <v>100</v>
      </c>
      <c r="K14" s="38" t="s">
        <v>9</v>
      </c>
      <c r="L14" s="39">
        <f t="shared" si="1"/>
        <v>0</v>
      </c>
      <c r="M14" s="80"/>
      <c r="N14" s="14"/>
      <c r="O14" s="16"/>
      <c r="P14" s="24">
        <f>$S$12</f>
        <v>100</v>
      </c>
      <c r="Q14" s="38" t="s">
        <v>9</v>
      </c>
      <c r="R14" s="39">
        <f t="shared" si="2"/>
        <v>0</v>
      </c>
      <c r="S14" s="80"/>
      <c r="T14" s="14"/>
    </row>
    <row r="15" spans="1:20" x14ac:dyDescent="0.25">
      <c r="A15" s="37"/>
      <c r="B15" s="37" t="s">
        <v>11</v>
      </c>
      <c r="C15" s="16">
        <v>6.0000000000000001E-3</v>
      </c>
      <c r="D15" s="24">
        <f>$G$12</f>
        <v>100</v>
      </c>
      <c r="E15" s="38" t="s">
        <v>9</v>
      </c>
      <c r="F15" s="39">
        <f t="shared" si="0"/>
        <v>0.6</v>
      </c>
      <c r="G15" s="80"/>
      <c r="H15" s="14"/>
      <c r="I15" s="16"/>
      <c r="J15" s="24">
        <f t="shared" ref="J15:J16" si="3">$M$12</f>
        <v>100</v>
      </c>
      <c r="K15" s="38" t="s">
        <v>9</v>
      </c>
      <c r="L15" s="39">
        <f t="shared" si="1"/>
        <v>0</v>
      </c>
      <c r="M15" s="80"/>
      <c r="N15" s="14"/>
      <c r="O15" s="16"/>
      <c r="P15" s="24">
        <f t="shared" ref="P15:P16" si="4">$S$12</f>
        <v>100</v>
      </c>
      <c r="Q15" s="38" t="s">
        <v>9</v>
      </c>
      <c r="R15" s="39">
        <f t="shared" si="2"/>
        <v>0</v>
      </c>
      <c r="S15" s="80"/>
      <c r="T15" s="14"/>
    </row>
    <row r="16" spans="1:20" x14ac:dyDescent="0.25">
      <c r="A16" s="32"/>
      <c r="B16" s="32" t="s">
        <v>22</v>
      </c>
      <c r="C16" s="34">
        <f>SUM(C13:C15)</f>
        <v>0.1358</v>
      </c>
      <c r="D16" s="35">
        <f>$G$12</f>
        <v>100</v>
      </c>
      <c r="E16" s="33"/>
      <c r="F16" s="36">
        <f t="shared" si="0"/>
        <v>13.58</v>
      </c>
      <c r="G16" s="79">
        <f>G12+F16</f>
        <v>113.58</v>
      </c>
      <c r="H16" s="13"/>
      <c r="I16" s="34">
        <f>SUM(I13:I15)</f>
        <v>0.1082</v>
      </c>
      <c r="J16" s="24">
        <f t="shared" si="3"/>
        <v>100</v>
      </c>
      <c r="K16" s="33" t="s">
        <v>9</v>
      </c>
      <c r="L16" s="36">
        <f t="shared" si="1"/>
        <v>10.82</v>
      </c>
      <c r="M16" s="79">
        <f>M12+L16</f>
        <v>110.82</v>
      </c>
      <c r="N16" s="13"/>
      <c r="O16" s="34">
        <f>SUM(O13:O15)</f>
        <v>0</v>
      </c>
      <c r="P16" s="24">
        <f t="shared" si="4"/>
        <v>100</v>
      </c>
      <c r="Q16" s="33" t="s">
        <v>9</v>
      </c>
      <c r="R16" s="36">
        <f t="shared" si="2"/>
        <v>0</v>
      </c>
      <c r="S16" s="79">
        <f>S12+R16</f>
        <v>100</v>
      </c>
      <c r="T16" s="13"/>
    </row>
    <row r="17" spans="1:20" x14ac:dyDescent="0.25">
      <c r="A17" s="40" t="s">
        <v>12</v>
      </c>
      <c r="B17" s="41"/>
      <c r="C17" s="34">
        <v>8.3299999999999999E-2</v>
      </c>
      <c r="D17" s="27">
        <f>G16-F15-F12</f>
        <v>112.98</v>
      </c>
      <c r="E17" s="50" t="s">
        <v>47</v>
      </c>
      <c r="F17" s="26">
        <f t="shared" si="0"/>
        <v>9.4112340000000003</v>
      </c>
      <c r="G17" s="81">
        <f>G16+F17</f>
        <v>122.99123399999999</v>
      </c>
      <c r="H17" s="13"/>
      <c r="I17" s="51"/>
      <c r="J17" s="27">
        <f>M16-L15-L12</f>
        <v>110.82</v>
      </c>
      <c r="K17" s="41" t="s">
        <v>47</v>
      </c>
      <c r="L17" s="26">
        <f t="shared" si="1"/>
        <v>0</v>
      </c>
      <c r="M17" s="81">
        <f>M16+L17</f>
        <v>110.82</v>
      </c>
      <c r="N17" s="13"/>
      <c r="O17" s="34"/>
      <c r="P17" s="27">
        <f>S16-R15</f>
        <v>100</v>
      </c>
      <c r="Q17" s="41" t="s">
        <v>47</v>
      </c>
      <c r="R17" s="26">
        <f t="shared" si="2"/>
        <v>0</v>
      </c>
      <c r="S17" s="81">
        <f>S16+R17</f>
        <v>100</v>
      </c>
      <c r="T17" s="13"/>
    </row>
    <row r="18" spans="1:20" x14ac:dyDescent="0.25">
      <c r="A18" s="37" t="s">
        <v>18</v>
      </c>
      <c r="B18" s="38" t="s">
        <v>28</v>
      </c>
      <c r="C18" s="16">
        <v>0</v>
      </c>
      <c r="D18" s="24">
        <f t="shared" ref="D18:D30" si="5">$G$17</f>
        <v>122.99123399999999</v>
      </c>
      <c r="E18" s="38" t="s">
        <v>13</v>
      </c>
      <c r="F18" s="39">
        <f t="shared" si="0"/>
        <v>0</v>
      </c>
      <c r="G18" s="80"/>
      <c r="H18" s="14"/>
      <c r="I18" s="16">
        <f>C18</f>
        <v>0</v>
      </c>
      <c r="J18" s="24">
        <f>$M$17</f>
        <v>110.82</v>
      </c>
      <c r="K18" s="38" t="s">
        <v>13</v>
      </c>
      <c r="L18" s="39">
        <f t="shared" si="1"/>
        <v>0</v>
      </c>
      <c r="M18" s="80"/>
      <c r="N18" s="14"/>
      <c r="O18" s="16">
        <f>C18</f>
        <v>0</v>
      </c>
      <c r="P18" s="24">
        <f>$S$17</f>
        <v>100</v>
      </c>
      <c r="Q18" s="38" t="s">
        <v>13</v>
      </c>
      <c r="R18" s="39">
        <f t="shared" si="2"/>
        <v>0</v>
      </c>
      <c r="S18" s="80"/>
      <c r="T18" s="14"/>
    </row>
    <row r="19" spans="1:20" x14ac:dyDescent="0.25">
      <c r="A19" s="37"/>
      <c r="B19" s="38" t="s">
        <v>38</v>
      </c>
      <c r="C19" s="83"/>
      <c r="D19" s="24">
        <f t="shared" si="5"/>
        <v>122.99123399999999</v>
      </c>
      <c r="E19" s="38" t="s">
        <v>13</v>
      </c>
      <c r="F19" s="39">
        <f t="shared" si="0"/>
        <v>0</v>
      </c>
      <c r="G19" s="80"/>
      <c r="H19" s="14"/>
      <c r="I19" s="16">
        <v>0</v>
      </c>
      <c r="J19" s="24">
        <f>$M$17</f>
        <v>110.82</v>
      </c>
      <c r="K19" s="38" t="s">
        <v>13</v>
      </c>
      <c r="L19" s="39">
        <f t="shared" si="1"/>
        <v>0</v>
      </c>
      <c r="M19" s="80"/>
      <c r="N19" s="14"/>
      <c r="O19" s="16">
        <f>I19</f>
        <v>0</v>
      </c>
      <c r="P19" s="24">
        <f t="shared" ref="P19:P22" si="6">$S$17</f>
        <v>100</v>
      </c>
      <c r="Q19" s="38" t="s">
        <v>13</v>
      </c>
      <c r="R19" s="39">
        <f t="shared" si="2"/>
        <v>0</v>
      </c>
      <c r="S19" s="80"/>
      <c r="T19" s="14"/>
    </row>
    <row r="20" spans="1:20" x14ac:dyDescent="0.25">
      <c r="A20" s="37"/>
      <c r="B20" s="38" t="s">
        <v>73</v>
      </c>
      <c r="C20" s="16">
        <v>0</v>
      </c>
      <c r="D20" s="24">
        <f t="shared" si="5"/>
        <v>122.99123399999999</v>
      </c>
      <c r="E20" s="38" t="s">
        <v>13</v>
      </c>
      <c r="F20" s="39">
        <f t="shared" si="0"/>
        <v>0</v>
      </c>
      <c r="G20" s="80"/>
      <c r="H20" s="14"/>
      <c r="I20" s="16">
        <v>0</v>
      </c>
      <c r="J20" s="24">
        <f t="shared" ref="J20:J30" si="7">$M$17</f>
        <v>110.82</v>
      </c>
      <c r="K20" s="38" t="s">
        <v>13</v>
      </c>
      <c r="L20" s="39">
        <f t="shared" si="1"/>
        <v>0</v>
      </c>
      <c r="M20" s="80"/>
      <c r="N20" s="14"/>
      <c r="O20" s="16">
        <f t="shared" ref="O20:O21" si="8">I20</f>
        <v>0</v>
      </c>
      <c r="P20" s="24">
        <f t="shared" si="6"/>
        <v>100</v>
      </c>
      <c r="Q20" s="38" t="s">
        <v>13</v>
      </c>
      <c r="R20" s="39">
        <f t="shared" si="2"/>
        <v>0</v>
      </c>
      <c r="S20" s="80"/>
      <c r="T20" s="14"/>
    </row>
    <row r="21" spans="1:20" x14ac:dyDescent="0.25">
      <c r="A21" s="37"/>
      <c r="B21" s="38" t="s">
        <v>48</v>
      </c>
      <c r="C21" s="16">
        <v>0</v>
      </c>
      <c r="D21" s="24">
        <f>$G$11</f>
        <v>100</v>
      </c>
      <c r="E21" s="38" t="s">
        <v>1</v>
      </c>
      <c r="F21" s="39">
        <f>C21*D21</f>
        <v>0</v>
      </c>
      <c r="G21" s="80"/>
      <c r="H21" s="14"/>
      <c r="I21" s="16">
        <v>0</v>
      </c>
      <c r="J21" s="42">
        <f>$M$11</f>
        <v>100</v>
      </c>
      <c r="K21" s="38" t="s">
        <v>1</v>
      </c>
      <c r="L21" s="39">
        <f t="shared" si="1"/>
        <v>0</v>
      </c>
      <c r="M21" s="80"/>
      <c r="N21" s="14"/>
      <c r="O21" s="16">
        <f t="shared" si="8"/>
        <v>0</v>
      </c>
      <c r="P21" s="42">
        <f>$S$11</f>
        <v>100</v>
      </c>
      <c r="Q21" s="38" t="s">
        <v>1</v>
      </c>
      <c r="R21" s="39">
        <f t="shared" si="2"/>
        <v>0</v>
      </c>
      <c r="S21" s="80"/>
      <c r="T21" s="14"/>
    </row>
    <row r="22" spans="1:20" x14ac:dyDescent="0.25">
      <c r="A22" s="37"/>
      <c r="B22" s="33" t="s">
        <v>22</v>
      </c>
      <c r="C22" s="43">
        <f>SUM(C18:C21)</f>
        <v>0</v>
      </c>
      <c r="D22" s="24">
        <f t="shared" si="5"/>
        <v>122.99123399999999</v>
      </c>
      <c r="E22" s="38" t="s">
        <v>13</v>
      </c>
      <c r="F22" s="39">
        <f>SUM(F18:F21)</f>
        <v>0</v>
      </c>
      <c r="G22" s="80">
        <f>G17+F22</f>
        <v>122.99123399999999</v>
      </c>
      <c r="H22" s="17"/>
      <c r="I22" s="43">
        <f>SUM(I18:I21)</f>
        <v>0</v>
      </c>
      <c r="J22" s="36">
        <f t="shared" si="7"/>
        <v>110.82</v>
      </c>
      <c r="K22" s="38" t="s">
        <v>13</v>
      </c>
      <c r="L22" s="39">
        <f>SUM(L18:L21)</f>
        <v>0</v>
      </c>
      <c r="M22" s="80">
        <f>M17+L22</f>
        <v>110.82</v>
      </c>
      <c r="N22" s="17"/>
      <c r="O22" s="43">
        <f>SUM(O18:O21)</f>
        <v>0</v>
      </c>
      <c r="P22" s="24">
        <f t="shared" si="6"/>
        <v>100</v>
      </c>
      <c r="Q22" s="38" t="s">
        <v>13</v>
      </c>
      <c r="R22" s="39">
        <f t="shared" si="2"/>
        <v>0</v>
      </c>
      <c r="S22" s="80">
        <f>S17+R22</f>
        <v>100</v>
      </c>
      <c r="T22" s="14"/>
    </row>
    <row r="23" spans="1:20" x14ac:dyDescent="0.25">
      <c r="A23" s="28" t="s">
        <v>29</v>
      </c>
      <c r="B23" s="29" t="s">
        <v>87</v>
      </c>
      <c r="C23" s="16">
        <v>2.7E-2</v>
      </c>
      <c r="D23" s="31">
        <f t="shared" si="5"/>
        <v>122.99123399999999</v>
      </c>
      <c r="E23" s="29" t="s">
        <v>13</v>
      </c>
      <c r="F23" s="30">
        <f t="shared" si="0"/>
        <v>3.3207633179999996</v>
      </c>
      <c r="G23" s="78"/>
      <c r="H23" s="14"/>
      <c r="I23" s="16">
        <f t="shared" ref="I23:I28" si="9">C23</f>
        <v>2.7E-2</v>
      </c>
      <c r="J23" s="24">
        <f t="shared" si="7"/>
        <v>110.82</v>
      </c>
      <c r="K23" s="29" t="s">
        <v>13</v>
      </c>
      <c r="L23" s="30">
        <f t="shared" si="1"/>
        <v>2.9921399999999996</v>
      </c>
      <c r="M23" s="78"/>
      <c r="N23" s="14"/>
      <c r="O23" s="16">
        <f t="shared" ref="O23:O28" si="10">I23</f>
        <v>2.7E-2</v>
      </c>
      <c r="P23" s="31">
        <f>$S$17</f>
        <v>100</v>
      </c>
      <c r="Q23" s="29" t="s">
        <v>13</v>
      </c>
      <c r="R23" s="30">
        <f t="shared" si="2"/>
        <v>2.7</v>
      </c>
      <c r="S23" s="78"/>
      <c r="T23" s="14"/>
    </row>
    <row r="24" spans="1:20" x14ac:dyDescent="0.25">
      <c r="A24" s="37"/>
      <c r="B24" s="37" t="s">
        <v>24</v>
      </c>
      <c r="C24" s="16">
        <v>7.5300000000000006E-2</v>
      </c>
      <c r="D24" s="24">
        <f t="shared" si="5"/>
        <v>122.99123399999999</v>
      </c>
      <c r="E24" s="38" t="s">
        <v>13</v>
      </c>
      <c r="F24" s="39">
        <f t="shared" si="0"/>
        <v>9.2612399201999995</v>
      </c>
      <c r="G24" s="80"/>
      <c r="H24" s="14"/>
      <c r="I24" s="16">
        <f t="shared" si="9"/>
        <v>7.5300000000000006E-2</v>
      </c>
      <c r="J24" s="24">
        <f t="shared" si="7"/>
        <v>110.82</v>
      </c>
      <c r="K24" s="38" t="s">
        <v>13</v>
      </c>
      <c r="L24" s="39">
        <f t="shared" si="1"/>
        <v>8.3447460000000007</v>
      </c>
      <c r="M24" s="80"/>
      <c r="N24" s="14"/>
      <c r="O24" s="16">
        <f t="shared" si="10"/>
        <v>7.5300000000000006E-2</v>
      </c>
      <c r="P24" s="24">
        <f>$S$17</f>
        <v>100</v>
      </c>
      <c r="Q24" s="38" t="s">
        <v>13</v>
      </c>
      <c r="R24" s="39">
        <f t="shared" si="2"/>
        <v>7.53</v>
      </c>
      <c r="S24" s="80"/>
      <c r="T24" s="14"/>
    </row>
    <row r="25" spans="1:20" x14ac:dyDescent="0.25">
      <c r="A25" s="37"/>
      <c r="B25" s="37" t="s">
        <v>30</v>
      </c>
      <c r="C25" s="83"/>
      <c r="D25" s="24">
        <f t="shared" si="5"/>
        <v>122.99123399999999</v>
      </c>
      <c r="E25" s="38" t="s">
        <v>13</v>
      </c>
      <c r="F25" s="39">
        <f t="shared" si="0"/>
        <v>0</v>
      </c>
      <c r="G25" s="80"/>
      <c r="H25" s="14"/>
      <c r="I25" s="16">
        <f t="shared" si="9"/>
        <v>0</v>
      </c>
      <c r="J25" s="24">
        <f t="shared" si="7"/>
        <v>110.82</v>
      </c>
      <c r="K25" s="38" t="s">
        <v>13</v>
      </c>
      <c r="L25" s="39">
        <f t="shared" si="1"/>
        <v>0</v>
      </c>
      <c r="M25" s="80"/>
      <c r="N25" s="14"/>
      <c r="O25" s="16">
        <f t="shared" si="10"/>
        <v>0</v>
      </c>
      <c r="P25" s="24">
        <f t="shared" ref="P25:P29" si="11">$S$17</f>
        <v>100</v>
      </c>
      <c r="Q25" s="38" t="s">
        <v>13</v>
      </c>
      <c r="R25" s="39">
        <f t="shared" si="2"/>
        <v>0</v>
      </c>
      <c r="S25" s="80"/>
      <c r="T25" s="14"/>
    </row>
    <row r="26" spans="1:20" x14ac:dyDescent="0.25">
      <c r="A26" s="37"/>
      <c r="B26" s="37" t="s">
        <v>31</v>
      </c>
      <c r="C26" s="83"/>
      <c r="D26" s="24">
        <f t="shared" si="5"/>
        <v>122.99123399999999</v>
      </c>
      <c r="E26" s="38" t="s">
        <v>13</v>
      </c>
      <c r="F26" s="39">
        <f t="shared" si="0"/>
        <v>0</v>
      </c>
      <c r="G26" s="80"/>
      <c r="H26" s="14"/>
      <c r="I26" s="16">
        <f t="shared" si="9"/>
        <v>0</v>
      </c>
      <c r="J26" s="24">
        <f t="shared" si="7"/>
        <v>110.82</v>
      </c>
      <c r="K26" s="38" t="s">
        <v>13</v>
      </c>
      <c r="L26" s="39">
        <f t="shared" si="1"/>
        <v>0</v>
      </c>
      <c r="M26" s="80"/>
      <c r="N26" s="14"/>
      <c r="O26" s="16">
        <f t="shared" si="10"/>
        <v>0</v>
      </c>
      <c r="P26" s="24">
        <f t="shared" si="11"/>
        <v>100</v>
      </c>
      <c r="Q26" s="38" t="s">
        <v>13</v>
      </c>
      <c r="R26" s="39">
        <f t="shared" si="2"/>
        <v>0</v>
      </c>
      <c r="S26" s="80"/>
      <c r="T26" s="14"/>
    </row>
    <row r="27" spans="1:20" x14ac:dyDescent="0.25">
      <c r="A27" s="37"/>
      <c r="B27" s="37" t="s">
        <v>14</v>
      </c>
      <c r="C27" s="16">
        <v>7.0000000000000007E-2</v>
      </c>
      <c r="D27" s="24">
        <f t="shared" si="5"/>
        <v>122.99123399999999</v>
      </c>
      <c r="E27" s="38" t="s">
        <v>13</v>
      </c>
      <c r="F27" s="39">
        <f t="shared" si="0"/>
        <v>8.6093863800000001</v>
      </c>
      <c r="G27" s="80"/>
      <c r="H27" s="14"/>
      <c r="I27" s="16">
        <f t="shared" si="9"/>
        <v>7.0000000000000007E-2</v>
      </c>
      <c r="J27" s="24">
        <f t="shared" si="7"/>
        <v>110.82</v>
      </c>
      <c r="K27" s="38" t="s">
        <v>13</v>
      </c>
      <c r="L27" s="39">
        <f t="shared" si="1"/>
        <v>7.7574000000000005</v>
      </c>
      <c r="M27" s="80"/>
      <c r="N27" s="14"/>
      <c r="O27" s="16">
        <f t="shared" si="10"/>
        <v>7.0000000000000007E-2</v>
      </c>
      <c r="P27" s="24">
        <f t="shared" si="11"/>
        <v>100</v>
      </c>
      <c r="Q27" s="38" t="s">
        <v>13</v>
      </c>
      <c r="R27" s="39">
        <f t="shared" si="2"/>
        <v>7.0000000000000009</v>
      </c>
      <c r="S27" s="80"/>
      <c r="T27" s="14"/>
    </row>
    <row r="28" spans="1:20" x14ac:dyDescent="0.25">
      <c r="A28" s="37"/>
      <c r="B28" s="38" t="s">
        <v>25</v>
      </c>
      <c r="C28" s="83"/>
      <c r="D28" s="24">
        <f t="shared" si="5"/>
        <v>122.99123399999999</v>
      </c>
      <c r="E28" s="38" t="s">
        <v>13</v>
      </c>
      <c r="F28" s="39">
        <f t="shared" si="0"/>
        <v>0</v>
      </c>
      <c r="G28" s="80"/>
      <c r="H28" s="14"/>
      <c r="I28" s="16">
        <f t="shared" si="9"/>
        <v>0</v>
      </c>
      <c r="J28" s="24">
        <f t="shared" si="7"/>
        <v>110.82</v>
      </c>
      <c r="K28" s="38" t="s">
        <v>13</v>
      </c>
      <c r="L28" s="39">
        <f t="shared" si="1"/>
        <v>0</v>
      </c>
      <c r="M28" s="80"/>
      <c r="N28" s="14"/>
      <c r="O28" s="16">
        <f t="shared" si="10"/>
        <v>0</v>
      </c>
      <c r="P28" s="24">
        <f t="shared" si="11"/>
        <v>100</v>
      </c>
      <c r="Q28" s="38" t="s">
        <v>13</v>
      </c>
      <c r="R28" s="39">
        <f t="shared" si="2"/>
        <v>0</v>
      </c>
      <c r="S28" s="80"/>
      <c r="T28" s="14"/>
    </row>
    <row r="29" spans="1:20" x14ac:dyDescent="0.25">
      <c r="A29" s="37"/>
      <c r="B29" s="38" t="s">
        <v>44</v>
      </c>
      <c r="C29" s="83"/>
      <c r="D29" s="24">
        <f t="shared" si="5"/>
        <v>122.99123399999999</v>
      </c>
      <c r="E29" s="38" t="s">
        <v>13</v>
      </c>
      <c r="F29" s="39">
        <f t="shared" si="0"/>
        <v>0</v>
      </c>
      <c r="G29" s="80"/>
      <c r="H29" s="14"/>
      <c r="I29" s="83"/>
      <c r="J29" s="24">
        <f t="shared" si="7"/>
        <v>110.82</v>
      </c>
      <c r="K29" s="38" t="s">
        <v>13</v>
      </c>
      <c r="L29" s="39">
        <f t="shared" si="1"/>
        <v>0</v>
      </c>
      <c r="M29" s="80"/>
      <c r="N29" s="14"/>
      <c r="O29" s="83"/>
      <c r="P29" s="24">
        <f t="shared" si="11"/>
        <v>100</v>
      </c>
      <c r="Q29" s="38" t="s">
        <v>13</v>
      </c>
      <c r="R29" s="39">
        <f t="shared" si="2"/>
        <v>0</v>
      </c>
      <c r="S29" s="80"/>
      <c r="T29" s="14"/>
    </row>
    <row r="30" spans="1:20" x14ac:dyDescent="0.25">
      <c r="A30" s="32"/>
      <c r="B30" s="33" t="s">
        <v>22</v>
      </c>
      <c r="C30" s="43">
        <f>SUM(C23:C29)</f>
        <v>0.17230000000000001</v>
      </c>
      <c r="D30" s="35">
        <f t="shared" si="5"/>
        <v>122.99123399999999</v>
      </c>
      <c r="E30" s="33" t="s">
        <v>13</v>
      </c>
      <c r="F30" s="36">
        <f t="shared" si="0"/>
        <v>21.191389618199999</v>
      </c>
      <c r="G30" s="79">
        <f>G22+F30</f>
        <v>144.18262361819998</v>
      </c>
      <c r="H30" s="13"/>
      <c r="I30" s="43">
        <f>SUM(I23:I29)</f>
        <v>0.17230000000000001</v>
      </c>
      <c r="J30" s="36">
        <f t="shared" si="7"/>
        <v>110.82</v>
      </c>
      <c r="K30" s="33" t="s">
        <v>13</v>
      </c>
      <c r="L30" s="36">
        <f t="shared" si="1"/>
        <v>19.094286</v>
      </c>
      <c r="M30" s="79">
        <f>M22+L30</f>
        <v>129.914286</v>
      </c>
      <c r="N30" s="13"/>
      <c r="O30" s="43">
        <f>SUM(O23:O29)</f>
        <v>0.17230000000000001</v>
      </c>
      <c r="P30" s="35">
        <f>$S$17</f>
        <v>100</v>
      </c>
      <c r="Q30" s="33" t="s">
        <v>13</v>
      </c>
      <c r="R30" s="36">
        <f t="shared" si="2"/>
        <v>17.23</v>
      </c>
      <c r="S30" s="79">
        <f>S22+R30</f>
        <v>117.23</v>
      </c>
      <c r="T30" s="13"/>
    </row>
    <row r="31" spans="1:20" x14ac:dyDescent="0.25">
      <c r="A31" s="37" t="s">
        <v>16</v>
      </c>
      <c r="B31" s="38" t="s">
        <v>15</v>
      </c>
      <c r="C31" s="83"/>
      <c r="D31" s="24">
        <f>$G$30</f>
        <v>144.18262361819998</v>
      </c>
      <c r="E31" s="38" t="s">
        <v>26</v>
      </c>
      <c r="F31" s="39">
        <f t="shared" si="0"/>
        <v>0</v>
      </c>
      <c r="G31" s="80"/>
      <c r="H31" s="14"/>
      <c r="I31" s="16">
        <f>C31</f>
        <v>0</v>
      </c>
      <c r="J31" s="24">
        <f>$M$30</f>
        <v>129.914286</v>
      </c>
      <c r="K31" s="38" t="s">
        <v>26</v>
      </c>
      <c r="L31" s="39">
        <f t="shared" si="1"/>
        <v>0</v>
      </c>
      <c r="M31" s="80"/>
      <c r="N31" s="14"/>
      <c r="O31" s="16">
        <v>0</v>
      </c>
      <c r="P31" s="24">
        <f>$S30</f>
        <v>117.23</v>
      </c>
      <c r="Q31" s="38" t="s">
        <v>26</v>
      </c>
      <c r="R31" s="39">
        <f t="shared" si="2"/>
        <v>0</v>
      </c>
      <c r="S31" s="80"/>
      <c r="T31" s="14"/>
    </row>
    <row r="32" spans="1:20" x14ac:dyDescent="0.25">
      <c r="A32" s="37" t="s">
        <v>17</v>
      </c>
      <c r="B32" s="38" t="s">
        <v>94</v>
      </c>
      <c r="C32" s="83"/>
      <c r="D32" s="24">
        <f t="shared" ref="D32:D33" si="12">$G$30</f>
        <v>144.18262361819998</v>
      </c>
      <c r="E32" s="38" t="s">
        <v>26</v>
      </c>
      <c r="F32" s="39">
        <f t="shared" si="0"/>
        <v>0</v>
      </c>
      <c r="G32" s="80"/>
      <c r="H32" s="14"/>
      <c r="I32" s="16"/>
      <c r="J32" s="24">
        <f>$M$30</f>
        <v>129.914286</v>
      </c>
      <c r="K32" s="38" t="s">
        <v>26</v>
      </c>
      <c r="L32" s="39">
        <f t="shared" si="1"/>
        <v>0</v>
      </c>
      <c r="M32" s="80"/>
      <c r="N32" s="14"/>
      <c r="O32" s="16"/>
      <c r="P32" s="24">
        <f>$S$30</f>
        <v>117.23</v>
      </c>
      <c r="Q32" s="38" t="s">
        <v>26</v>
      </c>
      <c r="R32" s="39">
        <f t="shared" si="2"/>
        <v>0</v>
      </c>
      <c r="S32" s="80"/>
      <c r="T32" s="14"/>
    </row>
    <row r="33" spans="1:20" x14ac:dyDescent="0.25">
      <c r="A33" s="37"/>
      <c r="B33" s="33" t="s">
        <v>22</v>
      </c>
      <c r="C33" s="43">
        <f>SUM(C31:C32)</f>
        <v>0</v>
      </c>
      <c r="D33" s="24">
        <f t="shared" si="12"/>
        <v>144.18262361819998</v>
      </c>
      <c r="E33" s="38" t="s">
        <v>26</v>
      </c>
      <c r="F33" s="36">
        <f t="shared" si="0"/>
        <v>0</v>
      </c>
      <c r="G33" s="80"/>
      <c r="H33" s="14"/>
      <c r="I33" s="43">
        <f>SUM(I31:I32)</f>
        <v>0</v>
      </c>
      <c r="J33" s="24">
        <f>$M$30</f>
        <v>129.914286</v>
      </c>
      <c r="K33" s="38" t="s">
        <v>26</v>
      </c>
      <c r="L33" s="36">
        <f t="shared" si="1"/>
        <v>0</v>
      </c>
      <c r="M33" s="80"/>
      <c r="N33" s="14"/>
      <c r="O33" s="43">
        <f>SUM(O31:O32)</f>
        <v>0</v>
      </c>
      <c r="P33" s="24">
        <f>$S$30</f>
        <v>117.23</v>
      </c>
      <c r="Q33" s="38" t="s">
        <v>26</v>
      </c>
      <c r="R33" s="36">
        <f t="shared" si="2"/>
        <v>0</v>
      </c>
      <c r="S33" s="80"/>
      <c r="T33" s="14"/>
    </row>
    <row r="34" spans="1:20" s="9" customFormat="1" x14ac:dyDescent="0.25">
      <c r="A34" s="3"/>
      <c r="B34" s="7" t="s">
        <v>22</v>
      </c>
      <c r="C34" s="8"/>
      <c r="D34" s="5"/>
      <c r="E34" s="7"/>
      <c r="F34" s="6"/>
      <c r="G34" s="82">
        <f>G30+F33</f>
        <v>144.18262361819998</v>
      </c>
      <c r="H34" s="15"/>
      <c r="I34" s="8"/>
      <c r="J34" s="5"/>
      <c r="K34" s="7"/>
      <c r="L34" s="6"/>
      <c r="M34" s="82">
        <f>M30+L33</f>
        <v>129.914286</v>
      </c>
      <c r="N34" s="15"/>
      <c r="O34" s="8"/>
      <c r="P34" s="5"/>
      <c r="Q34" s="7"/>
      <c r="R34" s="6"/>
      <c r="S34" s="82">
        <f>S30+R33</f>
        <v>117.23</v>
      </c>
      <c r="T34" s="15"/>
    </row>
    <row r="38" spans="1:20" hidden="1" x14ac:dyDescent="0.25"/>
    <row r="39" spans="1:20" hidden="1" x14ac:dyDescent="0.25"/>
    <row r="40" spans="1:20" s="23" customFormat="1" ht="32.4" hidden="1" x14ac:dyDescent="0.55000000000000004">
      <c r="A40" s="18"/>
      <c r="B40" s="104" t="s">
        <v>59</v>
      </c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T40" s="24"/>
    </row>
    <row r="41" spans="1:20" hidden="1" x14ac:dyDescent="0.25"/>
    <row r="42" spans="1:20" hidden="1" x14ac:dyDescent="0.25"/>
    <row r="43" spans="1:20" ht="31.5" hidden="1" customHeight="1" x14ac:dyDescent="0.25">
      <c r="A43" s="61" t="s">
        <v>86</v>
      </c>
      <c r="B43" s="111" t="s">
        <v>51</v>
      </c>
      <c r="C43" s="111"/>
      <c r="D43" s="111"/>
      <c r="E43" s="111"/>
      <c r="F43" s="111"/>
      <c r="G43" s="112"/>
      <c r="H43" s="108" t="s">
        <v>101</v>
      </c>
      <c r="I43" s="109"/>
      <c r="J43" s="109"/>
      <c r="K43" s="109"/>
      <c r="L43" s="109"/>
      <c r="M43" s="110"/>
      <c r="N43" s="27"/>
      <c r="O43" s="105" t="s">
        <v>50</v>
      </c>
      <c r="P43" s="106"/>
      <c r="Q43" s="106"/>
      <c r="R43" s="106"/>
      <c r="S43" s="106"/>
      <c r="T43" s="107"/>
    </row>
    <row r="44" spans="1:20" hidden="1" x14ac:dyDescent="0.25">
      <c r="A44" s="3" t="s">
        <v>0</v>
      </c>
      <c r="B44" s="4"/>
      <c r="C44" s="19" t="s">
        <v>2</v>
      </c>
      <c r="D44" s="103" t="s">
        <v>3</v>
      </c>
      <c r="E44" s="103"/>
      <c r="F44" s="6" t="s">
        <v>4</v>
      </c>
      <c r="G44" s="5" t="s">
        <v>5</v>
      </c>
      <c r="H44" s="11"/>
      <c r="I44" s="19" t="s">
        <v>2</v>
      </c>
      <c r="J44" s="103" t="s">
        <v>3</v>
      </c>
      <c r="K44" s="103"/>
      <c r="L44" s="6" t="s">
        <v>4</v>
      </c>
      <c r="M44" s="5" t="s">
        <v>5</v>
      </c>
      <c r="N44" s="11"/>
      <c r="O44" s="19" t="s">
        <v>2</v>
      </c>
      <c r="P44" s="103" t="s">
        <v>3</v>
      </c>
      <c r="Q44" s="103"/>
      <c r="R44" s="6" t="s">
        <v>4</v>
      </c>
      <c r="S44" s="5" t="s">
        <v>5</v>
      </c>
      <c r="T44" s="5"/>
    </row>
    <row r="45" spans="1:20" hidden="1" x14ac:dyDescent="0.25">
      <c r="A45" s="28" t="s">
        <v>1</v>
      </c>
      <c r="B45" s="29"/>
      <c r="C45" s="30">
        <v>100</v>
      </c>
      <c r="D45" s="31">
        <v>100</v>
      </c>
      <c r="E45" s="29"/>
      <c r="F45" s="30">
        <v>100</v>
      </c>
      <c r="G45" s="78">
        <v>100</v>
      </c>
      <c r="H45" s="12"/>
      <c r="I45" s="30">
        <v>100</v>
      </c>
      <c r="J45" s="31">
        <v>100</v>
      </c>
      <c r="K45" s="29"/>
      <c r="L45" s="30">
        <v>100</v>
      </c>
      <c r="M45" s="78">
        <v>100</v>
      </c>
      <c r="N45" s="12"/>
      <c r="O45" s="30">
        <v>100</v>
      </c>
      <c r="P45" s="31">
        <v>100</v>
      </c>
      <c r="Q45" s="29"/>
      <c r="R45" s="30">
        <v>100</v>
      </c>
      <c r="S45" s="78">
        <v>100</v>
      </c>
      <c r="T45" s="12"/>
    </row>
    <row r="46" spans="1:20" hidden="1" x14ac:dyDescent="0.25">
      <c r="A46" s="32" t="s">
        <v>6</v>
      </c>
      <c r="B46" s="33"/>
      <c r="C46" s="34">
        <f>C12</f>
        <v>0</v>
      </c>
      <c r="D46" s="35">
        <f>D45</f>
        <v>100</v>
      </c>
      <c r="E46" s="33" t="s">
        <v>1</v>
      </c>
      <c r="F46" s="36">
        <f t="shared" ref="F46:F54" si="13">C46*D46</f>
        <v>0</v>
      </c>
      <c r="G46" s="79">
        <f>G45+F46</f>
        <v>100</v>
      </c>
      <c r="H46" s="13"/>
      <c r="I46" s="43">
        <f>C46</f>
        <v>0</v>
      </c>
      <c r="J46" s="35">
        <f>J45</f>
        <v>100</v>
      </c>
      <c r="K46" s="33" t="s">
        <v>1</v>
      </c>
      <c r="L46" s="36">
        <f t="shared" ref="L46:L55" si="14">I46*J46</f>
        <v>0</v>
      </c>
      <c r="M46" s="79">
        <f>M45+L46</f>
        <v>100</v>
      </c>
      <c r="N46" s="13"/>
      <c r="O46" s="34"/>
      <c r="P46" s="35">
        <f>P45</f>
        <v>100</v>
      </c>
      <c r="Q46" s="33" t="s">
        <v>1</v>
      </c>
      <c r="R46" s="36">
        <f t="shared" ref="R46:R67" si="15">O46*P46</f>
        <v>0</v>
      </c>
      <c r="S46" s="79">
        <f>S45+R46</f>
        <v>100</v>
      </c>
      <c r="T46" s="13"/>
    </row>
    <row r="47" spans="1:20" hidden="1" x14ac:dyDescent="0.25">
      <c r="A47" s="28" t="s">
        <v>7</v>
      </c>
      <c r="B47" s="29" t="s">
        <v>8</v>
      </c>
      <c r="C47" s="16">
        <v>0.1082</v>
      </c>
      <c r="D47" s="31">
        <f>$G$46</f>
        <v>100</v>
      </c>
      <c r="E47" s="29" t="s">
        <v>9</v>
      </c>
      <c r="F47" s="30">
        <f t="shared" si="13"/>
        <v>10.82</v>
      </c>
      <c r="G47" s="78"/>
      <c r="H47" s="14"/>
      <c r="I47" s="16">
        <f>C47</f>
        <v>0.1082</v>
      </c>
      <c r="J47" s="31">
        <f>$M$46</f>
        <v>100</v>
      </c>
      <c r="K47" s="29" t="s">
        <v>9</v>
      </c>
      <c r="L47" s="30">
        <f t="shared" si="14"/>
        <v>10.82</v>
      </c>
      <c r="M47" s="78"/>
      <c r="N47" s="14"/>
      <c r="O47" s="16"/>
      <c r="P47" s="31">
        <f>$S$46</f>
        <v>100</v>
      </c>
      <c r="Q47" s="29" t="s">
        <v>9</v>
      </c>
      <c r="R47" s="30">
        <f t="shared" si="15"/>
        <v>0</v>
      </c>
      <c r="S47" s="78"/>
      <c r="T47" s="14"/>
    </row>
    <row r="48" spans="1:20" hidden="1" x14ac:dyDescent="0.25">
      <c r="A48" s="37"/>
      <c r="B48" s="38" t="s">
        <v>10</v>
      </c>
      <c r="C48" s="16">
        <v>2.1600000000000001E-2</v>
      </c>
      <c r="D48" s="24">
        <f>$G$46</f>
        <v>100</v>
      </c>
      <c r="E48" s="38" t="s">
        <v>9</v>
      </c>
      <c r="F48" s="39">
        <f t="shared" si="13"/>
        <v>2.16</v>
      </c>
      <c r="G48" s="80"/>
      <c r="H48" s="14"/>
      <c r="I48" s="16"/>
      <c r="J48" s="24">
        <f>$M$46</f>
        <v>100</v>
      </c>
      <c r="K48" s="38" t="s">
        <v>9</v>
      </c>
      <c r="L48" s="39">
        <f t="shared" si="14"/>
        <v>0</v>
      </c>
      <c r="M48" s="80"/>
      <c r="N48" s="14"/>
      <c r="O48" s="16"/>
      <c r="P48" s="39">
        <f>$S$46</f>
        <v>100</v>
      </c>
      <c r="Q48" s="38" t="s">
        <v>9</v>
      </c>
      <c r="R48" s="39">
        <f t="shared" si="15"/>
        <v>0</v>
      </c>
      <c r="S48" s="80"/>
      <c r="T48" s="14"/>
    </row>
    <row r="49" spans="1:20" hidden="1" x14ac:dyDescent="0.25">
      <c r="A49" s="37"/>
      <c r="B49" s="37" t="s">
        <v>11</v>
      </c>
      <c r="C49" s="16">
        <v>6.0000000000000001E-3</v>
      </c>
      <c r="D49" s="24">
        <f t="shared" ref="D49:D50" si="16">$G$46</f>
        <v>100</v>
      </c>
      <c r="E49" s="38" t="s">
        <v>9</v>
      </c>
      <c r="F49" s="39">
        <f t="shared" si="13"/>
        <v>0.6</v>
      </c>
      <c r="G49" s="80"/>
      <c r="H49" s="14"/>
      <c r="I49" s="16"/>
      <c r="J49" s="24">
        <f>$M$46</f>
        <v>100</v>
      </c>
      <c r="K49" s="38" t="s">
        <v>9</v>
      </c>
      <c r="L49" s="39">
        <f t="shared" si="14"/>
        <v>0</v>
      </c>
      <c r="M49" s="80"/>
      <c r="N49" s="14"/>
      <c r="O49" s="16"/>
      <c r="P49" s="39">
        <f t="shared" ref="P49:P50" si="17">$S$46</f>
        <v>100</v>
      </c>
      <c r="Q49" s="38" t="s">
        <v>9</v>
      </c>
      <c r="R49" s="39">
        <f t="shared" si="15"/>
        <v>0</v>
      </c>
      <c r="S49" s="80"/>
      <c r="T49" s="14"/>
    </row>
    <row r="50" spans="1:20" hidden="1" x14ac:dyDescent="0.25">
      <c r="A50" s="32"/>
      <c r="B50" s="32" t="s">
        <v>22</v>
      </c>
      <c r="C50" s="34">
        <f>SUM(C47:C49)</f>
        <v>0.1358</v>
      </c>
      <c r="D50" s="24">
        <f t="shared" si="16"/>
        <v>100</v>
      </c>
      <c r="E50" s="33"/>
      <c r="F50" s="36">
        <f t="shared" si="13"/>
        <v>13.58</v>
      </c>
      <c r="G50" s="79">
        <f>G46+F50</f>
        <v>113.58</v>
      </c>
      <c r="H50" s="13"/>
      <c r="I50" s="34">
        <f>SUM(I47:I49)</f>
        <v>0.1082</v>
      </c>
      <c r="J50" s="24">
        <f>$M$46</f>
        <v>100</v>
      </c>
      <c r="K50" s="33" t="s">
        <v>9</v>
      </c>
      <c r="L50" s="36">
        <f t="shared" si="14"/>
        <v>10.82</v>
      </c>
      <c r="M50" s="79">
        <f>M46+L50</f>
        <v>110.82</v>
      </c>
      <c r="N50" s="13"/>
      <c r="O50" s="34">
        <f>SUM(O47:O49)</f>
        <v>0</v>
      </c>
      <c r="P50" s="36">
        <f t="shared" si="17"/>
        <v>100</v>
      </c>
      <c r="Q50" s="33" t="s">
        <v>9</v>
      </c>
      <c r="R50" s="36">
        <f t="shared" si="15"/>
        <v>0</v>
      </c>
      <c r="S50" s="79">
        <f>S46+R50</f>
        <v>100</v>
      </c>
      <c r="T50" s="13"/>
    </row>
    <row r="51" spans="1:20" hidden="1" x14ac:dyDescent="0.25">
      <c r="A51" s="40" t="s">
        <v>12</v>
      </c>
      <c r="B51" s="41"/>
      <c r="C51" s="34">
        <v>8.3299999999999999E-2</v>
      </c>
      <c r="D51" s="27">
        <f>G50-F49-F46</f>
        <v>112.98</v>
      </c>
      <c r="E51" s="46" t="s">
        <v>47</v>
      </c>
      <c r="F51" s="26">
        <f t="shared" si="13"/>
        <v>9.4112340000000003</v>
      </c>
      <c r="G51" s="81">
        <f>G50+F51</f>
        <v>122.99123399999999</v>
      </c>
      <c r="H51" s="13"/>
      <c r="I51" s="34"/>
      <c r="J51" s="27">
        <f>M50-L49-L46</f>
        <v>110.82</v>
      </c>
      <c r="K51" s="41" t="s">
        <v>47</v>
      </c>
      <c r="L51" s="26">
        <f t="shared" si="14"/>
        <v>0</v>
      </c>
      <c r="M51" s="81">
        <f>M50+L51</f>
        <v>110.82</v>
      </c>
      <c r="N51" s="13"/>
      <c r="O51" s="34"/>
      <c r="P51" s="27">
        <f>S50-R49-R46</f>
        <v>100</v>
      </c>
      <c r="Q51" s="41" t="s">
        <v>47</v>
      </c>
      <c r="R51" s="26">
        <f t="shared" si="15"/>
        <v>0</v>
      </c>
      <c r="S51" s="81">
        <f>S50+R51</f>
        <v>100</v>
      </c>
      <c r="T51" s="13"/>
    </row>
    <row r="52" spans="1:20" hidden="1" x14ac:dyDescent="0.25">
      <c r="A52" s="37" t="s">
        <v>18</v>
      </c>
      <c r="B52" s="38" t="s">
        <v>28</v>
      </c>
      <c r="C52" s="16">
        <v>0</v>
      </c>
      <c r="D52" s="24">
        <f>$G$51</f>
        <v>122.99123399999999</v>
      </c>
      <c r="E52" s="38" t="s">
        <v>13</v>
      </c>
      <c r="F52" s="39">
        <f t="shared" si="13"/>
        <v>0</v>
      </c>
      <c r="G52" s="80"/>
      <c r="H52" s="14"/>
      <c r="I52" s="49">
        <f>C52</f>
        <v>0</v>
      </c>
      <c r="J52" s="24">
        <f>$M$51</f>
        <v>110.82</v>
      </c>
      <c r="K52" s="38" t="s">
        <v>13</v>
      </c>
      <c r="L52" s="39">
        <f t="shared" si="14"/>
        <v>0</v>
      </c>
      <c r="M52" s="80"/>
      <c r="N52" s="14"/>
      <c r="O52" s="49">
        <f>C52</f>
        <v>0</v>
      </c>
      <c r="P52" s="24">
        <f>$S$51</f>
        <v>100</v>
      </c>
      <c r="Q52" s="38" t="s">
        <v>13</v>
      </c>
      <c r="R52" s="39">
        <f t="shared" si="15"/>
        <v>0</v>
      </c>
      <c r="S52" s="80"/>
      <c r="T52" s="14"/>
    </row>
    <row r="53" spans="1:20" hidden="1" x14ac:dyDescent="0.25">
      <c r="A53" s="37"/>
      <c r="B53" s="38" t="s">
        <v>56</v>
      </c>
      <c r="C53" s="83"/>
      <c r="D53" s="24">
        <f t="shared" ref="D53:D64" si="18">$G$51</f>
        <v>122.99123399999999</v>
      </c>
      <c r="E53" s="38" t="s">
        <v>13</v>
      </c>
      <c r="F53" s="39">
        <f t="shared" si="13"/>
        <v>0</v>
      </c>
      <c r="G53" s="80"/>
      <c r="H53" s="14"/>
      <c r="I53" s="16">
        <v>0</v>
      </c>
      <c r="J53" s="24">
        <f>$M$51</f>
        <v>110.82</v>
      </c>
      <c r="K53" s="38" t="s">
        <v>13</v>
      </c>
      <c r="L53" s="39">
        <f t="shared" si="14"/>
        <v>0</v>
      </c>
      <c r="M53" s="80"/>
      <c r="N53" s="14"/>
      <c r="O53" s="16">
        <f>I53</f>
        <v>0</v>
      </c>
      <c r="P53" s="24">
        <f>$S$51</f>
        <v>100</v>
      </c>
      <c r="Q53" s="38" t="s">
        <v>13</v>
      </c>
      <c r="R53" s="39">
        <f t="shared" si="15"/>
        <v>0</v>
      </c>
      <c r="S53" s="80"/>
      <c r="T53" s="14"/>
    </row>
    <row r="54" spans="1:20" hidden="1" x14ac:dyDescent="0.25">
      <c r="A54" s="37"/>
      <c r="B54" s="38" t="s">
        <v>73</v>
      </c>
      <c r="C54" s="16">
        <v>0</v>
      </c>
      <c r="D54" s="24">
        <f t="shared" si="18"/>
        <v>122.99123399999999</v>
      </c>
      <c r="E54" s="38" t="s">
        <v>13</v>
      </c>
      <c r="F54" s="39">
        <f t="shared" si="13"/>
        <v>0</v>
      </c>
      <c r="G54" s="80"/>
      <c r="H54" s="14"/>
      <c r="I54" s="16">
        <v>0</v>
      </c>
      <c r="J54" s="24">
        <f t="shared" ref="J54" si="19">$M$51</f>
        <v>110.82</v>
      </c>
      <c r="K54" s="38" t="s">
        <v>13</v>
      </c>
      <c r="L54" s="39">
        <f t="shared" si="14"/>
        <v>0</v>
      </c>
      <c r="M54" s="80"/>
      <c r="N54" s="14"/>
      <c r="O54" s="16">
        <f t="shared" ref="O54:O55" si="20">I54</f>
        <v>0</v>
      </c>
      <c r="P54" s="24">
        <f>$S$51</f>
        <v>100</v>
      </c>
      <c r="Q54" s="38" t="s">
        <v>13</v>
      </c>
      <c r="R54" s="39">
        <f t="shared" si="15"/>
        <v>0</v>
      </c>
      <c r="S54" s="80"/>
      <c r="T54" s="14"/>
    </row>
    <row r="55" spans="1:20" hidden="1" x14ac:dyDescent="0.25">
      <c r="A55" s="37"/>
      <c r="B55" s="38" t="s">
        <v>48</v>
      </c>
      <c r="C55" s="16">
        <v>0</v>
      </c>
      <c r="D55" s="24">
        <f>$G$11</f>
        <v>100</v>
      </c>
      <c r="E55" s="47" t="s">
        <v>1</v>
      </c>
      <c r="F55" s="39">
        <f>C55*D55</f>
        <v>0</v>
      </c>
      <c r="G55" s="80"/>
      <c r="H55" s="14"/>
      <c r="I55" s="16">
        <v>0</v>
      </c>
      <c r="J55" s="48">
        <f>$M$11</f>
        <v>100</v>
      </c>
      <c r="K55" s="38" t="s">
        <v>1</v>
      </c>
      <c r="L55" s="39">
        <f t="shared" si="14"/>
        <v>0</v>
      </c>
      <c r="M55" s="80"/>
      <c r="N55" s="14"/>
      <c r="O55" s="16">
        <f t="shared" si="20"/>
        <v>0</v>
      </c>
      <c r="P55" s="48">
        <f>$S$51</f>
        <v>100</v>
      </c>
      <c r="Q55" s="38" t="s">
        <v>1</v>
      </c>
      <c r="R55" s="39">
        <f t="shared" si="15"/>
        <v>0</v>
      </c>
      <c r="S55" s="80"/>
      <c r="T55" s="14"/>
    </row>
    <row r="56" spans="1:20" hidden="1" x14ac:dyDescent="0.25">
      <c r="A56" s="37"/>
      <c r="B56" s="33" t="s">
        <v>22</v>
      </c>
      <c r="C56" s="43">
        <f>SUM(C52:C55)</f>
        <v>0</v>
      </c>
      <c r="D56" s="36">
        <f t="shared" si="18"/>
        <v>122.99123399999999</v>
      </c>
      <c r="E56" s="38" t="s">
        <v>13</v>
      </c>
      <c r="F56" s="39">
        <f>SUM(F52:F55)</f>
        <v>0</v>
      </c>
      <c r="G56" s="80">
        <f>G51+F56</f>
        <v>122.99123399999999</v>
      </c>
      <c r="H56" s="17"/>
      <c r="I56" s="43">
        <f>SUM(I52:I55)</f>
        <v>0</v>
      </c>
      <c r="J56" s="36">
        <f>$M$51</f>
        <v>110.82</v>
      </c>
      <c r="K56" s="38" t="s">
        <v>13</v>
      </c>
      <c r="L56" s="39">
        <f>SUM(L52:L55)</f>
        <v>0</v>
      </c>
      <c r="M56" s="80">
        <f>M51+L56</f>
        <v>110.82</v>
      </c>
      <c r="N56" s="17"/>
      <c r="O56" s="43">
        <f>SUM(O52:O55)</f>
        <v>0</v>
      </c>
      <c r="P56" s="36">
        <f>$S$51</f>
        <v>100</v>
      </c>
      <c r="Q56" s="38" t="s">
        <v>13</v>
      </c>
      <c r="R56" s="39">
        <f t="shared" si="15"/>
        <v>0</v>
      </c>
      <c r="S56" s="80">
        <f>S51+R56</f>
        <v>100</v>
      </c>
      <c r="T56" s="14"/>
    </row>
    <row r="57" spans="1:20" hidden="1" x14ac:dyDescent="0.25">
      <c r="A57" s="28" t="s">
        <v>29</v>
      </c>
      <c r="B57" s="29" t="s">
        <v>49</v>
      </c>
      <c r="C57" s="16">
        <v>0</v>
      </c>
      <c r="D57" s="24">
        <f t="shared" si="18"/>
        <v>122.99123399999999</v>
      </c>
      <c r="E57" s="29" t="s">
        <v>13</v>
      </c>
      <c r="F57" s="30">
        <f t="shared" ref="F57:F67" si="21">C57*D57</f>
        <v>0</v>
      </c>
      <c r="G57" s="78"/>
      <c r="H57" s="14"/>
      <c r="I57" s="16">
        <f t="shared" ref="I57:I62" si="22">C57</f>
        <v>0</v>
      </c>
      <c r="J57" s="24">
        <f>$M$51</f>
        <v>110.82</v>
      </c>
      <c r="K57" s="29" t="s">
        <v>13</v>
      </c>
      <c r="L57" s="30">
        <f t="shared" ref="L57:L67" si="23">I57*J57</f>
        <v>0</v>
      </c>
      <c r="M57" s="78"/>
      <c r="N57" s="14"/>
      <c r="O57" s="16">
        <f t="shared" ref="O57:O62" si="24">I57</f>
        <v>0</v>
      </c>
      <c r="P57" s="24">
        <f t="shared" ref="P57:P64" si="25">$S$51</f>
        <v>100</v>
      </c>
      <c r="Q57" s="29" t="s">
        <v>13</v>
      </c>
      <c r="R57" s="30">
        <f t="shared" si="15"/>
        <v>0</v>
      </c>
      <c r="S57" s="78"/>
      <c r="T57" s="14"/>
    </row>
    <row r="58" spans="1:20" hidden="1" x14ac:dyDescent="0.25">
      <c r="A58" s="37"/>
      <c r="B58" s="37" t="s">
        <v>24</v>
      </c>
      <c r="C58" s="16">
        <v>0</v>
      </c>
      <c r="D58" s="24">
        <f t="shared" si="18"/>
        <v>122.99123399999999</v>
      </c>
      <c r="E58" s="38" t="s">
        <v>13</v>
      </c>
      <c r="F58" s="39">
        <f t="shared" si="21"/>
        <v>0</v>
      </c>
      <c r="G58" s="80"/>
      <c r="H58" s="14"/>
      <c r="I58" s="16">
        <f t="shared" si="22"/>
        <v>0</v>
      </c>
      <c r="J58" s="24">
        <f>$M$51</f>
        <v>110.82</v>
      </c>
      <c r="K58" s="38" t="s">
        <v>13</v>
      </c>
      <c r="L58" s="39">
        <f t="shared" si="23"/>
        <v>0</v>
      </c>
      <c r="M58" s="80"/>
      <c r="N58" s="14"/>
      <c r="O58" s="16">
        <f t="shared" si="24"/>
        <v>0</v>
      </c>
      <c r="P58" s="24">
        <f t="shared" si="25"/>
        <v>100</v>
      </c>
      <c r="Q58" s="38" t="s">
        <v>13</v>
      </c>
      <c r="R58" s="39">
        <f t="shared" si="15"/>
        <v>0</v>
      </c>
      <c r="S58" s="80"/>
      <c r="T58" s="14"/>
    </row>
    <row r="59" spans="1:20" hidden="1" x14ac:dyDescent="0.25">
      <c r="A59" s="37"/>
      <c r="B59" s="37" t="s">
        <v>52</v>
      </c>
      <c r="C59" s="16">
        <v>0</v>
      </c>
      <c r="D59" s="24">
        <f t="shared" si="18"/>
        <v>122.99123399999999</v>
      </c>
      <c r="E59" s="38" t="s">
        <v>13</v>
      </c>
      <c r="F59" s="39">
        <f t="shared" si="21"/>
        <v>0</v>
      </c>
      <c r="G59" s="80"/>
      <c r="H59" s="14"/>
      <c r="I59" s="16">
        <f t="shared" si="22"/>
        <v>0</v>
      </c>
      <c r="J59" s="24">
        <f t="shared" ref="J59:J64" si="26">$M$51</f>
        <v>110.82</v>
      </c>
      <c r="K59" s="38" t="s">
        <v>13</v>
      </c>
      <c r="L59" s="39">
        <f t="shared" si="23"/>
        <v>0</v>
      </c>
      <c r="M59" s="80"/>
      <c r="N59" s="14"/>
      <c r="O59" s="16">
        <f t="shared" si="24"/>
        <v>0</v>
      </c>
      <c r="P59" s="24">
        <f t="shared" si="25"/>
        <v>100</v>
      </c>
      <c r="Q59" s="38" t="s">
        <v>13</v>
      </c>
      <c r="R59" s="39">
        <f t="shared" si="15"/>
        <v>0</v>
      </c>
      <c r="S59" s="80"/>
      <c r="T59" s="14"/>
    </row>
    <row r="60" spans="1:20" hidden="1" x14ac:dyDescent="0.25">
      <c r="A60" s="37"/>
      <c r="B60" s="37" t="s">
        <v>53</v>
      </c>
      <c r="C60" s="16">
        <v>0</v>
      </c>
      <c r="D60" s="24">
        <f t="shared" si="18"/>
        <v>122.99123399999999</v>
      </c>
      <c r="E60" s="38" t="s">
        <v>13</v>
      </c>
      <c r="F60" s="39">
        <f t="shared" si="21"/>
        <v>0</v>
      </c>
      <c r="G60" s="80"/>
      <c r="H60" s="14"/>
      <c r="I60" s="16">
        <f t="shared" si="22"/>
        <v>0</v>
      </c>
      <c r="J60" s="24">
        <f t="shared" si="26"/>
        <v>110.82</v>
      </c>
      <c r="K60" s="38" t="s">
        <v>13</v>
      </c>
      <c r="L60" s="39">
        <f t="shared" si="23"/>
        <v>0</v>
      </c>
      <c r="M60" s="80"/>
      <c r="N60" s="14"/>
      <c r="O60" s="16">
        <f t="shared" si="24"/>
        <v>0</v>
      </c>
      <c r="P60" s="24">
        <f t="shared" si="25"/>
        <v>100</v>
      </c>
      <c r="Q60" s="38" t="s">
        <v>13</v>
      </c>
      <c r="R60" s="39">
        <f t="shared" si="15"/>
        <v>0</v>
      </c>
      <c r="S60" s="80"/>
      <c r="T60" s="14"/>
    </row>
    <row r="61" spans="1:20" hidden="1" x14ac:dyDescent="0.25">
      <c r="A61" s="37"/>
      <c r="B61" s="37" t="s">
        <v>14</v>
      </c>
      <c r="C61" s="16">
        <v>7.0000000000000007E-2</v>
      </c>
      <c r="D61" s="24">
        <f t="shared" si="18"/>
        <v>122.99123399999999</v>
      </c>
      <c r="E61" s="38" t="s">
        <v>13</v>
      </c>
      <c r="F61" s="39">
        <f t="shared" si="21"/>
        <v>8.6093863800000001</v>
      </c>
      <c r="G61" s="80"/>
      <c r="H61" s="14"/>
      <c r="I61" s="16">
        <f t="shared" si="22"/>
        <v>7.0000000000000007E-2</v>
      </c>
      <c r="J61" s="24">
        <f t="shared" si="26"/>
        <v>110.82</v>
      </c>
      <c r="K61" s="38" t="s">
        <v>13</v>
      </c>
      <c r="L61" s="39">
        <f t="shared" si="23"/>
        <v>7.7574000000000005</v>
      </c>
      <c r="M61" s="80"/>
      <c r="N61" s="14"/>
      <c r="O61" s="16">
        <f t="shared" si="24"/>
        <v>7.0000000000000007E-2</v>
      </c>
      <c r="P61" s="24">
        <f t="shared" si="25"/>
        <v>100</v>
      </c>
      <c r="Q61" s="38" t="s">
        <v>13</v>
      </c>
      <c r="R61" s="39">
        <f t="shared" si="15"/>
        <v>7.0000000000000009</v>
      </c>
      <c r="S61" s="80"/>
      <c r="T61" s="14"/>
    </row>
    <row r="62" spans="1:20" hidden="1" x14ac:dyDescent="0.25">
      <c r="A62" s="37"/>
      <c r="B62" s="38" t="s">
        <v>25</v>
      </c>
      <c r="C62" s="16">
        <v>0</v>
      </c>
      <c r="D62" s="24">
        <f t="shared" si="18"/>
        <v>122.99123399999999</v>
      </c>
      <c r="E62" s="38" t="s">
        <v>13</v>
      </c>
      <c r="F62" s="39">
        <f t="shared" si="21"/>
        <v>0</v>
      </c>
      <c r="G62" s="80"/>
      <c r="H62" s="14"/>
      <c r="I62" s="16">
        <f t="shared" si="22"/>
        <v>0</v>
      </c>
      <c r="J62" s="24">
        <f t="shared" si="26"/>
        <v>110.82</v>
      </c>
      <c r="K62" s="38" t="s">
        <v>13</v>
      </c>
      <c r="L62" s="39">
        <f t="shared" si="23"/>
        <v>0</v>
      </c>
      <c r="M62" s="80"/>
      <c r="N62" s="14"/>
      <c r="O62" s="16">
        <f t="shared" si="24"/>
        <v>0</v>
      </c>
      <c r="P62" s="24">
        <f t="shared" si="25"/>
        <v>100</v>
      </c>
      <c r="Q62" s="38" t="s">
        <v>13</v>
      </c>
      <c r="R62" s="39">
        <f t="shared" si="15"/>
        <v>0</v>
      </c>
      <c r="S62" s="80"/>
      <c r="T62" s="14"/>
    </row>
    <row r="63" spans="1:20" hidden="1" x14ac:dyDescent="0.25">
      <c r="A63" s="37"/>
      <c r="B63" s="38" t="s">
        <v>44</v>
      </c>
      <c r="C63" s="83"/>
      <c r="D63" s="24">
        <f t="shared" si="18"/>
        <v>122.99123399999999</v>
      </c>
      <c r="E63" s="38" t="s">
        <v>13</v>
      </c>
      <c r="F63" s="39">
        <f t="shared" si="21"/>
        <v>0</v>
      </c>
      <c r="G63" s="80"/>
      <c r="H63" s="14"/>
      <c r="I63" s="83"/>
      <c r="J63" s="24">
        <f t="shared" si="26"/>
        <v>110.82</v>
      </c>
      <c r="K63" s="38" t="s">
        <v>13</v>
      </c>
      <c r="L63" s="39">
        <f t="shared" si="23"/>
        <v>0</v>
      </c>
      <c r="M63" s="80"/>
      <c r="N63" s="14"/>
      <c r="O63" s="83"/>
      <c r="P63" s="24">
        <f t="shared" si="25"/>
        <v>100</v>
      </c>
      <c r="Q63" s="38" t="s">
        <v>13</v>
      </c>
      <c r="R63" s="39">
        <f t="shared" si="15"/>
        <v>0</v>
      </c>
      <c r="S63" s="80"/>
      <c r="T63" s="14"/>
    </row>
    <row r="64" spans="1:20" hidden="1" x14ac:dyDescent="0.25">
      <c r="A64" s="32"/>
      <c r="B64" s="33" t="s">
        <v>22</v>
      </c>
      <c r="C64" s="43">
        <f>SUM(C57:C63)</f>
        <v>7.0000000000000007E-2</v>
      </c>
      <c r="D64" s="36">
        <f t="shared" si="18"/>
        <v>122.99123399999999</v>
      </c>
      <c r="E64" s="33" t="s">
        <v>13</v>
      </c>
      <c r="F64" s="36">
        <f t="shared" si="21"/>
        <v>8.6093863800000001</v>
      </c>
      <c r="G64" s="79">
        <f>G56+F64</f>
        <v>131.60062037999998</v>
      </c>
      <c r="H64" s="13"/>
      <c r="I64" s="43">
        <f>SUM(I57:I63)</f>
        <v>7.0000000000000007E-2</v>
      </c>
      <c r="J64" s="36">
        <f t="shared" si="26"/>
        <v>110.82</v>
      </c>
      <c r="K64" s="33" t="s">
        <v>13</v>
      </c>
      <c r="L64" s="36">
        <f t="shared" si="23"/>
        <v>7.7574000000000005</v>
      </c>
      <c r="M64" s="79">
        <f>M56+L64</f>
        <v>118.5774</v>
      </c>
      <c r="N64" s="13"/>
      <c r="O64" s="43">
        <f>SUM(O57:O63)</f>
        <v>7.0000000000000007E-2</v>
      </c>
      <c r="P64" s="36">
        <f t="shared" si="25"/>
        <v>100</v>
      </c>
      <c r="Q64" s="33" t="s">
        <v>13</v>
      </c>
      <c r="R64" s="36">
        <f t="shared" si="15"/>
        <v>7.0000000000000009</v>
      </c>
      <c r="S64" s="79">
        <f>S56+R64</f>
        <v>107</v>
      </c>
      <c r="T64" s="13"/>
    </row>
    <row r="65" spans="1:20" hidden="1" x14ac:dyDescent="0.25">
      <c r="A65" s="37" t="s">
        <v>16</v>
      </c>
      <c r="B65" s="38" t="s">
        <v>54</v>
      </c>
      <c r="C65" s="83"/>
      <c r="D65" s="24">
        <f>$G$64</f>
        <v>131.60062037999998</v>
      </c>
      <c r="E65" s="38" t="s">
        <v>26</v>
      </c>
      <c r="F65" s="39">
        <f t="shared" si="21"/>
        <v>0</v>
      </c>
      <c r="G65" s="80"/>
      <c r="H65" s="14"/>
      <c r="I65" s="16">
        <f>C65</f>
        <v>0</v>
      </c>
      <c r="J65" s="24">
        <f>$M$64</f>
        <v>118.5774</v>
      </c>
      <c r="K65" s="38" t="s">
        <v>26</v>
      </c>
      <c r="L65" s="39">
        <f t="shared" si="23"/>
        <v>0</v>
      </c>
      <c r="M65" s="80"/>
      <c r="N65" s="14"/>
      <c r="O65" s="16">
        <v>0</v>
      </c>
      <c r="P65" s="24">
        <f>$S64</f>
        <v>107</v>
      </c>
      <c r="Q65" s="38" t="s">
        <v>26</v>
      </c>
      <c r="R65" s="39">
        <f t="shared" si="15"/>
        <v>0</v>
      </c>
      <c r="S65" s="80"/>
      <c r="T65" s="14"/>
    </row>
    <row r="66" spans="1:20" hidden="1" x14ac:dyDescent="0.25">
      <c r="A66" s="37" t="s">
        <v>17</v>
      </c>
      <c r="B66" s="38" t="s">
        <v>94</v>
      </c>
      <c r="C66" s="83"/>
      <c r="D66" s="24">
        <f>$G$64</f>
        <v>131.60062037999998</v>
      </c>
      <c r="E66" s="38" t="s">
        <v>26</v>
      </c>
      <c r="F66" s="39">
        <f t="shared" si="21"/>
        <v>0</v>
      </c>
      <c r="G66" s="80"/>
      <c r="H66" s="14"/>
      <c r="I66" s="16"/>
      <c r="J66" s="24">
        <f>$M$64</f>
        <v>118.5774</v>
      </c>
      <c r="K66" s="38" t="s">
        <v>26</v>
      </c>
      <c r="L66" s="39">
        <f t="shared" si="23"/>
        <v>0</v>
      </c>
      <c r="M66" s="80"/>
      <c r="N66" s="14"/>
      <c r="O66" s="16"/>
      <c r="P66" s="24">
        <f>$S$64</f>
        <v>107</v>
      </c>
      <c r="Q66" s="38" t="s">
        <v>26</v>
      </c>
      <c r="R66" s="39">
        <f t="shared" si="15"/>
        <v>0</v>
      </c>
      <c r="S66" s="80"/>
      <c r="T66" s="14"/>
    </row>
    <row r="67" spans="1:20" hidden="1" x14ac:dyDescent="0.25">
      <c r="A67" s="37"/>
      <c r="B67" s="33" t="s">
        <v>22</v>
      </c>
      <c r="C67" s="43">
        <f>SUM(C65:C66)</f>
        <v>0</v>
      </c>
      <c r="D67" s="24">
        <f>$G$64</f>
        <v>131.60062037999998</v>
      </c>
      <c r="E67" s="38" t="s">
        <v>26</v>
      </c>
      <c r="F67" s="36">
        <f t="shared" si="21"/>
        <v>0</v>
      </c>
      <c r="G67" s="80"/>
      <c r="H67" s="14"/>
      <c r="I67" s="43">
        <f>SUM(I65:I66)</f>
        <v>0</v>
      </c>
      <c r="J67" s="24">
        <f>$M$64</f>
        <v>118.5774</v>
      </c>
      <c r="K67" s="38" t="s">
        <v>26</v>
      </c>
      <c r="L67" s="36">
        <f t="shared" si="23"/>
        <v>0</v>
      </c>
      <c r="M67" s="80"/>
      <c r="N67" s="14"/>
      <c r="O67" s="43">
        <f>SUM(O65:O66)</f>
        <v>0</v>
      </c>
      <c r="P67" s="24">
        <f>$S$64</f>
        <v>107</v>
      </c>
      <c r="Q67" s="38" t="s">
        <v>26</v>
      </c>
      <c r="R67" s="36">
        <f t="shared" si="15"/>
        <v>0</v>
      </c>
      <c r="S67" s="80"/>
      <c r="T67" s="14"/>
    </row>
    <row r="68" spans="1:20" hidden="1" x14ac:dyDescent="0.25">
      <c r="A68" s="3"/>
      <c r="B68" s="7" t="s">
        <v>22</v>
      </c>
      <c r="C68" s="8"/>
      <c r="D68" s="5"/>
      <c r="E68" s="7"/>
      <c r="F68" s="6"/>
      <c r="G68" s="82">
        <f>G64+F67</f>
        <v>131.60062037999998</v>
      </c>
      <c r="H68" s="15"/>
      <c r="I68" s="8"/>
      <c r="J68" s="5"/>
      <c r="K68" s="7"/>
      <c r="L68" s="6"/>
      <c r="M68" s="82">
        <f>M64+L67</f>
        <v>118.5774</v>
      </c>
      <c r="N68" s="15"/>
      <c r="O68" s="8"/>
      <c r="P68" s="5"/>
      <c r="Q68" s="7"/>
      <c r="R68" s="6"/>
      <c r="S68" s="82">
        <f>S64+R67</f>
        <v>107</v>
      </c>
      <c r="T68" s="15"/>
    </row>
    <row r="69" spans="1:20" hidden="1" x14ac:dyDescent="0.25"/>
    <row r="70" spans="1:20" hidden="1" x14ac:dyDescent="0.25"/>
    <row r="71" spans="1:20" hidden="1" x14ac:dyDescent="0.25"/>
    <row r="72" spans="1:20" x14ac:dyDescent="0.25">
      <c r="A72" s="44"/>
      <c r="B72" s="23"/>
    </row>
    <row r="73" spans="1:20" x14ac:dyDescent="0.25">
      <c r="A73" s="44"/>
      <c r="B73" s="23"/>
    </row>
    <row r="74" spans="1:20" s="53" customFormat="1" ht="17.399999999999999" x14ac:dyDescent="0.3">
      <c r="A74" s="55" t="s">
        <v>32</v>
      </c>
      <c r="B74" s="52" t="s">
        <v>63</v>
      </c>
      <c r="C74" s="56"/>
      <c r="D74" s="57"/>
      <c r="F74" s="58"/>
      <c r="G74" s="58"/>
      <c r="H74" s="58"/>
      <c r="I74" s="52"/>
      <c r="J74" s="52"/>
      <c r="K74" s="52"/>
      <c r="L74" s="52"/>
      <c r="M74" s="52"/>
      <c r="N74" s="58"/>
      <c r="O74" s="52"/>
      <c r="T74" s="58"/>
    </row>
    <row r="75" spans="1:20" s="53" customFormat="1" ht="17.399999999999999" x14ac:dyDescent="0.3">
      <c r="A75" s="55" t="s">
        <v>33</v>
      </c>
      <c r="B75" s="52" t="s">
        <v>82</v>
      </c>
      <c r="C75" s="56"/>
      <c r="D75" s="57"/>
      <c r="F75" s="58"/>
      <c r="G75" s="58"/>
      <c r="H75" s="58"/>
      <c r="I75" s="52"/>
      <c r="J75" s="52"/>
      <c r="K75" s="52"/>
      <c r="L75" s="52"/>
      <c r="M75" s="52"/>
      <c r="N75" s="58"/>
      <c r="O75" s="52"/>
      <c r="T75" s="58"/>
    </row>
    <row r="76" spans="1:20" s="53" customFormat="1" ht="17.399999999999999" x14ac:dyDescent="0.3">
      <c r="A76" s="55" t="s">
        <v>34</v>
      </c>
      <c r="B76" s="53" t="s">
        <v>23</v>
      </c>
      <c r="C76" s="56"/>
      <c r="D76" s="57"/>
      <c r="F76" s="58"/>
      <c r="G76" s="58"/>
      <c r="H76" s="58"/>
      <c r="I76" s="52"/>
      <c r="J76" s="52"/>
      <c r="K76" s="52"/>
      <c r="L76" s="52"/>
      <c r="M76" s="52"/>
      <c r="N76" s="58"/>
      <c r="O76" s="52"/>
      <c r="T76" s="58"/>
    </row>
    <row r="77" spans="1:20" s="53" customFormat="1" ht="17.399999999999999" x14ac:dyDescent="0.3">
      <c r="B77" s="52" t="s">
        <v>20</v>
      </c>
      <c r="C77" s="56"/>
      <c r="D77" s="57"/>
      <c r="F77" s="58"/>
      <c r="G77" s="58"/>
      <c r="H77" s="58"/>
      <c r="I77" s="52"/>
      <c r="J77" s="52"/>
      <c r="K77" s="52"/>
      <c r="L77" s="52"/>
      <c r="M77" s="52"/>
      <c r="N77" s="58"/>
      <c r="O77" s="52"/>
      <c r="T77" s="58"/>
    </row>
    <row r="78" spans="1:20" s="53" customFormat="1" ht="17.399999999999999" x14ac:dyDescent="0.3">
      <c r="A78" s="59" t="s">
        <v>35</v>
      </c>
      <c r="B78" s="52" t="s">
        <v>75</v>
      </c>
      <c r="C78" s="56"/>
      <c r="D78" s="57"/>
      <c r="F78" s="58"/>
      <c r="G78" s="58"/>
      <c r="H78" s="58"/>
      <c r="I78" s="52"/>
      <c r="J78" s="52"/>
      <c r="K78" s="52"/>
      <c r="L78" s="52"/>
      <c r="M78" s="52"/>
      <c r="N78" s="58"/>
      <c r="O78" s="52"/>
      <c r="T78" s="58"/>
    </row>
    <row r="79" spans="1:20" s="53" customFormat="1" ht="17.399999999999999" x14ac:dyDescent="0.3">
      <c r="A79" s="55" t="s">
        <v>36</v>
      </c>
      <c r="B79" s="53" t="s">
        <v>27</v>
      </c>
      <c r="C79" s="56"/>
      <c r="D79" s="57"/>
      <c r="F79" s="58"/>
      <c r="G79" s="58"/>
      <c r="H79" s="58"/>
      <c r="I79" s="52"/>
      <c r="J79" s="52"/>
      <c r="K79" s="52"/>
      <c r="L79" s="52"/>
      <c r="M79" s="52"/>
      <c r="N79" s="58"/>
      <c r="O79" s="52"/>
      <c r="T79" s="58"/>
    </row>
    <row r="80" spans="1:20" s="53" customFormat="1" ht="17.399999999999999" x14ac:dyDescent="0.3">
      <c r="A80" s="55" t="s">
        <v>37</v>
      </c>
      <c r="B80" s="53" t="s">
        <v>43</v>
      </c>
      <c r="C80" s="56"/>
      <c r="D80" s="57"/>
      <c r="F80" s="58"/>
      <c r="G80" s="58"/>
      <c r="H80" s="58"/>
      <c r="I80" s="52"/>
      <c r="J80" s="52"/>
      <c r="K80" s="52"/>
      <c r="L80" s="52"/>
      <c r="M80" s="52"/>
      <c r="N80" s="58"/>
      <c r="O80" s="52"/>
      <c r="T80" s="58"/>
    </row>
    <row r="81" spans="1:20" s="53" customFormat="1" ht="17.399999999999999" x14ac:dyDescent="0.3">
      <c r="A81" s="55" t="s">
        <v>39</v>
      </c>
      <c r="B81" s="53" t="s">
        <v>40</v>
      </c>
      <c r="C81" s="56"/>
      <c r="D81" s="57"/>
      <c r="F81" s="58"/>
      <c r="G81" s="58"/>
      <c r="H81" s="58"/>
      <c r="I81" s="52"/>
      <c r="J81" s="52"/>
      <c r="K81" s="52"/>
      <c r="L81" s="52"/>
      <c r="M81" s="52"/>
      <c r="N81" s="58"/>
      <c r="O81" s="52"/>
      <c r="T81" s="58"/>
    </row>
    <row r="82" spans="1:20" s="53" customFormat="1" ht="17.399999999999999" x14ac:dyDescent="0.3">
      <c r="B82" s="53" t="s">
        <v>41</v>
      </c>
      <c r="C82" s="56"/>
      <c r="D82" s="57"/>
      <c r="F82" s="58"/>
      <c r="G82" s="58"/>
      <c r="H82" s="58"/>
      <c r="I82" s="52"/>
      <c r="J82" s="52"/>
      <c r="K82" s="52"/>
      <c r="L82" s="52"/>
      <c r="M82" s="52"/>
      <c r="N82" s="58"/>
      <c r="O82" s="52"/>
      <c r="T82" s="58"/>
    </row>
    <row r="83" spans="1:20" s="53" customFormat="1" ht="17.399999999999999" x14ac:dyDescent="0.3">
      <c r="A83" s="55" t="s">
        <v>42</v>
      </c>
      <c r="B83" s="53" t="s">
        <v>45</v>
      </c>
      <c r="C83" s="56"/>
      <c r="D83" s="57"/>
      <c r="F83" s="58"/>
      <c r="G83" s="58"/>
      <c r="H83" s="58"/>
      <c r="I83" s="52"/>
      <c r="J83" s="52"/>
      <c r="K83" s="52"/>
      <c r="L83" s="52"/>
      <c r="M83" s="52"/>
      <c r="N83" s="58"/>
      <c r="O83" s="52"/>
      <c r="T83" s="58"/>
    </row>
    <row r="84" spans="1:20" s="53" customFormat="1" ht="17.399999999999999" x14ac:dyDescent="0.3">
      <c r="A84" s="55" t="s">
        <v>55</v>
      </c>
      <c r="B84" s="53" t="s">
        <v>62</v>
      </c>
      <c r="C84" s="56"/>
      <c r="D84" s="57"/>
      <c r="F84" s="58"/>
      <c r="G84" s="58"/>
      <c r="H84" s="58"/>
      <c r="I84" s="52"/>
      <c r="J84" s="52"/>
      <c r="K84" s="52"/>
      <c r="L84" s="52"/>
      <c r="M84" s="52"/>
      <c r="N84" s="58"/>
      <c r="O84" s="52"/>
      <c r="T84" s="58"/>
    </row>
    <row r="85" spans="1:20" s="53" customFormat="1" ht="17.399999999999999" x14ac:dyDescent="0.3">
      <c r="A85" s="55" t="s">
        <v>57</v>
      </c>
      <c r="B85" s="53" t="s">
        <v>61</v>
      </c>
      <c r="C85" s="56"/>
      <c r="D85" s="57"/>
      <c r="F85" s="58"/>
      <c r="G85" s="58"/>
      <c r="H85" s="58"/>
      <c r="I85" s="52"/>
      <c r="J85" s="52"/>
      <c r="K85" s="52"/>
      <c r="L85" s="52"/>
      <c r="M85" s="52"/>
      <c r="N85" s="58"/>
      <c r="O85" s="52"/>
      <c r="T85" s="58"/>
    </row>
    <row r="86" spans="1:20" s="53" customFormat="1" ht="17.399999999999999" x14ac:dyDescent="0.3">
      <c r="A86" s="55" t="s">
        <v>88</v>
      </c>
      <c r="B86" s="53" t="s">
        <v>89</v>
      </c>
      <c r="C86" s="56"/>
      <c r="D86" s="57"/>
      <c r="F86" s="58"/>
      <c r="G86" s="58"/>
      <c r="H86" s="58"/>
      <c r="I86" s="52"/>
      <c r="J86" s="52"/>
      <c r="K86" s="52"/>
      <c r="L86" s="52"/>
      <c r="M86" s="52"/>
      <c r="N86" s="58"/>
      <c r="O86" s="52"/>
      <c r="T86" s="58"/>
    </row>
    <row r="87" spans="1:20" s="53" customFormat="1" ht="17.399999999999999" x14ac:dyDescent="0.3">
      <c r="A87" s="55" t="s">
        <v>92</v>
      </c>
      <c r="B87" s="53" t="s">
        <v>93</v>
      </c>
      <c r="C87" s="56"/>
      <c r="D87" s="57"/>
      <c r="F87" s="58"/>
      <c r="G87" s="58"/>
      <c r="H87" s="58"/>
      <c r="I87" s="52"/>
      <c r="J87" s="52"/>
      <c r="K87" s="52"/>
      <c r="L87" s="52"/>
      <c r="M87" s="52"/>
      <c r="N87" s="58"/>
      <c r="O87" s="52"/>
      <c r="T87" s="58"/>
    </row>
  </sheetData>
  <sheetProtection algorithmName="SHA-512" hashValue="xFhRCprFDuiZo35LG7L1AjugyHs7sdJ+Ih105WEFlAwVal8J87Uew7SVp/E4cJGJ0SO/kPQVoA61fviHGlnqMA==" saltValue="YfrvzrC+w8OPdS532Z7qtQ==" spinCount="100000" sheet="1" selectLockedCells="1"/>
  <mergeCells count="15">
    <mergeCell ref="D44:E44"/>
    <mergeCell ref="J44:K44"/>
    <mergeCell ref="P44:Q44"/>
    <mergeCell ref="O9:T9"/>
    <mergeCell ref="O43:T43"/>
    <mergeCell ref="P10:Q10"/>
    <mergeCell ref="A2:B2"/>
    <mergeCell ref="B7:N7"/>
    <mergeCell ref="B9:G9"/>
    <mergeCell ref="H9:M9"/>
    <mergeCell ref="B43:G43"/>
    <mergeCell ref="H43:M43"/>
    <mergeCell ref="D10:E10"/>
    <mergeCell ref="J10:K10"/>
    <mergeCell ref="B40:N40"/>
  </mergeCells>
  <pageMargins left="0.74803149606299213" right="0.74803149606299213" top="0.51181102362204722" bottom="0.51181102362204722" header="0.51181102362204722" footer="0.19685039370078741"/>
  <pageSetup paperSize="9" orientation="landscape" horizontalDpi="4294967295" r:id="rId1"/>
  <headerFooter alignWithMargins="0">
    <oddFooter>&amp;F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2E947-69AA-4218-A502-6C47B134096F}">
  <sheetPr>
    <pageSetUpPr fitToPage="1"/>
  </sheetPr>
  <dimension ref="A1:T93"/>
  <sheetViews>
    <sheetView zoomScaleNormal="100" workbookViewId="0">
      <selection activeCell="C10" sqref="C10"/>
    </sheetView>
  </sheetViews>
  <sheetFormatPr defaultColWidth="8.6640625" defaultRowHeight="13.2" x14ac:dyDescent="0.25"/>
  <cols>
    <col min="1" max="1" width="37.5546875" style="54" bestFit="1" customWidth="1"/>
    <col min="2" max="2" width="38.44140625" style="62" bestFit="1" customWidth="1"/>
    <col min="3" max="3" width="30.109375" style="63" customWidth="1"/>
    <col min="4" max="4" width="16.6640625" style="62" customWidth="1"/>
    <col min="5" max="5" width="27" style="54" bestFit="1" customWidth="1"/>
    <col min="6" max="6" width="25" style="54" bestFit="1" customWidth="1"/>
    <col min="7" max="16384" width="8.6640625" style="54"/>
  </cols>
  <sheetData>
    <row r="1" spans="1:20" s="84" customFormat="1" ht="57" customHeight="1" x14ac:dyDescent="0.25"/>
    <row r="2" spans="1:20" s="84" customFormat="1" ht="20.100000000000001" customHeight="1" x14ac:dyDescent="0.3">
      <c r="A2" s="113" t="s">
        <v>46</v>
      </c>
      <c r="B2" s="113"/>
    </row>
    <row r="3" spans="1:20" s="84" customFormat="1" ht="17.399999999999999" x14ac:dyDescent="0.3">
      <c r="A3" s="85" t="s">
        <v>95</v>
      </c>
      <c r="B3" s="99">
        <f>Invulinstructie!B2</f>
        <v>0</v>
      </c>
    </row>
    <row r="4" spans="1:20" s="86" customFormat="1" ht="17.399999999999999" x14ac:dyDescent="0.3">
      <c r="A4" s="85" t="s">
        <v>21</v>
      </c>
      <c r="B4" s="100">
        <f>Invulinstructie!B3</f>
        <v>0</v>
      </c>
      <c r="H4" s="95"/>
      <c r="N4" s="95"/>
      <c r="T4" s="95"/>
    </row>
    <row r="5" spans="1:20" s="86" customFormat="1" ht="17.399999999999999" x14ac:dyDescent="0.3">
      <c r="A5" s="85" t="s">
        <v>19</v>
      </c>
      <c r="B5" s="101">
        <f>Invulinstructie!B4</f>
        <v>0</v>
      </c>
      <c r="H5" s="95"/>
      <c r="N5" s="95"/>
      <c r="T5" s="95"/>
    </row>
    <row r="8" spans="1:20" s="64" customFormat="1" ht="34.799999999999997" x14ac:dyDescent="0.3">
      <c r="A8" s="65" t="s">
        <v>64</v>
      </c>
      <c r="B8" s="66" t="s">
        <v>69</v>
      </c>
      <c r="C8" s="66" t="s">
        <v>71</v>
      </c>
      <c r="D8" s="66" t="s">
        <v>72</v>
      </c>
    </row>
    <row r="9" spans="1:20" x14ac:dyDescent="0.25">
      <c r="A9" s="67" t="s">
        <v>65</v>
      </c>
      <c r="B9" s="68"/>
      <c r="C9" s="68"/>
      <c r="D9" s="68"/>
    </row>
    <row r="10" spans="1:20" x14ac:dyDescent="0.25">
      <c r="A10" s="69" t="s">
        <v>66</v>
      </c>
      <c r="B10" s="70">
        <f>IA!G34/100</f>
        <v>1.5244010734163027</v>
      </c>
      <c r="C10" s="92"/>
      <c r="D10" s="70">
        <f>B10/(1-C10)</f>
        <v>1.5244010734163027</v>
      </c>
    </row>
    <row r="11" spans="1:20" x14ac:dyDescent="0.25">
      <c r="A11" s="69" t="s">
        <v>67</v>
      </c>
      <c r="B11" s="70">
        <f>IA!M34/100</f>
        <v>1.364170185306</v>
      </c>
      <c r="C11" s="92"/>
      <c r="D11" s="70">
        <f t="shared" ref="D11:D12" si="0">B11/(1-C11)</f>
        <v>1.364170185306</v>
      </c>
    </row>
    <row r="12" spans="1:20" x14ac:dyDescent="0.25">
      <c r="A12" s="69" t="s">
        <v>68</v>
      </c>
      <c r="B12" s="70">
        <f>IA!S34/100</f>
        <v>1.2222999999999999</v>
      </c>
      <c r="C12" s="92"/>
      <c r="D12" s="70">
        <f t="shared" si="0"/>
        <v>1.2222999999999999</v>
      </c>
    </row>
    <row r="13" spans="1:20" x14ac:dyDescent="0.25">
      <c r="A13" s="71"/>
      <c r="B13" s="70"/>
      <c r="C13" s="68"/>
      <c r="D13" s="68"/>
    </row>
    <row r="14" spans="1:20" hidden="1" x14ac:dyDescent="0.25">
      <c r="A14" s="71"/>
      <c r="B14" s="70"/>
      <c r="C14" s="68"/>
      <c r="D14" s="68"/>
    </row>
    <row r="15" spans="1:20" hidden="1" x14ac:dyDescent="0.25">
      <c r="A15" s="67" t="s">
        <v>70</v>
      </c>
      <c r="B15" s="70"/>
      <c r="C15" s="68"/>
      <c r="D15" s="68"/>
    </row>
    <row r="16" spans="1:20" hidden="1" x14ac:dyDescent="0.25">
      <c r="A16" s="69" t="s">
        <v>66</v>
      </c>
      <c r="B16" s="70">
        <f>IA!G68/100</f>
        <v>1.3358455577126904</v>
      </c>
      <c r="C16" s="92">
        <f>$C$10</f>
        <v>0</v>
      </c>
      <c r="D16" s="70">
        <f>B16*(C16+1)</f>
        <v>1.3358455577126904</v>
      </c>
    </row>
    <row r="17" spans="1:4" hidden="1" x14ac:dyDescent="0.25">
      <c r="A17" s="69" t="s">
        <v>67</v>
      </c>
      <c r="B17" s="70">
        <f>IA!M68/100</f>
        <v>1.1941929953999999</v>
      </c>
      <c r="C17" s="92">
        <f>$C$11</f>
        <v>0</v>
      </c>
      <c r="D17" s="70">
        <f>B17*(C17+1)</f>
        <v>1.1941929953999999</v>
      </c>
    </row>
    <row r="18" spans="1:4" hidden="1" x14ac:dyDescent="0.25">
      <c r="A18" s="69" t="s">
        <v>68</v>
      </c>
      <c r="B18" s="70">
        <f>IA!S68/100</f>
        <v>1.07</v>
      </c>
      <c r="C18" s="92">
        <f>$C$12</f>
        <v>0</v>
      </c>
      <c r="D18" s="70">
        <f>B18*(C18+1)</f>
        <v>1.07</v>
      </c>
    </row>
    <row r="19" spans="1:4" hidden="1" x14ac:dyDescent="0.25">
      <c r="A19" s="71"/>
      <c r="B19" s="70"/>
      <c r="C19" s="68"/>
      <c r="D19" s="68"/>
    </row>
    <row r="20" spans="1:4" x14ac:dyDescent="0.25">
      <c r="A20" s="71"/>
      <c r="B20" s="68"/>
      <c r="C20" s="68"/>
      <c r="D20" s="68"/>
    </row>
    <row r="21" spans="1:4" x14ac:dyDescent="0.25">
      <c r="A21" s="67" t="s">
        <v>74</v>
      </c>
      <c r="B21" s="68"/>
      <c r="C21" s="68"/>
      <c r="D21" s="68"/>
    </row>
    <row r="22" spans="1:4" x14ac:dyDescent="0.25">
      <c r="A22" s="69" t="s">
        <v>66</v>
      </c>
      <c r="B22" s="70">
        <f>IA!G101/100</f>
        <v>1.4450992603949999</v>
      </c>
      <c r="C22" s="92">
        <f>$C$10</f>
        <v>0</v>
      </c>
      <c r="D22" s="70">
        <f>B22*(C22+1)</f>
        <v>1.4450992603949999</v>
      </c>
    </row>
    <row r="23" spans="1:4" x14ac:dyDescent="0.25">
      <c r="A23" s="69" t="s">
        <v>67</v>
      </c>
      <c r="B23" s="70">
        <f>IA!M101/100</f>
        <v>1.3237509000000001</v>
      </c>
      <c r="C23" s="92">
        <f>$C$11</f>
        <v>0</v>
      </c>
      <c r="D23" s="70">
        <f>B23*(C23+1)</f>
        <v>1.3237509000000001</v>
      </c>
    </row>
    <row r="24" spans="1:4" x14ac:dyDescent="0.25">
      <c r="A24" s="69" t="s">
        <v>68</v>
      </c>
      <c r="B24" s="70">
        <f>IA!S101/100</f>
        <v>1.2222999999999999</v>
      </c>
      <c r="C24" s="92">
        <f>$C$12</f>
        <v>0</v>
      </c>
      <c r="D24" s="70">
        <f>B24*(C24+1)</f>
        <v>1.2222999999999999</v>
      </c>
    </row>
    <row r="25" spans="1:4" s="72" customFormat="1" x14ac:dyDescent="0.25">
      <c r="B25" s="63"/>
      <c r="C25" s="63"/>
      <c r="D25" s="63"/>
    </row>
    <row r="26" spans="1:4" s="72" customFormat="1" x14ac:dyDescent="0.25">
      <c r="B26" s="63"/>
      <c r="C26" s="63"/>
      <c r="D26" s="63"/>
    </row>
    <row r="27" spans="1:4" s="72" customFormat="1" x14ac:dyDescent="0.25">
      <c r="B27" s="63"/>
      <c r="C27" s="63"/>
      <c r="D27" s="63"/>
    </row>
    <row r="28" spans="1:4" s="64" customFormat="1" ht="34.799999999999997" x14ac:dyDescent="0.3">
      <c r="A28" s="65" t="s">
        <v>64</v>
      </c>
      <c r="B28" s="66" t="s">
        <v>76</v>
      </c>
      <c r="C28" s="66" t="s">
        <v>71</v>
      </c>
      <c r="D28" s="66" t="s">
        <v>72</v>
      </c>
    </row>
    <row r="29" spans="1:4" x14ac:dyDescent="0.25">
      <c r="A29" s="67" t="s">
        <v>65</v>
      </c>
      <c r="B29" s="68"/>
      <c r="C29" s="68"/>
      <c r="D29" s="68"/>
    </row>
    <row r="30" spans="1:4" x14ac:dyDescent="0.25">
      <c r="A30" s="69" t="s">
        <v>66</v>
      </c>
      <c r="B30" s="70">
        <f>IIA!G34/100</f>
        <v>1.5307117124172691</v>
      </c>
      <c r="C30" s="92">
        <f>$C$10</f>
        <v>0</v>
      </c>
      <c r="D30" s="70">
        <f>B30/(1-C30)</f>
        <v>1.5307117124172691</v>
      </c>
    </row>
    <row r="31" spans="1:4" x14ac:dyDescent="0.25">
      <c r="A31" s="69" t="s">
        <v>67</v>
      </c>
      <c r="B31" s="70">
        <f>IIA!M34/100</f>
        <v>1.3702656731760001</v>
      </c>
      <c r="C31" s="92">
        <f>$C$11</f>
        <v>0</v>
      </c>
      <c r="D31" s="70">
        <f t="shared" ref="D31:D32" si="1">B31/(1-C31)</f>
        <v>1.3702656731760001</v>
      </c>
    </row>
    <row r="32" spans="1:4" x14ac:dyDescent="0.25">
      <c r="A32" s="69" t="s">
        <v>68</v>
      </c>
      <c r="B32" s="70">
        <f>IIA!S34/100</f>
        <v>1.2222999999999999</v>
      </c>
      <c r="C32" s="92">
        <f>$C$12</f>
        <v>0</v>
      </c>
      <c r="D32" s="70">
        <f t="shared" si="1"/>
        <v>1.2222999999999999</v>
      </c>
    </row>
    <row r="33" spans="1:4" x14ac:dyDescent="0.25">
      <c r="A33" s="71"/>
      <c r="B33" s="70"/>
      <c r="C33" s="68"/>
      <c r="D33" s="68"/>
    </row>
    <row r="34" spans="1:4" hidden="1" x14ac:dyDescent="0.25">
      <c r="A34" s="71"/>
      <c r="B34" s="70"/>
      <c r="C34" s="68"/>
      <c r="D34" s="68"/>
    </row>
    <row r="35" spans="1:4" hidden="1" x14ac:dyDescent="0.25">
      <c r="A35" s="67" t="s">
        <v>70</v>
      </c>
      <c r="B35" s="70"/>
      <c r="C35" s="68"/>
      <c r="D35" s="68"/>
    </row>
    <row r="36" spans="1:4" hidden="1" x14ac:dyDescent="0.25">
      <c r="A36" s="69" t="s">
        <v>66</v>
      </c>
      <c r="B36" s="70">
        <f>IIA!G68/100</f>
        <v>1.341370365946438</v>
      </c>
      <c r="C36" s="92">
        <f>$C$10</f>
        <v>0</v>
      </c>
      <c r="D36" s="70">
        <f>B37*(C36+1)</f>
        <v>1.1995289784000001</v>
      </c>
    </row>
    <row r="37" spans="1:4" hidden="1" x14ac:dyDescent="0.25">
      <c r="A37" s="69" t="s">
        <v>67</v>
      </c>
      <c r="B37" s="70">
        <f>IIA!M68/100</f>
        <v>1.1995289784000001</v>
      </c>
      <c r="C37" s="92">
        <f>$C$11</f>
        <v>0</v>
      </c>
      <c r="D37" s="70">
        <f>B38*(C37+1)</f>
        <v>1.07</v>
      </c>
    </row>
    <row r="38" spans="1:4" hidden="1" x14ac:dyDescent="0.25">
      <c r="A38" s="69" t="s">
        <v>68</v>
      </c>
      <c r="B38" s="70">
        <f>IIA!S68/100</f>
        <v>1.07</v>
      </c>
      <c r="C38" s="92">
        <f>$C$12</f>
        <v>0</v>
      </c>
      <c r="D38" s="70">
        <f>B38*(C38+1)</f>
        <v>1.07</v>
      </c>
    </row>
    <row r="39" spans="1:4" hidden="1" x14ac:dyDescent="0.25">
      <c r="A39" s="71"/>
      <c r="B39" s="70"/>
      <c r="C39" s="68"/>
      <c r="D39" s="68"/>
    </row>
    <row r="40" spans="1:4" x14ac:dyDescent="0.25">
      <c r="A40" s="71"/>
      <c r="B40" s="68"/>
      <c r="C40" s="68"/>
      <c r="D40" s="68"/>
    </row>
    <row r="41" spans="1:4" x14ac:dyDescent="0.25">
      <c r="A41" s="67" t="s">
        <v>74</v>
      </c>
      <c r="B41" s="68"/>
      <c r="C41" s="68"/>
      <c r="D41" s="68"/>
    </row>
    <row r="42" spans="1:4" x14ac:dyDescent="0.25">
      <c r="A42" s="69" t="s">
        <v>66</v>
      </c>
      <c r="B42" s="70">
        <f>IIA!G101/100</f>
        <v>1.4450992603949999</v>
      </c>
      <c r="C42" s="92">
        <f>$C$10</f>
        <v>0</v>
      </c>
      <c r="D42" s="70">
        <f>B42/(1-C42)</f>
        <v>1.4450992603949999</v>
      </c>
    </row>
    <row r="43" spans="1:4" x14ac:dyDescent="0.25">
      <c r="A43" s="69" t="s">
        <v>67</v>
      </c>
      <c r="B43" s="70">
        <f>IIA!M101/100</f>
        <v>1.3237509000000001</v>
      </c>
      <c r="C43" s="92">
        <f>$C$11</f>
        <v>0</v>
      </c>
      <c r="D43" s="70">
        <f t="shared" ref="D43:D44" si="2">B43/(1-C43)</f>
        <v>1.3237509000000001</v>
      </c>
    </row>
    <row r="44" spans="1:4" x14ac:dyDescent="0.25">
      <c r="A44" s="69" t="s">
        <v>68</v>
      </c>
      <c r="B44" s="70">
        <f>IIA!S101/100</f>
        <v>1.2222999999999999</v>
      </c>
      <c r="C44" s="92">
        <f>$C$12</f>
        <v>0</v>
      </c>
      <c r="D44" s="70">
        <f t="shared" si="2"/>
        <v>1.2222999999999999</v>
      </c>
    </row>
    <row r="45" spans="1:4" s="72" customFormat="1" hidden="1" x14ac:dyDescent="0.25">
      <c r="A45" s="74"/>
      <c r="B45" s="75"/>
      <c r="C45" s="76"/>
      <c r="D45" s="77"/>
    </row>
    <row r="46" spans="1:4" s="72" customFormat="1" x14ac:dyDescent="0.25">
      <c r="B46" s="63"/>
      <c r="C46" s="63"/>
      <c r="D46" s="63"/>
    </row>
    <row r="47" spans="1:4" s="72" customFormat="1" hidden="1" x14ac:dyDescent="0.25">
      <c r="B47" s="63"/>
      <c r="C47" s="63"/>
      <c r="D47" s="63"/>
    </row>
    <row r="48" spans="1:4" s="64" customFormat="1" ht="34.799999999999997" hidden="1" x14ac:dyDescent="0.3">
      <c r="A48" s="65" t="s">
        <v>64</v>
      </c>
      <c r="B48" s="66" t="s">
        <v>77</v>
      </c>
      <c r="C48" s="66" t="s">
        <v>71</v>
      </c>
      <c r="D48" s="66" t="s">
        <v>72</v>
      </c>
    </row>
    <row r="49" spans="1:4" hidden="1" x14ac:dyDescent="0.25">
      <c r="A49" s="67" t="s">
        <v>65</v>
      </c>
      <c r="B49" s="68"/>
      <c r="C49" s="68"/>
      <c r="D49" s="68"/>
    </row>
    <row r="50" spans="1:4" hidden="1" x14ac:dyDescent="0.25">
      <c r="A50" s="69" t="s">
        <v>66</v>
      </c>
      <c r="B50" s="70">
        <f>'IB+IIB fase A-1-2'!G34/100</f>
        <v>1.5144442874369997</v>
      </c>
      <c r="C50" s="92">
        <f>$C$10</f>
        <v>0</v>
      </c>
      <c r="D50" s="70">
        <f>B50*(C50+1)</f>
        <v>1.5144442874369997</v>
      </c>
    </row>
    <row r="51" spans="1:4" hidden="1" x14ac:dyDescent="0.25">
      <c r="A51" s="69" t="s">
        <v>67</v>
      </c>
      <c r="B51" s="70">
        <f>'IB+IIB fase A-1-2'!M34/100</f>
        <v>1.3545528600000001</v>
      </c>
      <c r="C51" s="92">
        <f>$C$11</f>
        <v>0</v>
      </c>
      <c r="D51" s="70">
        <f>B51*(C51+1)</f>
        <v>1.3545528600000001</v>
      </c>
    </row>
    <row r="52" spans="1:4" hidden="1" x14ac:dyDescent="0.25">
      <c r="A52" s="69" t="s">
        <v>68</v>
      </c>
      <c r="B52" s="70">
        <f>'IB+IIB fase A-1-2'!S34/100</f>
        <v>1.2222999999999999</v>
      </c>
      <c r="C52" s="92">
        <f>$C$12</f>
        <v>0</v>
      </c>
      <c r="D52" s="70">
        <f>B52*(C52+1)</f>
        <v>1.2222999999999999</v>
      </c>
    </row>
    <row r="53" spans="1:4" hidden="1" x14ac:dyDescent="0.25">
      <c r="A53" s="71"/>
      <c r="B53" s="70"/>
      <c r="C53" s="68"/>
      <c r="D53" s="68"/>
    </row>
    <row r="54" spans="1:4" hidden="1" x14ac:dyDescent="0.25">
      <c r="A54" s="71"/>
      <c r="B54" s="70"/>
      <c r="C54" s="68"/>
      <c r="D54" s="68"/>
    </row>
    <row r="55" spans="1:4" hidden="1" x14ac:dyDescent="0.25">
      <c r="A55" s="67" t="s">
        <v>70</v>
      </c>
      <c r="B55" s="70"/>
      <c r="C55" s="68"/>
      <c r="D55" s="68"/>
    </row>
    <row r="56" spans="1:4" hidden="1" x14ac:dyDescent="0.25">
      <c r="A56" s="69" t="s">
        <v>66</v>
      </c>
      <c r="B56" s="70">
        <f>'IB+IIB fase A-1-2'!G68/100</f>
        <v>1.3271286380549998</v>
      </c>
      <c r="C56" s="92">
        <f>$C$10</f>
        <v>0</v>
      </c>
      <c r="D56" s="70">
        <f>B57*(C56+1)</f>
        <v>1.1857739999999999</v>
      </c>
    </row>
    <row r="57" spans="1:4" hidden="1" x14ac:dyDescent="0.25">
      <c r="A57" s="69" t="s">
        <v>67</v>
      </c>
      <c r="B57" s="70">
        <f>'IB+IIB fase A-1-2'!M68/100</f>
        <v>1.1857739999999999</v>
      </c>
      <c r="C57" s="92">
        <f>$C$11</f>
        <v>0</v>
      </c>
      <c r="D57" s="70">
        <f>B58*(C57+1)</f>
        <v>1.07</v>
      </c>
    </row>
    <row r="58" spans="1:4" hidden="1" x14ac:dyDescent="0.25">
      <c r="A58" s="69" t="s">
        <v>68</v>
      </c>
      <c r="B58" s="70">
        <f>'IB+IIB fase A-1-2'!S68/100</f>
        <v>1.07</v>
      </c>
      <c r="C58" s="92">
        <f>$C$12</f>
        <v>0</v>
      </c>
      <c r="D58" s="70">
        <f>B58*(C58+1)</f>
        <v>1.07</v>
      </c>
    </row>
    <row r="59" spans="1:4" hidden="1" x14ac:dyDescent="0.25">
      <c r="A59" s="71"/>
      <c r="B59" s="70"/>
      <c r="C59" s="68"/>
      <c r="D59" s="68"/>
    </row>
    <row r="60" spans="1:4" hidden="1" x14ac:dyDescent="0.25">
      <c r="A60" s="71"/>
      <c r="B60" s="68"/>
      <c r="C60" s="68"/>
      <c r="D60" s="68"/>
    </row>
    <row r="61" spans="1:4" hidden="1" x14ac:dyDescent="0.25">
      <c r="A61" s="67" t="s">
        <v>74</v>
      </c>
      <c r="B61" s="68"/>
      <c r="C61" s="68"/>
      <c r="D61" s="68"/>
    </row>
    <row r="62" spans="1:4" hidden="1" x14ac:dyDescent="0.25">
      <c r="A62" s="69" t="s">
        <v>66</v>
      </c>
      <c r="B62" s="70">
        <f>'IB+IIB fase A-1-2'!G101/100</f>
        <v>1.4450992603949999</v>
      </c>
      <c r="C62" s="92">
        <f>$C$10</f>
        <v>0</v>
      </c>
      <c r="D62" s="70">
        <f>B62*(C62+1)</f>
        <v>1.4450992603949999</v>
      </c>
    </row>
    <row r="63" spans="1:4" hidden="1" x14ac:dyDescent="0.25">
      <c r="A63" s="69" t="s">
        <v>67</v>
      </c>
      <c r="B63" s="70">
        <f>'IB+IIB fase A-1-2'!M101/100</f>
        <v>1.3237509000000001</v>
      </c>
      <c r="C63" s="92">
        <f>$C$11</f>
        <v>0</v>
      </c>
      <c r="D63" s="70">
        <f>B63*(C63+1)</f>
        <v>1.3237509000000001</v>
      </c>
    </row>
    <row r="64" spans="1:4" hidden="1" x14ac:dyDescent="0.25">
      <c r="A64" s="69" t="s">
        <v>68</v>
      </c>
      <c r="B64" s="70">
        <f>'IB+IIB fase A-1-2'!S101/100</f>
        <v>1.2222999999999999</v>
      </c>
      <c r="C64" s="92">
        <f>$C$12</f>
        <v>0</v>
      </c>
      <c r="D64" s="70">
        <f>B64*(C64+1)</f>
        <v>1.2222999999999999</v>
      </c>
    </row>
    <row r="65" spans="1:4" s="72" customFormat="1" hidden="1" x14ac:dyDescent="0.25">
      <c r="B65" s="63"/>
      <c r="C65" s="63"/>
      <c r="D65" s="63"/>
    </row>
    <row r="66" spans="1:4" s="72" customFormat="1" hidden="1" x14ac:dyDescent="0.25">
      <c r="B66" s="63"/>
      <c r="C66" s="63"/>
      <c r="D66" s="63"/>
    </row>
    <row r="67" spans="1:4" s="72" customFormat="1" hidden="1" x14ac:dyDescent="0.25">
      <c r="B67" s="63"/>
      <c r="C67" s="63"/>
      <c r="D67" s="63"/>
    </row>
    <row r="68" spans="1:4" s="64" customFormat="1" ht="34.799999999999997" hidden="1" x14ac:dyDescent="0.3">
      <c r="A68" s="65" t="s">
        <v>64</v>
      </c>
      <c r="B68" s="66" t="s">
        <v>78</v>
      </c>
      <c r="C68" s="66" t="s">
        <v>71</v>
      </c>
      <c r="D68" s="66" t="s">
        <v>72</v>
      </c>
    </row>
    <row r="69" spans="1:4" hidden="1" x14ac:dyDescent="0.25">
      <c r="A69" s="67" t="s">
        <v>65</v>
      </c>
      <c r="B69" s="68"/>
      <c r="C69" s="68"/>
      <c r="D69" s="68"/>
    </row>
    <row r="70" spans="1:4" hidden="1" x14ac:dyDescent="0.25">
      <c r="A70" s="69" t="s">
        <v>66</v>
      </c>
      <c r="B70" s="70">
        <f>'IB+IIB fase B-3'!G34/100</f>
        <v>1.5033218531820001</v>
      </c>
      <c r="C70" s="92">
        <f>$C$10</f>
        <v>0</v>
      </c>
      <c r="D70" s="70">
        <f>B70*(C70+1)</f>
        <v>1.5033218531820001</v>
      </c>
    </row>
    <row r="71" spans="1:4" hidden="1" x14ac:dyDescent="0.25">
      <c r="A71" s="69" t="s">
        <v>67</v>
      </c>
      <c r="B71" s="70">
        <f>'IB+IIB fase B-3'!M34/100</f>
        <v>1.3545528600000001</v>
      </c>
      <c r="C71" s="92">
        <f>$C$11</f>
        <v>0</v>
      </c>
      <c r="D71" s="70">
        <f>B71*(C71+1)</f>
        <v>1.3545528600000001</v>
      </c>
    </row>
    <row r="72" spans="1:4" hidden="1" x14ac:dyDescent="0.25">
      <c r="A72" s="69" t="s">
        <v>68</v>
      </c>
      <c r="B72" s="70">
        <f>'IB+IIB fase B-3'!S34/100</f>
        <v>1.2222999999999999</v>
      </c>
      <c r="C72" s="92">
        <f>$C$12</f>
        <v>0</v>
      </c>
      <c r="D72" s="70">
        <f>B72*(C72+1)</f>
        <v>1.2222999999999999</v>
      </c>
    </row>
    <row r="73" spans="1:4" hidden="1" x14ac:dyDescent="0.25">
      <c r="A73" s="71"/>
      <c r="B73" s="70"/>
      <c r="C73" s="68"/>
      <c r="D73" s="68"/>
    </row>
    <row r="74" spans="1:4" hidden="1" x14ac:dyDescent="0.25">
      <c r="A74" s="71"/>
      <c r="B74" s="70"/>
      <c r="C74" s="68"/>
      <c r="D74" s="68"/>
    </row>
    <row r="75" spans="1:4" hidden="1" x14ac:dyDescent="0.25">
      <c r="A75" s="67" t="s">
        <v>70</v>
      </c>
      <c r="B75" s="70"/>
      <c r="C75" s="68"/>
      <c r="D75" s="68"/>
    </row>
    <row r="76" spans="1:4" hidden="1" x14ac:dyDescent="0.25">
      <c r="A76" s="69" t="s">
        <v>66</v>
      </c>
      <c r="B76" s="70">
        <f>'IB+IIB fase B-3'!G68/100</f>
        <v>1.3160062037999998</v>
      </c>
      <c r="C76" s="92">
        <f>$C$10</f>
        <v>0</v>
      </c>
      <c r="D76" s="70">
        <f>B77*(C76+1)</f>
        <v>1.1857739999999999</v>
      </c>
    </row>
    <row r="77" spans="1:4" hidden="1" x14ac:dyDescent="0.25">
      <c r="A77" s="69" t="s">
        <v>67</v>
      </c>
      <c r="B77" s="70">
        <f>'IB+IIB fase B-3'!M68/100</f>
        <v>1.1857739999999999</v>
      </c>
      <c r="C77" s="92">
        <f>$C$11</f>
        <v>0</v>
      </c>
      <c r="D77" s="70">
        <f>B78*(C77+1)</f>
        <v>1.07</v>
      </c>
    </row>
    <row r="78" spans="1:4" hidden="1" x14ac:dyDescent="0.25">
      <c r="A78" s="69" t="s">
        <v>68</v>
      </c>
      <c r="B78" s="70">
        <f>'IB+IIB fase B-3'!S68/100</f>
        <v>1.07</v>
      </c>
      <c r="C78" s="92">
        <f>$C$12</f>
        <v>0</v>
      </c>
      <c r="D78" s="70">
        <f>B78*(C78+1)</f>
        <v>1.07</v>
      </c>
    </row>
    <row r="79" spans="1:4" s="72" customFormat="1" hidden="1" x14ac:dyDescent="0.25">
      <c r="B79" s="73"/>
      <c r="C79" s="63"/>
      <c r="D79" s="63"/>
    </row>
    <row r="80" spans="1:4" s="72" customFormat="1" hidden="1" x14ac:dyDescent="0.25">
      <c r="B80" s="73"/>
      <c r="C80" s="63"/>
      <c r="D80" s="63"/>
    </row>
    <row r="81" spans="1:4" s="72" customFormat="1" hidden="1" x14ac:dyDescent="0.25">
      <c r="B81" s="63"/>
      <c r="C81" s="63"/>
      <c r="D81" s="63"/>
    </row>
    <row r="82" spans="1:4" s="64" customFormat="1" ht="34.799999999999997" hidden="1" x14ac:dyDescent="0.3">
      <c r="A82" s="65" t="s">
        <v>64</v>
      </c>
      <c r="B82" s="66" t="s">
        <v>79</v>
      </c>
      <c r="C82" s="66" t="s">
        <v>71</v>
      </c>
      <c r="D82" s="66" t="s">
        <v>72</v>
      </c>
    </row>
    <row r="83" spans="1:4" hidden="1" x14ac:dyDescent="0.25">
      <c r="A83" s="67" t="s">
        <v>65</v>
      </c>
      <c r="B83" s="68"/>
      <c r="C83" s="68"/>
      <c r="D83" s="68"/>
    </row>
    <row r="84" spans="1:4" hidden="1" x14ac:dyDescent="0.25">
      <c r="A84" s="69" t="s">
        <v>66</v>
      </c>
      <c r="B84" s="70">
        <f>'IB+IIB fase C-4'!G34/100</f>
        <v>1.4418262361819998</v>
      </c>
      <c r="C84" s="92">
        <f>$C$10</f>
        <v>0</v>
      </c>
      <c r="D84" s="70">
        <f>B84*(C84+1)</f>
        <v>1.4418262361819998</v>
      </c>
    </row>
    <row r="85" spans="1:4" hidden="1" x14ac:dyDescent="0.25">
      <c r="A85" s="69" t="s">
        <v>67</v>
      </c>
      <c r="B85" s="70">
        <f>'IB+IIB fase C-4'!M34/100</f>
        <v>1.2991428600000001</v>
      </c>
      <c r="C85" s="92">
        <f>$C$11</f>
        <v>0</v>
      </c>
      <c r="D85" s="70">
        <f>B85*(C85+1)</f>
        <v>1.2991428600000001</v>
      </c>
    </row>
    <row r="86" spans="1:4" hidden="1" x14ac:dyDescent="0.25">
      <c r="A86" s="69" t="s">
        <v>68</v>
      </c>
      <c r="B86" s="70">
        <f>'IB+IIB fase C-4'!S34/100</f>
        <v>1.1723000000000001</v>
      </c>
      <c r="C86" s="92">
        <f>$C$12</f>
        <v>0</v>
      </c>
      <c r="D86" s="70">
        <f>B86*(C86+1)</f>
        <v>1.1723000000000001</v>
      </c>
    </row>
    <row r="87" spans="1:4" hidden="1" x14ac:dyDescent="0.25">
      <c r="A87" s="71"/>
      <c r="B87" s="70"/>
      <c r="C87" s="68"/>
      <c r="D87" s="68"/>
    </row>
    <row r="88" spans="1:4" hidden="1" x14ac:dyDescent="0.25">
      <c r="A88" s="71"/>
      <c r="B88" s="70"/>
      <c r="C88" s="68"/>
      <c r="D88" s="68"/>
    </row>
    <row r="89" spans="1:4" hidden="1" x14ac:dyDescent="0.25">
      <c r="A89" s="67" t="s">
        <v>70</v>
      </c>
      <c r="B89" s="70"/>
      <c r="C89" s="68"/>
      <c r="D89" s="68"/>
    </row>
    <row r="90" spans="1:4" hidden="1" x14ac:dyDescent="0.25">
      <c r="A90" s="69" t="s">
        <v>66</v>
      </c>
      <c r="B90" s="70">
        <f>'IB+IIB fase C-4'!G68/100</f>
        <v>1.3160062037999998</v>
      </c>
      <c r="C90" s="92">
        <f>$C$10</f>
        <v>0</v>
      </c>
      <c r="D90" s="70">
        <f>B91*(C90+1)</f>
        <v>1.1857739999999999</v>
      </c>
    </row>
    <row r="91" spans="1:4" hidden="1" x14ac:dyDescent="0.25">
      <c r="A91" s="69" t="s">
        <v>67</v>
      </c>
      <c r="B91" s="70">
        <f>'IB+IIB fase C-4'!M68/100</f>
        <v>1.1857739999999999</v>
      </c>
      <c r="C91" s="92">
        <f>$C$11</f>
        <v>0</v>
      </c>
      <c r="D91" s="70">
        <f>B92*(C91+1)</f>
        <v>1.07</v>
      </c>
    </row>
    <row r="92" spans="1:4" hidden="1" x14ac:dyDescent="0.25">
      <c r="A92" s="69" t="s">
        <v>68</v>
      </c>
      <c r="B92" s="70">
        <f>'IB+IIB fase C-4'!S68/100</f>
        <v>1.07</v>
      </c>
      <c r="C92" s="92">
        <f>$C$12</f>
        <v>0</v>
      </c>
      <c r="D92" s="70">
        <f>B92*(C92+1)</f>
        <v>1.07</v>
      </c>
    </row>
    <row r="93" spans="1:4" hidden="1" x14ac:dyDescent="0.25"/>
  </sheetData>
  <sheetProtection algorithmName="SHA-512" hashValue="5ImJaG7iLT6uGBnDa73ihdp35yVZjJ9gIVxpeKiD8wyFHZolMmDwcyx73ZuPWLfMaeZfnN3YlJRk9xemAoR2HA==" saltValue="MieClV6iAXqGwnOsXLTXzw==" spinCount="100000" sheet="1" selectLockedCells="1"/>
  <mergeCells count="1">
    <mergeCell ref="A2:B2"/>
  </mergeCells>
  <pageMargins left="0.7" right="0.7" top="0.75" bottom="0.75" header="0.3" footer="0.3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6</vt:i4>
      </vt:variant>
    </vt:vector>
  </HeadingPairs>
  <TitlesOfParts>
    <vt:vector size="13" baseType="lpstr">
      <vt:lpstr>Invulinstructie</vt:lpstr>
      <vt:lpstr>IA</vt:lpstr>
      <vt:lpstr>IIA</vt:lpstr>
      <vt:lpstr>IB+IIB fase A-1-2</vt:lpstr>
      <vt:lpstr>IB+IIB fase B-3</vt:lpstr>
      <vt:lpstr>IB+IIB fase C-4</vt:lpstr>
      <vt:lpstr>Kostprijsfactoren</vt:lpstr>
      <vt:lpstr>IA!Afdrukbereik</vt:lpstr>
      <vt:lpstr>'IB+IIB fase A-1-2'!Afdrukbereik</vt:lpstr>
      <vt:lpstr>'IB+IIB fase B-3'!Afdrukbereik</vt:lpstr>
      <vt:lpstr>'IB+IIB fase C-4'!Afdrukbereik</vt:lpstr>
      <vt:lpstr>IIA!Afdrukbereik</vt:lpstr>
      <vt:lpstr>Kostprijsfactoren!Afdrukbereik</vt:lpstr>
    </vt:vector>
  </TitlesOfParts>
  <Company>FlexService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mreijmers</dc:creator>
  <cp:lastModifiedBy>Renée Planjer</cp:lastModifiedBy>
  <cp:lastPrinted>2020-12-17T13:00:10Z</cp:lastPrinted>
  <dcterms:created xsi:type="dcterms:W3CDTF">2008-02-15T08:40:44Z</dcterms:created>
  <dcterms:modified xsi:type="dcterms:W3CDTF">2021-02-02T16:05:23Z</dcterms:modified>
</cp:coreProperties>
</file>