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eleidsplanning.sharepoint.com/Gedeelde  documenten/Algemeen/35 OMRIN/26 Aanbesteding reststromen 2021/Conceptdocumenten/Inschrijfformulieren/Beveiligd/"/>
    </mc:Choice>
  </mc:AlternateContent>
  <xr:revisionPtr revIDLastSave="7" documentId="8_{E0D3BDE0-9E81-4D21-8423-FC94D3C50A2C}" xr6:coauthVersionLast="46" xr6:coauthVersionMax="46" xr10:uidLastSave="{FBC5967F-2635-415B-82BC-6FAE90CFF8AC}"/>
  <bookViews>
    <workbookView xWindow="-110" yWindow="-110" windowWidth="19420" windowHeight="10420" tabRatio="549" xr2:uid="{00000000-000D-0000-FFFF-FFFF00000000}"/>
  </bookViews>
  <sheets>
    <sheet name="Ondertekening" sheetId="4" r:id="rId1"/>
    <sheet name="toelichting inschrijfformulier" sheetId="5" r:id="rId2"/>
    <sheet name="Deelstromen" sheetId="1" r:id="rId3"/>
    <sheet name="Rekenhulp deelstromen" sheetId="3" r:id="rId4"/>
    <sheet name="KCA"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 i="2" l="1"/>
  <c r="U9" i="2" s="1"/>
  <c r="T10" i="2"/>
  <c r="U10" i="2" s="1"/>
  <c r="T11" i="2"/>
  <c r="U11" i="2" s="1"/>
  <c r="T12" i="2"/>
  <c r="U12" i="2"/>
  <c r="T13" i="2"/>
  <c r="U13" i="2" s="1"/>
  <c r="T14" i="2"/>
  <c r="U14" i="2"/>
  <c r="T15" i="2"/>
  <c r="U15" i="2"/>
  <c r="T16" i="2"/>
  <c r="U16" i="2"/>
  <c r="T17" i="2"/>
  <c r="U17" i="2" s="1"/>
  <c r="T18" i="2"/>
  <c r="U18" i="2" s="1"/>
  <c r="T19" i="2"/>
  <c r="U19" i="2" s="1"/>
  <c r="T20" i="2"/>
  <c r="U20" i="2" s="1"/>
  <c r="T21" i="2"/>
  <c r="U21" i="2" s="1"/>
  <c r="T22" i="2"/>
  <c r="U22" i="2"/>
  <c r="T23" i="2"/>
  <c r="U23" i="2"/>
  <c r="T24" i="2"/>
  <c r="U24" i="2" s="1"/>
  <c r="T25" i="2"/>
  <c r="U25" i="2" s="1"/>
  <c r="T26" i="2"/>
  <c r="U26" i="2"/>
  <c r="T27" i="2"/>
  <c r="U27" i="2"/>
  <c r="T28" i="2"/>
  <c r="U28" i="2"/>
  <c r="T29" i="2"/>
  <c r="U29" i="2" s="1"/>
  <c r="T30" i="2"/>
  <c r="U30" i="2" s="1"/>
  <c r="T31" i="2"/>
  <c r="U31" i="2"/>
  <c r="T32" i="2"/>
  <c r="U32" i="2" s="1"/>
  <c r="T33" i="2"/>
  <c r="U33" i="2" s="1"/>
  <c r="T34" i="2"/>
  <c r="U34" i="2"/>
  <c r="T8" i="2"/>
  <c r="U8" i="2" s="1"/>
  <c r="T7" i="2"/>
  <c r="U7" i="2" s="1"/>
  <c r="U37" i="2" s="1"/>
  <c r="L22" i="3"/>
  <c r="I22" i="3"/>
  <c r="G22" i="3"/>
  <c r="L21" i="3"/>
  <c r="H21" i="3"/>
  <c r="I21" i="3" s="1"/>
  <c r="G21" i="3"/>
  <c r="L20" i="3"/>
  <c r="H20" i="3"/>
  <c r="I20" i="3" s="1"/>
  <c r="G20" i="3"/>
  <c r="L19" i="3"/>
  <c r="H19" i="3"/>
  <c r="I19" i="3" s="1"/>
  <c r="G19" i="3"/>
  <c r="L18" i="3"/>
  <c r="H18" i="3"/>
  <c r="I18" i="3" s="1"/>
  <c r="G18" i="3"/>
  <c r="L17" i="3"/>
  <c r="H17" i="3"/>
  <c r="I17" i="3" s="1"/>
  <c r="G17" i="3"/>
  <c r="L16" i="3"/>
  <c r="H16" i="3"/>
  <c r="I16" i="3" s="1"/>
  <c r="G16" i="3"/>
  <c r="L15" i="3"/>
  <c r="H15" i="3"/>
  <c r="I15" i="3" s="1"/>
  <c r="G15" i="3"/>
  <c r="L14" i="3"/>
  <c r="H14" i="3"/>
  <c r="I14" i="3" s="1"/>
  <c r="G14" i="3"/>
  <c r="L13" i="3"/>
  <c r="H13" i="3"/>
  <c r="I13" i="3" s="1"/>
  <c r="G13" i="3"/>
  <c r="L12" i="3"/>
  <c r="H12" i="3"/>
  <c r="I12" i="3" s="1"/>
  <c r="G12" i="3"/>
  <c r="L11" i="3"/>
  <c r="H11" i="3"/>
  <c r="I11" i="3" s="1"/>
  <c r="G11" i="3"/>
  <c r="J22" i="3" l="1"/>
  <c r="K22" i="3"/>
  <c r="K19" i="3"/>
  <c r="J19" i="3"/>
  <c r="K17" i="3"/>
  <c r="J17" i="3"/>
  <c r="K12" i="3"/>
  <c r="J12" i="3"/>
  <c r="K20" i="3"/>
  <c r="J20" i="3"/>
  <c r="K15" i="3"/>
  <c r="J15" i="3"/>
  <c r="K11" i="3"/>
  <c r="J11" i="3"/>
  <c r="K14" i="3"/>
  <c r="J14" i="3"/>
  <c r="J18" i="3"/>
  <c r="K18" i="3"/>
  <c r="K13" i="3"/>
  <c r="J13" i="3"/>
  <c r="K21" i="3"/>
  <c r="J21" i="3"/>
  <c r="K16" i="3"/>
  <c r="J16" i="3"/>
  <c r="M6" i="1"/>
  <c r="N6" i="1"/>
  <c r="L6" i="1" l="1"/>
  <c r="N7" i="1"/>
  <c r="N8" i="1"/>
  <c r="N9" i="1"/>
  <c r="N10" i="1"/>
  <c r="N11" i="1"/>
  <c r="N12" i="1"/>
  <c r="N13" i="1"/>
  <c r="N14" i="1"/>
  <c r="N15" i="1"/>
  <c r="N16" i="1"/>
  <c r="N17" i="1"/>
  <c r="M17" i="1"/>
  <c r="M7" i="1"/>
  <c r="M8" i="1"/>
  <c r="M9" i="1"/>
  <c r="M10" i="1"/>
  <c r="M11" i="1"/>
  <c r="M13" i="1"/>
  <c r="M14" i="1"/>
  <c r="M15" i="1"/>
  <c r="M16" i="1"/>
  <c r="L12" i="1" l="1"/>
  <c r="L14" i="1"/>
  <c r="L15" i="1"/>
  <c r="L7" i="1"/>
  <c r="M12" i="1"/>
  <c r="L17" i="1"/>
  <c r="L16" i="1"/>
  <c r="L9" i="1"/>
  <c r="L11" i="1"/>
  <c r="L10" i="1"/>
  <c r="L8" i="1"/>
  <c r="L13" i="1"/>
</calcChain>
</file>

<file path=xl/sharedStrings.xml><?xml version="1.0" encoding="utf-8"?>
<sst xmlns="http://schemas.openxmlformats.org/spreadsheetml/2006/main" count="140" uniqueCount="108">
  <si>
    <t>Matrix aanbesteding deelstromen Markerein</t>
  </si>
  <si>
    <t>aantal containers</t>
  </si>
  <si>
    <t>volume container</t>
  </si>
  <si>
    <t>Milieustraat:</t>
  </si>
  <si>
    <t>tonnage/jr</t>
  </si>
  <si>
    <t>type container</t>
  </si>
  <si>
    <t>KCA-stroom</t>
  </si>
  <si>
    <t>kg/jr</t>
  </si>
  <si>
    <t>Dakleer</t>
  </si>
  <si>
    <t>Gips</t>
  </si>
  <si>
    <t>Puin</t>
  </si>
  <si>
    <t>Product</t>
  </si>
  <si>
    <t>Januari</t>
  </si>
  <si>
    <t>Februari</t>
  </si>
  <si>
    <t>Maart</t>
  </si>
  <si>
    <t>April</t>
  </si>
  <si>
    <t>Mei</t>
  </si>
  <si>
    <t>Juni</t>
  </si>
  <si>
    <t>Juli</t>
  </si>
  <si>
    <t>Augustus</t>
  </si>
  <si>
    <t>September</t>
  </si>
  <si>
    <t>Oktober</t>
  </si>
  <si>
    <t>November</t>
  </si>
  <si>
    <t>December</t>
  </si>
  <si>
    <t>Totaal</t>
  </si>
  <si>
    <t>Metalen</t>
  </si>
  <si>
    <t>einddatum</t>
  </si>
  <si>
    <t>Fictieve belading (ton/container)</t>
  </si>
  <si>
    <t>Fictieve prijs transport per ton</t>
  </si>
  <si>
    <t>Transportprijs (TP) per container van perceeladres naar verwerkingslocatie, inclusief wisselen met lege container</t>
  </si>
  <si>
    <t>Verwerkingsprijs (VP), poorttarief in € per ton</t>
  </si>
  <si>
    <t>Fictieve inschrijfsom inclusief containerhuur en transport (per ton)</t>
  </si>
  <si>
    <t>Fictieve inschrijfsom exclusief transport, inclusief containerhuur (per ton)</t>
  </si>
  <si>
    <t>Fictieve inschrijfsom exclusief transport, exclusief containerhuur (per ton)</t>
  </si>
  <si>
    <t>Inschatting hoeveelheid containers</t>
  </si>
  <si>
    <t>Tarief containerhuur per container per maand</t>
  </si>
  <si>
    <t>Fictieve prijs containerverhuur per ton</t>
  </si>
  <si>
    <t xml:space="preserve">Laagste Fictieve inschrijfsom inclusief transport en containerhuur </t>
  </si>
  <si>
    <t>Laagste Fictieve inschrijfsom exclusief transport, inclusief containerhuur</t>
  </si>
  <si>
    <t xml:space="preserve">Laagste fictieve inschrijfsom exclusief transport, exclusief containerhuur </t>
  </si>
  <si>
    <t>Trede MVO prestatieladder</t>
  </si>
  <si>
    <t>Trede CO2 prestatieladder</t>
  </si>
  <si>
    <t>Totaalscore inclusief transport en containerhuur</t>
  </si>
  <si>
    <t>Totaalscore tariefstelling exclusief transport, inclusief containerhuur</t>
  </si>
  <si>
    <t>totaalscore tariefstelling exclusief transport, exclusief containerhuur</t>
  </si>
  <si>
    <t>C hout</t>
  </si>
  <si>
    <t>Locatie (adres) waarmee inschrijver inschrijft:</t>
  </si>
  <si>
    <t>Einddatum huidig contract</t>
  </si>
  <si>
    <t>2de exloërmond</t>
  </si>
  <si>
    <t>30 m3</t>
  </si>
  <si>
    <t xml:space="preserve">Asbest </t>
  </si>
  <si>
    <t>12 m3</t>
  </si>
  <si>
    <t>20 m3</t>
  </si>
  <si>
    <t>15 m3</t>
  </si>
  <si>
    <t>10 m3</t>
  </si>
  <si>
    <t>OPK</t>
  </si>
  <si>
    <t>Grof tuinafval</t>
  </si>
  <si>
    <t>Bouw en sloop afval</t>
  </si>
  <si>
    <t>Mix harde kunststoffen/tuinmeubelen</t>
  </si>
  <si>
    <t>gesloten afzet</t>
  </si>
  <si>
    <t>open afzet</t>
  </si>
  <si>
    <t>Overmaatse banden</t>
  </si>
  <si>
    <t>A/B hout</t>
  </si>
  <si>
    <t>* alle containers moeten beschikken over een kettingsysteem en de auto die de containers komt wisselen moet ook de beschikking hebben over een kettingsysteem.</t>
  </si>
  <si>
    <t>Laagste verwerkingsprijs, inclusief transport en emmbalage (prijs per kg)</t>
  </si>
  <si>
    <t>Verwerkingsprijs, inclusief transport en emmbalage (prijs per kg)</t>
  </si>
  <si>
    <t>Totaalscore</t>
  </si>
  <si>
    <t>Verf/ inkt vast/pasteus kvp</t>
  </si>
  <si>
    <t>Afvalolie (geen afgewerkte olie) kvp</t>
  </si>
  <si>
    <t xml:space="preserve">Koelvloeistof </t>
  </si>
  <si>
    <t>Anorganische basen</t>
  </si>
  <si>
    <t>Anorganische zuren</t>
  </si>
  <si>
    <t>Batterijen</t>
  </si>
  <si>
    <t>Bitumen, tectyl, vet</t>
  </si>
  <si>
    <t>Brandblussers, poeder</t>
  </si>
  <si>
    <t>Electronica</t>
  </si>
  <si>
    <t xml:space="preserve">Kantoorafval </t>
  </si>
  <si>
    <t>Kwikhouden afval</t>
  </si>
  <si>
    <t>Lampen, ongesorteerd</t>
  </si>
  <si>
    <t>Latex</t>
  </si>
  <si>
    <t>Lijm/kit/hars vast/pasteus kvp</t>
  </si>
  <si>
    <t>Loodaccu's</t>
  </si>
  <si>
    <t>Laag calorische vloeistoffen &lt; 60 ltr.</t>
  </si>
  <si>
    <t>Medicijnen/cosmetica</t>
  </si>
  <si>
    <t>Oliefilters</t>
  </si>
  <si>
    <t>Oliehoudend afval</t>
  </si>
  <si>
    <t>Ontwikkelaar/film</t>
  </si>
  <si>
    <t>Oplosmiddelen halogeenarm kvp</t>
  </si>
  <si>
    <t>Oplosmiddelen halogeenrijk kvp</t>
  </si>
  <si>
    <t>Pesticiden, vast toxisch</t>
  </si>
  <si>
    <t>Reinigingsmiddelen obv. loog</t>
  </si>
  <si>
    <t>Remvloeistof</t>
  </si>
  <si>
    <t>Specifiek ziekenhuisafval</t>
  </si>
  <si>
    <t>Spuitbussen</t>
  </si>
  <si>
    <t>TL-lampen</t>
  </si>
  <si>
    <t>2de Exlöermond</t>
  </si>
  <si>
    <t>Subtotaalscore ongewogen</t>
  </si>
  <si>
    <t>Subtotaalscore gewogen</t>
  </si>
  <si>
    <t>Naam inschrijver: ….......................................................................................................</t>
  </si>
  <si>
    <t>Datum: ……...................................................................................................................</t>
  </si>
  <si>
    <t>Handtekening: ……........................................................................................................</t>
  </si>
  <si>
    <t>Naam en functie: …......................................................................................................</t>
  </si>
  <si>
    <t>Plaats: ….......................................................................................................................</t>
  </si>
  <si>
    <t>De aanbestedende dienst vermeldt aan inschrijver geanonimiseerd de uitslag na afronding van de aanbesteding de gewonnen percelen met de totaalscores.</t>
  </si>
  <si>
    <t>Door u gewonnen percelen</t>
  </si>
  <si>
    <t>Door inschrijver 2 gewonnen</t>
  </si>
  <si>
    <t>Door inschrijver 3 gewonnen</t>
  </si>
  <si>
    <t>U dient het formulier zorgvuldig en correct in te vullen, anders wordt uw inschrijving als ongeldig ter zijde gelegd. De Aanbestedende Dienst behoudt zich het recht voor om na afloop van elk contractjaar een rapportage te vragen van de gegevens waarmee is ingeschreven met dit inschrijfformulier  – maar dan uiteraard de werkelijk gerealiseerde waarden - ter controle van de totaal score waarmee is ingeschreven.  Verder behoudt de Aanbestedende Dienst zich het recht voor om de gegevens te laten toetsen door een onafhankelijk bureau.  Op de tabbladen "Deelstromen" en "KCA" dient de inschrijver de tarieven en de trades van de MVO perstatieladder en CO2 prestatieladder in te vullen. De in te vullen cellen zijn wit gemaakt. Geel gemaakte cellen worden door de aanbestedende dienst ingevuld. De totaalscores worden berekend nadat de aanbestedende dienst de geel gemaakte vlakken ingevuld heeft.  Tevens dient de inschrijver het tabblad "ondertekening" in te vullen en rechtsgeldig te ondertekenen. Hiermee verklaart de inschrijver alles naar waarheid ingevuld te hebben. Op het tabblad "Rekenhulp deelstromen" hoeft niets te worden ingevuld.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</si>
</sst>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0.000"/>
    <numFmt numFmtId="165" formatCode="&quot;€&quot;\ #,##0.00"/>
    <numFmt numFmtId="166" formatCode="0.0"/>
    <numFmt numFmtId="167" formatCode="_ * #,##0_ ;_ * \-#,##0_ ;_ * &quot;-&quot;??_ ;_ @_ "/>
  </numFmts>
  <fonts count="8" x14ac:knownFonts="1">
    <font>
      <sz val="10"/>
      <color theme="1"/>
      <name val="Trebuchet MS"/>
      <family val="2"/>
    </font>
    <font>
      <b/>
      <sz val="10"/>
      <color theme="1"/>
      <name val="Trebuchet MS"/>
      <family val="2"/>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Trebuchet MS"/>
      <family val="2"/>
    </font>
    <font>
      <sz val="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67955565050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double">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3">
    <xf numFmtId="0" fontId="0" fillId="0" borderId="0"/>
    <xf numFmtId="44" fontId="6" fillId="0" borderId="0" applyFont="0" applyFill="0" applyBorder="0" applyAlignment="0" applyProtection="0"/>
    <xf numFmtId="43" fontId="6" fillId="0" borderId="0" applyFont="0" applyFill="0" applyBorder="0" applyAlignment="0" applyProtection="0"/>
  </cellStyleXfs>
  <cellXfs count="93">
    <xf numFmtId="0" fontId="0" fillId="0" borderId="0" xfId="0"/>
    <xf numFmtId="0" fontId="0" fillId="2" borderId="0" xfId="0" applyFill="1" applyAlignment="1">
      <alignment wrapText="1"/>
    </xf>
    <xf numFmtId="0" fontId="0" fillId="2" borderId="1" xfId="0" applyFill="1" applyBorder="1" applyAlignment="1">
      <alignment horizontal="right" vertical="top" textRotation="135" wrapText="1"/>
    </xf>
    <xf numFmtId="0" fontId="0" fillId="2" borderId="0" xfId="0" applyFill="1" applyBorder="1" applyAlignment="1">
      <alignment horizontal="right" vertical="top" textRotation="135" wrapText="1"/>
    </xf>
    <xf numFmtId="0" fontId="0" fillId="2" borderId="0" xfId="0" applyFill="1" applyBorder="1" applyAlignment="1">
      <alignment wrapText="1"/>
    </xf>
    <xf numFmtId="0" fontId="0" fillId="2" borderId="2" xfId="0" applyFill="1" applyBorder="1"/>
    <xf numFmtId="0" fontId="0" fillId="2" borderId="0" xfId="0" applyFill="1"/>
    <xf numFmtId="0" fontId="0" fillId="4" borderId="3" xfId="0" applyFill="1" applyBorder="1"/>
    <xf numFmtId="0" fontId="0" fillId="4" borderId="4" xfId="0" applyFill="1" applyBorder="1"/>
    <xf numFmtId="0" fontId="0" fillId="4" borderId="6" xfId="0" applyFill="1" applyBorder="1"/>
    <xf numFmtId="0" fontId="0" fillId="2" borderId="8" xfId="0" applyFill="1" applyBorder="1" applyAlignment="1">
      <alignment wrapText="1"/>
    </xf>
    <xf numFmtId="0" fontId="0" fillId="2" borderId="9" xfId="0" applyFill="1" applyBorder="1" applyAlignment="1">
      <alignment wrapText="1"/>
    </xf>
    <xf numFmtId="166" fontId="0" fillId="2" borderId="11" xfId="0" applyNumberFormat="1" applyFill="1" applyBorder="1" applyAlignment="1">
      <alignment wrapText="1"/>
    </xf>
    <xf numFmtId="166" fontId="0" fillId="2" borderId="14" xfId="0" applyNumberFormat="1" applyFill="1" applyBorder="1" applyAlignment="1">
      <alignment wrapText="1"/>
    </xf>
    <xf numFmtId="165" fontId="0" fillId="3" borderId="11" xfId="0" applyNumberFormat="1" applyFill="1" applyBorder="1" applyAlignment="1">
      <alignment wrapText="1"/>
    </xf>
    <xf numFmtId="165" fontId="0" fillId="3" borderId="14" xfId="0" applyNumberFormat="1" applyFill="1" applyBorder="1" applyAlignment="1">
      <alignment wrapText="1"/>
    </xf>
    <xf numFmtId="0" fontId="0" fillId="2" borderId="8" xfId="0" applyFill="1" applyBorder="1" applyAlignment="1">
      <alignment horizontal="left" vertical="top" textRotation="135" wrapText="1"/>
    </xf>
    <xf numFmtId="44" fontId="0" fillId="2" borderId="11" xfId="0" applyNumberFormat="1" applyFill="1" applyBorder="1" applyAlignment="1">
      <alignment wrapText="1"/>
    </xf>
    <xf numFmtId="44" fontId="0" fillId="2" borderId="14" xfId="0" applyNumberFormat="1" applyFill="1" applyBorder="1" applyAlignment="1">
      <alignment wrapText="1"/>
    </xf>
    <xf numFmtId="165" fontId="0" fillId="2" borderId="11" xfId="0" applyNumberFormat="1" applyFill="1" applyBorder="1" applyAlignment="1">
      <alignment wrapText="1"/>
    </xf>
    <xf numFmtId="165" fontId="0" fillId="2" borderId="14" xfId="0" applyNumberFormat="1" applyFill="1" applyBorder="1" applyAlignment="1">
      <alignment wrapText="1"/>
    </xf>
    <xf numFmtId="0" fontId="0" fillId="2" borderId="11" xfId="0" applyFill="1" applyBorder="1" applyAlignment="1">
      <alignment wrapText="1"/>
    </xf>
    <xf numFmtId="0" fontId="0" fillId="2" borderId="14" xfId="0" applyFill="1" applyBorder="1" applyAlignment="1">
      <alignment wrapText="1"/>
    </xf>
    <xf numFmtId="0" fontId="0" fillId="2" borderId="15"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166" fontId="0" fillId="2" borderId="16" xfId="0" applyNumberFormat="1" applyFill="1" applyBorder="1" applyAlignment="1">
      <alignment wrapText="1"/>
    </xf>
    <xf numFmtId="166" fontId="0" fillId="2" borderId="17" xfId="0" applyNumberFormat="1" applyFill="1" applyBorder="1" applyAlignment="1">
      <alignment wrapText="1"/>
    </xf>
    <xf numFmtId="0" fontId="0" fillId="2" borderId="15" xfId="0" applyFill="1" applyBorder="1"/>
    <xf numFmtId="167" fontId="0" fillId="2" borderId="8" xfId="2" applyNumberFormat="1" applyFont="1" applyFill="1" applyBorder="1"/>
    <xf numFmtId="14" fontId="0" fillId="2" borderId="8" xfId="0" applyNumberFormat="1" applyFill="1" applyBorder="1"/>
    <xf numFmtId="0" fontId="0" fillId="2" borderId="9" xfId="0" applyFill="1" applyBorder="1"/>
    <xf numFmtId="0" fontId="0" fillId="2" borderId="16" xfId="0" applyFill="1" applyBorder="1"/>
    <xf numFmtId="167" fontId="0" fillId="2" borderId="10" xfId="2" applyNumberFormat="1" applyFont="1" applyFill="1" applyBorder="1"/>
    <xf numFmtId="14" fontId="0" fillId="2" borderId="10" xfId="0" applyNumberFormat="1" applyFill="1" applyBorder="1"/>
    <xf numFmtId="0" fontId="0" fillId="2" borderId="11" xfId="0" applyFill="1" applyBorder="1"/>
    <xf numFmtId="0" fontId="0" fillId="2" borderId="17" xfId="0" applyFill="1" applyBorder="1"/>
    <xf numFmtId="167" fontId="0" fillId="2" borderId="12" xfId="2" applyNumberFormat="1" applyFont="1" applyFill="1" applyBorder="1"/>
    <xf numFmtId="14" fontId="0" fillId="2" borderId="12" xfId="0" applyNumberFormat="1" applyFill="1" applyBorder="1"/>
    <xf numFmtId="0" fontId="0" fillId="2" borderId="14" xfId="0" applyFill="1" applyBorder="1"/>
    <xf numFmtId="0" fontId="0" fillId="2" borderId="15" xfId="0" applyFill="1" applyBorder="1" applyAlignment="1">
      <alignment horizontal="right" vertical="top" textRotation="135" wrapText="1"/>
    </xf>
    <xf numFmtId="165" fontId="0" fillId="3" borderId="10" xfId="0" applyNumberFormat="1" applyFill="1" applyBorder="1" applyAlignment="1">
      <alignment wrapText="1"/>
    </xf>
    <xf numFmtId="0" fontId="1" fillId="2" borderId="0" xfId="0" applyFont="1" applyFill="1"/>
    <xf numFmtId="0" fontId="3" fillId="2" borderId="0" xfId="0" applyFont="1" applyFill="1"/>
    <xf numFmtId="0" fontId="5" fillId="2" borderId="0" xfId="0" applyFont="1" applyFill="1"/>
    <xf numFmtId="164" fontId="0" fillId="2" borderId="0" xfId="0" applyNumberFormat="1" applyFill="1"/>
    <xf numFmtId="164" fontId="4" fillId="2" borderId="0" xfId="0" applyNumberFormat="1" applyFont="1" applyFill="1"/>
    <xf numFmtId="164" fontId="0" fillId="2" borderId="0" xfId="0" applyNumberFormat="1" applyFont="1" applyFill="1"/>
    <xf numFmtId="14" fontId="0" fillId="2" borderId="0" xfId="0" applyNumberFormat="1" applyFill="1"/>
    <xf numFmtId="164" fontId="2" fillId="2" borderId="0" xfId="0" applyNumberFormat="1" applyFont="1" applyFill="1"/>
    <xf numFmtId="0" fontId="4" fillId="2" borderId="0" xfId="0" applyFont="1" applyFill="1"/>
    <xf numFmtId="164" fontId="3" fillId="2" borderId="0" xfId="0" applyNumberFormat="1" applyFont="1" applyFill="1"/>
    <xf numFmtId="165" fontId="0" fillId="2" borderId="0" xfId="0" applyNumberFormat="1" applyFill="1" applyAlignment="1">
      <alignment horizontal="right"/>
    </xf>
    <xf numFmtId="166" fontId="1" fillId="2" borderId="0" xfId="0" applyNumberFormat="1" applyFont="1" applyFill="1" applyAlignment="1">
      <alignment wrapText="1"/>
    </xf>
    <xf numFmtId="3" fontId="0" fillId="2" borderId="0" xfId="0" applyNumberFormat="1" applyFill="1"/>
    <xf numFmtId="0" fontId="0" fillId="2" borderId="18" xfId="0" applyFill="1" applyBorder="1" applyAlignment="1">
      <alignment wrapText="1"/>
    </xf>
    <xf numFmtId="0" fontId="0" fillId="5" borderId="9" xfId="0" applyFill="1" applyBorder="1"/>
    <xf numFmtId="166" fontId="0" fillId="2" borderId="0" xfId="0" applyNumberFormat="1" applyFill="1" applyAlignment="1">
      <alignment wrapText="1"/>
    </xf>
    <xf numFmtId="0" fontId="0" fillId="5" borderId="11" xfId="0" applyFill="1" applyBorder="1"/>
    <xf numFmtId="0" fontId="0" fillId="5" borderId="16" xfId="0" applyFill="1" applyBorder="1"/>
    <xf numFmtId="44" fontId="0" fillId="0" borderId="10" xfId="1" applyFont="1" applyFill="1" applyBorder="1" applyAlignment="1" applyProtection="1">
      <alignment wrapText="1"/>
      <protection locked="0"/>
    </xf>
    <xf numFmtId="1" fontId="0" fillId="0" borderId="16" xfId="1" applyNumberFormat="1" applyFont="1" applyFill="1" applyBorder="1" applyAlignment="1" applyProtection="1">
      <alignment wrapText="1"/>
      <protection locked="0"/>
    </xf>
    <xf numFmtId="1" fontId="0" fillId="0" borderId="11" xfId="0" applyNumberFormat="1" applyFill="1" applyBorder="1" applyAlignment="1" applyProtection="1">
      <alignment wrapText="1"/>
      <protection locked="0"/>
    </xf>
    <xf numFmtId="165" fontId="0" fillId="0" borderId="0" xfId="0" applyNumberFormat="1" applyFill="1" applyBorder="1" applyAlignment="1" applyProtection="1">
      <alignment wrapText="1"/>
      <protection locked="0"/>
    </xf>
    <xf numFmtId="165" fontId="0" fillId="0" borderId="10" xfId="0" applyNumberFormat="1" applyFill="1" applyBorder="1" applyAlignment="1" applyProtection="1">
      <alignment wrapText="1"/>
      <protection locked="0"/>
    </xf>
    <xf numFmtId="1" fontId="0" fillId="0" borderId="10" xfId="1" applyNumberFormat="1" applyFont="1" applyFill="1" applyBorder="1" applyAlignment="1" applyProtection="1">
      <alignment wrapText="1"/>
      <protection locked="0"/>
    </xf>
    <xf numFmtId="1" fontId="0" fillId="0" borderId="10" xfId="0" applyNumberFormat="1" applyFill="1" applyBorder="1" applyAlignment="1" applyProtection="1">
      <alignment wrapText="1"/>
      <protection locked="0"/>
    </xf>
    <xf numFmtId="165" fontId="0" fillId="0" borderId="13" xfId="0" applyNumberFormat="1" applyFill="1" applyBorder="1" applyAlignment="1" applyProtection="1">
      <alignment wrapText="1"/>
      <protection locked="0"/>
    </xf>
    <xf numFmtId="165" fontId="0" fillId="0" borderId="12" xfId="0" applyNumberFormat="1" applyFill="1" applyBorder="1" applyAlignment="1" applyProtection="1">
      <alignment wrapText="1"/>
      <protection locked="0"/>
    </xf>
    <xf numFmtId="44" fontId="0" fillId="0" borderId="12" xfId="1" applyFont="1" applyFill="1" applyBorder="1" applyAlignment="1" applyProtection="1">
      <alignment wrapText="1"/>
      <protection locked="0"/>
    </xf>
    <xf numFmtId="1" fontId="0" fillId="0" borderId="12" xfId="1" applyNumberFormat="1" applyFont="1" applyFill="1" applyBorder="1" applyAlignment="1" applyProtection="1">
      <alignment wrapText="1"/>
      <protection locked="0"/>
    </xf>
    <xf numFmtId="1" fontId="0" fillId="0" borderId="12" xfId="0" applyNumberFormat="1" applyFill="1" applyBorder="1" applyAlignment="1" applyProtection="1">
      <alignment wrapText="1"/>
      <protection locked="0"/>
    </xf>
    <xf numFmtId="0" fontId="0" fillId="4" borderId="4" xfId="0" applyFill="1" applyBorder="1" applyProtection="1">
      <protection locked="0"/>
    </xf>
    <xf numFmtId="0" fontId="0" fillId="4" borderId="5" xfId="0" applyFill="1" applyBorder="1" applyProtection="1">
      <protection locked="0"/>
    </xf>
    <xf numFmtId="0" fontId="0" fillId="4" borderId="0" xfId="0" applyFill="1" applyProtection="1">
      <protection locked="0"/>
    </xf>
    <xf numFmtId="0" fontId="0" fillId="4" borderId="7" xfId="0" applyFill="1" applyBorder="1" applyProtection="1">
      <protection locked="0"/>
    </xf>
    <xf numFmtId="0" fontId="0" fillId="4" borderId="0" xfId="0" applyFill="1"/>
    <xf numFmtId="0" fontId="0" fillId="7" borderId="23" xfId="0" applyFill="1" applyBorder="1"/>
    <xf numFmtId="0" fontId="0" fillId="7" borderId="24" xfId="0" applyFill="1" applyBorder="1"/>
    <xf numFmtId="0" fontId="0" fillId="7" borderId="25" xfId="0" applyFill="1" applyBorder="1"/>
    <xf numFmtId="0" fontId="0" fillId="7" borderId="26" xfId="0" applyFill="1" applyBorder="1"/>
    <xf numFmtId="0" fontId="0" fillId="7" borderId="27" xfId="0" applyFill="1" applyBorder="1"/>
    <xf numFmtId="0" fontId="0" fillId="7" borderId="28" xfId="0" applyFill="1" applyBorder="1"/>
    <xf numFmtId="0" fontId="0" fillId="6" borderId="19" xfId="0" applyFill="1" applyBorder="1" applyAlignment="1">
      <alignment horizontal="left" wrapText="1"/>
    </xf>
    <xf numFmtId="0" fontId="0" fillId="6" borderId="18" xfId="0" applyFill="1" applyBorder="1" applyAlignment="1">
      <alignment horizontal="left" wrapText="1"/>
    </xf>
    <xf numFmtId="0" fontId="0" fillId="6" borderId="20" xfId="0" applyFill="1" applyBorder="1" applyAlignment="1">
      <alignment horizontal="left" wrapText="1"/>
    </xf>
    <xf numFmtId="0" fontId="0" fillId="6" borderId="21" xfId="0" applyFill="1" applyBorder="1" applyAlignment="1">
      <alignment horizontal="left" wrapText="1"/>
    </xf>
    <xf numFmtId="0" fontId="0" fillId="6" borderId="13" xfId="0" applyFill="1" applyBorder="1" applyAlignment="1">
      <alignment horizontal="left" wrapText="1"/>
    </xf>
    <xf numFmtId="0" fontId="0" fillId="6" borderId="22" xfId="0" applyFill="1" applyBorder="1" applyAlignment="1">
      <alignment horizontal="left" wrapText="1"/>
    </xf>
    <xf numFmtId="1" fontId="7" fillId="0" borderId="0" xfId="0" applyNumberFormat="1" applyFont="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left" wrapText="1"/>
    </xf>
    <xf numFmtId="0" fontId="0" fillId="0" borderId="0" xfId="0" applyFill="1" applyAlignment="1" applyProtection="1">
      <alignment horizontal="left" wrapText="1"/>
      <protection locked="0"/>
    </xf>
  </cellXfs>
  <cellStyles count="3">
    <cellStyle name="Komma" xfId="2" builtinId="3"/>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59F6-80B6-4A67-98E9-7C92A07BE4DE}">
  <dimension ref="A1:K10"/>
  <sheetViews>
    <sheetView tabSelected="1" workbookViewId="0">
      <selection activeCell="A6" sqref="A6:K7"/>
    </sheetView>
  </sheetViews>
  <sheetFormatPr defaultRowHeight="13.5" x14ac:dyDescent="0.35"/>
  <cols>
    <col min="1" max="16384" width="8.796875" style="6"/>
  </cols>
  <sheetData>
    <row r="1" spans="1:11" x14ac:dyDescent="0.35">
      <c r="A1" s="7" t="s">
        <v>98</v>
      </c>
      <c r="B1" s="8"/>
      <c r="C1" s="72"/>
      <c r="D1" s="72"/>
      <c r="E1" s="72"/>
      <c r="F1" s="72"/>
      <c r="G1" s="72"/>
      <c r="H1" s="72"/>
      <c r="I1" s="72"/>
      <c r="J1" s="72"/>
      <c r="K1" s="73"/>
    </row>
    <row r="2" spans="1:11" x14ac:dyDescent="0.35">
      <c r="A2" s="9" t="s">
        <v>99</v>
      </c>
      <c r="B2" s="74"/>
      <c r="C2" s="74"/>
      <c r="D2" s="74"/>
      <c r="E2" s="74"/>
      <c r="F2" s="74"/>
      <c r="G2" s="74"/>
      <c r="H2" s="74"/>
      <c r="I2" s="74"/>
      <c r="J2" s="74"/>
      <c r="K2" s="75"/>
    </row>
    <row r="3" spans="1:11" x14ac:dyDescent="0.35">
      <c r="A3" s="9" t="s">
        <v>100</v>
      </c>
      <c r="B3" s="76"/>
      <c r="C3" s="74"/>
      <c r="D3" s="74"/>
      <c r="E3" s="74"/>
      <c r="F3" s="74"/>
      <c r="G3" s="74"/>
      <c r="H3" s="74"/>
      <c r="I3" s="74"/>
      <c r="J3" s="74"/>
      <c r="K3" s="75"/>
    </row>
    <row r="4" spans="1:11" x14ac:dyDescent="0.35">
      <c r="A4" s="9" t="s">
        <v>101</v>
      </c>
      <c r="B4" s="76"/>
      <c r="C4" s="74"/>
      <c r="D4" s="74"/>
      <c r="E4" s="74"/>
      <c r="F4" s="74"/>
      <c r="G4" s="74"/>
      <c r="H4" s="74"/>
      <c r="I4" s="74"/>
      <c r="J4" s="74"/>
      <c r="K4" s="75"/>
    </row>
    <row r="5" spans="1:11" x14ac:dyDescent="0.35">
      <c r="A5" s="9" t="s">
        <v>102</v>
      </c>
      <c r="B5" s="74"/>
      <c r="C5" s="74"/>
      <c r="D5" s="74"/>
      <c r="E5" s="74"/>
      <c r="F5" s="74"/>
      <c r="G5" s="74"/>
      <c r="H5" s="74"/>
      <c r="I5" s="74"/>
      <c r="J5" s="74"/>
      <c r="K5" s="75"/>
    </row>
    <row r="6" spans="1:11" x14ac:dyDescent="0.35">
      <c r="A6" s="83" t="s">
        <v>103</v>
      </c>
      <c r="B6" s="84"/>
      <c r="C6" s="84"/>
      <c r="D6" s="84"/>
      <c r="E6" s="84"/>
      <c r="F6" s="84"/>
      <c r="G6" s="84"/>
      <c r="H6" s="84"/>
      <c r="I6" s="84"/>
      <c r="J6" s="84"/>
      <c r="K6" s="85"/>
    </row>
    <row r="7" spans="1:11" x14ac:dyDescent="0.35">
      <c r="A7" s="86"/>
      <c r="B7" s="87"/>
      <c r="C7" s="87"/>
      <c r="D7" s="87"/>
      <c r="E7" s="87"/>
      <c r="F7" s="87"/>
      <c r="G7" s="87"/>
      <c r="H7" s="87"/>
      <c r="I7" s="87"/>
      <c r="J7" s="87"/>
      <c r="K7" s="88"/>
    </row>
    <row r="8" spans="1:11" x14ac:dyDescent="0.35">
      <c r="A8" s="77" t="s">
        <v>104</v>
      </c>
      <c r="B8" s="78"/>
      <c r="C8" s="78"/>
      <c r="D8" s="78"/>
      <c r="E8" s="78"/>
      <c r="F8" s="78"/>
      <c r="G8" s="78"/>
      <c r="H8" s="78"/>
      <c r="I8" s="78"/>
      <c r="J8" s="78"/>
      <c r="K8" s="79"/>
    </row>
    <row r="9" spans="1:11" x14ac:dyDescent="0.35">
      <c r="A9" s="77" t="s">
        <v>105</v>
      </c>
      <c r="B9" s="78"/>
      <c r="C9" s="78"/>
      <c r="D9" s="78"/>
      <c r="E9" s="78"/>
      <c r="F9" s="78"/>
      <c r="G9" s="78"/>
      <c r="H9" s="78"/>
      <c r="I9" s="78"/>
      <c r="J9" s="78"/>
      <c r="K9" s="79"/>
    </row>
    <row r="10" spans="1:11" ht="14" thickBot="1" x14ac:dyDescent="0.4">
      <c r="A10" s="80" t="s">
        <v>106</v>
      </c>
      <c r="B10" s="81"/>
      <c r="C10" s="81"/>
      <c r="D10" s="81"/>
      <c r="E10" s="81"/>
      <c r="F10" s="81"/>
      <c r="G10" s="81"/>
      <c r="H10" s="81"/>
      <c r="I10" s="81"/>
      <c r="J10" s="81"/>
      <c r="K10" s="82"/>
    </row>
  </sheetData>
  <sheetProtection algorithmName="SHA-512" hashValue="qmjsKXRsXqyDnyeTrNfwc7iaA0bdf7H3yihSx3vsRA5Cs9awegGWMKoj13/AcmTh+Dc6i87DlTATEQ3qEZujiA==" saltValue="OC2Pu/hZq9IElPfSZmDpiw==" spinCount="100000" sheet="1" objects="1" scenarios="1"/>
  <protectedRanges>
    <protectedRange sqref="B2:K2 D3:K4 D1:K1 B5:K5" name="invulcellen"/>
  </protectedRanges>
  <mergeCells count="1">
    <mergeCell ref="A6:K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735A-44A2-4632-A6BC-DD962B91F554}">
  <dimension ref="A1:J13"/>
  <sheetViews>
    <sheetView workbookViewId="0">
      <selection activeCell="N12" sqref="N12"/>
    </sheetView>
  </sheetViews>
  <sheetFormatPr defaultRowHeight="13.5" x14ac:dyDescent="0.35"/>
  <cols>
    <col min="1" max="16384" width="8.796875" style="6"/>
  </cols>
  <sheetData>
    <row r="1" spans="1:10" ht="13.5" customHeight="1" x14ac:dyDescent="0.35">
      <c r="A1" s="89" t="s">
        <v>107</v>
      </c>
      <c r="B1" s="89"/>
      <c r="C1" s="89"/>
      <c r="D1" s="89"/>
      <c r="E1" s="89"/>
      <c r="F1" s="89"/>
      <c r="G1" s="89"/>
      <c r="H1" s="89"/>
      <c r="I1" s="89"/>
      <c r="J1" s="89"/>
    </row>
    <row r="2" spans="1:10" x14ac:dyDescent="0.35">
      <c r="A2" s="89"/>
      <c r="B2" s="89"/>
      <c r="C2" s="89"/>
      <c r="D2" s="89"/>
      <c r="E2" s="89"/>
      <c r="F2" s="89"/>
      <c r="G2" s="89"/>
      <c r="H2" s="89"/>
      <c r="I2" s="89"/>
      <c r="J2" s="89"/>
    </row>
    <row r="3" spans="1:10" x14ac:dyDescent="0.35">
      <c r="A3" s="89"/>
      <c r="B3" s="89"/>
      <c r="C3" s="89"/>
      <c r="D3" s="89"/>
      <c r="E3" s="89"/>
      <c r="F3" s="89"/>
      <c r="G3" s="89"/>
      <c r="H3" s="89"/>
      <c r="I3" s="89"/>
      <c r="J3" s="89"/>
    </row>
    <row r="4" spans="1:10" x14ac:dyDescent="0.35">
      <c r="A4" s="89"/>
      <c r="B4" s="89"/>
      <c r="C4" s="89"/>
      <c r="D4" s="89"/>
      <c r="E4" s="89"/>
      <c r="F4" s="89"/>
      <c r="G4" s="89"/>
      <c r="H4" s="89"/>
      <c r="I4" s="89"/>
      <c r="J4" s="89"/>
    </row>
    <row r="5" spans="1:10" x14ac:dyDescent="0.35">
      <c r="A5" s="89"/>
      <c r="B5" s="89"/>
      <c r="C5" s="89"/>
      <c r="D5" s="89"/>
      <c r="E5" s="89"/>
      <c r="F5" s="89"/>
      <c r="G5" s="89"/>
      <c r="H5" s="89"/>
      <c r="I5" s="89"/>
      <c r="J5" s="89"/>
    </row>
    <row r="6" spans="1:10" x14ac:dyDescent="0.35">
      <c r="A6" s="89"/>
      <c r="B6" s="89"/>
      <c r="C6" s="89"/>
      <c r="D6" s="89"/>
      <c r="E6" s="89"/>
      <c r="F6" s="89"/>
      <c r="G6" s="89"/>
      <c r="H6" s="89"/>
      <c r="I6" s="89"/>
      <c r="J6" s="89"/>
    </row>
    <row r="7" spans="1:10" x14ac:dyDescent="0.35">
      <c r="A7" s="89"/>
      <c r="B7" s="89"/>
      <c r="C7" s="89"/>
      <c r="D7" s="89"/>
      <c r="E7" s="89"/>
      <c r="F7" s="89"/>
      <c r="G7" s="89"/>
      <c r="H7" s="89"/>
      <c r="I7" s="89"/>
      <c r="J7" s="89"/>
    </row>
    <row r="8" spans="1:10" x14ac:dyDescent="0.35">
      <c r="A8" s="89"/>
      <c r="B8" s="89"/>
      <c r="C8" s="89"/>
      <c r="D8" s="89"/>
      <c r="E8" s="89"/>
      <c r="F8" s="89"/>
      <c r="G8" s="89"/>
      <c r="H8" s="89"/>
      <c r="I8" s="89"/>
      <c r="J8" s="89"/>
    </row>
    <row r="9" spans="1:10" x14ac:dyDescent="0.35">
      <c r="A9" s="89"/>
      <c r="B9" s="89"/>
      <c r="C9" s="89"/>
      <c r="D9" s="89"/>
      <c r="E9" s="89"/>
      <c r="F9" s="89"/>
      <c r="G9" s="89"/>
      <c r="H9" s="89"/>
      <c r="I9" s="89"/>
      <c r="J9" s="89"/>
    </row>
    <row r="10" spans="1:10" x14ac:dyDescent="0.35">
      <c r="A10" s="89"/>
      <c r="B10" s="89"/>
      <c r="C10" s="89"/>
      <c r="D10" s="89"/>
      <c r="E10" s="89"/>
      <c r="F10" s="89"/>
      <c r="G10" s="89"/>
      <c r="H10" s="89"/>
      <c r="I10" s="89"/>
      <c r="J10" s="89"/>
    </row>
    <row r="11" spans="1:10" x14ac:dyDescent="0.35">
      <c r="A11" s="89"/>
      <c r="B11" s="89"/>
      <c r="C11" s="89"/>
      <c r="D11" s="89"/>
      <c r="E11" s="89"/>
      <c r="F11" s="89"/>
      <c r="G11" s="89"/>
      <c r="H11" s="89"/>
      <c r="I11" s="89"/>
      <c r="J11" s="89"/>
    </row>
    <row r="12" spans="1:10" x14ac:dyDescent="0.35">
      <c r="A12" s="89"/>
      <c r="B12" s="89"/>
      <c r="C12" s="89"/>
      <c r="D12" s="89"/>
      <c r="E12" s="89"/>
      <c r="F12" s="89"/>
      <c r="G12" s="89"/>
      <c r="H12" s="89"/>
      <c r="I12" s="89"/>
      <c r="J12" s="89"/>
    </row>
    <row r="13" spans="1:10" x14ac:dyDescent="0.35">
      <c r="A13" s="89"/>
      <c r="B13" s="89"/>
      <c r="C13" s="89"/>
      <c r="D13" s="89"/>
      <c r="E13" s="89"/>
      <c r="F13" s="89"/>
      <c r="G13" s="89"/>
      <c r="H13" s="89"/>
      <c r="I13" s="89"/>
      <c r="J13" s="89"/>
    </row>
  </sheetData>
  <sheetProtection algorithmName="SHA-512" hashValue="RIc5YmivoTRhv9IHxnznVNnGX/bolOAe2xiccOwJ/b7x86dQ0D1ozcUfvJJX6OPhimQSL0NJeA8SaMxremJt7Q==" saltValue="UxALA0yX2tOf0B9xfEO/Pg==" spinCount="100000" sheet="1" objects="1" scenarios="1"/>
  <mergeCells count="1">
    <mergeCell ref="A1:J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5"/>
  <sheetViews>
    <sheetView topLeftCell="A7" zoomScale="70" zoomScaleNormal="70" workbookViewId="0">
      <selection activeCell="B23" sqref="B23:K34"/>
    </sheetView>
  </sheetViews>
  <sheetFormatPr defaultColWidth="16.69921875" defaultRowHeight="16.5" customHeight="1" x14ac:dyDescent="0.35"/>
  <cols>
    <col min="1" max="1" width="37.8984375" style="1" customWidth="1"/>
    <col min="2" max="3" width="10.8984375" style="1" customWidth="1"/>
    <col min="4" max="4" width="11.59765625" style="1" customWidth="1"/>
    <col min="5" max="5" width="16.69921875" style="1"/>
    <col min="6" max="6" width="12.8984375" style="1" customWidth="1"/>
    <col min="7" max="7" width="20.09765625" style="1" bestFit="1" customWidth="1"/>
    <col min="8" max="8" width="8" style="1" customWidth="1"/>
    <col min="9" max="9" width="9.09765625" style="1" customWidth="1"/>
    <col min="10" max="10" width="7.59765625" style="1" customWidth="1"/>
    <col min="11" max="11" width="8" style="1" customWidth="1"/>
    <col min="12" max="12" width="9.09765625" style="1" customWidth="1"/>
    <col min="13" max="13" width="13.09765625" style="1" customWidth="1"/>
    <col min="14" max="14" width="12.09765625" style="1" customWidth="1"/>
    <col min="15" max="16384" width="16.69921875" style="1"/>
  </cols>
  <sheetData>
    <row r="1" spans="1:37" ht="16.5" customHeight="1" x14ac:dyDescent="0.35">
      <c r="A1" s="1" t="s">
        <v>3</v>
      </c>
      <c r="B1" s="6" t="s">
        <v>48</v>
      </c>
    </row>
    <row r="4" spans="1:37" ht="116.15" customHeight="1" x14ac:dyDescent="0.35">
      <c r="B4" s="2" t="s">
        <v>4</v>
      </c>
      <c r="C4" s="2" t="s">
        <v>47</v>
      </c>
      <c r="D4" s="2" t="s">
        <v>1</v>
      </c>
      <c r="E4" s="2" t="s">
        <v>5</v>
      </c>
      <c r="F4" s="2" t="s">
        <v>2</v>
      </c>
      <c r="G4" s="2" t="s">
        <v>29</v>
      </c>
      <c r="H4" s="2" t="s">
        <v>35</v>
      </c>
      <c r="I4" s="2" t="s">
        <v>30</v>
      </c>
      <c r="J4" s="2" t="s">
        <v>40</v>
      </c>
      <c r="K4" s="2" t="s">
        <v>41</v>
      </c>
      <c r="L4" s="2" t="s">
        <v>42</v>
      </c>
      <c r="M4" s="2" t="s">
        <v>43</v>
      </c>
      <c r="N4" s="2" t="s">
        <v>44</v>
      </c>
      <c r="O4" s="3"/>
      <c r="P4" s="3"/>
      <c r="Q4" s="3"/>
      <c r="R4" s="3"/>
      <c r="S4" s="3"/>
      <c r="T4" s="3"/>
      <c r="U4" s="3"/>
      <c r="V4" s="3"/>
      <c r="W4" s="3"/>
      <c r="X4" s="3"/>
      <c r="Y4" s="3"/>
      <c r="Z4" s="3"/>
      <c r="AA4" s="3"/>
      <c r="AB4" s="3"/>
      <c r="AC4" s="3"/>
      <c r="AD4" s="3"/>
      <c r="AE4" s="3"/>
      <c r="AF4" s="4"/>
      <c r="AG4" s="4"/>
      <c r="AH4" s="4"/>
      <c r="AI4" s="4"/>
      <c r="AJ4" s="4"/>
      <c r="AK4" s="4"/>
    </row>
    <row r="5" spans="1:37" ht="13.5" x14ac:dyDescent="0.35">
      <c r="B5" s="10"/>
      <c r="C5" s="10"/>
      <c r="D5" s="10"/>
      <c r="E5" s="10"/>
      <c r="F5" s="10"/>
      <c r="G5" s="16"/>
      <c r="H5" s="10"/>
      <c r="I5" s="10"/>
      <c r="J5" s="10"/>
      <c r="K5" s="10"/>
      <c r="L5" s="23"/>
      <c r="M5" s="11"/>
      <c r="N5" s="11"/>
      <c r="O5" s="4"/>
      <c r="P5" s="4"/>
      <c r="Q5" s="4"/>
      <c r="R5" s="4"/>
      <c r="S5" s="4"/>
      <c r="T5" s="4"/>
      <c r="U5" s="4"/>
      <c r="V5" s="4"/>
      <c r="W5" s="4"/>
      <c r="X5" s="4"/>
      <c r="Y5" s="4"/>
      <c r="Z5" s="4"/>
      <c r="AA5" s="4"/>
      <c r="AB5" s="4"/>
      <c r="AC5" s="4"/>
      <c r="AD5" s="4"/>
      <c r="AE5" s="4"/>
      <c r="AF5" s="4"/>
      <c r="AG5" s="4"/>
      <c r="AH5" s="4"/>
      <c r="AI5" s="4"/>
      <c r="AJ5" s="4"/>
      <c r="AK5" s="4"/>
    </row>
    <row r="6" spans="1:37" ht="16.5" customHeight="1" x14ac:dyDescent="0.35">
      <c r="A6" s="28" t="s">
        <v>55</v>
      </c>
      <c r="B6" s="29">
        <v>55</v>
      </c>
      <c r="C6" s="30">
        <v>44439</v>
      </c>
      <c r="D6" s="28">
        <v>2</v>
      </c>
      <c r="E6" s="31" t="s">
        <v>59</v>
      </c>
      <c r="F6" s="31" t="s">
        <v>49</v>
      </c>
      <c r="G6" s="63"/>
      <c r="H6" s="64"/>
      <c r="I6" s="60"/>
      <c r="J6" s="65"/>
      <c r="K6" s="66"/>
      <c r="L6" s="26" t="e">
        <f>J6+K6+90*'Rekenhulp deelstromen'!M11/'Rekenhulp deelstromen'!J11</f>
        <v>#DIV/0!</v>
      </c>
      <c r="M6" s="12" t="e">
        <f>J6+K6+90*'Rekenhulp deelstromen'!N11/'Rekenhulp deelstromen'!K11</f>
        <v>#DIV/0!</v>
      </c>
      <c r="N6" s="12" t="e">
        <f>J6+K6+90*'Rekenhulp deelstromen'!O11/'Rekenhulp deelstromen'!L11</f>
        <v>#DIV/0!</v>
      </c>
      <c r="O6" s="4"/>
      <c r="P6" s="4"/>
      <c r="Q6" s="4"/>
      <c r="R6" s="4"/>
      <c r="S6" s="4"/>
      <c r="T6" s="4"/>
      <c r="U6" s="4"/>
      <c r="V6" s="4"/>
      <c r="W6" s="4"/>
      <c r="X6" s="4"/>
      <c r="Y6" s="4"/>
      <c r="Z6" s="4"/>
      <c r="AA6" s="4"/>
      <c r="AB6" s="4"/>
      <c r="AC6" s="4"/>
      <c r="AD6" s="4"/>
      <c r="AE6" s="4"/>
      <c r="AF6" s="4"/>
      <c r="AG6" s="4"/>
      <c r="AH6" s="4"/>
      <c r="AI6" s="4"/>
      <c r="AJ6" s="4"/>
      <c r="AK6" s="4"/>
    </row>
    <row r="7" spans="1:37" ht="16.5" customHeight="1" x14ac:dyDescent="0.35">
      <c r="A7" s="32" t="s">
        <v>62</v>
      </c>
      <c r="B7" s="33">
        <v>593</v>
      </c>
      <c r="C7" s="34">
        <v>44439</v>
      </c>
      <c r="D7" s="32">
        <v>4</v>
      </c>
      <c r="E7" s="35" t="s">
        <v>60</v>
      </c>
      <c r="F7" s="35" t="s">
        <v>49</v>
      </c>
      <c r="G7" s="63"/>
      <c r="H7" s="64"/>
      <c r="I7" s="60"/>
      <c r="J7" s="65"/>
      <c r="K7" s="66"/>
      <c r="L7" s="26" t="e">
        <f>J7+K7+90*'Rekenhulp deelstromen'!M12/'Rekenhulp deelstromen'!J12</f>
        <v>#DIV/0!</v>
      </c>
      <c r="M7" s="12" t="e">
        <f>J7+K7+90*'Rekenhulp deelstromen'!N12/'Rekenhulp deelstromen'!K12</f>
        <v>#DIV/0!</v>
      </c>
      <c r="N7" s="12" t="e">
        <f>J7+K7+90*'Rekenhulp deelstromen'!O12/'Rekenhulp deelstromen'!L12</f>
        <v>#DIV/0!</v>
      </c>
      <c r="O7" s="4"/>
      <c r="P7" s="4"/>
      <c r="Q7" s="4"/>
      <c r="R7" s="4"/>
      <c r="S7" s="4"/>
      <c r="T7" s="4"/>
      <c r="U7" s="4"/>
      <c r="V7" s="4"/>
      <c r="W7" s="4"/>
      <c r="X7" s="4"/>
      <c r="Y7" s="4"/>
      <c r="Z7" s="4"/>
      <c r="AA7" s="4"/>
      <c r="AB7" s="4"/>
      <c r="AC7" s="4"/>
      <c r="AD7" s="4"/>
      <c r="AE7" s="4"/>
      <c r="AF7" s="4"/>
      <c r="AG7" s="4"/>
      <c r="AH7" s="4"/>
      <c r="AI7" s="4"/>
      <c r="AJ7" s="4"/>
      <c r="AK7" s="4"/>
    </row>
    <row r="8" spans="1:37" ht="16.5" customHeight="1" x14ac:dyDescent="0.35">
      <c r="A8" s="32" t="s">
        <v>45</v>
      </c>
      <c r="B8" s="33">
        <v>137</v>
      </c>
      <c r="C8" s="34">
        <v>44439</v>
      </c>
      <c r="D8" s="32">
        <v>1</v>
      </c>
      <c r="E8" s="35" t="s">
        <v>60</v>
      </c>
      <c r="F8" s="35" t="s">
        <v>49</v>
      </c>
      <c r="G8" s="63"/>
      <c r="H8" s="64"/>
      <c r="I8" s="60"/>
      <c r="J8" s="65"/>
      <c r="K8" s="66"/>
      <c r="L8" s="26" t="e">
        <f>J8+K8+90*'Rekenhulp deelstromen'!M13/'Rekenhulp deelstromen'!J13</f>
        <v>#DIV/0!</v>
      </c>
      <c r="M8" s="12" t="e">
        <f>J8+K8+90*'Rekenhulp deelstromen'!N13/'Rekenhulp deelstromen'!K13</f>
        <v>#DIV/0!</v>
      </c>
      <c r="N8" s="12" t="e">
        <f>J8+K8+90*'Rekenhulp deelstromen'!O13/'Rekenhulp deelstromen'!L13</f>
        <v>#DIV/0!</v>
      </c>
      <c r="O8" s="4"/>
      <c r="P8" s="4"/>
      <c r="Q8" s="4"/>
      <c r="R8" s="4"/>
      <c r="S8" s="4"/>
      <c r="T8" s="4"/>
      <c r="U8" s="4"/>
      <c r="V8" s="4"/>
      <c r="W8" s="4"/>
      <c r="X8" s="4"/>
      <c r="Y8" s="4"/>
      <c r="Z8" s="4"/>
      <c r="AA8" s="4"/>
      <c r="AB8" s="4"/>
      <c r="AC8" s="4"/>
      <c r="AD8" s="4"/>
      <c r="AE8" s="4"/>
      <c r="AF8" s="4"/>
      <c r="AG8" s="4"/>
      <c r="AH8" s="4"/>
      <c r="AI8" s="4"/>
      <c r="AJ8" s="4"/>
      <c r="AK8" s="4"/>
    </row>
    <row r="9" spans="1:37" ht="16.5" customHeight="1" x14ac:dyDescent="0.35">
      <c r="A9" s="32" t="s">
        <v>50</v>
      </c>
      <c r="B9" s="33">
        <v>67</v>
      </c>
      <c r="C9" s="34">
        <v>44439</v>
      </c>
      <c r="D9" s="32">
        <v>1</v>
      </c>
      <c r="E9" s="35" t="s">
        <v>60</v>
      </c>
      <c r="F9" s="35" t="s">
        <v>51</v>
      </c>
      <c r="G9" s="63"/>
      <c r="H9" s="64"/>
      <c r="I9" s="60"/>
      <c r="J9" s="65"/>
      <c r="K9" s="66"/>
      <c r="L9" s="26" t="e">
        <f>J9+K9+90*'Rekenhulp deelstromen'!M14/'Rekenhulp deelstromen'!J14</f>
        <v>#DIV/0!</v>
      </c>
      <c r="M9" s="12" t="e">
        <f>J9+K9+90*'Rekenhulp deelstromen'!N14/'Rekenhulp deelstromen'!K14</f>
        <v>#DIV/0!</v>
      </c>
      <c r="N9" s="12" t="e">
        <f>J9+K9+90*'Rekenhulp deelstromen'!O14/'Rekenhulp deelstromen'!L14</f>
        <v>#DIV/0!</v>
      </c>
      <c r="O9" s="4"/>
      <c r="P9" s="4"/>
      <c r="Q9" s="4"/>
      <c r="R9" s="4"/>
      <c r="S9" s="4"/>
      <c r="T9" s="4"/>
      <c r="U9" s="4"/>
      <c r="V9" s="4"/>
      <c r="W9" s="4"/>
      <c r="X9" s="4"/>
      <c r="Y9" s="4"/>
      <c r="Z9" s="4"/>
      <c r="AA9" s="4"/>
      <c r="AB9" s="4"/>
      <c r="AC9" s="4"/>
      <c r="AD9" s="4"/>
      <c r="AE9" s="4"/>
      <c r="AF9" s="4"/>
      <c r="AG9" s="4"/>
      <c r="AH9" s="4"/>
      <c r="AI9" s="4"/>
      <c r="AJ9" s="4"/>
      <c r="AK9" s="4"/>
    </row>
    <row r="10" spans="1:37" ht="16.5" customHeight="1" x14ac:dyDescent="0.35">
      <c r="A10" s="32" t="s">
        <v>57</v>
      </c>
      <c r="B10" s="33">
        <v>54</v>
      </c>
      <c r="C10" s="34">
        <v>44439</v>
      </c>
      <c r="D10" s="32">
        <v>1</v>
      </c>
      <c r="E10" s="35" t="s">
        <v>60</v>
      </c>
      <c r="F10" s="35" t="s">
        <v>49</v>
      </c>
      <c r="G10" s="63"/>
      <c r="H10" s="64"/>
      <c r="I10" s="60"/>
      <c r="J10" s="65"/>
      <c r="K10" s="66"/>
      <c r="L10" s="26" t="e">
        <f>J10+K10+90*'Rekenhulp deelstromen'!M15/'Rekenhulp deelstromen'!J15</f>
        <v>#DIV/0!</v>
      </c>
      <c r="M10" s="12" t="e">
        <f>J10+K10+90*'Rekenhulp deelstromen'!N15/'Rekenhulp deelstromen'!K15</f>
        <v>#DIV/0!</v>
      </c>
      <c r="N10" s="12" t="e">
        <f>J10+K10+90*'Rekenhulp deelstromen'!O15/'Rekenhulp deelstromen'!L15</f>
        <v>#DIV/0!</v>
      </c>
    </row>
    <row r="11" spans="1:37" ht="16.5" customHeight="1" x14ac:dyDescent="0.35">
      <c r="A11" s="32" t="s">
        <v>8</v>
      </c>
      <c r="B11" s="33">
        <v>30</v>
      </c>
      <c r="C11" s="34">
        <v>44439</v>
      </c>
      <c r="D11" s="32">
        <v>1</v>
      </c>
      <c r="E11" s="35" t="s">
        <v>60</v>
      </c>
      <c r="F11" s="35" t="s">
        <v>54</v>
      </c>
      <c r="G11" s="63"/>
      <c r="H11" s="64"/>
      <c r="I11" s="60"/>
      <c r="J11" s="65"/>
      <c r="K11" s="66"/>
      <c r="L11" s="26" t="e">
        <f>J11+K11+90*'Rekenhulp deelstromen'!M16/'Rekenhulp deelstromen'!J16</f>
        <v>#DIV/0!</v>
      </c>
      <c r="M11" s="12" t="e">
        <f>J11+K11+90*'Rekenhulp deelstromen'!N16/'Rekenhulp deelstromen'!K16</f>
        <v>#DIV/0!</v>
      </c>
      <c r="N11" s="12" t="e">
        <f>J11+K11+90*'Rekenhulp deelstromen'!O16/'Rekenhulp deelstromen'!L16</f>
        <v>#DIV/0!</v>
      </c>
    </row>
    <row r="12" spans="1:37" ht="16.5" customHeight="1" x14ac:dyDescent="0.35">
      <c r="A12" s="32" t="s">
        <v>9</v>
      </c>
      <c r="B12" s="33">
        <v>31</v>
      </c>
      <c r="C12" s="34">
        <v>44439</v>
      </c>
      <c r="D12" s="32">
        <v>1</v>
      </c>
      <c r="E12" s="35" t="s">
        <v>60</v>
      </c>
      <c r="F12" s="35" t="s">
        <v>53</v>
      </c>
      <c r="G12" s="63"/>
      <c r="H12" s="64"/>
      <c r="I12" s="60"/>
      <c r="J12" s="65"/>
      <c r="K12" s="66"/>
      <c r="L12" s="26" t="e">
        <f>J12+K12+90*'Rekenhulp deelstromen'!M17/'Rekenhulp deelstromen'!J17</f>
        <v>#DIV/0!</v>
      </c>
      <c r="M12" s="12" t="e">
        <f>J12+K12+90*'Rekenhulp deelstromen'!N17/'Rekenhulp deelstromen'!K17</f>
        <v>#DIV/0!</v>
      </c>
      <c r="N12" s="12" t="e">
        <f>J12+K12+90*'Rekenhulp deelstromen'!O17/'Rekenhulp deelstromen'!L17</f>
        <v>#DIV/0!</v>
      </c>
    </row>
    <row r="13" spans="1:37" ht="16.5" customHeight="1" x14ac:dyDescent="0.35">
      <c r="A13" s="32" t="s">
        <v>58</v>
      </c>
      <c r="B13" s="33">
        <v>74</v>
      </c>
      <c r="C13" s="34">
        <v>44439</v>
      </c>
      <c r="D13" s="32">
        <v>1</v>
      </c>
      <c r="E13" s="35" t="s">
        <v>60</v>
      </c>
      <c r="F13" s="35" t="s">
        <v>49</v>
      </c>
      <c r="G13" s="63"/>
      <c r="H13" s="64"/>
      <c r="I13" s="60"/>
      <c r="J13" s="65"/>
      <c r="K13" s="66"/>
      <c r="L13" s="26" t="e">
        <f>J13+K13+90*'Rekenhulp deelstromen'!M18/'Rekenhulp deelstromen'!J18</f>
        <v>#DIV/0!</v>
      </c>
      <c r="M13" s="12" t="e">
        <f>J13+K13+90*'Rekenhulp deelstromen'!N18/'Rekenhulp deelstromen'!K18</f>
        <v>#DIV/0!</v>
      </c>
      <c r="N13" s="12" t="e">
        <f>J13+K13+90*'Rekenhulp deelstromen'!O18/'Rekenhulp deelstromen'!L18</f>
        <v>#DIV/0!</v>
      </c>
    </row>
    <row r="14" spans="1:37" ht="16.5" customHeight="1" x14ac:dyDescent="0.35">
      <c r="A14" s="32" t="s">
        <v>25</v>
      </c>
      <c r="B14" s="33">
        <v>54</v>
      </c>
      <c r="C14" s="34">
        <v>44439</v>
      </c>
      <c r="D14" s="32">
        <v>1</v>
      </c>
      <c r="E14" s="35" t="s">
        <v>60</v>
      </c>
      <c r="F14" s="35" t="s">
        <v>49</v>
      </c>
      <c r="G14" s="63"/>
      <c r="H14" s="64"/>
      <c r="I14" s="60"/>
      <c r="J14" s="65"/>
      <c r="K14" s="66"/>
      <c r="L14" s="26" t="e">
        <f>J14+K14+90*'Rekenhulp deelstromen'!M19/'Rekenhulp deelstromen'!J19</f>
        <v>#DIV/0!</v>
      </c>
      <c r="M14" s="12" t="e">
        <f>J14+K14+90*'Rekenhulp deelstromen'!N19/'Rekenhulp deelstromen'!K19</f>
        <v>#DIV/0!</v>
      </c>
      <c r="N14" s="12" t="e">
        <f>J14+K14+90*'Rekenhulp deelstromen'!O19/'Rekenhulp deelstromen'!L19</f>
        <v>#DIV/0!</v>
      </c>
    </row>
    <row r="15" spans="1:37" ht="16.5" customHeight="1" x14ac:dyDescent="0.35">
      <c r="A15" s="32" t="s">
        <v>10</v>
      </c>
      <c r="B15" s="33">
        <v>220</v>
      </c>
      <c r="C15" s="34">
        <v>44439</v>
      </c>
      <c r="D15" s="32">
        <v>2</v>
      </c>
      <c r="E15" s="35" t="s">
        <v>60</v>
      </c>
      <c r="F15" s="35" t="s">
        <v>53</v>
      </c>
      <c r="G15" s="63"/>
      <c r="H15" s="64"/>
      <c r="I15" s="60"/>
      <c r="J15" s="65"/>
      <c r="K15" s="66"/>
      <c r="L15" s="26" t="e">
        <f>J15+K15+90*'Rekenhulp deelstromen'!M20/'Rekenhulp deelstromen'!J20</f>
        <v>#DIV/0!</v>
      </c>
      <c r="M15" s="12" t="e">
        <f>J15+K15+90*'Rekenhulp deelstromen'!N20/'Rekenhulp deelstromen'!K20</f>
        <v>#DIV/0!</v>
      </c>
      <c r="N15" s="12" t="e">
        <f>J15+K15+90*'Rekenhulp deelstromen'!O20/'Rekenhulp deelstromen'!L20</f>
        <v>#DIV/0!</v>
      </c>
    </row>
    <row r="16" spans="1:37" ht="16.5" customHeight="1" x14ac:dyDescent="0.35">
      <c r="A16" s="32" t="s">
        <v>61</v>
      </c>
      <c r="B16" s="33">
        <v>13</v>
      </c>
      <c r="C16" s="34">
        <v>44439</v>
      </c>
      <c r="D16" s="32">
        <v>1</v>
      </c>
      <c r="E16" s="35" t="s">
        <v>60</v>
      </c>
      <c r="F16" s="35" t="s">
        <v>52</v>
      </c>
      <c r="G16" s="63"/>
      <c r="H16" s="64"/>
      <c r="I16" s="60"/>
      <c r="J16" s="65"/>
      <c r="K16" s="66"/>
      <c r="L16" s="26" t="e">
        <f>J16+K16+90*'Rekenhulp deelstromen'!M21/'Rekenhulp deelstromen'!J21</f>
        <v>#DIV/0!</v>
      </c>
      <c r="M16" s="12" t="e">
        <f>J16+K16+90*'Rekenhulp deelstromen'!N21/'Rekenhulp deelstromen'!K21</f>
        <v>#DIV/0!</v>
      </c>
      <c r="N16" s="12" t="e">
        <f>J16+K16+90*'Rekenhulp deelstromen'!O21/'Rekenhulp deelstromen'!L21</f>
        <v>#DIV/0!</v>
      </c>
    </row>
    <row r="17" spans="1:14" ht="16.5" customHeight="1" x14ac:dyDescent="0.35">
      <c r="A17" s="36" t="s">
        <v>56</v>
      </c>
      <c r="B17" s="37">
        <v>2522</v>
      </c>
      <c r="C17" s="38">
        <v>44439</v>
      </c>
      <c r="D17" s="36">
        <v>1</v>
      </c>
      <c r="E17" s="39" t="s">
        <v>60</v>
      </c>
      <c r="F17" s="39" t="s">
        <v>49</v>
      </c>
      <c r="G17" s="67"/>
      <c r="H17" s="68"/>
      <c r="I17" s="69"/>
      <c r="J17" s="70"/>
      <c r="K17" s="71"/>
      <c r="L17" s="27" t="e">
        <f>J17+K17+90*'Rekenhulp deelstromen'!M22/'Rekenhulp deelstromen'!J22</f>
        <v>#DIV/0!</v>
      </c>
      <c r="M17" s="13" t="e">
        <f>J17+K17+90*'Rekenhulp deelstromen'!N22/'Rekenhulp deelstromen'!K22</f>
        <v>#DIV/0!</v>
      </c>
      <c r="N17" s="13" t="e">
        <f>J17+K17+90*'Rekenhulp deelstromen'!O22/'Rekenhulp deelstromen'!L22</f>
        <v>#DIV/0!</v>
      </c>
    </row>
    <row r="19" spans="1:14" ht="16" customHeight="1" x14ac:dyDescent="0.35">
      <c r="A19" s="90" t="s">
        <v>63</v>
      </c>
      <c r="B19" s="90"/>
      <c r="C19" s="90"/>
      <c r="D19" s="90"/>
      <c r="E19" s="90"/>
      <c r="F19" s="90"/>
      <c r="G19" s="90"/>
      <c r="H19" s="90"/>
      <c r="I19" s="90"/>
      <c r="J19" s="90"/>
      <c r="K19" s="90"/>
      <c r="L19" s="90"/>
      <c r="M19" s="90"/>
      <c r="N19" s="90"/>
    </row>
    <row r="20" spans="1:14" ht="16.5" customHeight="1" x14ac:dyDescent="0.35">
      <c r="A20" s="91"/>
      <c r="B20" s="91"/>
      <c r="C20" s="91"/>
    </row>
    <row r="22" spans="1:14" ht="16.5" customHeight="1" x14ac:dyDescent="0.35">
      <c r="A22" s="5" t="s">
        <v>46</v>
      </c>
    </row>
    <row r="23" spans="1:14" ht="16.5" customHeight="1" x14ac:dyDescent="0.35">
      <c r="A23" s="28" t="s">
        <v>55</v>
      </c>
      <c r="B23" s="92"/>
      <c r="C23" s="92"/>
      <c r="D23" s="92"/>
      <c r="E23" s="92"/>
      <c r="F23" s="92"/>
      <c r="G23" s="92"/>
      <c r="H23" s="92"/>
      <c r="I23" s="92"/>
      <c r="J23" s="92"/>
      <c r="K23" s="92"/>
    </row>
    <row r="24" spans="1:14" ht="16.5" customHeight="1" x14ac:dyDescent="0.35">
      <c r="A24" s="32" t="s">
        <v>62</v>
      </c>
      <c r="B24" s="92"/>
      <c r="C24" s="92"/>
      <c r="D24" s="92"/>
      <c r="E24" s="92"/>
      <c r="F24" s="92"/>
      <c r="G24" s="92"/>
      <c r="H24" s="92"/>
      <c r="I24" s="92"/>
      <c r="J24" s="92"/>
      <c r="K24" s="92"/>
    </row>
    <row r="25" spans="1:14" ht="16.5" customHeight="1" x14ac:dyDescent="0.35">
      <c r="A25" s="32" t="s">
        <v>45</v>
      </c>
      <c r="B25" s="92"/>
      <c r="C25" s="92"/>
      <c r="D25" s="92"/>
      <c r="E25" s="92"/>
      <c r="F25" s="92"/>
      <c r="G25" s="92"/>
      <c r="H25" s="92"/>
      <c r="I25" s="92"/>
      <c r="J25" s="92"/>
      <c r="K25" s="92"/>
    </row>
    <row r="26" spans="1:14" ht="16.5" customHeight="1" x14ac:dyDescent="0.35">
      <c r="A26" s="32" t="s">
        <v>50</v>
      </c>
      <c r="B26" s="92"/>
      <c r="C26" s="92"/>
      <c r="D26" s="92"/>
      <c r="E26" s="92"/>
      <c r="F26" s="92"/>
      <c r="G26" s="92"/>
      <c r="H26" s="92"/>
      <c r="I26" s="92"/>
      <c r="J26" s="92"/>
      <c r="K26" s="92"/>
    </row>
    <row r="27" spans="1:14" ht="16.5" customHeight="1" x14ac:dyDescent="0.35">
      <c r="A27" s="32" t="s">
        <v>57</v>
      </c>
      <c r="B27" s="92"/>
      <c r="C27" s="92"/>
      <c r="D27" s="92"/>
      <c r="E27" s="92"/>
      <c r="F27" s="92"/>
      <c r="G27" s="92"/>
      <c r="H27" s="92"/>
      <c r="I27" s="92"/>
      <c r="J27" s="92"/>
      <c r="K27" s="92"/>
    </row>
    <row r="28" spans="1:14" ht="16.5" customHeight="1" x14ac:dyDescent="0.35">
      <c r="A28" s="32" t="s">
        <v>8</v>
      </c>
      <c r="B28" s="92"/>
      <c r="C28" s="92"/>
      <c r="D28" s="92"/>
      <c r="E28" s="92"/>
      <c r="F28" s="92"/>
      <c r="G28" s="92"/>
      <c r="H28" s="92"/>
      <c r="I28" s="92"/>
      <c r="J28" s="92"/>
      <c r="K28" s="92"/>
    </row>
    <row r="29" spans="1:14" ht="16.5" customHeight="1" x14ac:dyDescent="0.35">
      <c r="A29" s="32" t="s">
        <v>9</v>
      </c>
      <c r="B29" s="92"/>
      <c r="C29" s="92"/>
      <c r="D29" s="92"/>
      <c r="E29" s="92"/>
      <c r="F29" s="92"/>
      <c r="G29" s="92"/>
      <c r="H29" s="92"/>
      <c r="I29" s="92"/>
      <c r="J29" s="92"/>
      <c r="K29" s="92"/>
    </row>
    <row r="30" spans="1:14" ht="16.5" customHeight="1" x14ac:dyDescent="0.35">
      <c r="A30" s="32" t="s">
        <v>58</v>
      </c>
      <c r="B30" s="92"/>
      <c r="C30" s="92"/>
      <c r="D30" s="92"/>
      <c r="E30" s="92"/>
      <c r="F30" s="92"/>
      <c r="G30" s="92"/>
      <c r="H30" s="92"/>
      <c r="I30" s="92"/>
      <c r="J30" s="92"/>
      <c r="K30" s="92"/>
    </row>
    <row r="31" spans="1:14" ht="16.5" customHeight="1" x14ac:dyDescent="0.35">
      <c r="A31" s="32" t="s">
        <v>25</v>
      </c>
      <c r="B31" s="92"/>
      <c r="C31" s="92"/>
      <c r="D31" s="92"/>
      <c r="E31" s="92"/>
      <c r="F31" s="92"/>
      <c r="G31" s="92"/>
      <c r="H31" s="92"/>
      <c r="I31" s="92"/>
      <c r="J31" s="92"/>
      <c r="K31" s="92"/>
    </row>
    <row r="32" spans="1:14" ht="16.5" customHeight="1" x14ac:dyDescent="0.35">
      <c r="A32" s="32" t="s">
        <v>10</v>
      </c>
      <c r="B32" s="92"/>
      <c r="C32" s="92"/>
      <c r="D32" s="92"/>
      <c r="E32" s="92"/>
      <c r="F32" s="92"/>
      <c r="G32" s="92"/>
      <c r="H32" s="92"/>
      <c r="I32" s="92"/>
      <c r="J32" s="92"/>
      <c r="K32" s="92"/>
    </row>
    <row r="33" spans="1:11" ht="16.5" customHeight="1" x14ac:dyDescent="0.35">
      <c r="A33" s="32" t="s">
        <v>61</v>
      </c>
      <c r="B33" s="92"/>
      <c r="C33" s="92"/>
      <c r="D33" s="92"/>
      <c r="E33" s="92"/>
      <c r="F33" s="92"/>
      <c r="G33" s="92"/>
      <c r="H33" s="92"/>
      <c r="I33" s="92"/>
      <c r="J33" s="92"/>
      <c r="K33" s="92"/>
    </row>
    <row r="34" spans="1:11" ht="16.5" customHeight="1" x14ac:dyDescent="0.35">
      <c r="A34" s="36" t="s">
        <v>56</v>
      </c>
      <c r="B34" s="92"/>
      <c r="C34" s="92"/>
      <c r="D34" s="92"/>
      <c r="E34" s="92"/>
      <c r="F34" s="92"/>
      <c r="G34" s="92"/>
      <c r="H34" s="92"/>
      <c r="I34" s="92"/>
      <c r="J34" s="92"/>
      <c r="K34" s="92"/>
    </row>
    <row r="35" spans="1:11" ht="16.5" customHeight="1" x14ac:dyDescent="0.35">
      <c r="A35" s="4"/>
    </row>
  </sheetData>
  <sheetProtection algorithmName="SHA-512" hashValue="X/EnhuUxjluDj7YooMtHXG2IfNE2yU4B6zfwBhs7tV3bIQKPjxLnpNqpLcndfrw1lVlv+QY7qKvhMt4bmIBD3g==" saltValue="2pUlimCzYsDRDhkpqZFC1w==" spinCount="100000" sheet="1" objects="1" scenarios="1"/>
  <mergeCells count="14">
    <mergeCell ref="A19:N19"/>
    <mergeCell ref="B32:K32"/>
    <mergeCell ref="B33:K33"/>
    <mergeCell ref="B34:K34"/>
    <mergeCell ref="B27:K27"/>
    <mergeCell ref="B28:K28"/>
    <mergeCell ref="B29:K29"/>
    <mergeCell ref="B30:K30"/>
    <mergeCell ref="B31:K31"/>
    <mergeCell ref="B23:K23"/>
    <mergeCell ref="B24:K24"/>
    <mergeCell ref="B25:K25"/>
    <mergeCell ref="B26:K26"/>
    <mergeCell ref="A20:C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A4186-1583-4E5D-8534-507469EB78B6}">
  <dimension ref="F9:O22"/>
  <sheetViews>
    <sheetView topLeftCell="A9" workbookViewId="0">
      <selection activeCell="R19" sqref="R19"/>
    </sheetView>
  </sheetViews>
  <sheetFormatPr defaultRowHeight="13.5" x14ac:dyDescent="0.35"/>
  <sheetData>
    <row r="9" spans="6:15" ht="128.15" customHeight="1" x14ac:dyDescent="0.35">
      <c r="F9" s="2" t="s">
        <v>27</v>
      </c>
      <c r="G9" s="2" t="s">
        <v>28</v>
      </c>
      <c r="H9" s="2" t="s">
        <v>34</v>
      </c>
      <c r="I9" s="2" t="s">
        <v>36</v>
      </c>
      <c r="J9" s="2" t="s">
        <v>31</v>
      </c>
      <c r="K9" s="2" t="s">
        <v>32</v>
      </c>
      <c r="L9" s="2" t="s">
        <v>33</v>
      </c>
      <c r="M9" s="2" t="s">
        <v>37</v>
      </c>
      <c r="N9" s="2" t="s">
        <v>38</v>
      </c>
      <c r="O9" s="2" t="s">
        <v>39</v>
      </c>
    </row>
    <row r="10" spans="6:15" x14ac:dyDescent="0.35">
      <c r="F10" s="23"/>
      <c r="G10" s="11"/>
      <c r="H10" s="11"/>
      <c r="I10" s="11"/>
      <c r="J10" s="11"/>
      <c r="K10" s="11"/>
      <c r="L10" s="11"/>
      <c r="M10" s="11"/>
      <c r="N10" s="11"/>
      <c r="O10" s="11"/>
    </row>
    <row r="11" spans="6:15" x14ac:dyDescent="0.35">
      <c r="F11" s="24">
        <v>3.2</v>
      </c>
      <c r="G11" s="19">
        <f>Deelstromen!G6/F11</f>
        <v>0</v>
      </c>
      <c r="H11" s="21">
        <f>Deelstromen!D6</f>
        <v>2</v>
      </c>
      <c r="I11" s="19">
        <f>12*H11*Deelstromen!H6/Deelstromen!B6</f>
        <v>0</v>
      </c>
      <c r="J11" s="17">
        <f>Deelstromen!I6+I11+G11</f>
        <v>0</v>
      </c>
      <c r="K11" s="17">
        <f>Deelstromen!I6+I11</f>
        <v>0</v>
      </c>
      <c r="L11" s="17">
        <f>Deelstromen!I6</f>
        <v>0</v>
      </c>
      <c r="M11" s="14"/>
      <c r="N11" s="14"/>
      <c r="O11" s="14"/>
    </row>
    <row r="12" spans="6:15" x14ac:dyDescent="0.35">
      <c r="F12" s="24">
        <v>6</v>
      </c>
      <c r="G12" s="19">
        <f>Deelstromen!G7/F12</f>
        <v>0</v>
      </c>
      <c r="H12" s="21">
        <f>Deelstromen!D7</f>
        <v>4</v>
      </c>
      <c r="I12" s="19">
        <f>12*H12*Deelstromen!H7/Deelstromen!B7</f>
        <v>0</v>
      </c>
      <c r="J12" s="17">
        <f>Deelstromen!I7+I12+G12</f>
        <v>0</v>
      </c>
      <c r="K12" s="17">
        <f>Deelstromen!I7+I12</f>
        <v>0</v>
      </c>
      <c r="L12" s="17">
        <f>Deelstromen!I7</f>
        <v>0</v>
      </c>
      <c r="M12" s="14"/>
      <c r="N12" s="14"/>
      <c r="O12" s="14"/>
    </row>
    <row r="13" spans="6:15" x14ac:dyDescent="0.35">
      <c r="F13" s="24">
        <v>6</v>
      </c>
      <c r="G13" s="19">
        <f>Deelstromen!G8/F13</f>
        <v>0</v>
      </c>
      <c r="H13" s="21">
        <f>Deelstromen!D8</f>
        <v>1</v>
      </c>
      <c r="I13" s="19">
        <f>12*H13*Deelstromen!H8/Deelstromen!B8</f>
        <v>0</v>
      </c>
      <c r="J13" s="17">
        <f>Deelstromen!I8+I13+G13</f>
        <v>0</v>
      </c>
      <c r="K13" s="17">
        <f>Deelstromen!I8+I13</f>
        <v>0</v>
      </c>
      <c r="L13" s="17">
        <f>Deelstromen!I8</f>
        <v>0</v>
      </c>
      <c r="M13" s="14"/>
      <c r="N13" s="14"/>
      <c r="O13" s="14"/>
    </row>
    <row r="14" spans="6:15" x14ac:dyDescent="0.35">
      <c r="F14" s="24">
        <v>4.5</v>
      </c>
      <c r="G14" s="19">
        <f>Deelstromen!G9/F14</f>
        <v>0</v>
      </c>
      <c r="H14" s="21">
        <f>Deelstromen!D9</f>
        <v>1</v>
      </c>
      <c r="I14" s="19">
        <f>12*H14*Deelstromen!H9/Deelstromen!B9</f>
        <v>0</v>
      </c>
      <c r="J14" s="17">
        <f>Deelstromen!I9+I14+G14</f>
        <v>0</v>
      </c>
      <c r="K14" s="17">
        <f>Deelstromen!I9+I14</f>
        <v>0</v>
      </c>
      <c r="L14" s="17">
        <f>Deelstromen!I9</f>
        <v>0</v>
      </c>
      <c r="M14" s="14"/>
      <c r="N14" s="14"/>
      <c r="O14" s="14"/>
    </row>
    <row r="15" spans="6:15" x14ac:dyDescent="0.35">
      <c r="F15" s="24">
        <v>6.4</v>
      </c>
      <c r="G15" s="19">
        <f>Deelstromen!G10/F15</f>
        <v>0</v>
      </c>
      <c r="H15" s="21">
        <f>Deelstromen!D10</f>
        <v>1</v>
      </c>
      <c r="I15" s="19">
        <f>12*H15*Deelstromen!H10/Deelstromen!B10</f>
        <v>0</v>
      </c>
      <c r="J15" s="17">
        <f>Deelstromen!I10+I15+G15</f>
        <v>0</v>
      </c>
      <c r="K15" s="17">
        <f>Deelstromen!I10+I15</f>
        <v>0</v>
      </c>
      <c r="L15" s="17">
        <f>Deelstromen!I10</f>
        <v>0</v>
      </c>
      <c r="M15" s="14"/>
      <c r="N15" s="14"/>
      <c r="O15" s="14"/>
    </row>
    <row r="16" spans="6:15" x14ac:dyDescent="0.35">
      <c r="F16" s="24">
        <v>3.6</v>
      </c>
      <c r="G16" s="19">
        <f>Deelstromen!G11/F16</f>
        <v>0</v>
      </c>
      <c r="H16" s="21">
        <f>Deelstromen!D11</f>
        <v>1</v>
      </c>
      <c r="I16" s="19">
        <f>12*H16*Deelstromen!H11/Deelstromen!B11</f>
        <v>0</v>
      </c>
      <c r="J16" s="17">
        <f>Deelstromen!I11+I16+G16</f>
        <v>0</v>
      </c>
      <c r="K16" s="17">
        <f>Deelstromen!I11+I16</f>
        <v>0</v>
      </c>
      <c r="L16" s="17">
        <f>Deelstromen!I11</f>
        <v>0</v>
      </c>
      <c r="M16" s="14"/>
      <c r="N16" s="14"/>
      <c r="O16" s="14"/>
    </row>
    <row r="17" spans="6:15" x14ac:dyDescent="0.35">
      <c r="F17" s="24">
        <v>9.9</v>
      </c>
      <c r="G17" s="19">
        <f>Deelstromen!G12/F17</f>
        <v>0</v>
      </c>
      <c r="H17" s="21">
        <f>Deelstromen!D12</f>
        <v>1</v>
      </c>
      <c r="I17" s="19">
        <f>12*H17*Deelstromen!H12/Deelstromen!B12</f>
        <v>0</v>
      </c>
      <c r="J17" s="17">
        <f>Deelstromen!I12+I17+G17</f>
        <v>0</v>
      </c>
      <c r="K17" s="17">
        <f>Deelstromen!I12+I17</f>
        <v>0</v>
      </c>
      <c r="L17" s="17">
        <f>Deelstromen!I12</f>
        <v>0</v>
      </c>
      <c r="M17" s="14"/>
      <c r="N17" s="14"/>
      <c r="O17" s="14"/>
    </row>
    <row r="18" spans="6:15" x14ac:dyDescent="0.35">
      <c r="F18" s="24">
        <v>2.7</v>
      </c>
      <c r="G18" s="19">
        <f>Deelstromen!G13/F18</f>
        <v>0</v>
      </c>
      <c r="H18" s="21">
        <f>Deelstromen!D13</f>
        <v>1</v>
      </c>
      <c r="I18" s="19">
        <f>12*H18*Deelstromen!H13/Deelstromen!B13</f>
        <v>0</v>
      </c>
      <c r="J18" s="17">
        <f>Deelstromen!I13+I18+G18</f>
        <v>0</v>
      </c>
      <c r="K18" s="17">
        <f>Deelstromen!I13+I18</f>
        <v>0</v>
      </c>
      <c r="L18" s="17">
        <f>Deelstromen!I13</f>
        <v>0</v>
      </c>
      <c r="M18" s="14"/>
      <c r="N18" s="14"/>
      <c r="O18" s="14"/>
    </row>
    <row r="19" spans="6:15" x14ac:dyDescent="0.35">
      <c r="F19" s="24">
        <v>4.9000000000000004</v>
      </c>
      <c r="G19" s="19">
        <f>Deelstromen!G14/F19</f>
        <v>0</v>
      </c>
      <c r="H19" s="21">
        <f>Deelstromen!D14</f>
        <v>1</v>
      </c>
      <c r="I19" s="19">
        <f>12*H19*Deelstromen!H14/Deelstromen!B14</f>
        <v>0</v>
      </c>
      <c r="J19" s="17">
        <f>Deelstromen!I14+I19+G19</f>
        <v>0</v>
      </c>
      <c r="K19" s="17">
        <f>Deelstromen!I14+I19</f>
        <v>0</v>
      </c>
      <c r="L19" s="17">
        <f>Deelstromen!I14</f>
        <v>0</v>
      </c>
      <c r="M19" s="14"/>
      <c r="N19" s="14"/>
      <c r="O19" s="14"/>
    </row>
    <row r="20" spans="6:15" x14ac:dyDescent="0.35">
      <c r="F20" s="24">
        <v>14</v>
      </c>
      <c r="G20" s="19">
        <f>Deelstromen!G15/F20</f>
        <v>0</v>
      </c>
      <c r="H20" s="21">
        <f>Deelstromen!D15</f>
        <v>2</v>
      </c>
      <c r="I20" s="19">
        <f>12*H20*Deelstromen!H15/Deelstromen!B15</f>
        <v>0</v>
      </c>
      <c r="J20" s="17">
        <f>Deelstromen!I15+I20+G20</f>
        <v>0</v>
      </c>
      <c r="K20" s="17">
        <f>Deelstromen!I15+I20</f>
        <v>0</v>
      </c>
      <c r="L20" s="17">
        <f>Deelstromen!I15</f>
        <v>0</v>
      </c>
      <c r="M20" s="14"/>
      <c r="N20" s="14"/>
      <c r="O20" s="14"/>
    </row>
    <row r="21" spans="6:15" x14ac:dyDescent="0.35">
      <c r="F21" s="24">
        <v>7.4</v>
      </c>
      <c r="G21" s="19">
        <f>Deelstromen!G16/F21</f>
        <v>0</v>
      </c>
      <c r="H21" s="21">
        <f>Deelstromen!D16</f>
        <v>1</v>
      </c>
      <c r="I21" s="19">
        <f>12*H21*Deelstromen!H16/Deelstromen!B16</f>
        <v>0</v>
      </c>
      <c r="J21" s="17">
        <f>Deelstromen!I16+I21+G21</f>
        <v>0</v>
      </c>
      <c r="K21" s="17">
        <f>Deelstromen!I16+I21</f>
        <v>0</v>
      </c>
      <c r="L21" s="17">
        <f>Deelstromen!I16</f>
        <v>0</v>
      </c>
      <c r="M21" s="14"/>
      <c r="N21" s="14"/>
      <c r="O21" s="14"/>
    </row>
    <row r="22" spans="6:15" x14ac:dyDescent="0.35">
      <c r="F22" s="25">
        <v>7.8</v>
      </c>
      <c r="G22" s="20">
        <f>Deelstromen!G17/F22</f>
        <v>0</v>
      </c>
      <c r="H22" s="22">
        <v>0</v>
      </c>
      <c r="I22" s="20">
        <f>12*H22*Deelstromen!H17/Deelstromen!B17</f>
        <v>0</v>
      </c>
      <c r="J22" s="18">
        <f>Deelstromen!I17+I22+G22</f>
        <v>0</v>
      </c>
      <c r="K22" s="18">
        <f>Deelstromen!I17+I22</f>
        <v>0</v>
      </c>
      <c r="L22" s="18">
        <f>Deelstromen!I17</f>
        <v>0</v>
      </c>
      <c r="M22" s="15"/>
      <c r="N22" s="15"/>
      <c r="O22" s="15"/>
    </row>
  </sheetData>
  <sheetProtection algorithmName="SHA-512" hashValue="Mqv7gOvGwd99FJuZ7/5/KenFFtWC9pvUXOHqjoWhzmAkQ7es9fGi8YGL2rkytwPXXVkerc1D1vPFCEvJce7dig==" saltValue="pBIHOjTnwcwN5RHWZVzf7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7"/>
  <sheetViews>
    <sheetView topLeftCell="A10" zoomScaleNormal="100" workbookViewId="0">
      <selection activeCell="P30" sqref="P30"/>
    </sheetView>
  </sheetViews>
  <sheetFormatPr defaultColWidth="8.8984375" defaultRowHeight="13.5" x14ac:dyDescent="0.35"/>
  <cols>
    <col min="1" max="1" width="46" style="6" bestFit="1" customWidth="1"/>
    <col min="2" max="2" width="7.296875" style="6" hidden="1" customWidth="1"/>
    <col min="3" max="3" width="8.3984375" style="6" hidden="1" customWidth="1"/>
    <col min="4" max="4" width="6.69921875" style="6" hidden="1" customWidth="1"/>
    <col min="5" max="6" width="5.69921875" style="6" hidden="1" customWidth="1"/>
    <col min="7" max="8" width="6.69921875" style="6" hidden="1" customWidth="1"/>
    <col min="9" max="9" width="0" style="6" hidden="1" customWidth="1"/>
    <col min="10" max="10" width="10.8984375" style="6" hidden="1" customWidth="1"/>
    <col min="11" max="11" width="8.296875" style="6" hidden="1" customWidth="1"/>
    <col min="12" max="12" width="10.3984375" style="6" hidden="1" customWidth="1"/>
    <col min="13" max="13" width="10.09765625" style="6" hidden="1" customWidth="1"/>
    <col min="14" max="15" width="10.3984375" style="6" bestFit="1" customWidth="1"/>
    <col min="16" max="20" width="8.8984375" style="6"/>
    <col min="21" max="21" width="11.8984375" style="6" bestFit="1" customWidth="1"/>
    <col min="22" max="16384" width="8.8984375" style="6"/>
  </cols>
  <sheetData>
    <row r="1" spans="1:21" x14ac:dyDescent="0.35">
      <c r="A1" s="6" t="s">
        <v>0</v>
      </c>
    </row>
    <row r="3" spans="1:21" x14ac:dyDescent="0.35">
      <c r="A3" s="6" t="s">
        <v>3</v>
      </c>
      <c r="N3" s="6" t="s">
        <v>95</v>
      </c>
    </row>
    <row r="5" spans="1:21" ht="142" customHeight="1" x14ac:dyDescent="0.35">
      <c r="A5" s="42" t="s">
        <v>6</v>
      </c>
      <c r="B5" s="42" t="s">
        <v>7</v>
      </c>
      <c r="P5" s="40" t="s">
        <v>64</v>
      </c>
      <c r="Q5" s="40" t="s">
        <v>65</v>
      </c>
      <c r="R5" s="40" t="s">
        <v>40</v>
      </c>
      <c r="S5" s="40" t="s">
        <v>41</v>
      </c>
      <c r="T5" s="40" t="s">
        <v>96</v>
      </c>
      <c r="U5" s="40" t="s">
        <v>97</v>
      </c>
    </row>
    <row r="6" spans="1:21" ht="14.5" x14ac:dyDescent="0.35">
      <c r="A6" s="43" t="s">
        <v>11</v>
      </c>
      <c r="B6" s="43" t="s">
        <v>12</v>
      </c>
      <c r="C6" s="43" t="s">
        <v>13</v>
      </c>
      <c r="D6" s="43" t="s">
        <v>14</v>
      </c>
      <c r="E6" s="43" t="s">
        <v>15</v>
      </c>
      <c r="F6" s="44" t="s">
        <v>16</v>
      </c>
      <c r="G6" s="44" t="s">
        <v>17</v>
      </c>
      <c r="H6" s="43" t="s">
        <v>18</v>
      </c>
      <c r="I6" s="43" t="s">
        <v>19</v>
      </c>
      <c r="J6" s="43" t="s">
        <v>20</v>
      </c>
      <c r="K6" s="43" t="s">
        <v>21</v>
      </c>
      <c r="L6" s="43" t="s">
        <v>22</v>
      </c>
      <c r="M6" s="43" t="s">
        <v>23</v>
      </c>
      <c r="N6" s="43" t="s">
        <v>24</v>
      </c>
      <c r="O6" s="43" t="s">
        <v>26</v>
      </c>
      <c r="P6" s="10"/>
      <c r="Q6" s="10"/>
      <c r="R6" s="23"/>
      <c r="S6" s="11"/>
      <c r="T6" s="55"/>
      <c r="U6" s="56"/>
    </row>
    <row r="7" spans="1:21" ht="14.5" x14ac:dyDescent="0.35">
      <c r="A7" s="6" t="s">
        <v>67</v>
      </c>
      <c r="B7" s="45">
        <v>1.52</v>
      </c>
      <c r="C7" s="45"/>
      <c r="D7" s="45">
        <v>1.38</v>
      </c>
      <c r="E7" s="45"/>
      <c r="F7" s="46"/>
      <c r="G7" s="46">
        <v>2.5</v>
      </c>
      <c r="H7" s="45"/>
      <c r="I7" s="47">
        <v>1.54</v>
      </c>
      <c r="J7" s="45"/>
      <c r="K7" s="46"/>
      <c r="L7" s="45">
        <v>1.48</v>
      </c>
      <c r="M7" s="45"/>
      <c r="N7" s="54">
        <v>11478</v>
      </c>
      <c r="O7" s="48">
        <v>44439</v>
      </c>
      <c r="P7" s="41"/>
      <c r="Q7" s="60"/>
      <c r="R7" s="61"/>
      <c r="S7" s="62"/>
      <c r="T7" s="57" t="e">
        <f>S7+R7+90*P7/Q7</f>
        <v>#DIV/0!</v>
      </c>
      <c r="U7" s="58" t="e">
        <f t="shared" ref="U7:U8" si="0">T7*N7</f>
        <v>#DIV/0!</v>
      </c>
    </row>
    <row r="8" spans="1:21" ht="14.5" x14ac:dyDescent="0.35">
      <c r="A8" s="6" t="s">
        <v>69</v>
      </c>
      <c r="B8" s="45"/>
      <c r="C8" s="45"/>
      <c r="D8" s="45"/>
      <c r="E8" s="45"/>
      <c r="F8" s="46"/>
      <c r="G8" s="46"/>
      <c r="H8" s="45"/>
      <c r="I8" s="45"/>
      <c r="J8" s="45"/>
      <c r="K8" s="49"/>
      <c r="L8" s="49"/>
      <c r="M8" s="45"/>
      <c r="N8" s="54">
        <v>844</v>
      </c>
      <c r="O8" s="48">
        <v>44439</v>
      </c>
      <c r="P8" s="41"/>
      <c r="Q8" s="60"/>
      <c r="R8" s="61"/>
      <c r="S8" s="62"/>
      <c r="T8" s="57" t="e">
        <f t="shared" ref="T8" si="1">S8+R8+90*P8/Q8</f>
        <v>#DIV/0!</v>
      </c>
      <c r="U8" s="59" t="e">
        <f t="shared" si="0"/>
        <v>#DIV/0!</v>
      </c>
    </row>
    <row r="9" spans="1:21" ht="14.5" x14ac:dyDescent="0.35">
      <c r="A9" s="6" t="s">
        <v>68</v>
      </c>
      <c r="B9" s="45"/>
      <c r="C9" s="45"/>
      <c r="D9" s="45"/>
      <c r="E9" s="45"/>
      <c r="F9" s="46"/>
      <c r="G9" s="46"/>
      <c r="H9" s="45"/>
      <c r="I9" s="45"/>
      <c r="J9" s="45"/>
      <c r="K9" s="49"/>
      <c r="L9" s="49"/>
      <c r="M9" s="45"/>
      <c r="N9" s="54">
        <v>66</v>
      </c>
      <c r="O9" s="48">
        <v>44439</v>
      </c>
      <c r="P9" s="41"/>
      <c r="Q9" s="60"/>
      <c r="R9" s="61"/>
      <c r="S9" s="62"/>
      <c r="T9" s="57" t="e">
        <f t="shared" ref="T9:T34" si="2">S9+R9+90*P9/Q9</f>
        <v>#DIV/0!</v>
      </c>
      <c r="U9" s="59" t="e">
        <f t="shared" ref="U9:U34" si="3">T9*N9</f>
        <v>#DIV/0!</v>
      </c>
    </row>
    <row r="10" spans="1:21" ht="14.5" x14ac:dyDescent="0.35">
      <c r="A10" s="50" t="s">
        <v>70</v>
      </c>
      <c r="B10" s="45">
        <v>0.11</v>
      </c>
      <c r="C10" s="45">
        <v>8.5000000000000006E-2</v>
      </c>
      <c r="D10" s="45">
        <v>0.17499999999999999</v>
      </c>
      <c r="E10" s="45">
        <v>9.0999999999999998E-2</v>
      </c>
      <c r="F10" s="46">
        <v>8.8999999999999996E-2</v>
      </c>
      <c r="G10" s="46">
        <v>7.2999999999999995E-2</v>
      </c>
      <c r="H10" s="45">
        <v>0.14099999999999999</v>
      </c>
      <c r="I10" s="45"/>
      <c r="J10" s="45">
        <v>0.26300000000000001</v>
      </c>
      <c r="K10" s="46">
        <v>7.6999999999999999E-2</v>
      </c>
      <c r="L10" s="46">
        <v>0.08</v>
      </c>
      <c r="M10" s="46">
        <v>8.3000000000000004E-2</v>
      </c>
      <c r="N10" s="54">
        <v>566</v>
      </c>
      <c r="O10" s="48">
        <v>44439</v>
      </c>
      <c r="P10" s="41"/>
      <c r="Q10" s="60"/>
      <c r="R10" s="61"/>
      <c r="S10" s="62"/>
      <c r="T10" s="57" t="e">
        <f t="shared" si="2"/>
        <v>#DIV/0!</v>
      </c>
      <c r="U10" s="59" t="e">
        <f t="shared" si="3"/>
        <v>#DIV/0!</v>
      </c>
    </row>
    <row r="11" spans="1:21" ht="14.5" x14ac:dyDescent="0.35">
      <c r="A11" s="50" t="s">
        <v>71</v>
      </c>
      <c r="B11" s="45"/>
      <c r="C11" s="45">
        <v>8.4000000000000005E-2</v>
      </c>
      <c r="D11" s="45">
        <v>9.1999999999999998E-2</v>
      </c>
      <c r="E11" s="45"/>
      <c r="F11" s="46">
        <v>6.2E-2</v>
      </c>
      <c r="G11" s="46"/>
      <c r="H11" s="45">
        <v>8.4000000000000005E-2</v>
      </c>
      <c r="I11" s="45"/>
      <c r="J11" s="45">
        <v>9.5000000000000001E-2</v>
      </c>
      <c r="K11" s="46">
        <v>0.105</v>
      </c>
      <c r="L11" s="46">
        <v>8.7999999999999995E-2</v>
      </c>
      <c r="M11" s="45">
        <v>0.08</v>
      </c>
      <c r="N11" s="54">
        <v>441</v>
      </c>
      <c r="O11" s="48">
        <v>44439</v>
      </c>
      <c r="P11" s="41"/>
      <c r="Q11" s="60"/>
      <c r="R11" s="61"/>
      <c r="S11" s="62"/>
      <c r="T11" s="57" t="e">
        <f t="shared" si="2"/>
        <v>#DIV/0!</v>
      </c>
      <c r="U11" s="59" t="e">
        <f t="shared" si="3"/>
        <v>#DIV/0!</v>
      </c>
    </row>
    <row r="12" spans="1:21" ht="14.5" x14ac:dyDescent="0.35">
      <c r="A12" s="50" t="s">
        <v>72</v>
      </c>
      <c r="B12" s="45"/>
      <c r="C12" s="45"/>
      <c r="D12" s="45"/>
      <c r="E12" s="45"/>
      <c r="F12" s="46"/>
      <c r="G12" s="46"/>
      <c r="H12" s="45"/>
      <c r="I12" s="45"/>
      <c r="J12" s="45"/>
      <c r="K12" s="46"/>
      <c r="L12" s="46"/>
      <c r="M12" s="46"/>
      <c r="N12" s="54">
        <v>2471</v>
      </c>
      <c r="O12" s="48">
        <v>44439</v>
      </c>
      <c r="P12" s="41"/>
      <c r="Q12" s="60"/>
      <c r="R12" s="61"/>
      <c r="S12" s="62"/>
      <c r="T12" s="57" t="e">
        <f t="shared" si="2"/>
        <v>#DIV/0!</v>
      </c>
      <c r="U12" s="59" t="e">
        <f t="shared" si="3"/>
        <v>#DIV/0!</v>
      </c>
    </row>
    <row r="13" spans="1:21" ht="14.5" x14ac:dyDescent="0.35">
      <c r="A13" s="50" t="s">
        <v>73</v>
      </c>
      <c r="B13" s="45">
        <v>0.52800000000000002</v>
      </c>
      <c r="C13" s="45">
        <v>0.224</v>
      </c>
      <c r="D13" s="45">
        <v>0.75800000000000001</v>
      </c>
      <c r="E13" s="45">
        <v>0.312</v>
      </c>
      <c r="F13" s="46">
        <v>0.28999999999999998</v>
      </c>
      <c r="G13" s="46">
        <v>0.39900000000000002</v>
      </c>
      <c r="H13" s="45">
        <v>0.55400000000000005</v>
      </c>
      <c r="I13" s="45">
        <v>0.34200000000000003</v>
      </c>
      <c r="J13" s="45">
        <v>0.28899999999999998</v>
      </c>
      <c r="K13" s="46">
        <v>0.57599999999999996</v>
      </c>
      <c r="L13" s="46">
        <v>0.20799999999999999</v>
      </c>
      <c r="M13" s="45">
        <v>0.23100000000000001</v>
      </c>
      <c r="N13" s="54">
        <v>458</v>
      </c>
      <c r="O13" s="48">
        <v>44439</v>
      </c>
      <c r="P13" s="41"/>
      <c r="Q13" s="60"/>
      <c r="R13" s="61"/>
      <c r="S13" s="62"/>
      <c r="T13" s="57" t="e">
        <f t="shared" si="2"/>
        <v>#DIV/0!</v>
      </c>
      <c r="U13" s="59" t="e">
        <f t="shared" si="3"/>
        <v>#DIV/0!</v>
      </c>
    </row>
    <row r="14" spans="1:21" ht="14.5" x14ac:dyDescent="0.35">
      <c r="A14" s="50" t="s">
        <v>74</v>
      </c>
      <c r="B14" s="45"/>
      <c r="C14" s="45"/>
      <c r="D14" s="45"/>
      <c r="E14" s="45"/>
      <c r="F14" s="46"/>
      <c r="G14" s="46"/>
      <c r="H14" s="45"/>
      <c r="I14" s="45"/>
      <c r="J14" s="45"/>
      <c r="K14" s="49"/>
      <c r="L14" s="49"/>
      <c r="M14" s="45"/>
      <c r="N14" s="54">
        <v>731</v>
      </c>
      <c r="O14" s="48">
        <v>44439</v>
      </c>
      <c r="P14" s="41"/>
      <c r="Q14" s="60"/>
      <c r="R14" s="61"/>
      <c r="S14" s="62"/>
      <c r="T14" s="57" t="e">
        <f t="shared" si="2"/>
        <v>#DIV/0!</v>
      </c>
      <c r="U14" s="59" t="e">
        <f t="shared" si="3"/>
        <v>#DIV/0!</v>
      </c>
    </row>
    <row r="15" spans="1:21" ht="14.5" x14ac:dyDescent="0.35">
      <c r="A15" s="50" t="s">
        <v>75</v>
      </c>
      <c r="B15" s="45">
        <v>5.3999999999999999E-2</v>
      </c>
      <c r="C15" s="45"/>
      <c r="D15" s="45">
        <v>0.109</v>
      </c>
      <c r="E15" s="46"/>
      <c r="F15" s="46"/>
      <c r="G15" s="46">
        <v>5.7000000000000002E-2</v>
      </c>
      <c r="H15" s="45"/>
      <c r="I15" s="45">
        <v>3.9E-2</v>
      </c>
      <c r="J15" s="46"/>
      <c r="K15" s="46">
        <v>4.4999999999999998E-2</v>
      </c>
      <c r="L15" s="45"/>
      <c r="N15" s="54">
        <v>12</v>
      </c>
      <c r="O15" s="48">
        <v>44439</v>
      </c>
      <c r="P15" s="41"/>
      <c r="Q15" s="60"/>
      <c r="R15" s="61"/>
      <c r="S15" s="62"/>
      <c r="T15" s="57" t="e">
        <f t="shared" si="2"/>
        <v>#DIV/0!</v>
      </c>
      <c r="U15" s="59" t="e">
        <f t="shared" si="3"/>
        <v>#DIV/0!</v>
      </c>
    </row>
    <row r="16" spans="1:21" ht="14.5" x14ac:dyDescent="0.35">
      <c r="A16" s="50" t="s">
        <v>76</v>
      </c>
      <c r="B16" s="45"/>
      <c r="C16" s="45"/>
      <c r="D16" s="45"/>
      <c r="E16" s="45"/>
      <c r="F16" s="46"/>
      <c r="G16" s="46">
        <v>0.29499999999999998</v>
      </c>
      <c r="H16" s="45"/>
      <c r="I16" s="45"/>
      <c r="J16" s="45"/>
      <c r="K16" s="46">
        <v>0.55600000000000005</v>
      </c>
      <c r="L16" s="49"/>
      <c r="M16" s="45"/>
      <c r="N16" s="54">
        <v>8</v>
      </c>
      <c r="O16" s="48">
        <v>44439</v>
      </c>
      <c r="P16" s="41"/>
      <c r="Q16" s="60"/>
      <c r="R16" s="61"/>
      <c r="S16" s="62"/>
      <c r="T16" s="57" t="e">
        <f t="shared" si="2"/>
        <v>#DIV/0!</v>
      </c>
      <c r="U16" s="59" t="e">
        <f t="shared" si="3"/>
        <v>#DIV/0!</v>
      </c>
    </row>
    <row r="17" spans="1:21" ht="14.5" x14ac:dyDescent="0.35">
      <c r="A17" s="50" t="s">
        <v>77</v>
      </c>
      <c r="B17" s="45">
        <v>0.3</v>
      </c>
      <c r="C17" s="45"/>
      <c r="D17" s="45"/>
      <c r="E17" s="45"/>
      <c r="F17" s="46">
        <v>0.3</v>
      </c>
      <c r="G17" s="46"/>
      <c r="H17" s="45">
        <v>0.3</v>
      </c>
      <c r="I17" s="45"/>
      <c r="J17" s="45"/>
      <c r="K17" s="46">
        <v>0.32</v>
      </c>
      <c r="L17" s="49"/>
      <c r="M17" s="45"/>
      <c r="N17" s="54">
        <v>15</v>
      </c>
      <c r="O17" s="48">
        <v>44439</v>
      </c>
      <c r="P17" s="41"/>
      <c r="Q17" s="60"/>
      <c r="R17" s="61"/>
      <c r="S17" s="62"/>
      <c r="T17" s="57" t="e">
        <f t="shared" si="2"/>
        <v>#DIV/0!</v>
      </c>
      <c r="U17" s="59" t="e">
        <f t="shared" si="3"/>
        <v>#DIV/0!</v>
      </c>
    </row>
    <row r="18" spans="1:21" ht="14.5" x14ac:dyDescent="0.35">
      <c r="A18" s="50" t="s">
        <v>78</v>
      </c>
      <c r="B18" s="45"/>
      <c r="C18" s="45"/>
      <c r="D18" s="45"/>
      <c r="E18" s="45"/>
      <c r="F18" s="46"/>
      <c r="G18" s="46"/>
      <c r="H18" s="45"/>
      <c r="I18" s="45"/>
      <c r="J18" s="45"/>
      <c r="K18" s="49"/>
      <c r="L18" s="49"/>
      <c r="M18" s="45"/>
      <c r="N18" s="54">
        <v>283</v>
      </c>
      <c r="O18" s="48">
        <v>44439</v>
      </c>
      <c r="P18" s="41"/>
      <c r="Q18" s="60"/>
      <c r="R18" s="61"/>
      <c r="S18" s="62"/>
      <c r="T18" s="57" t="e">
        <f t="shared" si="2"/>
        <v>#DIV/0!</v>
      </c>
      <c r="U18" s="59" t="e">
        <f t="shared" si="3"/>
        <v>#DIV/0!</v>
      </c>
    </row>
    <row r="19" spans="1:21" ht="14.5" x14ac:dyDescent="0.35">
      <c r="A19" s="50" t="s">
        <v>79</v>
      </c>
      <c r="B19" s="45"/>
      <c r="C19" s="45"/>
      <c r="D19" s="45"/>
      <c r="E19" s="45"/>
      <c r="F19" s="46"/>
      <c r="G19" s="46"/>
      <c r="H19" s="45"/>
      <c r="I19" s="45"/>
      <c r="J19" s="45"/>
      <c r="K19" s="49"/>
      <c r="L19" s="49"/>
      <c r="M19" s="45"/>
      <c r="N19" s="54">
        <v>11595</v>
      </c>
      <c r="O19" s="48">
        <v>44439</v>
      </c>
      <c r="P19" s="41"/>
      <c r="Q19" s="60"/>
      <c r="R19" s="61"/>
      <c r="S19" s="62"/>
      <c r="T19" s="57" t="e">
        <f t="shared" si="2"/>
        <v>#DIV/0!</v>
      </c>
      <c r="U19" s="59" t="e">
        <f t="shared" si="3"/>
        <v>#DIV/0!</v>
      </c>
    </row>
    <row r="20" spans="1:21" ht="14.5" x14ac:dyDescent="0.35">
      <c r="A20" s="50" t="s">
        <v>80</v>
      </c>
      <c r="B20" s="45"/>
      <c r="C20" s="45"/>
      <c r="D20" s="45">
        <v>0.10100000000000001</v>
      </c>
      <c r="E20" s="45"/>
      <c r="F20" s="46"/>
      <c r="G20" s="46"/>
      <c r="H20" s="45"/>
      <c r="I20" s="45"/>
      <c r="J20" s="45"/>
      <c r="K20" s="49"/>
      <c r="L20" s="49"/>
      <c r="M20" s="45"/>
      <c r="N20" s="54">
        <v>675</v>
      </c>
      <c r="O20" s="48">
        <v>44439</v>
      </c>
      <c r="P20" s="41"/>
      <c r="Q20" s="60"/>
      <c r="R20" s="61"/>
      <c r="S20" s="62"/>
      <c r="T20" s="57" t="e">
        <f t="shared" si="2"/>
        <v>#DIV/0!</v>
      </c>
      <c r="U20" s="59" t="e">
        <f t="shared" si="3"/>
        <v>#DIV/0!</v>
      </c>
    </row>
    <row r="21" spans="1:21" ht="14.5" x14ac:dyDescent="0.35">
      <c r="A21" s="50" t="s">
        <v>81</v>
      </c>
      <c r="B21" s="45"/>
      <c r="C21" s="45"/>
      <c r="D21" s="45"/>
      <c r="E21" s="45"/>
      <c r="F21" s="46"/>
      <c r="G21" s="46"/>
      <c r="H21" s="45"/>
      <c r="I21" s="45"/>
      <c r="J21" s="45">
        <v>0.11700000000000001</v>
      </c>
      <c r="K21" s="49"/>
      <c r="L21" s="49"/>
      <c r="M21" s="45"/>
      <c r="N21" s="54">
        <v>2517</v>
      </c>
      <c r="O21" s="48">
        <v>44439</v>
      </c>
      <c r="P21" s="41"/>
      <c r="Q21" s="60"/>
      <c r="R21" s="61"/>
      <c r="S21" s="62"/>
      <c r="T21" s="57" t="e">
        <f t="shared" si="2"/>
        <v>#DIV/0!</v>
      </c>
      <c r="U21" s="59" t="e">
        <f t="shared" si="3"/>
        <v>#DIV/0!</v>
      </c>
    </row>
    <row r="22" spans="1:21" ht="14.5" x14ac:dyDescent="0.35">
      <c r="A22" s="50" t="s">
        <v>82</v>
      </c>
      <c r="B22" s="45"/>
      <c r="C22" s="45">
        <v>0.63</v>
      </c>
      <c r="D22" s="45"/>
      <c r="E22" s="45"/>
      <c r="F22" s="46">
        <v>0.6</v>
      </c>
      <c r="G22" s="46"/>
      <c r="H22" s="45">
        <v>0.81599999999999995</v>
      </c>
      <c r="I22" s="45"/>
      <c r="J22" s="45">
        <v>0.79200000000000004</v>
      </c>
      <c r="K22" s="49"/>
      <c r="L22" s="46">
        <v>0.67800000000000005</v>
      </c>
      <c r="M22" s="45"/>
      <c r="N22" s="54">
        <v>615</v>
      </c>
      <c r="O22" s="48">
        <v>44439</v>
      </c>
      <c r="P22" s="41"/>
      <c r="Q22" s="60"/>
      <c r="R22" s="61"/>
      <c r="S22" s="62"/>
      <c r="T22" s="57" t="e">
        <f t="shared" si="2"/>
        <v>#DIV/0!</v>
      </c>
      <c r="U22" s="59" t="e">
        <f t="shared" si="3"/>
        <v>#DIV/0!</v>
      </c>
    </row>
    <row r="23" spans="1:21" ht="14.5" x14ac:dyDescent="0.35">
      <c r="A23" s="50" t="s">
        <v>83</v>
      </c>
      <c r="B23" s="45"/>
      <c r="C23" s="45"/>
      <c r="D23" s="45"/>
      <c r="E23" s="45"/>
      <c r="F23" s="46"/>
      <c r="G23" s="46"/>
      <c r="H23" s="45"/>
      <c r="I23" s="45"/>
      <c r="J23" s="45"/>
      <c r="K23" s="46"/>
      <c r="L23" s="46"/>
      <c r="M23" s="45"/>
      <c r="N23" s="54">
        <v>1129</v>
      </c>
      <c r="O23" s="48">
        <v>44439</v>
      </c>
      <c r="P23" s="41"/>
      <c r="Q23" s="60"/>
      <c r="R23" s="61"/>
      <c r="S23" s="62"/>
      <c r="T23" s="57" t="e">
        <f t="shared" si="2"/>
        <v>#DIV/0!</v>
      </c>
      <c r="U23" s="59" t="e">
        <f t="shared" si="3"/>
        <v>#DIV/0!</v>
      </c>
    </row>
    <row r="24" spans="1:21" ht="14.5" x14ac:dyDescent="0.35">
      <c r="A24" s="50" t="s">
        <v>84</v>
      </c>
      <c r="B24" s="45">
        <v>0.27800000000000002</v>
      </c>
      <c r="C24" s="45">
        <v>7.8E-2</v>
      </c>
      <c r="D24" s="45">
        <v>0.40899999999999997</v>
      </c>
      <c r="E24" s="45">
        <v>0.23100000000000001</v>
      </c>
      <c r="F24" s="46">
        <v>0.25600000000000001</v>
      </c>
      <c r="G24" s="46">
        <v>0.35299999999999998</v>
      </c>
      <c r="H24" s="45">
        <v>0.60299999999999998</v>
      </c>
      <c r="I24" s="45">
        <v>0.497</v>
      </c>
      <c r="J24" s="45">
        <v>0.34</v>
      </c>
      <c r="K24" s="46">
        <v>0.41099999999999998</v>
      </c>
      <c r="L24" s="46">
        <v>0.17199999999999999</v>
      </c>
      <c r="M24" s="45">
        <v>0.14899999999999999</v>
      </c>
      <c r="N24" s="54">
        <v>173</v>
      </c>
      <c r="O24" s="48">
        <v>44439</v>
      </c>
      <c r="P24" s="41"/>
      <c r="Q24" s="60"/>
      <c r="R24" s="61"/>
      <c r="S24" s="62"/>
      <c r="T24" s="57" t="e">
        <f t="shared" si="2"/>
        <v>#DIV/0!</v>
      </c>
      <c r="U24" s="59" t="e">
        <f t="shared" si="3"/>
        <v>#DIV/0!</v>
      </c>
    </row>
    <row r="25" spans="1:21" ht="14.5" x14ac:dyDescent="0.35">
      <c r="A25" s="50" t="s">
        <v>85</v>
      </c>
      <c r="B25" s="45">
        <v>0.123</v>
      </c>
      <c r="C25" s="45">
        <v>8.2000000000000003E-2</v>
      </c>
      <c r="D25" s="45">
        <v>0.14099999999999999</v>
      </c>
      <c r="E25" s="45">
        <v>8.5000000000000006E-2</v>
      </c>
      <c r="F25" s="46"/>
      <c r="G25" s="46">
        <v>0.14799999999999999</v>
      </c>
      <c r="H25" s="45">
        <v>6.7000000000000004E-2</v>
      </c>
      <c r="I25" s="45">
        <v>0.13</v>
      </c>
      <c r="J25" s="45">
        <v>7.8E-2</v>
      </c>
      <c r="K25" s="46">
        <v>0.13300000000000001</v>
      </c>
      <c r="L25" s="49"/>
      <c r="M25" s="46"/>
      <c r="N25" s="54">
        <v>300</v>
      </c>
      <c r="O25" s="48">
        <v>44439</v>
      </c>
      <c r="P25" s="41"/>
      <c r="Q25" s="60"/>
      <c r="R25" s="61"/>
      <c r="S25" s="62"/>
      <c r="T25" s="57" t="e">
        <f t="shared" si="2"/>
        <v>#DIV/0!</v>
      </c>
      <c r="U25" s="59" t="e">
        <f t="shared" si="3"/>
        <v>#DIV/0!</v>
      </c>
    </row>
    <row r="26" spans="1:21" ht="14.5" x14ac:dyDescent="0.35">
      <c r="A26" s="50" t="s">
        <v>86</v>
      </c>
      <c r="B26" s="45"/>
      <c r="C26" s="45"/>
      <c r="D26" s="45"/>
      <c r="E26" s="45"/>
      <c r="F26" s="46"/>
      <c r="G26" s="46"/>
      <c r="H26" s="45"/>
      <c r="I26" s="45"/>
      <c r="J26" s="45"/>
      <c r="K26" s="46">
        <v>2.4E-2</v>
      </c>
      <c r="L26" s="49"/>
      <c r="M26" s="45"/>
      <c r="N26" s="54">
        <v>50</v>
      </c>
      <c r="O26" s="48">
        <v>44439</v>
      </c>
      <c r="P26" s="41"/>
      <c r="Q26" s="60"/>
      <c r="R26" s="61"/>
      <c r="S26" s="62"/>
      <c r="T26" s="57" t="e">
        <f t="shared" si="2"/>
        <v>#DIV/0!</v>
      </c>
      <c r="U26" s="59" t="e">
        <f t="shared" si="3"/>
        <v>#DIV/0!</v>
      </c>
    </row>
    <row r="27" spans="1:21" ht="14.5" x14ac:dyDescent="0.35">
      <c r="A27" s="50" t="s">
        <v>87</v>
      </c>
      <c r="B27" s="45"/>
      <c r="C27" s="45"/>
      <c r="D27" s="45"/>
      <c r="E27" s="45"/>
      <c r="F27" s="46"/>
      <c r="G27" s="46"/>
      <c r="H27" s="45"/>
      <c r="I27" s="45"/>
      <c r="J27" s="45"/>
      <c r="K27" s="49"/>
      <c r="L27" s="49"/>
      <c r="M27" s="45"/>
      <c r="N27" s="54">
        <v>1397</v>
      </c>
      <c r="O27" s="48">
        <v>44439</v>
      </c>
      <c r="P27" s="41"/>
      <c r="Q27" s="60"/>
      <c r="R27" s="61"/>
      <c r="S27" s="62"/>
      <c r="T27" s="57" t="e">
        <f t="shared" si="2"/>
        <v>#DIV/0!</v>
      </c>
      <c r="U27" s="59" t="e">
        <f t="shared" si="3"/>
        <v>#DIV/0!</v>
      </c>
    </row>
    <row r="28" spans="1:21" ht="14.5" x14ac:dyDescent="0.35">
      <c r="A28" s="50" t="s">
        <v>88</v>
      </c>
      <c r="B28" s="45"/>
      <c r="C28" s="45"/>
      <c r="D28" s="45"/>
      <c r="E28" s="45"/>
      <c r="F28" s="46"/>
      <c r="G28" s="46"/>
      <c r="H28" s="45"/>
      <c r="I28" s="49"/>
      <c r="J28" s="45"/>
      <c r="K28" s="49"/>
      <c r="L28" s="49"/>
      <c r="M28" s="45"/>
      <c r="N28" s="54">
        <v>69</v>
      </c>
      <c r="O28" s="48">
        <v>44439</v>
      </c>
      <c r="P28" s="41"/>
      <c r="Q28" s="60"/>
      <c r="R28" s="61"/>
      <c r="S28" s="62"/>
      <c r="T28" s="57" t="e">
        <f t="shared" si="2"/>
        <v>#DIV/0!</v>
      </c>
      <c r="U28" s="59" t="e">
        <f t="shared" si="3"/>
        <v>#DIV/0!</v>
      </c>
    </row>
    <row r="29" spans="1:21" ht="14.5" x14ac:dyDescent="0.35">
      <c r="A29" s="50" t="s">
        <v>89</v>
      </c>
      <c r="B29" s="45">
        <v>0.16500000000000001</v>
      </c>
      <c r="C29" s="45"/>
      <c r="D29" s="45">
        <v>0.23599999999999999</v>
      </c>
      <c r="E29" s="45">
        <v>0.188</v>
      </c>
      <c r="F29" s="46">
        <v>9.2999999999999999E-2</v>
      </c>
      <c r="G29" s="46">
        <v>0.30299999999999999</v>
      </c>
      <c r="H29" s="45">
        <v>0.20399999999999999</v>
      </c>
      <c r="I29" s="45">
        <v>0.17599999999999999</v>
      </c>
      <c r="J29" s="46">
        <v>0.12</v>
      </c>
      <c r="K29" s="46">
        <v>0.2</v>
      </c>
      <c r="L29" s="46"/>
      <c r="M29" s="45"/>
      <c r="N29" s="54">
        <v>2171</v>
      </c>
      <c r="O29" s="48">
        <v>44439</v>
      </c>
      <c r="P29" s="41"/>
      <c r="Q29" s="60"/>
      <c r="R29" s="61"/>
      <c r="S29" s="62"/>
      <c r="T29" s="57" t="e">
        <f t="shared" si="2"/>
        <v>#DIV/0!</v>
      </c>
      <c r="U29" s="59" t="e">
        <f t="shared" si="3"/>
        <v>#DIV/0!</v>
      </c>
    </row>
    <row r="30" spans="1:21" ht="14.5" x14ac:dyDescent="0.35">
      <c r="A30" s="50" t="s">
        <v>90</v>
      </c>
      <c r="B30" s="45">
        <v>4.1000000000000002E-2</v>
      </c>
      <c r="C30" s="45">
        <v>1.2E-2</v>
      </c>
      <c r="D30" s="45"/>
      <c r="E30" s="45"/>
      <c r="F30" s="46"/>
      <c r="G30" s="46"/>
      <c r="H30" s="45"/>
      <c r="I30" s="45"/>
      <c r="J30" s="45"/>
      <c r="K30" s="46"/>
      <c r="L30" s="45"/>
      <c r="M30" s="46"/>
      <c r="N30" s="54">
        <v>22</v>
      </c>
      <c r="O30" s="48">
        <v>44439</v>
      </c>
      <c r="P30" s="41"/>
      <c r="Q30" s="60"/>
      <c r="R30" s="61"/>
      <c r="S30" s="62"/>
      <c r="T30" s="57" t="e">
        <f t="shared" si="2"/>
        <v>#DIV/0!</v>
      </c>
      <c r="U30" s="59" t="e">
        <f t="shared" si="3"/>
        <v>#DIV/0!</v>
      </c>
    </row>
    <row r="31" spans="1:21" ht="14.5" x14ac:dyDescent="0.35">
      <c r="A31" s="50" t="s">
        <v>91</v>
      </c>
      <c r="B31" s="45"/>
      <c r="C31" s="45"/>
      <c r="D31" s="45"/>
      <c r="E31" s="45"/>
      <c r="F31" s="46"/>
      <c r="G31" s="46"/>
      <c r="H31" s="45"/>
      <c r="I31" s="45"/>
      <c r="J31" s="45"/>
      <c r="K31" s="49"/>
      <c r="L31" s="49"/>
      <c r="M31" s="45"/>
      <c r="N31" s="54">
        <v>87</v>
      </c>
      <c r="O31" s="48">
        <v>44439</v>
      </c>
      <c r="P31" s="41"/>
      <c r="Q31" s="60"/>
      <c r="R31" s="61"/>
      <c r="S31" s="62"/>
      <c r="T31" s="57" t="e">
        <f t="shared" si="2"/>
        <v>#DIV/0!</v>
      </c>
      <c r="U31" s="59" t="e">
        <f t="shared" si="3"/>
        <v>#DIV/0!</v>
      </c>
    </row>
    <row r="32" spans="1:21" ht="14.5" x14ac:dyDescent="0.35">
      <c r="A32" s="50" t="s">
        <v>92</v>
      </c>
      <c r="B32" s="45">
        <v>3.319</v>
      </c>
      <c r="C32" s="45">
        <v>1.5469999999999999</v>
      </c>
      <c r="D32" s="45">
        <v>5.577</v>
      </c>
      <c r="E32" s="45">
        <v>2.419</v>
      </c>
      <c r="F32" s="46">
        <v>2.1379999999999999</v>
      </c>
      <c r="G32" s="46">
        <v>3.8540000000000001</v>
      </c>
      <c r="H32" s="45">
        <v>3.4430000000000001</v>
      </c>
      <c r="I32" s="45">
        <v>2.8</v>
      </c>
      <c r="J32" s="45">
        <v>1.651</v>
      </c>
      <c r="K32" s="46">
        <v>3.0230000000000001</v>
      </c>
      <c r="L32" s="46">
        <v>1.65</v>
      </c>
      <c r="M32" s="46">
        <v>1.1220000000000001</v>
      </c>
      <c r="N32" s="54">
        <v>639</v>
      </c>
      <c r="O32" s="48">
        <v>44439</v>
      </c>
      <c r="P32" s="41"/>
      <c r="Q32" s="60"/>
      <c r="R32" s="61"/>
      <c r="S32" s="62"/>
      <c r="T32" s="57" t="e">
        <f t="shared" si="2"/>
        <v>#DIV/0!</v>
      </c>
      <c r="U32" s="59" t="e">
        <f t="shared" si="3"/>
        <v>#DIV/0!</v>
      </c>
    </row>
    <row r="33" spans="1:21" ht="14.5" x14ac:dyDescent="0.35">
      <c r="A33" s="50" t="s">
        <v>93</v>
      </c>
      <c r="B33" s="45"/>
      <c r="C33" s="45"/>
      <c r="D33" s="45"/>
      <c r="E33" s="45"/>
      <c r="F33" s="46"/>
      <c r="G33" s="46"/>
      <c r="H33" s="45"/>
      <c r="I33" s="45"/>
      <c r="J33" s="45"/>
      <c r="K33" s="49"/>
      <c r="L33" s="49"/>
      <c r="M33" s="46"/>
      <c r="N33" s="54">
        <v>1537</v>
      </c>
      <c r="O33" s="48">
        <v>44439</v>
      </c>
      <c r="P33" s="41"/>
      <c r="Q33" s="60"/>
      <c r="R33" s="61"/>
      <c r="S33" s="62"/>
      <c r="T33" s="57" t="e">
        <f t="shared" si="2"/>
        <v>#DIV/0!</v>
      </c>
      <c r="U33" s="59" t="e">
        <f t="shared" si="3"/>
        <v>#DIV/0!</v>
      </c>
    </row>
    <row r="34" spans="1:21" ht="14.5" x14ac:dyDescent="0.35">
      <c r="A34" s="50" t="s">
        <v>94</v>
      </c>
      <c r="B34" s="45">
        <v>0.155</v>
      </c>
      <c r="C34" s="45">
        <v>7.0000000000000007E-2</v>
      </c>
      <c r="D34" s="45">
        <v>0.32600000000000001</v>
      </c>
      <c r="E34" s="45">
        <v>0.218</v>
      </c>
      <c r="F34" s="46">
        <v>0.158</v>
      </c>
      <c r="G34" s="46">
        <v>0.25600000000000001</v>
      </c>
      <c r="H34" s="45">
        <v>0.17199999999999999</v>
      </c>
      <c r="I34" s="45">
        <v>0.24199999999999999</v>
      </c>
      <c r="J34" s="45">
        <v>8.6999999999999994E-2</v>
      </c>
      <c r="K34" s="46">
        <v>0.27300000000000002</v>
      </c>
      <c r="L34" s="46">
        <v>0.16900000000000001</v>
      </c>
      <c r="M34" s="46">
        <v>0.26800000000000002</v>
      </c>
      <c r="N34" s="54">
        <v>617</v>
      </c>
      <c r="O34" s="48">
        <v>44439</v>
      </c>
      <c r="P34" s="41"/>
      <c r="Q34" s="60"/>
      <c r="R34" s="61"/>
      <c r="S34" s="62"/>
      <c r="T34" s="57" t="e">
        <f t="shared" si="2"/>
        <v>#DIV/0!</v>
      </c>
      <c r="U34" s="59" t="e">
        <f t="shared" si="3"/>
        <v>#DIV/0!</v>
      </c>
    </row>
    <row r="35" spans="1:21" ht="14.5" x14ac:dyDescent="0.35">
      <c r="B35" s="45"/>
      <c r="C35" s="45"/>
      <c r="D35" s="45"/>
      <c r="E35" s="45"/>
      <c r="F35" s="46"/>
      <c r="G35" s="46"/>
      <c r="H35" s="45"/>
      <c r="I35" s="45"/>
      <c r="J35" s="45"/>
      <c r="K35" s="49"/>
      <c r="L35" s="49"/>
      <c r="M35" s="45"/>
      <c r="N35" s="51"/>
    </row>
    <row r="36" spans="1:21" ht="14.5" x14ac:dyDescent="0.35">
      <c r="A36" s="43"/>
      <c r="B36" s="47"/>
      <c r="C36" s="47"/>
      <c r="D36" s="47"/>
      <c r="E36" s="47"/>
      <c r="F36" s="47"/>
      <c r="G36" s="47"/>
      <c r="H36" s="47"/>
      <c r="I36" s="47"/>
      <c r="J36" s="47"/>
      <c r="K36" s="47"/>
      <c r="L36" s="47"/>
      <c r="M36" s="47"/>
      <c r="N36" s="51"/>
    </row>
    <row r="37" spans="1:21" x14ac:dyDescent="0.35">
      <c r="S37" s="52" t="s">
        <v>66</v>
      </c>
      <c r="T37" s="53"/>
      <c r="U37" s="53" t="e">
        <f>SUM(U7:U34)</f>
        <v>#DIV/0!</v>
      </c>
    </row>
  </sheetData>
  <sheetProtection algorithmName="SHA-512" hashValue="coB4KOXosixtSQkn2RncIV3y5v0/y67slrvWdmGbkiV2tLxsuTNbfEpWssG46idA43qGbm/0/DO2GFrnFyl1pw==" saltValue="zTzSyhIk3F8cED49xVD4O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FF95E2D5B63B42B60046D61E7F3845" ma:contentTypeVersion="12" ma:contentTypeDescription="Een nieuw document maken." ma:contentTypeScope="" ma:versionID="19e5ccf892aae607f5c7f67831c46fe9">
  <xsd:schema xmlns:xsd="http://www.w3.org/2001/XMLSchema" xmlns:xs="http://www.w3.org/2001/XMLSchema" xmlns:p="http://schemas.microsoft.com/office/2006/metadata/properties" xmlns:ns2="ccdd7059-449c-4d2c-85c2-ae80b5743237" xmlns:ns3="d517287a-8d7f-44b2-bd32-4ba602556160" targetNamespace="http://schemas.microsoft.com/office/2006/metadata/properties" ma:root="true" ma:fieldsID="0f701cdba57926d75f2637854dcc608c" ns2:_="" ns3:_="">
    <xsd:import namespace="ccdd7059-449c-4d2c-85c2-ae80b5743237"/>
    <xsd:import namespace="d517287a-8d7f-44b2-bd32-4ba602556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d7059-449c-4d2c-85c2-ae80b574323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17287a-8d7f-44b2-bd32-4ba60255616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20A98DB-3AD0-45C0-88E0-FAC484E365AD}">
  <ds:schemaRefs>
    <ds:schemaRef ds:uri="http://schemas.microsoft.com/sharepoint/v3/contenttype/forms"/>
  </ds:schemaRefs>
</ds:datastoreItem>
</file>

<file path=customXml/itemProps2.xml><?xml version="1.0" encoding="utf-8"?>
<ds:datastoreItem xmlns:ds="http://schemas.openxmlformats.org/officeDocument/2006/customXml" ds:itemID="{F482E069-2310-45C7-AB29-45C2DC00FD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d7059-449c-4d2c-85c2-ae80b5743237"/>
    <ds:schemaRef ds:uri="d517287a-8d7f-44b2-bd32-4ba60255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437557-6E53-49B8-BEE8-BD387FEB806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Ondertekening</vt:lpstr>
      <vt:lpstr>toelichting inschrijfformulier</vt:lpstr>
      <vt:lpstr>Deelstromen</vt:lpstr>
      <vt:lpstr>Rekenhulp deelstromen</vt:lpstr>
      <vt:lpstr>KCA</vt:lpstr>
    </vt:vector>
  </TitlesOfParts>
  <Company>Omrin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Kram</dc:creator>
  <cp:lastModifiedBy>Jouke Elsinga</cp:lastModifiedBy>
  <dcterms:created xsi:type="dcterms:W3CDTF">2020-12-16T11:18:46Z</dcterms:created>
  <dcterms:modified xsi:type="dcterms:W3CDTF">2021-03-30T23:13:07Z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0x010100FAFF95E2D5B63B42B60046D61E7F3845</vt:lpwstr>
  </property>
</Properties>
</file>