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ervicepad Supply Chain\Inkoop\x03 Europese aanbestedingen\Dynah van Rijn\DvR- EA Scopen\"/>
    </mc:Choice>
  </mc:AlternateContent>
  <bookViews>
    <workbookView xWindow="0" yWindow="0" windowWidth="23040" windowHeight="8460" firstSheet="1" activeTab="1"/>
  </bookViews>
  <sheets>
    <sheet name="Invulinstructie" sheetId="8" r:id="rId1"/>
    <sheet name="Inventarisatielijst" sheetId="7" r:id="rId2"/>
    <sheet name="Benodigde scopen incl onderhoud" sheetId="2" r:id="rId3"/>
    <sheet name="Benodigde randapp incl onderhou" sheetId="11" r:id="rId4"/>
    <sheet name="Totale inschrijfsom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7" i="11" l="1"/>
  <c r="AP7" i="11"/>
  <c r="AO7" i="11"/>
  <c r="AN7" i="11"/>
  <c r="AM7" i="11"/>
  <c r="AL7" i="11"/>
  <c r="AK7" i="11"/>
  <c r="AJ7" i="11"/>
  <c r="AQ6" i="11"/>
  <c r="AP6" i="11"/>
  <c r="AO6" i="11"/>
  <c r="AN6" i="11"/>
  <c r="AM6" i="11"/>
  <c r="AL6" i="11"/>
  <c r="AK6" i="11"/>
  <c r="AJ6" i="11"/>
  <c r="AQ5" i="11"/>
  <c r="AP5" i="11"/>
  <c r="AO5" i="11"/>
  <c r="AN5" i="11"/>
  <c r="AM5" i="11"/>
  <c r="AL5" i="11"/>
  <c r="AK5" i="11"/>
  <c r="AJ5" i="11"/>
  <c r="AI7" i="11"/>
  <c r="AI6" i="11"/>
  <c r="AI5" i="11"/>
  <c r="AD7" i="11"/>
  <c r="AC7" i="11"/>
  <c r="AB7" i="11"/>
  <c r="AA7" i="11"/>
  <c r="Z7" i="11"/>
  <c r="Y7" i="11"/>
  <c r="X7" i="11"/>
  <c r="W7" i="11"/>
  <c r="AD6" i="11"/>
  <c r="AC6" i="11"/>
  <c r="AB6" i="11"/>
  <c r="AA6" i="11"/>
  <c r="Z6" i="11"/>
  <c r="Y6" i="11"/>
  <c r="X6" i="11"/>
  <c r="W6" i="11"/>
  <c r="AD5" i="11"/>
  <c r="AC5" i="11"/>
  <c r="AB5" i="11"/>
  <c r="AA5" i="11"/>
  <c r="Z5" i="11"/>
  <c r="Y5" i="11"/>
  <c r="X5" i="11"/>
  <c r="W5" i="11"/>
  <c r="V7" i="11"/>
  <c r="V6" i="11"/>
  <c r="V5" i="11"/>
  <c r="Q7" i="11"/>
  <c r="P7" i="11"/>
  <c r="O7" i="11"/>
  <c r="N7" i="11"/>
  <c r="M7" i="11"/>
  <c r="L7" i="11"/>
  <c r="K7" i="11"/>
  <c r="J7" i="11"/>
  <c r="Q6" i="11"/>
  <c r="P6" i="11"/>
  <c r="O6" i="11"/>
  <c r="N6" i="11"/>
  <c r="M6" i="11"/>
  <c r="L6" i="11"/>
  <c r="K6" i="11"/>
  <c r="J6" i="11"/>
  <c r="Q5" i="11"/>
  <c r="P5" i="11"/>
  <c r="O5" i="11"/>
  <c r="N5" i="11"/>
  <c r="M5" i="11"/>
  <c r="L5" i="11"/>
  <c r="K5" i="11"/>
  <c r="J5" i="11"/>
  <c r="I7" i="11"/>
  <c r="I6" i="11"/>
  <c r="I5" i="11"/>
  <c r="AQ25" i="2"/>
  <c r="AP25" i="2"/>
  <c r="AO25" i="2"/>
  <c r="AN25" i="2"/>
  <c r="AM25" i="2"/>
  <c r="AL25" i="2"/>
  <c r="AK25" i="2"/>
  <c r="AJ25" i="2"/>
  <c r="AQ24" i="2"/>
  <c r="AP24" i="2"/>
  <c r="AO24" i="2"/>
  <c r="AN24" i="2"/>
  <c r="AM24" i="2"/>
  <c r="AL24" i="2"/>
  <c r="AK24" i="2"/>
  <c r="AJ24" i="2"/>
  <c r="AQ23" i="2"/>
  <c r="AP23" i="2"/>
  <c r="AO23" i="2"/>
  <c r="AN23" i="2"/>
  <c r="AM23" i="2"/>
  <c r="AL23" i="2"/>
  <c r="AK23" i="2"/>
  <c r="AJ23" i="2"/>
  <c r="AQ16" i="2"/>
  <c r="AP16" i="2"/>
  <c r="AO16" i="2"/>
  <c r="AN16" i="2"/>
  <c r="AM16" i="2"/>
  <c r="AL16" i="2"/>
  <c r="AK16" i="2"/>
  <c r="AJ16" i="2"/>
  <c r="AI16" i="2"/>
  <c r="AQ18" i="2"/>
  <c r="AP18" i="2"/>
  <c r="AO18" i="2"/>
  <c r="AN18" i="2"/>
  <c r="AM18" i="2"/>
  <c r="AL18" i="2"/>
  <c r="AK18" i="2"/>
  <c r="AJ18" i="2"/>
  <c r="AQ17" i="2"/>
  <c r="AP17" i="2"/>
  <c r="AO17" i="2"/>
  <c r="AN17" i="2"/>
  <c r="AM17" i="2"/>
  <c r="AL17" i="2"/>
  <c r="AK17" i="2"/>
  <c r="AJ17" i="2"/>
  <c r="AQ15" i="2"/>
  <c r="AP15" i="2"/>
  <c r="AO15" i="2"/>
  <c r="AN15" i="2"/>
  <c r="AM15" i="2"/>
  <c r="AL15" i="2"/>
  <c r="AK15" i="2"/>
  <c r="AJ15" i="2"/>
  <c r="AQ14" i="2"/>
  <c r="AP14" i="2"/>
  <c r="AO14" i="2"/>
  <c r="AN14" i="2"/>
  <c r="AM14" i="2"/>
  <c r="AL14" i="2"/>
  <c r="AK14" i="2"/>
  <c r="AJ14" i="2"/>
  <c r="AQ9" i="2"/>
  <c r="AP9" i="2"/>
  <c r="AO9" i="2"/>
  <c r="AN9" i="2"/>
  <c r="AM9" i="2"/>
  <c r="AL9" i="2"/>
  <c r="AK9" i="2"/>
  <c r="AJ9" i="2"/>
  <c r="AQ8" i="2"/>
  <c r="AP8" i="2"/>
  <c r="AO8" i="2"/>
  <c r="AN8" i="2"/>
  <c r="AM8" i="2"/>
  <c r="AL8" i="2"/>
  <c r="AK8" i="2"/>
  <c r="AJ8" i="2"/>
  <c r="AQ7" i="2"/>
  <c r="AP7" i="2"/>
  <c r="AO7" i="2"/>
  <c r="AN7" i="2"/>
  <c r="AM7" i="2"/>
  <c r="AL7" i="2"/>
  <c r="AK7" i="2"/>
  <c r="AJ7" i="2"/>
  <c r="AQ6" i="2"/>
  <c r="AP6" i="2"/>
  <c r="AO6" i="2"/>
  <c r="AN6" i="2"/>
  <c r="AM6" i="2"/>
  <c r="AL6" i="2"/>
  <c r="AK6" i="2"/>
  <c r="AJ6" i="2"/>
  <c r="AQ5" i="2"/>
  <c r="AP5" i="2"/>
  <c r="AO5" i="2"/>
  <c r="AN5" i="2"/>
  <c r="AM5" i="2"/>
  <c r="AL5" i="2"/>
  <c r="AK5" i="2"/>
  <c r="AJ5" i="2"/>
  <c r="AI25" i="2"/>
  <c r="AI24" i="2"/>
  <c r="AI23" i="2"/>
  <c r="AI18" i="2"/>
  <c r="AI17" i="2"/>
  <c r="AI15" i="2"/>
  <c r="AI14" i="2"/>
  <c r="AI9" i="2"/>
  <c r="AI8" i="2"/>
  <c r="AI7" i="2"/>
  <c r="AI6" i="2"/>
  <c r="AI5" i="2"/>
  <c r="AD25" i="2"/>
  <c r="AC25" i="2"/>
  <c r="AB25" i="2"/>
  <c r="AA25" i="2"/>
  <c r="Z25" i="2"/>
  <c r="Y25" i="2"/>
  <c r="X25" i="2"/>
  <c r="W25" i="2"/>
  <c r="AD24" i="2"/>
  <c r="AC24" i="2"/>
  <c r="AB24" i="2"/>
  <c r="AA24" i="2"/>
  <c r="Z24" i="2"/>
  <c r="Y24" i="2"/>
  <c r="X24" i="2"/>
  <c r="W24" i="2"/>
  <c r="AD23" i="2"/>
  <c r="AC23" i="2"/>
  <c r="AB23" i="2"/>
  <c r="AA23" i="2"/>
  <c r="Z23" i="2"/>
  <c r="Y23" i="2"/>
  <c r="X23" i="2"/>
  <c r="W23" i="2"/>
  <c r="V25" i="2"/>
  <c r="V24" i="2"/>
  <c r="V23" i="2"/>
  <c r="AD18" i="2"/>
  <c r="AC18" i="2"/>
  <c r="AB18" i="2"/>
  <c r="AA18" i="2"/>
  <c r="Z18" i="2"/>
  <c r="Y18" i="2"/>
  <c r="X18" i="2"/>
  <c r="W18" i="2"/>
  <c r="AD17" i="2"/>
  <c r="AC17" i="2"/>
  <c r="AB17" i="2"/>
  <c r="AA17" i="2"/>
  <c r="Z17" i="2"/>
  <c r="Y17" i="2"/>
  <c r="X17" i="2"/>
  <c r="W17" i="2"/>
  <c r="AD16" i="2"/>
  <c r="AC16" i="2"/>
  <c r="AB16" i="2"/>
  <c r="AA16" i="2"/>
  <c r="Z16" i="2"/>
  <c r="Y16" i="2"/>
  <c r="X16" i="2"/>
  <c r="W16" i="2"/>
  <c r="AD15" i="2"/>
  <c r="AC15" i="2"/>
  <c r="AB15" i="2"/>
  <c r="AA15" i="2"/>
  <c r="Z15" i="2"/>
  <c r="Y15" i="2"/>
  <c r="X15" i="2"/>
  <c r="W15" i="2"/>
  <c r="AD14" i="2"/>
  <c r="AC14" i="2"/>
  <c r="AB14" i="2"/>
  <c r="AA14" i="2"/>
  <c r="Z14" i="2"/>
  <c r="Y14" i="2"/>
  <c r="X14" i="2"/>
  <c r="W14" i="2"/>
  <c r="V18" i="2"/>
  <c r="V17" i="2"/>
  <c r="V16" i="2"/>
  <c r="AE16" i="2" s="1"/>
  <c r="V15" i="2"/>
  <c r="V14" i="2"/>
  <c r="AD9" i="2"/>
  <c r="AC9" i="2"/>
  <c r="AB9" i="2"/>
  <c r="AA9" i="2"/>
  <c r="Z9" i="2"/>
  <c r="Y9" i="2"/>
  <c r="X9" i="2"/>
  <c r="W9" i="2"/>
  <c r="AD8" i="2"/>
  <c r="AC8" i="2"/>
  <c r="AB8" i="2"/>
  <c r="AA8" i="2"/>
  <c r="Z8" i="2"/>
  <c r="Y8" i="2"/>
  <c r="X8" i="2"/>
  <c r="W8" i="2"/>
  <c r="AD7" i="2"/>
  <c r="AC7" i="2"/>
  <c r="AB7" i="2"/>
  <c r="AA7" i="2"/>
  <c r="Z7" i="2"/>
  <c r="Y7" i="2"/>
  <c r="X7" i="2"/>
  <c r="W7" i="2"/>
  <c r="AD6" i="2"/>
  <c r="AC6" i="2"/>
  <c r="AB6" i="2"/>
  <c r="AA6" i="2"/>
  <c r="Z6" i="2"/>
  <c r="Y6" i="2"/>
  <c r="X6" i="2"/>
  <c r="W6" i="2"/>
  <c r="AD5" i="2"/>
  <c r="AC5" i="2"/>
  <c r="AB5" i="2"/>
  <c r="AA5" i="2"/>
  <c r="Z5" i="2"/>
  <c r="Y5" i="2"/>
  <c r="X5" i="2"/>
  <c r="W5" i="2"/>
  <c r="V9" i="2"/>
  <c r="V8" i="2"/>
  <c r="AE8" i="2" s="1"/>
  <c r="V7" i="2"/>
  <c r="V6" i="2"/>
  <c r="V5" i="2"/>
  <c r="Q25" i="2"/>
  <c r="P25" i="2"/>
  <c r="O25" i="2"/>
  <c r="N25" i="2"/>
  <c r="M25" i="2"/>
  <c r="L25" i="2"/>
  <c r="K25" i="2"/>
  <c r="J25" i="2"/>
  <c r="Q24" i="2"/>
  <c r="P24" i="2"/>
  <c r="O24" i="2"/>
  <c r="N24" i="2"/>
  <c r="M24" i="2"/>
  <c r="L24" i="2"/>
  <c r="K24" i="2"/>
  <c r="J24" i="2"/>
  <c r="Q23" i="2"/>
  <c r="P23" i="2"/>
  <c r="O23" i="2"/>
  <c r="N23" i="2"/>
  <c r="M23" i="2"/>
  <c r="L23" i="2"/>
  <c r="K23" i="2"/>
  <c r="J23" i="2"/>
  <c r="Q18" i="2"/>
  <c r="P18" i="2"/>
  <c r="O18" i="2"/>
  <c r="N18" i="2"/>
  <c r="M18" i="2"/>
  <c r="L18" i="2"/>
  <c r="K18" i="2"/>
  <c r="J18" i="2"/>
  <c r="Q17" i="2"/>
  <c r="P17" i="2"/>
  <c r="O17" i="2"/>
  <c r="N17" i="2"/>
  <c r="M17" i="2"/>
  <c r="L17" i="2"/>
  <c r="K17" i="2"/>
  <c r="J17" i="2"/>
  <c r="Q16" i="2"/>
  <c r="P16" i="2"/>
  <c r="O16" i="2"/>
  <c r="N16" i="2"/>
  <c r="M16" i="2"/>
  <c r="L16" i="2"/>
  <c r="K16" i="2"/>
  <c r="J16" i="2"/>
  <c r="Q15" i="2"/>
  <c r="P15" i="2"/>
  <c r="O15" i="2"/>
  <c r="N15" i="2"/>
  <c r="M15" i="2"/>
  <c r="L15" i="2"/>
  <c r="K15" i="2"/>
  <c r="J15" i="2"/>
  <c r="Q14" i="2"/>
  <c r="P14" i="2"/>
  <c r="O14" i="2"/>
  <c r="N14" i="2"/>
  <c r="M14" i="2"/>
  <c r="L14" i="2"/>
  <c r="K14" i="2"/>
  <c r="J14" i="2"/>
  <c r="I25" i="2"/>
  <c r="I24" i="2"/>
  <c r="I23" i="2"/>
  <c r="I18" i="2"/>
  <c r="I17" i="2"/>
  <c r="I16" i="2"/>
  <c r="I15" i="2"/>
  <c r="I14" i="2"/>
  <c r="Q9" i="2"/>
  <c r="P9" i="2"/>
  <c r="O9" i="2"/>
  <c r="N9" i="2"/>
  <c r="M9" i="2"/>
  <c r="L9" i="2"/>
  <c r="K9" i="2"/>
  <c r="J9" i="2"/>
  <c r="Q8" i="2"/>
  <c r="P8" i="2"/>
  <c r="O8" i="2"/>
  <c r="N8" i="2"/>
  <c r="M8" i="2"/>
  <c r="L8" i="2"/>
  <c r="K8" i="2"/>
  <c r="J8" i="2"/>
  <c r="Q7" i="2"/>
  <c r="P7" i="2"/>
  <c r="O7" i="2"/>
  <c r="N7" i="2"/>
  <c r="M7" i="2"/>
  <c r="L7" i="2"/>
  <c r="K7" i="2"/>
  <c r="J7" i="2"/>
  <c r="Q6" i="2"/>
  <c r="P6" i="2"/>
  <c r="O6" i="2"/>
  <c r="N6" i="2"/>
  <c r="M6" i="2"/>
  <c r="L6" i="2"/>
  <c r="K6" i="2"/>
  <c r="J6" i="2"/>
  <c r="I9" i="2"/>
  <c r="I8" i="2"/>
  <c r="I7" i="2"/>
  <c r="I6" i="2"/>
  <c r="Q5" i="2"/>
  <c r="P5" i="2"/>
  <c r="O5" i="2"/>
  <c r="N5" i="2"/>
  <c r="M5" i="2"/>
  <c r="L5" i="2"/>
  <c r="K5" i="2"/>
  <c r="J5" i="2"/>
  <c r="I5" i="2"/>
  <c r="AE6" i="11" l="1"/>
  <c r="AE7" i="11"/>
  <c r="AR24" i="2"/>
  <c r="AE25" i="2"/>
  <c r="AE24" i="2"/>
  <c r="AE23" i="2"/>
  <c r="AE26" i="2" s="1"/>
  <c r="AE17" i="2"/>
  <c r="AE18" i="2"/>
  <c r="AE14" i="2"/>
  <c r="AE19" i="2" s="1"/>
  <c r="AE15" i="2"/>
  <c r="AE9" i="2"/>
  <c r="AE6" i="2"/>
  <c r="AE5" i="2"/>
  <c r="AE10" i="2" s="1"/>
  <c r="AE7" i="2"/>
  <c r="R14" i="2"/>
  <c r="R16" i="2"/>
  <c r="R23" i="2"/>
  <c r="AE5" i="11"/>
  <c r="AR7" i="11"/>
  <c r="AR23" i="2"/>
  <c r="AR9" i="2"/>
  <c r="AR8" i="2"/>
  <c r="R25" i="2"/>
  <c r="R24" i="2"/>
  <c r="R18" i="2"/>
  <c r="R17" i="2"/>
  <c r="R15" i="2"/>
  <c r="R8" i="2"/>
  <c r="AR6" i="11"/>
  <c r="AR5" i="11"/>
  <c r="AE8" i="11"/>
  <c r="R6" i="11"/>
  <c r="R5" i="11"/>
  <c r="R7" i="11"/>
  <c r="AR25" i="2"/>
  <c r="AR18" i="2"/>
  <c r="AR17" i="2"/>
  <c r="AR16" i="2"/>
  <c r="AR15" i="2"/>
  <c r="AR14" i="2"/>
  <c r="AR7" i="2"/>
  <c r="AR6" i="2"/>
  <c r="AR5" i="2"/>
  <c r="R5" i="2"/>
  <c r="R6" i="2"/>
  <c r="R7" i="2"/>
  <c r="R9" i="2"/>
  <c r="AR26" i="2" l="1"/>
  <c r="AE28" i="2"/>
  <c r="R26" i="2"/>
  <c r="R19" i="2"/>
  <c r="AR8" i="11"/>
  <c r="R8" i="11"/>
  <c r="AR19" i="2"/>
  <c r="AR10" i="2"/>
  <c r="R10" i="2"/>
  <c r="R28" i="2" l="1"/>
  <c r="AR28" i="2"/>
  <c r="E7" i="11" l="1"/>
  <c r="E6" i="11"/>
  <c r="E5" i="11"/>
  <c r="E8" i="11" l="1"/>
  <c r="E23" i="2"/>
  <c r="E24" i="2"/>
  <c r="E25" i="2"/>
  <c r="E5" i="2"/>
  <c r="E6" i="2"/>
  <c r="E7" i="2"/>
  <c r="E8" i="2"/>
  <c r="E9" i="2"/>
  <c r="E18" i="2"/>
  <c r="E17" i="2"/>
  <c r="E16" i="2"/>
  <c r="E15" i="2"/>
  <c r="E14" i="2"/>
  <c r="E14" i="11" l="1"/>
  <c r="E4" i="4" s="1"/>
  <c r="E19" i="2"/>
  <c r="E26" i="2"/>
  <c r="E10" i="2"/>
  <c r="E28" i="2" l="1"/>
  <c r="E36" i="2" l="1"/>
  <c r="E2" i="4" s="1"/>
  <c r="E7" i="4" s="1"/>
</calcChain>
</file>

<file path=xl/sharedStrings.xml><?xml version="1.0" encoding="utf-8"?>
<sst xmlns="http://schemas.openxmlformats.org/spreadsheetml/2006/main" count="494" uniqueCount="159">
  <si>
    <t>Type</t>
  </si>
  <si>
    <t>Serienummer</t>
  </si>
  <si>
    <t>Omschrijving</t>
  </si>
  <si>
    <t>Bouwjaar</t>
  </si>
  <si>
    <t>BF-160</t>
  </si>
  <si>
    <t>1401441</t>
  </si>
  <si>
    <t>broncho-videoscopen</t>
  </si>
  <si>
    <t>BF-XT160</t>
  </si>
  <si>
    <t>2200758</t>
  </si>
  <si>
    <t>BF-MP190F</t>
  </si>
  <si>
    <t>2700096</t>
  </si>
  <si>
    <t>BF-1T180</t>
  </si>
  <si>
    <t>2043476</t>
  </si>
  <si>
    <t>GIF-2TH180</t>
  </si>
  <si>
    <t>2000189</t>
  </si>
  <si>
    <t>gastro-videoscopen</t>
  </si>
  <si>
    <t>GIF-H180J</t>
  </si>
  <si>
    <t>2102753</t>
  </si>
  <si>
    <t>2104055</t>
  </si>
  <si>
    <t>2104059</t>
  </si>
  <si>
    <t>2104060</t>
  </si>
  <si>
    <t>GIF-H180</t>
  </si>
  <si>
    <t>2705232</t>
  </si>
  <si>
    <t>GIF-Q180</t>
  </si>
  <si>
    <t>2900165</t>
  </si>
  <si>
    <t>2900171</t>
  </si>
  <si>
    <t>GIF-HQ190</t>
  </si>
  <si>
    <t>2417502</t>
  </si>
  <si>
    <t>2417500</t>
  </si>
  <si>
    <t>2634465</t>
  </si>
  <si>
    <t>2634457</t>
  </si>
  <si>
    <t>GIF-XP190N</t>
  </si>
  <si>
    <t>2833395</t>
  </si>
  <si>
    <t>2501080</t>
  </si>
  <si>
    <t>2622449</t>
  </si>
  <si>
    <t>GIF-XP180N</t>
  </si>
  <si>
    <t>2100720</t>
  </si>
  <si>
    <t>GIF-1TH190</t>
  </si>
  <si>
    <t>2400438</t>
  </si>
  <si>
    <t>GIF-1TQ160</t>
  </si>
  <si>
    <t>2400035</t>
  </si>
  <si>
    <t>2302773</t>
  </si>
  <si>
    <t>XCF-Q180AY2L</t>
  </si>
  <si>
    <t>GA40360</t>
  </si>
  <si>
    <t>colono-videoscopen</t>
  </si>
  <si>
    <t>GIF-HQ190I</t>
  </si>
  <si>
    <t>2510919</t>
  </si>
  <si>
    <t>CF-HQ190L</t>
  </si>
  <si>
    <t>2201846</t>
  </si>
  <si>
    <t>2842205</t>
  </si>
  <si>
    <t>2415644</t>
  </si>
  <si>
    <t>2875179</t>
  </si>
  <si>
    <t>PCF-H190L</t>
  </si>
  <si>
    <t>2518191</t>
  </si>
  <si>
    <t>PCF-H190DL</t>
  </si>
  <si>
    <t>2839877</t>
  </si>
  <si>
    <t>2518202</t>
  </si>
  <si>
    <t>PCF-PH190L</t>
  </si>
  <si>
    <t>2200440</t>
  </si>
  <si>
    <t>CF-H180DL</t>
  </si>
  <si>
    <t>2110742</t>
  </si>
  <si>
    <t>2110744</t>
  </si>
  <si>
    <t>2110667</t>
  </si>
  <si>
    <t>CF-H180AL</t>
  </si>
  <si>
    <t>2104300</t>
  </si>
  <si>
    <t>2104301</t>
  </si>
  <si>
    <t>2207817</t>
  </si>
  <si>
    <t>PCF-H180AL</t>
  </si>
  <si>
    <t>2107947</t>
  </si>
  <si>
    <t>Gastroscopen</t>
  </si>
  <si>
    <t>standaard gastroscopen met waterjetkanaal en close focus functie</t>
  </si>
  <si>
    <t>standaard gastroscopen met waterjetkanaal en ZOOM functie</t>
  </si>
  <si>
    <t>therapeutische gastroscoop met waterjetkanaal en tweekanaals therapeutisch</t>
  </si>
  <si>
    <t>Colonoscopen</t>
  </si>
  <si>
    <t>ultradunne colonoscoop met waterjetkanaal en close focus functie</t>
  </si>
  <si>
    <t>korte colonoscoop met waterjetkanaal en ZOOM functie</t>
  </si>
  <si>
    <t>standaard colonoscoop met waterjetkanaal en close focus functie</t>
  </si>
  <si>
    <t>lange colonoscoop met waterjetkanaal en ZOOM functie</t>
  </si>
  <si>
    <t>pediatrische colonoscooop met waterjetkanaal en close focus functie</t>
  </si>
  <si>
    <t>Bronchoscopen</t>
  </si>
  <si>
    <t>bronchoscoop ‘klein’ = buitenmaat ≤4mm, werkkanaal ≥2mm</t>
  </si>
  <si>
    <t>Aantal</t>
  </si>
  <si>
    <t>Omschrijving aan te bieden scoop</t>
  </si>
  <si>
    <t>Omschrijving gewenste scoop</t>
  </si>
  <si>
    <t>Totaalprijs</t>
  </si>
  <si>
    <t>Totaalprijs bronchoscopen</t>
  </si>
  <si>
    <t>Totaalprijs colonoscopen</t>
  </si>
  <si>
    <t>Totaalprijs gastroscopen</t>
  </si>
  <si>
    <t>Totaalprijs gastroscopen, colonoscopen en bronchoscopen</t>
  </si>
  <si>
    <t>therapeutische gastroscoop met waterjetkanaal en eenkanaals therapeutisch</t>
  </si>
  <si>
    <t>pediatrische gastroscoop</t>
  </si>
  <si>
    <t>Totaalprijs benodigde scopen</t>
  </si>
  <si>
    <t>Koudlichtbron</t>
  </si>
  <si>
    <t>CLV-190</t>
  </si>
  <si>
    <t>BF-H190</t>
  </si>
  <si>
    <t>2724020</t>
  </si>
  <si>
    <t>CLV-180</t>
  </si>
  <si>
    <t>Videoprocessor</t>
  </si>
  <si>
    <t>CV190</t>
  </si>
  <si>
    <t>CV180</t>
  </si>
  <si>
    <t>PCF-Q180AL/I</t>
  </si>
  <si>
    <t>2106522</t>
  </si>
  <si>
    <t>2700972</t>
  </si>
  <si>
    <t>Toelichting:</t>
  </si>
  <si>
    <t xml:space="preserve">De afgegeven prijzen zijn finale prijzen. </t>
  </si>
  <si>
    <t xml:space="preserve">Het Erasmus MC gunt op basis van de beste prijs-kwaliteitverhouding. </t>
  </si>
  <si>
    <t xml:space="preserve">Grondslag voor de score op Prijs is de totale (fictieve) inschrijfsom. </t>
  </si>
  <si>
    <t>Instructie:</t>
  </si>
  <si>
    <t>Plaats</t>
  </si>
  <si>
    <t>Datum</t>
  </si>
  <si>
    <t>Naam</t>
  </si>
  <si>
    <t>Functie</t>
  </si>
  <si>
    <t>Statutaire naam</t>
  </si>
  <si>
    <t>Handtekening</t>
  </si>
  <si>
    <t>Prijzen zijn exclusief BTW.</t>
  </si>
  <si>
    <t>Prijzen in 2 decimalen achter de komma.</t>
  </si>
  <si>
    <t>Ondergetekende verklaart namens de Inschrijver het prijzenblad voor akkoord, aldus rechtsgeldig ondertekend:</t>
  </si>
  <si>
    <t xml:space="preserve">Inschrijver geeft prijzen af per scoop, monitor, video processor of lichtbron. </t>
  </si>
  <si>
    <t>Randapparatuur</t>
  </si>
  <si>
    <t>Totaalprijs randapparatuur</t>
  </si>
  <si>
    <t>Monitor</t>
  </si>
  <si>
    <t>Omschrijving randapparatuur</t>
  </si>
  <si>
    <t>Omschrijving aan te bieden randapparatuur</t>
  </si>
  <si>
    <t>Scopen</t>
  </si>
  <si>
    <t xml:space="preserve">bronchoscoop ‘therapeutisch’ = buitenmaat ≥6mm, werkkanaal ≥3mm. </t>
  </si>
  <si>
    <t xml:space="preserve">2e jaar </t>
  </si>
  <si>
    <t>3e jaar</t>
  </si>
  <si>
    <t>4e jaar</t>
  </si>
  <si>
    <t>totaal</t>
  </si>
  <si>
    <t>per scoop</t>
  </si>
  <si>
    <t>onderhoud</t>
  </si>
  <si>
    <t>per apparaat</t>
  </si>
  <si>
    <t>correctief</t>
  </si>
  <si>
    <t xml:space="preserve">onderhoud </t>
  </si>
  <si>
    <t xml:space="preserve">All-in </t>
  </si>
  <si>
    <t>OPTIONEEL</t>
  </si>
  <si>
    <t>GARANTIE</t>
  </si>
  <si>
    <t>TOTAAL</t>
  </si>
  <si>
    <t>1e jaar</t>
  </si>
  <si>
    <t>5e jaar</t>
  </si>
  <si>
    <t>6e jaar</t>
  </si>
  <si>
    <t>7e jaar</t>
  </si>
  <si>
    <t>8e jaar</t>
  </si>
  <si>
    <t>9e jaar</t>
  </si>
  <si>
    <t>10e jaar</t>
  </si>
  <si>
    <t>Totaal correctief onderhoud</t>
  </si>
  <si>
    <t>totaal all-in onderhoud OPTIONEEL</t>
  </si>
  <si>
    <t>periodiek</t>
  </si>
  <si>
    <t>totaal periodiek onderhoud</t>
  </si>
  <si>
    <t>bronchoscoop ‘normaal’ = buitenmaat 4-6mm, werkkanaal ≥2 a 2.5mm met een flexi van 210 graden of meer</t>
  </si>
  <si>
    <t>Aanschaf scopen + onderhoud periodiek en correctief</t>
  </si>
  <si>
    <t>Aanschaf randapparatuur + onderhoud periodiek en correctief</t>
  </si>
  <si>
    <t>Inschrijfsom</t>
  </si>
  <si>
    <t xml:space="preserve">Prijzen dienen inclusief verwijderingsbijdrage, installatie, instructie en scholing conform PvE en exploitatiekosten te zijn. </t>
  </si>
  <si>
    <t>Prijzenblad Europese aanbesteding Flexibele endoscopen en apparatuur tbv MDL en Longziekten</t>
  </si>
  <si>
    <t>Het Erasmus MC hanteert de definities van 'periodiek onderhoud' en 'correctief onderhoud' zoals opgenomen in de SSO WIBAZ 2020 (bijlage 6A en 6B).</t>
  </si>
  <si>
    <t>Enkel en alleen de gele velden dienen ingevuld te worden (= verplicht in te vullen).</t>
  </si>
  <si>
    <t>Prijs per scoop</t>
  </si>
  <si>
    <t>Prijs per apparaat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</si>
</sst>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_-&quot;€&quot;\ * #,##0.00\-;_-&quot;€&quot;\ * &quot;-&quot;??_-;_-@_-"/>
    <numFmt numFmtId="164" formatCode="&quot;€&quot;\ #,##0.00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rgb="FFFF0000"/>
      <name val="Tahoma"/>
      <family val="2"/>
    </font>
    <font>
      <b/>
      <i/>
      <sz val="10"/>
      <name val="Tahoma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6" fillId="0" borderId="0"/>
    <xf numFmtId="0" fontId="11" fillId="0" borderId="0"/>
  </cellStyleXfs>
  <cellXfs count="147">
    <xf numFmtId="0" fontId="0" fillId="0" borderId="0" xfId="0"/>
    <xf numFmtId="0" fontId="0" fillId="0" borderId="0" xfId="0" applyFont="1"/>
    <xf numFmtId="49" fontId="6" fillId="0" borderId="0" xfId="2" applyNumberFormat="1" applyFill="1"/>
    <xf numFmtId="49" fontId="6" fillId="0" borderId="0" xfId="2" applyNumberFormat="1"/>
    <xf numFmtId="0" fontId="6" fillId="0" borderId="0" xfId="2" applyNumberFormat="1"/>
    <xf numFmtId="0" fontId="2" fillId="0" borderId="0" xfId="2" applyFont="1" applyFill="1"/>
    <xf numFmtId="0" fontId="6" fillId="0" borderId="0" xfId="2"/>
    <xf numFmtId="49" fontId="6" fillId="0" borderId="0" xfId="2" applyNumberFormat="1" applyFill="1" applyAlignment="1">
      <alignment horizontal="center"/>
    </xf>
    <xf numFmtId="0" fontId="6" fillId="0" borderId="0" xfId="2" applyBorder="1"/>
    <xf numFmtId="0" fontId="3" fillId="0" borderId="0" xfId="2" applyNumberFormat="1" applyFont="1" applyBorder="1"/>
    <xf numFmtId="14" fontId="3" fillId="0" borderId="0" xfId="2" applyNumberFormat="1" applyFont="1" applyBorder="1"/>
    <xf numFmtId="49" fontId="6" fillId="0" borderId="0" xfId="2" applyNumberFormat="1" applyFill="1" applyBorder="1"/>
    <xf numFmtId="49" fontId="2" fillId="0" borderId="0" xfId="2" applyNumberFormat="1" applyFont="1" applyFill="1"/>
    <xf numFmtId="0" fontId="6" fillId="0" borderId="0" xfId="2" applyNumberFormat="1" applyBorder="1"/>
    <xf numFmtId="49" fontId="7" fillId="0" borderId="0" xfId="2" applyNumberFormat="1" applyFont="1" applyFill="1"/>
    <xf numFmtId="49" fontId="2" fillId="0" borderId="0" xfId="2" applyNumberFormat="1" applyFont="1" applyFill="1" applyBorder="1"/>
    <xf numFmtId="0" fontId="4" fillId="0" borderId="0" xfId="2" applyFont="1"/>
    <xf numFmtId="49" fontId="3" fillId="0" borderId="0" xfId="2" applyNumberFormat="1" applyFont="1" applyFill="1"/>
    <xf numFmtId="49" fontId="4" fillId="0" borderId="0" xfId="2" applyNumberFormat="1" applyFont="1" applyFill="1"/>
    <xf numFmtId="0" fontId="8" fillId="0" borderId="0" xfId="2" applyFont="1"/>
    <xf numFmtId="49" fontId="7" fillId="0" borderId="7" xfId="2" applyNumberFormat="1" applyFont="1" applyBorder="1"/>
    <xf numFmtId="49" fontId="4" fillId="0" borderId="8" xfId="2" applyNumberFormat="1" applyFont="1" applyBorder="1"/>
    <xf numFmtId="49" fontId="7" fillId="0" borderId="0" xfId="2" applyNumberFormat="1" applyFont="1"/>
    <xf numFmtId="0" fontId="10" fillId="7" borderId="10" xfId="0" applyFont="1" applyFill="1" applyBorder="1" applyAlignment="1" applyProtection="1">
      <alignment horizontal="left" vertical="top"/>
    </xf>
    <xf numFmtId="0" fontId="0" fillId="0" borderId="0" xfId="0" applyFill="1" applyBorder="1"/>
    <xf numFmtId="0" fontId="9" fillId="6" borderId="1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 wrapText="1"/>
    </xf>
    <xf numFmtId="0" fontId="11" fillId="6" borderId="12" xfId="0" applyNumberFormat="1" applyFont="1" applyFill="1" applyBorder="1" applyAlignment="1">
      <alignment vertical="center" wrapText="1"/>
    </xf>
    <xf numFmtId="0" fontId="11" fillId="6" borderId="13" xfId="0" applyNumberFormat="1" applyFont="1" applyFill="1" applyBorder="1" applyAlignment="1">
      <alignment vertical="center" wrapText="1"/>
    </xf>
    <xf numFmtId="0" fontId="1" fillId="0" borderId="11" xfId="0" applyFont="1" applyFill="1" applyBorder="1"/>
    <xf numFmtId="0" fontId="1" fillId="0" borderId="14" xfId="0" applyFont="1" applyBorder="1"/>
    <xf numFmtId="0" fontId="1" fillId="0" borderId="16" xfId="0" applyFont="1" applyBorder="1"/>
    <xf numFmtId="0" fontId="1" fillId="0" borderId="18" xfId="0" applyFont="1" applyBorder="1"/>
    <xf numFmtId="0" fontId="14" fillId="0" borderId="0" xfId="0" applyFont="1"/>
    <xf numFmtId="0" fontId="13" fillId="0" borderId="0" xfId="0" applyFont="1"/>
    <xf numFmtId="0" fontId="14" fillId="0" borderId="3" xfId="0" applyFont="1" applyBorder="1"/>
    <xf numFmtId="0" fontId="14" fillId="0" borderId="1" xfId="0" applyFont="1" applyBorder="1"/>
    <xf numFmtId="0" fontId="14" fillId="0" borderId="1" xfId="0" applyFont="1" applyFill="1" applyBorder="1" applyAlignment="1"/>
    <xf numFmtId="0" fontId="13" fillId="0" borderId="1" xfId="0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164" fontId="11" fillId="4" borderId="1" xfId="0" applyNumberFormat="1" applyFont="1" applyFill="1" applyBorder="1"/>
    <xf numFmtId="164" fontId="9" fillId="4" borderId="1" xfId="0" applyNumberFormat="1" applyFont="1" applyFill="1" applyBorder="1"/>
    <xf numFmtId="164" fontId="11" fillId="4" borderId="6" xfId="0" applyNumberFormat="1" applyFont="1" applyFill="1" applyBorder="1"/>
    <xf numFmtId="164" fontId="11" fillId="4" borderId="2" xfId="0" applyNumberFormat="1" applyFont="1" applyFill="1" applyBorder="1"/>
    <xf numFmtId="0" fontId="13" fillId="0" borderId="0" xfId="0" applyFont="1" applyAlignment="1">
      <alignment wrapText="1"/>
    </xf>
    <xf numFmtId="0" fontId="14" fillId="2" borderId="3" xfId="0" applyFont="1" applyFill="1" applyBorder="1" applyAlignment="1">
      <alignment horizontal="left" vertical="top"/>
    </xf>
    <xf numFmtId="0" fontId="14" fillId="2" borderId="5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2" fillId="0" borderId="0" xfId="0" applyFont="1" applyAlignment="1">
      <alignment vertic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wrapText="1"/>
    </xf>
    <xf numFmtId="164" fontId="11" fillId="4" borderId="6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4" fontId="11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left"/>
    </xf>
    <xf numFmtId="0" fontId="13" fillId="4" borderId="3" xfId="0" applyFont="1" applyFill="1" applyBorder="1" applyAlignment="1"/>
    <xf numFmtId="0" fontId="13" fillId="4" borderId="4" xfId="0" applyFont="1" applyFill="1" applyBorder="1" applyAlignment="1"/>
    <xf numFmtId="0" fontId="13" fillId="4" borderId="5" xfId="0" applyFont="1" applyFill="1" applyBorder="1" applyAlignment="1"/>
    <xf numFmtId="0" fontId="13" fillId="0" borderId="0" xfId="0" applyFont="1" applyAlignment="1">
      <alignment horizontal="right"/>
    </xf>
    <xf numFmtId="0" fontId="14" fillId="4" borderId="3" xfId="0" applyFont="1" applyFill="1" applyBorder="1"/>
    <xf numFmtId="0" fontId="14" fillId="4" borderId="4" xfId="0" applyFont="1" applyFill="1" applyBorder="1"/>
    <xf numFmtId="0" fontId="13" fillId="4" borderId="4" xfId="0" applyFont="1" applyFill="1" applyBorder="1"/>
    <xf numFmtId="164" fontId="9" fillId="4" borderId="1" xfId="0" applyNumberFormat="1" applyFont="1" applyFill="1" applyBorder="1" applyAlignment="1">
      <alignment horizontal="right"/>
    </xf>
    <xf numFmtId="0" fontId="6" fillId="0" borderId="0" xfId="2" applyNumberFormat="1" applyFill="1"/>
    <xf numFmtId="49" fontId="6" fillId="0" borderId="1" xfId="2" applyNumberFormat="1" applyBorder="1"/>
    <xf numFmtId="0" fontId="3" fillId="0" borderId="1" xfId="2" applyNumberFormat="1" applyFont="1" applyBorder="1"/>
    <xf numFmtId="0" fontId="6" fillId="0" borderId="1" xfId="2" applyNumberFormat="1" applyBorder="1"/>
    <xf numFmtId="49" fontId="3" fillId="0" borderId="1" xfId="2" applyNumberFormat="1" applyFont="1" applyBorder="1"/>
    <xf numFmtId="49" fontId="7" fillId="0" borderId="0" xfId="2" applyNumberFormat="1" applyFont="1" applyBorder="1"/>
    <xf numFmtId="0" fontId="6" fillId="0" borderId="1" xfId="2" applyBorder="1"/>
    <xf numFmtId="49" fontId="2" fillId="2" borderId="1" xfId="2" applyNumberFormat="1" applyFont="1" applyFill="1" applyBorder="1" applyAlignment="1">
      <alignment horizontal="left"/>
    </xf>
    <xf numFmtId="0" fontId="2" fillId="2" borderId="1" xfId="2" applyNumberFormat="1" applyFont="1" applyFill="1" applyBorder="1" applyAlignment="1">
      <alignment horizontal="left"/>
    </xf>
    <xf numFmtId="0" fontId="2" fillId="2" borderId="0" xfId="2" applyNumberFormat="1" applyFont="1" applyFill="1" applyBorder="1" applyAlignment="1">
      <alignment horizontal="left"/>
    </xf>
    <xf numFmtId="49" fontId="2" fillId="5" borderId="21" xfId="2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0" fillId="2" borderId="0" xfId="0" applyFill="1"/>
    <xf numFmtId="44" fontId="0" fillId="4" borderId="1" xfId="1" applyFont="1" applyFill="1" applyBorder="1"/>
    <xf numFmtId="0" fontId="0" fillId="2" borderId="4" xfId="0" applyFill="1" applyBorder="1"/>
    <xf numFmtId="0" fontId="0" fillId="2" borderId="5" xfId="0" applyFill="1" applyBorder="1"/>
    <xf numFmtId="44" fontId="0" fillId="9" borderId="1" xfId="1" applyFont="1" applyFill="1" applyBorder="1"/>
    <xf numFmtId="44" fontId="0" fillId="4" borderId="1" xfId="0" applyNumberFormat="1" applyFill="1" applyBorder="1"/>
    <xf numFmtId="44" fontId="0" fillId="10" borderId="1" xfId="1" applyFont="1" applyFill="1" applyBorder="1"/>
    <xf numFmtId="44" fontId="17" fillId="4" borderId="1" xfId="1" applyFont="1" applyFill="1" applyBorder="1"/>
    <xf numFmtId="0" fontId="1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4" borderId="1" xfId="1" applyFont="1" applyFill="1" applyBorder="1"/>
    <xf numFmtId="0" fontId="14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14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0" fillId="2" borderId="29" xfId="0" applyFill="1" applyBorder="1"/>
    <xf numFmtId="0" fontId="0" fillId="2" borderId="30" xfId="0" applyFill="1" applyBorder="1"/>
    <xf numFmtId="0" fontId="14" fillId="2" borderId="28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4" fillId="0" borderId="6" xfId="0" applyFont="1" applyFill="1" applyBorder="1" applyAlignment="1"/>
    <xf numFmtId="0" fontId="14" fillId="0" borderId="6" xfId="0" applyFont="1" applyFill="1" applyBorder="1" applyAlignment="1">
      <alignment horizontal="center"/>
    </xf>
    <xf numFmtId="0" fontId="16" fillId="0" borderId="26" xfId="0" applyFont="1" applyBorder="1"/>
    <xf numFmtId="44" fontId="16" fillId="10" borderId="1" xfId="1" applyFont="1" applyFill="1" applyBorder="1"/>
    <xf numFmtId="0" fontId="15" fillId="0" borderId="22" xfId="0" applyFont="1" applyBorder="1"/>
    <xf numFmtId="0" fontId="15" fillId="0" borderId="25" xfId="0" applyFont="1" applyBorder="1"/>
    <xf numFmtId="0" fontId="0" fillId="8" borderId="9" xfId="0" applyFill="1" applyBorder="1"/>
    <xf numFmtId="0" fontId="0" fillId="8" borderId="20" xfId="0" applyFill="1" applyBorder="1"/>
    <xf numFmtId="164" fontId="0" fillId="8" borderId="21" xfId="0" applyNumberFormat="1" applyFill="1" applyBorder="1"/>
    <xf numFmtId="0" fontId="0" fillId="11" borderId="9" xfId="0" applyFill="1" applyBorder="1"/>
    <xf numFmtId="0" fontId="18" fillId="11" borderId="20" xfId="0" applyFont="1" applyFill="1" applyBorder="1"/>
    <xf numFmtId="0" fontId="0" fillId="11" borderId="20" xfId="0" applyFill="1" applyBorder="1"/>
    <xf numFmtId="44" fontId="18" fillId="11" borderId="21" xfId="1" applyFont="1" applyFill="1" applyBorder="1"/>
    <xf numFmtId="44" fontId="0" fillId="8" borderId="21" xfId="1" applyFont="1" applyFill="1" applyBorder="1"/>
    <xf numFmtId="44" fontId="0" fillId="0" borderId="0" xfId="1" applyFont="1"/>
    <xf numFmtId="0" fontId="3" fillId="0" borderId="1" xfId="2" applyFont="1" applyFill="1" applyBorder="1"/>
    <xf numFmtId="0" fontId="14" fillId="2" borderId="3" xfId="0" applyFont="1" applyFill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6" fillId="0" borderId="6" xfId="2" applyBorder="1"/>
    <xf numFmtId="0" fontId="13" fillId="3" borderId="15" xfId="0" applyFont="1" applyFill="1" applyBorder="1" applyAlignment="1" applyProtection="1">
      <alignment horizontal="left" vertical="top"/>
      <protection locked="0"/>
    </xf>
    <xf numFmtId="0" fontId="13" fillId="3" borderId="17" xfId="0" applyFont="1" applyFill="1" applyBorder="1" applyAlignment="1" applyProtection="1">
      <alignment horizontal="left" vertical="top"/>
      <protection locked="0"/>
    </xf>
    <xf numFmtId="0" fontId="13" fillId="3" borderId="19" xfId="0" applyFont="1" applyFill="1" applyBorder="1" applyAlignment="1" applyProtection="1">
      <alignment horizontal="left" vertical="top"/>
      <protection locked="0"/>
    </xf>
    <xf numFmtId="0" fontId="13" fillId="3" borderId="6" xfId="0" applyFont="1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0" fontId="13" fillId="3" borderId="1" xfId="0" applyFont="1" applyFill="1" applyBorder="1" applyProtection="1">
      <protection locked="0"/>
    </xf>
    <xf numFmtId="0" fontId="13" fillId="3" borderId="2" xfId="0" applyFont="1" applyFill="1" applyBorder="1" applyProtection="1">
      <protection locked="0"/>
    </xf>
    <xf numFmtId="49" fontId="2" fillId="5" borderId="9" xfId="2" applyNumberFormat="1" applyFont="1" applyFill="1" applyBorder="1" applyAlignment="1">
      <alignment horizontal="center"/>
    </xf>
    <xf numFmtId="49" fontId="2" fillId="5" borderId="20" xfId="2" applyNumberFormat="1" applyFont="1" applyFill="1" applyBorder="1" applyAlignment="1">
      <alignment horizontal="center"/>
    </xf>
    <xf numFmtId="49" fontId="2" fillId="5" borderId="21" xfId="2" applyNumberFormat="1" applyFont="1" applyFill="1" applyBorder="1" applyAlignment="1">
      <alignment horizontal="center"/>
    </xf>
    <xf numFmtId="0" fontId="14" fillId="2" borderId="28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0" fontId="14" fillId="2" borderId="30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</cellXfs>
  <cellStyles count="4">
    <cellStyle name="Normal 2" xfId="3"/>
    <cellStyle name="Standaard" xfId="0" builtinId="0"/>
    <cellStyle name="Standaard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11" sqref="F11"/>
    </sheetView>
  </sheetViews>
  <sheetFormatPr defaultRowHeight="15" x14ac:dyDescent="0.25"/>
  <cols>
    <col min="1" max="1" width="15.140625" bestFit="1" customWidth="1"/>
    <col min="2" max="2" width="112.5703125" customWidth="1"/>
  </cols>
  <sheetData>
    <row r="1" spans="2:6" ht="15.75" thickBot="1" x14ac:dyDescent="0.3"/>
    <row r="2" spans="2:6" ht="16.5" thickBot="1" x14ac:dyDescent="0.3">
      <c r="B2" s="23" t="s">
        <v>154</v>
      </c>
      <c r="C2" s="24"/>
      <c r="D2" s="24"/>
      <c r="E2" s="24"/>
      <c r="F2" s="24"/>
    </row>
    <row r="3" spans="2:6" ht="15.75" thickBot="1" x14ac:dyDescent="0.3">
      <c r="C3" s="24"/>
      <c r="D3" s="24"/>
      <c r="E3" s="24"/>
      <c r="F3" s="24"/>
    </row>
    <row r="4" spans="2:6" x14ac:dyDescent="0.25">
      <c r="B4" s="25" t="s">
        <v>103</v>
      </c>
      <c r="C4" s="26"/>
      <c r="D4" s="26"/>
      <c r="E4" s="26"/>
      <c r="F4" s="26"/>
    </row>
    <row r="5" spans="2:6" x14ac:dyDescent="0.25">
      <c r="B5" s="27" t="s">
        <v>104</v>
      </c>
      <c r="C5" s="24"/>
      <c r="D5" s="24"/>
      <c r="E5" s="24"/>
      <c r="F5" s="24"/>
    </row>
    <row r="6" spans="2:6" x14ac:dyDescent="0.25">
      <c r="B6" s="27" t="s">
        <v>105</v>
      </c>
      <c r="C6" s="24"/>
      <c r="D6" s="24"/>
      <c r="E6" s="24"/>
      <c r="F6" s="24"/>
    </row>
    <row r="7" spans="2:6" ht="15.75" thickBot="1" x14ac:dyDescent="0.3">
      <c r="B7" s="28" t="s">
        <v>106</v>
      </c>
      <c r="C7" s="24"/>
      <c r="D7" s="24"/>
      <c r="E7" s="24"/>
      <c r="F7" s="24"/>
    </row>
    <row r="8" spans="2:6" ht="15.75" thickBot="1" x14ac:dyDescent="0.3">
      <c r="C8" s="24"/>
      <c r="D8" s="24"/>
      <c r="E8" s="24"/>
      <c r="F8" s="24"/>
    </row>
    <row r="9" spans="2:6" x14ac:dyDescent="0.25">
      <c r="B9" s="25" t="s">
        <v>107</v>
      </c>
      <c r="C9" s="24"/>
      <c r="D9" s="24"/>
      <c r="E9" s="24"/>
      <c r="F9" s="24"/>
    </row>
    <row r="10" spans="2:6" x14ac:dyDescent="0.25">
      <c r="B10" s="27" t="s">
        <v>156</v>
      </c>
    </row>
    <row r="11" spans="2:6" x14ac:dyDescent="0.25">
      <c r="B11" s="27" t="s">
        <v>117</v>
      </c>
    </row>
    <row r="12" spans="2:6" x14ac:dyDescent="0.25">
      <c r="B12" s="27" t="s">
        <v>114</v>
      </c>
    </row>
    <row r="13" spans="2:6" x14ac:dyDescent="0.25">
      <c r="B13" s="27" t="s">
        <v>115</v>
      </c>
    </row>
    <row r="14" spans="2:6" x14ac:dyDescent="0.25">
      <c r="B14" s="27" t="s">
        <v>153</v>
      </c>
    </row>
    <row r="15" spans="2:6" ht="26.25" customHeight="1" thickBot="1" x14ac:dyDescent="0.3">
      <c r="B15" s="28" t="s">
        <v>155</v>
      </c>
    </row>
    <row r="16" spans="2:6" ht="15.75" thickBot="1" x14ac:dyDescent="0.3"/>
    <row r="17" spans="1:2" ht="15.75" thickBot="1" x14ac:dyDescent="0.3">
      <c r="B17" s="29" t="s">
        <v>116</v>
      </c>
    </row>
    <row r="18" spans="1:2" x14ac:dyDescent="0.25">
      <c r="A18" s="30" t="s">
        <v>108</v>
      </c>
      <c r="B18" s="128"/>
    </row>
    <row r="19" spans="1:2" x14ac:dyDescent="0.25">
      <c r="A19" s="31" t="s">
        <v>109</v>
      </c>
      <c r="B19" s="129"/>
    </row>
    <row r="20" spans="1:2" x14ac:dyDescent="0.25">
      <c r="A20" s="31" t="s">
        <v>110</v>
      </c>
      <c r="B20" s="129"/>
    </row>
    <row r="21" spans="1:2" x14ac:dyDescent="0.25">
      <c r="A21" s="31" t="s">
        <v>111</v>
      </c>
      <c r="B21" s="129"/>
    </row>
    <row r="22" spans="1:2" x14ac:dyDescent="0.25">
      <c r="A22" s="31" t="s">
        <v>112</v>
      </c>
      <c r="B22" s="129"/>
    </row>
    <row r="23" spans="1:2" ht="15.75" thickBot="1" x14ac:dyDescent="0.3">
      <c r="A23" s="32" t="s">
        <v>113</v>
      </c>
      <c r="B23" s="130"/>
    </row>
  </sheetData>
  <sheetProtection algorithmName="SHA-512" hashValue="nrAfeVDaeqrME3VuFJQeUJ0gcZuf0W9MpWp8K7vLQ1G5fdSdTeqbHPDBTzNaX16ZtRtpmEPFJfm1qYIT5hF4HA==" saltValue="r1PWAxsEpDsMIitZI4URNg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7"/>
  <sheetViews>
    <sheetView tabSelected="1" workbookViewId="0">
      <selection activeCell="I42" sqref="I42"/>
    </sheetView>
  </sheetViews>
  <sheetFormatPr defaultRowHeight="12.75" x14ac:dyDescent="0.2"/>
  <cols>
    <col min="1" max="1" width="9.140625" style="2"/>
    <col min="2" max="2" width="13.42578125" style="3" bestFit="1" customWidth="1"/>
    <col min="3" max="3" width="13.28515625" style="3" bestFit="1" customWidth="1"/>
    <col min="4" max="4" width="28.7109375" style="3" bestFit="1" customWidth="1"/>
    <col min="5" max="5" width="9.7109375" style="4" bestFit="1" customWidth="1"/>
    <col min="6" max="6" width="9.7109375" style="4" customWidth="1"/>
    <col min="7" max="7" width="5.42578125" style="2" bestFit="1" customWidth="1"/>
    <col min="8" max="8" width="7.42578125" style="2" bestFit="1" customWidth="1"/>
    <col min="9" max="9" width="28.7109375" style="2" bestFit="1" customWidth="1"/>
    <col min="10" max="16384" width="9.140625" style="2"/>
  </cols>
  <sheetData>
    <row r="1" spans="2:12" ht="13.5" thickBot="1" x14ac:dyDescent="0.25"/>
    <row r="2" spans="2:12" ht="15.75" customHeight="1" thickBot="1" x14ac:dyDescent="0.25">
      <c r="B2" s="135" t="s">
        <v>123</v>
      </c>
      <c r="C2" s="136"/>
      <c r="D2" s="137"/>
      <c r="E2" s="64"/>
      <c r="F2" s="64"/>
      <c r="H2" s="135" t="s">
        <v>118</v>
      </c>
      <c r="I2" s="136"/>
      <c r="J2" s="74"/>
    </row>
    <row r="3" spans="2:12" x14ac:dyDescent="0.2">
      <c r="I3" s="5"/>
      <c r="K3" s="6"/>
      <c r="L3" s="6"/>
    </row>
    <row r="4" spans="2:12" s="7" customFormat="1" x14ac:dyDescent="0.2">
      <c r="B4" s="71" t="s">
        <v>0</v>
      </c>
      <c r="C4" s="71" t="s">
        <v>1</v>
      </c>
      <c r="D4" s="71" t="s">
        <v>2</v>
      </c>
      <c r="E4" s="72" t="s">
        <v>3</v>
      </c>
      <c r="F4" s="73"/>
      <c r="H4" s="71" t="s">
        <v>0</v>
      </c>
      <c r="I4" s="71" t="s">
        <v>2</v>
      </c>
      <c r="J4" s="71" t="s">
        <v>3</v>
      </c>
      <c r="K4" s="6"/>
      <c r="L4" s="6"/>
    </row>
    <row r="5" spans="2:12" x14ac:dyDescent="0.2">
      <c r="B5" s="65" t="s">
        <v>4</v>
      </c>
      <c r="C5" s="65" t="s">
        <v>5</v>
      </c>
      <c r="D5" s="65" t="s">
        <v>6</v>
      </c>
      <c r="E5" s="66">
        <v>2005</v>
      </c>
      <c r="F5" s="9"/>
      <c r="G5" s="11"/>
      <c r="H5" s="70" t="s">
        <v>93</v>
      </c>
      <c r="I5" s="70" t="s">
        <v>92</v>
      </c>
      <c r="J5" s="70">
        <v>2012</v>
      </c>
      <c r="K5" s="6"/>
      <c r="L5" s="6"/>
    </row>
    <row r="6" spans="2:12" s="12" customFormat="1" x14ac:dyDescent="0.2">
      <c r="B6" s="65" t="s">
        <v>9</v>
      </c>
      <c r="C6" s="65" t="s">
        <v>10</v>
      </c>
      <c r="D6" s="65" t="s">
        <v>6</v>
      </c>
      <c r="E6" s="66">
        <v>2018</v>
      </c>
      <c r="F6" s="9"/>
      <c r="G6" s="11"/>
      <c r="H6" s="70" t="s">
        <v>93</v>
      </c>
      <c r="I6" s="70" t="s">
        <v>92</v>
      </c>
      <c r="J6" s="70">
        <v>2015</v>
      </c>
      <c r="K6" s="6"/>
      <c r="L6" s="6"/>
    </row>
    <row r="7" spans="2:12" x14ac:dyDescent="0.2">
      <c r="B7" s="65" t="s">
        <v>7</v>
      </c>
      <c r="C7" s="65" t="s">
        <v>8</v>
      </c>
      <c r="D7" s="65" t="s">
        <v>6</v>
      </c>
      <c r="E7" s="66">
        <v>2012</v>
      </c>
      <c r="F7" s="9"/>
      <c r="G7" s="11"/>
      <c r="H7" s="70" t="s">
        <v>93</v>
      </c>
      <c r="I7" s="70" t="s">
        <v>92</v>
      </c>
      <c r="J7" s="70">
        <v>2015</v>
      </c>
      <c r="K7" s="6"/>
      <c r="L7" s="6"/>
    </row>
    <row r="8" spans="2:12" s="14" customFormat="1" x14ac:dyDescent="0.2">
      <c r="B8" s="65" t="s">
        <v>94</v>
      </c>
      <c r="C8" s="65" t="s">
        <v>95</v>
      </c>
      <c r="D8" s="65" t="s">
        <v>6</v>
      </c>
      <c r="E8" s="67">
        <v>2018</v>
      </c>
      <c r="F8" s="13"/>
      <c r="G8" s="11"/>
      <c r="H8" s="70" t="s">
        <v>93</v>
      </c>
      <c r="I8" s="70" t="s">
        <v>92</v>
      </c>
      <c r="J8" s="70">
        <v>2015</v>
      </c>
      <c r="K8" s="6"/>
      <c r="L8" s="6"/>
    </row>
    <row r="9" spans="2:12" x14ac:dyDescent="0.2">
      <c r="B9" s="65" t="s">
        <v>11</v>
      </c>
      <c r="C9" s="65" t="s">
        <v>12</v>
      </c>
      <c r="D9" s="65" t="s">
        <v>6</v>
      </c>
      <c r="E9" s="66">
        <v>2010</v>
      </c>
      <c r="F9" s="9"/>
      <c r="G9" s="11"/>
      <c r="H9" s="70" t="s">
        <v>93</v>
      </c>
      <c r="I9" s="70" t="s">
        <v>92</v>
      </c>
      <c r="J9" s="70">
        <v>2013</v>
      </c>
      <c r="K9" s="6"/>
      <c r="L9" s="6"/>
    </row>
    <row r="10" spans="2:12" x14ac:dyDescent="0.2">
      <c r="B10" s="65" t="s">
        <v>13</v>
      </c>
      <c r="C10" s="65" t="s">
        <v>14</v>
      </c>
      <c r="D10" s="65" t="s">
        <v>15</v>
      </c>
      <c r="E10" s="66">
        <v>2011</v>
      </c>
      <c r="F10" s="9"/>
      <c r="G10" s="11"/>
      <c r="H10" s="70" t="s">
        <v>93</v>
      </c>
      <c r="I10" s="70" t="s">
        <v>92</v>
      </c>
      <c r="J10" s="70">
        <v>2012</v>
      </c>
      <c r="K10" s="6"/>
      <c r="L10" s="6"/>
    </row>
    <row r="11" spans="2:12" x14ac:dyDescent="0.2">
      <c r="B11" s="68" t="s">
        <v>16</v>
      </c>
      <c r="C11" s="68">
        <v>2102653</v>
      </c>
      <c r="D11" s="68" t="s">
        <v>15</v>
      </c>
      <c r="E11" s="66">
        <v>2011</v>
      </c>
      <c r="F11" s="9"/>
      <c r="G11" s="11"/>
      <c r="H11" s="70" t="s">
        <v>93</v>
      </c>
      <c r="I11" s="70" t="s">
        <v>92</v>
      </c>
      <c r="J11" s="70">
        <v>2018</v>
      </c>
      <c r="K11" s="6"/>
      <c r="L11" s="6"/>
    </row>
    <row r="12" spans="2:12" x14ac:dyDescent="0.2">
      <c r="B12" s="68" t="s">
        <v>16</v>
      </c>
      <c r="C12" s="68" t="s">
        <v>17</v>
      </c>
      <c r="D12" s="68" t="s">
        <v>15</v>
      </c>
      <c r="E12" s="66">
        <v>2011</v>
      </c>
      <c r="F12" s="9"/>
      <c r="G12" s="15"/>
      <c r="H12" s="70" t="s">
        <v>93</v>
      </c>
      <c r="I12" s="70" t="s">
        <v>92</v>
      </c>
      <c r="J12" s="70">
        <v>2018</v>
      </c>
      <c r="K12" s="6"/>
      <c r="L12" s="6"/>
    </row>
    <row r="13" spans="2:12" x14ac:dyDescent="0.2">
      <c r="B13" s="68" t="s">
        <v>16</v>
      </c>
      <c r="C13" s="68" t="s">
        <v>18</v>
      </c>
      <c r="D13" s="68" t="s">
        <v>15</v>
      </c>
      <c r="E13" s="66">
        <v>2011</v>
      </c>
      <c r="F13" s="9"/>
      <c r="G13" s="11"/>
      <c r="H13" s="70" t="s">
        <v>96</v>
      </c>
      <c r="I13" s="70" t="s">
        <v>92</v>
      </c>
      <c r="J13" s="70">
        <v>2007</v>
      </c>
      <c r="K13" s="6"/>
      <c r="L13" s="6"/>
    </row>
    <row r="14" spans="2:12" x14ac:dyDescent="0.2">
      <c r="B14" s="68" t="s">
        <v>16</v>
      </c>
      <c r="C14" s="68" t="s">
        <v>19</v>
      </c>
      <c r="D14" s="68" t="s">
        <v>15</v>
      </c>
      <c r="E14" s="66">
        <v>2011</v>
      </c>
      <c r="F14" s="9"/>
      <c r="G14" s="11"/>
      <c r="H14" s="8"/>
      <c r="I14" s="8"/>
      <c r="J14" s="8"/>
      <c r="K14" s="6"/>
      <c r="L14" s="6"/>
    </row>
    <row r="15" spans="2:12" x14ac:dyDescent="0.2">
      <c r="B15" s="68" t="s">
        <v>16</v>
      </c>
      <c r="C15" s="68" t="s">
        <v>20</v>
      </c>
      <c r="D15" s="68" t="s">
        <v>15</v>
      </c>
      <c r="E15" s="66">
        <v>2011</v>
      </c>
      <c r="F15" s="9"/>
      <c r="G15" s="11"/>
      <c r="H15" s="127" t="s">
        <v>98</v>
      </c>
      <c r="I15" s="127" t="s">
        <v>97</v>
      </c>
      <c r="J15" s="127">
        <v>2013</v>
      </c>
      <c r="K15" s="6"/>
      <c r="L15" s="6"/>
    </row>
    <row r="16" spans="2:12" s="12" customFormat="1" x14ac:dyDescent="0.2">
      <c r="B16" s="68" t="s">
        <v>21</v>
      </c>
      <c r="C16" s="68">
        <v>2705226</v>
      </c>
      <c r="D16" s="68" t="s">
        <v>15</v>
      </c>
      <c r="E16" s="66">
        <v>2007</v>
      </c>
      <c r="F16" s="9"/>
      <c r="G16" s="11"/>
      <c r="H16" s="70" t="s">
        <v>98</v>
      </c>
      <c r="I16" s="70" t="s">
        <v>97</v>
      </c>
      <c r="J16" s="70">
        <v>2015</v>
      </c>
      <c r="K16" s="6"/>
      <c r="L16" s="6"/>
    </row>
    <row r="17" spans="2:12" x14ac:dyDescent="0.2">
      <c r="B17" s="68" t="s">
        <v>21</v>
      </c>
      <c r="C17" s="68" t="s">
        <v>22</v>
      </c>
      <c r="D17" s="68" t="s">
        <v>15</v>
      </c>
      <c r="E17" s="66">
        <v>2007</v>
      </c>
      <c r="F17" s="9"/>
      <c r="G17" s="11"/>
      <c r="H17" s="70" t="s">
        <v>98</v>
      </c>
      <c r="I17" s="70" t="s">
        <v>97</v>
      </c>
      <c r="J17" s="70">
        <v>2015</v>
      </c>
      <c r="K17" s="6"/>
      <c r="L17" s="6"/>
    </row>
    <row r="18" spans="2:12" x14ac:dyDescent="0.2">
      <c r="B18" s="65" t="s">
        <v>23</v>
      </c>
      <c r="C18" s="65" t="s">
        <v>24</v>
      </c>
      <c r="D18" s="65" t="s">
        <v>15</v>
      </c>
      <c r="E18" s="66">
        <v>2009</v>
      </c>
      <c r="F18" s="9"/>
      <c r="G18" s="11"/>
      <c r="H18" s="70" t="s">
        <v>98</v>
      </c>
      <c r="I18" s="70" t="s">
        <v>97</v>
      </c>
      <c r="J18" s="70">
        <v>2015</v>
      </c>
      <c r="K18" s="6"/>
      <c r="L18" s="6"/>
    </row>
    <row r="19" spans="2:12" x14ac:dyDescent="0.2">
      <c r="B19" s="65" t="s">
        <v>23</v>
      </c>
      <c r="C19" s="65" t="s">
        <v>25</v>
      </c>
      <c r="D19" s="65" t="s">
        <v>15</v>
      </c>
      <c r="E19" s="66">
        <v>2009</v>
      </c>
      <c r="F19" s="9"/>
      <c r="G19" s="11"/>
      <c r="H19" s="70" t="s">
        <v>98</v>
      </c>
      <c r="I19" s="70" t="s">
        <v>97</v>
      </c>
      <c r="J19" s="70">
        <v>2013</v>
      </c>
      <c r="K19" s="6"/>
      <c r="L19" s="6"/>
    </row>
    <row r="20" spans="2:12" x14ac:dyDescent="0.2">
      <c r="B20" s="65" t="s">
        <v>26</v>
      </c>
      <c r="C20" s="65" t="s">
        <v>27</v>
      </c>
      <c r="D20" s="65" t="s">
        <v>15</v>
      </c>
      <c r="E20" s="66">
        <v>2015</v>
      </c>
      <c r="F20" s="9"/>
      <c r="G20" s="11"/>
      <c r="H20" s="70" t="s">
        <v>98</v>
      </c>
      <c r="I20" s="70" t="s">
        <v>97</v>
      </c>
      <c r="J20" s="70">
        <v>2012</v>
      </c>
      <c r="K20" s="6"/>
      <c r="L20" s="6"/>
    </row>
    <row r="21" spans="2:12" x14ac:dyDescent="0.2">
      <c r="B21" s="65" t="s">
        <v>26</v>
      </c>
      <c r="C21" s="65" t="s">
        <v>28</v>
      </c>
      <c r="D21" s="65" t="s">
        <v>15</v>
      </c>
      <c r="E21" s="66">
        <v>2015</v>
      </c>
      <c r="F21" s="9"/>
      <c r="G21" s="15"/>
      <c r="H21" s="70" t="s">
        <v>98</v>
      </c>
      <c r="I21" s="70" t="s">
        <v>97</v>
      </c>
      <c r="J21" s="70">
        <v>2018</v>
      </c>
      <c r="K21" s="6"/>
      <c r="L21" s="6"/>
    </row>
    <row r="22" spans="2:12" x14ac:dyDescent="0.2">
      <c r="B22" s="65" t="s">
        <v>26</v>
      </c>
      <c r="C22" s="65" t="s">
        <v>29</v>
      </c>
      <c r="D22" s="65" t="s">
        <v>15</v>
      </c>
      <c r="E22" s="66">
        <v>2017</v>
      </c>
      <c r="F22" s="9"/>
      <c r="G22" s="11"/>
      <c r="H22" s="70" t="s">
        <v>98</v>
      </c>
      <c r="I22" s="70" t="s">
        <v>97</v>
      </c>
      <c r="J22" s="70">
        <v>2018</v>
      </c>
      <c r="K22" s="6"/>
      <c r="L22" s="6"/>
    </row>
    <row r="23" spans="2:12" x14ac:dyDescent="0.2">
      <c r="B23" s="65" t="s">
        <v>26</v>
      </c>
      <c r="C23" s="65" t="s">
        <v>30</v>
      </c>
      <c r="D23" s="65" t="s">
        <v>15</v>
      </c>
      <c r="E23" s="66">
        <v>2017</v>
      </c>
      <c r="F23" s="9"/>
      <c r="G23" s="11"/>
      <c r="H23" s="70" t="s">
        <v>99</v>
      </c>
      <c r="I23" s="70" t="s">
        <v>97</v>
      </c>
      <c r="J23" s="70">
        <v>2007</v>
      </c>
      <c r="K23" s="6"/>
      <c r="L23" s="6"/>
    </row>
    <row r="24" spans="2:12" x14ac:dyDescent="0.2">
      <c r="B24" s="65" t="s">
        <v>31</v>
      </c>
      <c r="C24" s="65" t="s">
        <v>32</v>
      </c>
      <c r="D24" s="65" t="s">
        <v>15</v>
      </c>
      <c r="E24" s="66">
        <v>2018</v>
      </c>
      <c r="F24" s="9"/>
      <c r="G24" s="11"/>
      <c r="H24" s="6"/>
      <c r="I24" s="6"/>
      <c r="J24" s="6"/>
      <c r="K24" s="6"/>
      <c r="L24" s="6"/>
    </row>
    <row r="25" spans="2:12" s="12" customFormat="1" x14ac:dyDescent="0.2">
      <c r="B25" s="65" t="s">
        <v>31</v>
      </c>
      <c r="C25" s="65" t="s">
        <v>33</v>
      </c>
      <c r="D25" s="65" t="s">
        <v>15</v>
      </c>
      <c r="E25" s="66">
        <v>2015</v>
      </c>
      <c r="F25" s="9"/>
      <c r="G25" s="11"/>
      <c r="H25" s="124">
        <v>84036</v>
      </c>
      <c r="I25" s="124" t="s">
        <v>120</v>
      </c>
      <c r="J25" s="124">
        <v>2009</v>
      </c>
      <c r="K25" s="16"/>
      <c r="L25" s="6"/>
    </row>
    <row r="26" spans="2:12" x14ac:dyDescent="0.2">
      <c r="B26" s="65" t="s">
        <v>31</v>
      </c>
      <c r="C26" s="65" t="s">
        <v>34</v>
      </c>
      <c r="D26" s="65" t="s">
        <v>15</v>
      </c>
      <c r="E26" s="66">
        <v>2017</v>
      </c>
      <c r="F26" s="9"/>
      <c r="G26" s="11"/>
      <c r="H26" s="124">
        <v>95742</v>
      </c>
      <c r="I26" s="124" t="s">
        <v>120</v>
      </c>
      <c r="J26" s="124">
        <v>2011</v>
      </c>
      <c r="K26" s="16"/>
      <c r="L26" s="6"/>
    </row>
    <row r="27" spans="2:12" x14ac:dyDescent="0.2">
      <c r="B27" s="65" t="s">
        <v>35</v>
      </c>
      <c r="C27" s="65" t="s">
        <v>36</v>
      </c>
      <c r="D27" s="65" t="s">
        <v>15</v>
      </c>
      <c r="E27" s="66">
        <v>2011</v>
      </c>
      <c r="F27" s="9"/>
      <c r="G27" s="11"/>
      <c r="H27" s="124">
        <v>96913</v>
      </c>
      <c r="I27" s="124" t="s">
        <v>120</v>
      </c>
      <c r="J27" s="124">
        <v>2011</v>
      </c>
      <c r="K27" s="16"/>
      <c r="L27" s="6"/>
    </row>
    <row r="28" spans="2:12" s="18" customFormat="1" x14ac:dyDescent="0.2">
      <c r="B28" s="65" t="s">
        <v>37</v>
      </c>
      <c r="C28" s="65" t="s">
        <v>38</v>
      </c>
      <c r="D28" s="65" t="s">
        <v>15</v>
      </c>
      <c r="E28" s="66">
        <v>2015</v>
      </c>
      <c r="F28" s="9"/>
      <c r="G28" s="11"/>
      <c r="H28" s="124">
        <v>105250</v>
      </c>
      <c r="I28" s="124" t="s">
        <v>120</v>
      </c>
      <c r="J28" s="124">
        <v>2012</v>
      </c>
      <c r="K28" s="16"/>
      <c r="L28" s="16"/>
    </row>
    <row r="29" spans="2:12" s="18" customFormat="1" x14ac:dyDescent="0.2">
      <c r="B29" s="65" t="s">
        <v>39</v>
      </c>
      <c r="C29" s="65" t="s">
        <v>40</v>
      </c>
      <c r="D29" s="65" t="s">
        <v>15</v>
      </c>
      <c r="E29" s="66">
        <v>2004</v>
      </c>
      <c r="F29" s="9"/>
      <c r="G29" s="15"/>
      <c r="H29" s="124">
        <v>111315</v>
      </c>
      <c r="I29" s="124" t="s">
        <v>120</v>
      </c>
      <c r="J29" s="124">
        <v>2015</v>
      </c>
      <c r="K29" s="6"/>
      <c r="L29" s="6"/>
    </row>
    <row r="30" spans="2:12" x14ac:dyDescent="0.2">
      <c r="B30" s="65" t="s">
        <v>39</v>
      </c>
      <c r="C30" s="65" t="s">
        <v>41</v>
      </c>
      <c r="D30" s="65" t="s">
        <v>15</v>
      </c>
      <c r="E30" s="66">
        <v>2013</v>
      </c>
      <c r="F30" s="9"/>
      <c r="G30" s="11"/>
      <c r="H30" s="124">
        <v>111317</v>
      </c>
      <c r="I30" s="124" t="s">
        <v>120</v>
      </c>
      <c r="J30" s="124">
        <v>2015</v>
      </c>
      <c r="K30" s="6"/>
      <c r="L30" s="6"/>
    </row>
    <row r="31" spans="2:12" x14ac:dyDescent="0.2">
      <c r="B31" s="68" t="s">
        <v>42</v>
      </c>
      <c r="C31" s="68" t="s">
        <v>43</v>
      </c>
      <c r="D31" s="68" t="s">
        <v>44</v>
      </c>
      <c r="E31" s="66">
        <v>2009</v>
      </c>
      <c r="F31" s="9"/>
      <c r="G31" s="11"/>
      <c r="H31" s="124">
        <v>111316</v>
      </c>
      <c r="I31" s="124" t="s">
        <v>120</v>
      </c>
      <c r="J31" s="70">
        <v>2015</v>
      </c>
      <c r="K31" s="6"/>
      <c r="L31" s="6"/>
    </row>
    <row r="32" spans="2:12" x14ac:dyDescent="0.2">
      <c r="B32" s="65" t="s">
        <v>45</v>
      </c>
      <c r="C32" s="65" t="s">
        <v>46</v>
      </c>
      <c r="D32" s="65" t="s">
        <v>44</v>
      </c>
      <c r="E32" s="66">
        <v>2017</v>
      </c>
      <c r="F32" s="9"/>
      <c r="G32" s="11"/>
      <c r="H32" s="124">
        <v>132878</v>
      </c>
      <c r="I32" s="124" t="s">
        <v>120</v>
      </c>
      <c r="J32" s="70">
        <v>2017</v>
      </c>
      <c r="K32" s="6"/>
      <c r="L32" s="6"/>
    </row>
    <row r="33" spans="2:12" x14ac:dyDescent="0.2">
      <c r="B33" s="65" t="s">
        <v>47</v>
      </c>
      <c r="C33" s="65" t="s">
        <v>48</v>
      </c>
      <c r="D33" s="65" t="s">
        <v>44</v>
      </c>
      <c r="E33" s="66">
        <v>2012</v>
      </c>
      <c r="F33" s="9"/>
      <c r="G33" s="11"/>
      <c r="H33" s="124">
        <v>137271</v>
      </c>
      <c r="I33" s="124" t="s">
        <v>120</v>
      </c>
      <c r="J33" s="70">
        <v>2018</v>
      </c>
      <c r="K33" s="6"/>
      <c r="L33" s="6"/>
    </row>
    <row r="34" spans="2:12" s="12" customFormat="1" x14ac:dyDescent="0.2">
      <c r="B34" s="65" t="s">
        <v>37</v>
      </c>
      <c r="C34" s="65" t="s">
        <v>49</v>
      </c>
      <c r="D34" s="65" t="s">
        <v>15</v>
      </c>
      <c r="E34" s="66">
        <v>2018</v>
      </c>
      <c r="F34" s="9"/>
      <c r="G34" s="11"/>
      <c r="H34" s="2"/>
      <c r="I34" s="19"/>
      <c r="J34" s="6"/>
      <c r="K34" s="6"/>
      <c r="L34" s="6"/>
    </row>
    <row r="35" spans="2:12" s="12" customFormat="1" x14ac:dyDescent="0.2">
      <c r="B35" s="65" t="s">
        <v>47</v>
      </c>
      <c r="C35" s="65" t="s">
        <v>50</v>
      </c>
      <c r="D35" s="65" t="s">
        <v>44</v>
      </c>
      <c r="E35" s="66">
        <v>2014</v>
      </c>
      <c r="F35" s="9"/>
      <c r="G35" s="11"/>
      <c r="H35" s="2"/>
      <c r="I35" s="19"/>
      <c r="J35" s="6"/>
      <c r="K35" s="6"/>
      <c r="L35" s="6"/>
    </row>
    <row r="36" spans="2:12" x14ac:dyDescent="0.2">
      <c r="B36" s="65" t="s">
        <v>47</v>
      </c>
      <c r="C36" s="65" t="s">
        <v>51</v>
      </c>
      <c r="D36" s="65" t="s">
        <v>44</v>
      </c>
      <c r="E36" s="66">
        <v>2018</v>
      </c>
      <c r="F36" s="9"/>
      <c r="G36" s="11"/>
      <c r="I36" s="19"/>
      <c r="J36" s="6"/>
      <c r="K36" s="6"/>
      <c r="L36" s="6"/>
    </row>
    <row r="37" spans="2:12" x14ac:dyDescent="0.2">
      <c r="B37" s="65" t="s">
        <v>52</v>
      </c>
      <c r="C37" s="65" t="s">
        <v>53</v>
      </c>
      <c r="D37" s="65" t="s">
        <v>44</v>
      </c>
      <c r="E37" s="66">
        <v>2015</v>
      </c>
      <c r="F37" s="9"/>
      <c r="G37" s="11"/>
      <c r="I37" s="19"/>
      <c r="J37" s="6"/>
      <c r="K37" s="6"/>
      <c r="L37" s="6"/>
    </row>
    <row r="38" spans="2:12" x14ac:dyDescent="0.2">
      <c r="B38" s="65" t="s">
        <v>54</v>
      </c>
      <c r="C38" s="65" t="s">
        <v>55</v>
      </c>
      <c r="D38" s="65" t="s">
        <v>44</v>
      </c>
      <c r="E38" s="66">
        <v>2018</v>
      </c>
      <c r="F38" s="9"/>
      <c r="G38" s="11"/>
      <c r="I38" s="19"/>
      <c r="J38" s="6"/>
      <c r="K38" s="6"/>
      <c r="L38" s="6"/>
    </row>
    <row r="39" spans="2:12" x14ac:dyDescent="0.2">
      <c r="B39" s="65" t="s">
        <v>52</v>
      </c>
      <c r="C39" s="65" t="s">
        <v>56</v>
      </c>
      <c r="D39" s="65" t="s">
        <v>44</v>
      </c>
      <c r="E39" s="66">
        <v>2015</v>
      </c>
      <c r="F39" s="9"/>
      <c r="G39" s="11"/>
      <c r="I39" s="19"/>
      <c r="J39" s="6"/>
      <c r="K39" s="6"/>
      <c r="L39" s="6"/>
    </row>
    <row r="40" spans="2:12" x14ac:dyDescent="0.2">
      <c r="B40" s="65" t="s">
        <v>57</v>
      </c>
      <c r="C40" s="65" t="s">
        <v>58</v>
      </c>
      <c r="D40" s="65" t="s">
        <v>44</v>
      </c>
      <c r="E40" s="66">
        <v>2014</v>
      </c>
      <c r="F40" s="9"/>
      <c r="G40" s="15"/>
      <c r="I40" s="6"/>
      <c r="J40" s="6"/>
      <c r="K40" s="6"/>
      <c r="L40" s="6"/>
    </row>
    <row r="41" spans="2:12" x14ac:dyDescent="0.2">
      <c r="B41" s="65" t="s">
        <v>59</v>
      </c>
      <c r="C41" s="65" t="s">
        <v>60</v>
      </c>
      <c r="D41" s="65" t="s">
        <v>44</v>
      </c>
      <c r="E41" s="66">
        <v>2012</v>
      </c>
      <c r="F41" s="9"/>
      <c r="G41" s="11"/>
      <c r="H41" s="11"/>
      <c r="I41" s="8"/>
      <c r="J41" s="6"/>
      <c r="K41" s="6"/>
      <c r="L41" s="6"/>
    </row>
    <row r="42" spans="2:12" x14ac:dyDescent="0.2">
      <c r="B42" s="65" t="s">
        <v>59</v>
      </c>
      <c r="C42" s="65" t="s">
        <v>61</v>
      </c>
      <c r="D42" s="65" t="s">
        <v>44</v>
      </c>
      <c r="E42" s="66">
        <v>2012</v>
      </c>
      <c r="F42" s="9"/>
      <c r="G42" s="11"/>
      <c r="H42" s="11"/>
      <c r="I42" s="8"/>
      <c r="J42" s="6"/>
      <c r="K42" s="6"/>
      <c r="L42" s="6"/>
    </row>
    <row r="43" spans="2:12" s="12" customFormat="1" x14ac:dyDescent="0.2">
      <c r="B43" s="65" t="s">
        <v>59</v>
      </c>
      <c r="C43" s="65" t="s">
        <v>62</v>
      </c>
      <c r="D43" s="65" t="s">
        <v>44</v>
      </c>
      <c r="E43" s="66">
        <v>2012</v>
      </c>
      <c r="F43" s="9"/>
      <c r="G43" s="11"/>
      <c r="H43" s="15"/>
      <c r="I43" s="8"/>
      <c r="J43" s="6"/>
      <c r="K43" s="6"/>
      <c r="L43" s="6"/>
    </row>
    <row r="44" spans="2:12" x14ac:dyDescent="0.2">
      <c r="B44" s="68" t="s">
        <v>63</v>
      </c>
      <c r="C44" s="68">
        <v>2001110</v>
      </c>
      <c r="D44" s="68" t="s">
        <v>44</v>
      </c>
      <c r="E44" s="66">
        <v>2009</v>
      </c>
      <c r="F44" s="9"/>
      <c r="G44" s="11"/>
      <c r="H44" s="11"/>
      <c r="I44" s="11"/>
    </row>
    <row r="45" spans="2:12" x14ac:dyDescent="0.2">
      <c r="B45" s="68" t="s">
        <v>63</v>
      </c>
      <c r="C45" s="68">
        <v>2001066</v>
      </c>
      <c r="D45" s="68" t="s">
        <v>44</v>
      </c>
      <c r="E45" s="66">
        <v>2009</v>
      </c>
      <c r="F45" s="9"/>
      <c r="G45" s="11"/>
      <c r="H45" s="11"/>
      <c r="I45" s="69"/>
    </row>
    <row r="46" spans="2:12" x14ac:dyDescent="0.2">
      <c r="B46" s="65" t="s">
        <v>63</v>
      </c>
      <c r="C46" s="65" t="s">
        <v>64</v>
      </c>
      <c r="D46" s="65" t="s">
        <v>44</v>
      </c>
      <c r="E46" s="66">
        <v>2011</v>
      </c>
      <c r="F46" s="9"/>
      <c r="G46" s="11"/>
    </row>
    <row r="47" spans="2:12" x14ac:dyDescent="0.2">
      <c r="B47" s="65" t="s">
        <v>63</v>
      </c>
      <c r="C47" s="65" t="s">
        <v>65</v>
      </c>
      <c r="D47" s="65" t="s">
        <v>44</v>
      </c>
      <c r="E47" s="66">
        <v>2011</v>
      </c>
      <c r="F47" s="9"/>
      <c r="G47" s="11"/>
    </row>
    <row r="48" spans="2:12" x14ac:dyDescent="0.2">
      <c r="B48" s="65" t="s">
        <v>63</v>
      </c>
      <c r="C48" s="65" t="s">
        <v>66</v>
      </c>
      <c r="D48" s="65" t="s">
        <v>44</v>
      </c>
      <c r="E48" s="66">
        <v>2012</v>
      </c>
      <c r="F48" s="9"/>
      <c r="G48" s="11"/>
    </row>
    <row r="49" spans="2:16" x14ac:dyDescent="0.2">
      <c r="B49" s="65" t="s">
        <v>67</v>
      </c>
      <c r="C49" s="65" t="s">
        <v>68</v>
      </c>
      <c r="D49" s="65" t="s">
        <v>44</v>
      </c>
      <c r="E49" s="66">
        <v>2011</v>
      </c>
      <c r="F49" s="9"/>
      <c r="G49" s="11"/>
      <c r="J49" s="20"/>
      <c r="K49" s="20"/>
      <c r="L49" s="20"/>
      <c r="M49" s="21"/>
      <c r="N49" s="9"/>
      <c r="O49" s="10"/>
      <c r="P49" s="22"/>
    </row>
    <row r="50" spans="2:16" x14ac:dyDescent="0.2">
      <c r="B50" s="65" t="s">
        <v>100</v>
      </c>
      <c r="C50" s="65">
        <v>2909105</v>
      </c>
      <c r="D50" s="65" t="s">
        <v>44</v>
      </c>
      <c r="E50" s="66">
        <v>2009</v>
      </c>
      <c r="F50" s="9"/>
    </row>
    <row r="51" spans="2:16" x14ac:dyDescent="0.2">
      <c r="B51" s="65" t="s">
        <v>63</v>
      </c>
      <c r="C51" s="65" t="s">
        <v>101</v>
      </c>
      <c r="D51" s="65" t="s">
        <v>44</v>
      </c>
      <c r="E51" s="66">
        <v>2011</v>
      </c>
      <c r="F51" s="9"/>
    </row>
    <row r="52" spans="2:16" x14ac:dyDescent="0.2">
      <c r="B52" s="65" t="s">
        <v>11</v>
      </c>
      <c r="C52" s="65" t="s">
        <v>102</v>
      </c>
      <c r="D52" s="65" t="s">
        <v>6</v>
      </c>
      <c r="E52" s="66">
        <v>2007</v>
      </c>
      <c r="F52" s="9"/>
    </row>
    <row r="53" spans="2:16" x14ac:dyDescent="0.2">
      <c r="B53" s="65" t="s">
        <v>16</v>
      </c>
      <c r="C53" s="65">
        <v>2102754</v>
      </c>
      <c r="D53" s="65" t="s">
        <v>15</v>
      </c>
      <c r="E53" s="66">
        <v>2011</v>
      </c>
      <c r="F53" s="9"/>
      <c r="I53" s="12"/>
    </row>
    <row r="54" spans="2:16" x14ac:dyDescent="0.2">
      <c r="I54" s="12"/>
    </row>
    <row r="56" spans="2:16" s="12" customFormat="1" x14ac:dyDescent="0.2">
      <c r="B56" s="3"/>
      <c r="C56" s="3"/>
      <c r="D56" s="3"/>
      <c r="E56" s="4"/>
      <c r="F56" s="4"/>
      <c r="G56" s="2"/>
      <c r="H56" s="2"/>
      <c r="I56" s="2"/>
    </row>
    <row r="57" spans="2:16" s="12" customFormat="1" x14ac:dyDescent="0.2">
      <c r="B57" s="3"/>
      <c r="C57" s="3"/>
      <c r="D57" s="3"/>
      <c r="E57" s="4"/>
      <c r="F57" s="4"/>
      <c r="G57" s="2"/>
      <c r="H57" s="2"/>
      <c r="I57" s="2"/>
    </row>
    <row r="62" spans="2:16" x14ac:dyDescent="0.2">
      <c r="H62" s="12"/>
    </row>
    <row r="63" spans="2:16" x14ac:dyDescent="0.2">
      <c r="H63" s="17"/>
    </row>
    <row r="65" spans="2:9" x14ac:dyDescent="0.2">
      <c r="I65" s="12"/>
    </row>
    <row r="66" spans="2:9" x14ac:dyDescent="0.2">
      <c r="I66" s="18"/>
    </row>
    <row r="68" spans="2:9" s="12" customFormat="1" x14ac:dyDescent="0.2">
      <c r="B68" s="3"/>
      <c r="C68" s="3"/>
      <c r="D68" s="3"/>
      <c r="E68" s="4"/>
      <c r="F68" s="4"/>
      <c r="G68" s="2"/>
      <c r="H68" s="2"/>
      <c r="I68" s="2"/>
    </row>
    <row r="69" spans="2:9" s="18" customFormat="1" x14ac:dyDescent="0.2">
      <c r="B69" s="3"/>
      <c r="C69" s="3"/>
      <c r="D69" s="3"/>
      <c r="E69" s="4"/>
      <c r="F69" s="4"/>
      <c r="G69" s="2"/>
      <c r="H69" s="2"/>
      <c r="I69" s="2"/>
    </row>
    <row r="73" spans="2:9" x14ac:dyDescent="0.2">
      <c r="H73" s="12"/>
    </row>
    <row r="76" spans="2:9" x14ac:dyDescent="0.2">
      <c r="I76" s="12"/>
    </row>
    <row r="77" spans="2:9" x14ac:dyDescent="0.2">
      <c r="H77" s="17"/>
    </row>
    <row r="78" spans="2:9" x14ac:dyDescent="0.2">
      <c r="H78" s="17"/>
    </row>
    <row r="79" spans="2:9" s="12" customFormat="1" x14ac:dyDescent="0.2">
      <c r="B79" s="3"/>
      <c r="C79" s="3"/>
      <c r="D79" s="3"/>
      <c r="E79" s="4"/>
      <c r="F79" s="4"/>
      <c r="G79" s="2"/>
      <c r="H79" s="2"/>
      <c r="I79" s="2"/>
    </row>
    <row r="80" spans="2:9" x14ac:dyDescent="0.2">
      <c r="I80" s="18"/>
    </row>
    <row r="81" spans="2:9" x14ac:dyDescent="0.2">
      <c r="I81" s="18"/>
    </row>
    <row r="83" spans="2:9" s="18" customFormat="1" x14ac:dyDescent="0.2">
      <c r="B83" s="3"/>
      <c r="C83" s="3"/>
      <c r="D83" s="3"/>
      <c r="E83" s="4"/>
      <c r="F83" s="4"/>
      <c r="G83" s="2"/>
      <c r="H83" s="2"/>
      <c r="I83" s="2"/>
    </row>
    <row r="84" spans="2:9" s="18" customFormat="1" x14ac:dyDescent="0.2">
      <c r="B84" s="3"/>
      <c r="C84" s="3"/>
      <c r="D84" s="3"/>
      <c r="E84" s="4"/>
      <c r="F84" s="4"/>
      <c r="G84" s="2"/>
      <c r="H84" s="2"/>
      <c r="I84" s="2"/>
    </row>
    <row r="93" spans="2:9" x14ac:dyDescent="0.2">
      <c r="H93" s="17"/>
    </row>
    <row r="94" spans="2:9" x14ac:dyDescent="0.2">
      <c r="H94" s="17"/>
    </row>
    <row r="96" spans="2:9" x14ac:dyDescent="0.2">
      <c r="H96" s="17"/>
    </row>
    <row r="97" spans="8:8" x14ac:dyDescent="0.2">
      <c r="H97" s="17"/>
    </row>
  </sheetData>
  <sheetProtection algorithmName="SHA-512" hashValue="X9k6FMuBRRl5O6w3icqaElll+i3a9mBHmI/htUZDmkxY+mxZjbX9P4sKlfThNxSYzrTx8ZR81QqzluO+qmLsjw==" saltValue="w31PGNxB8+DccS70WLsK+Q==" spinCount="100000" sheet="1" objects="1" scenarios="1"/>
  <mergeCells count="2">
    <mergeCell ref="B2:D2"/>
    <mergeCell ref="H2:I2"/>
  </mergeCells>
  <pageMargins left="0.7" right="0.7" top="0.75" bottom="0.75" header="0.3" footer="0.3"/>
  <pageSetup paperSize="9" orientation="portrait" r:id="rId1"/>
  <ignoredErrors>
    <ignoredError sqref="C5:C49 C51:C5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topLeftCell="S1" workbookViewId="0">
      <selection activeCell="E36" sqref="E36"/>
    </sheetView>
  </sheetViews>
  <sheetFormatPr defaultRowHeight="15" x14ac:dyDescent="0.25"/>
  <cols>
    <col min="1" max="1" width="14.7109375" bestFit="1" customWidth="1"/>
    <col min="2" max="2" width="71.140625" customWidth="1"/>
    <col min="3" max="3" width="39" customWidth="1"/>
    <col min="4" max="4" width="14.5703125" bestFit="1" customWidth="1"/>
    <col min="5" max="5" width="18.28515625" bestFit="1" customWidth="1"/>
    <col min="7" max="7" width="19.85546875" bestFit="1" customWidth="1"/>
    <col min="8" max="8" width="11" customWidth="1"/>
    <col min="20" max="20" width="9.85546875" customWidth="1"/>
    <col min="21" max="21" width="15.5703125" bestFit="1" customWidth="1"/>
    <col min="31" max="31" width="9.42578125" bestFit="1" customWidth="1"/>
    <col min="33" max="33" width="12" customWidth="1"/>
    <col min="34" max="34" width="12.28515625" customWidth="1"/>
    <col min="36" max="36" width="10.5703125" bestFit="1" customWidth="1"/>
  </cols>
  <sheetData>
    <row r="1" spans="1:44" x14ac:dyDescent="0.25">
      <c r="A1" s="98" t="s">
        <v>91</v>
      </c>
      <c r="B1" s="99"/>
      <c r="C1" s="99"/>
      <c r="D1" s="99"/>
      <c r="E1" s="100"/>
      <c r="G1" s="81" t="s">
        <v>130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T1" s="81" t="s">
        <v>130</v>
      </c>
      <c r="U1" s="82"/>
      <c r="V1" s="82"/>
      <c r="W1" s="82"/>
      <c r="X1" s="82"/>
      <c r="Y1" s="82"/>
      <c r="Z1" s="82"/>
      <c r="AA1" s="82"/>
      <c r="AB1" s="82"/>
      <c r="AC1" s="82"/>
      <c r="AD1" s="82"/>
      <c r="AE1" s="83"/>
      <c r="AG1" s="113" t="s">
        <v>133</v>
      </c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8"/>
    </row>
    <row r="2" spans="1:44" ht="15.75" thickBot="1" x14ac:dyDescent="0.3">
      <c r="A2" s="101"/>
      <c r="B2" s="102"/>
      <c r="C2" s="102"/>
      <c r="D2" s="102"/>
      <c r="E2" s="103"/>
      <c r="G2" s="84" t="s">
        <v>147</v>
      </c>
      <c r="H2" s="85"/>
      <c r="I2" s="85"/>
      <c r="J2" s="85"/>
      <c r="K2" s="85"/>
      <c r="L2" s="85"/>
      <c r="M2" s="85"/>
      <c r="N2" s="85"/>
      <c r="O2" s="85"/>
      <c r="P2" s="85"/>
      <c r="Q2" s="85"/>
      <c r="R2" s="86"/>
      <c r="T2" s="84" t="s">
        <v>132</v>
      </c>
      <c r="U2" s="85"/>
      <c r="V2" s="85"/>
      <c r="W2" s="85"/>
      <c r="X2" s="85"/>
      <c r="Y2" s="85"/>
      <c r="Z2" s="85"/>
      <c r="AA2" s="85"/>
      <c r="AB2" s="85"/>
      <c r="AC2" s="85"/>
      <c r="AD2" s="85"/>
      <c r="AE2" s="86"/>
      <c r="AG2" s="114" t="s">
        <v>134</v>
      </c>
      <c r="AH2" s="111" t="s">
        <v>135</v>
      </c>
      <c r="AI2" s="79"/>
      <c r="AJ2" s="79"/>
      <c r="AK2" s="79"/>
      <c r="AL2" s="79"/>
      <c r="AM2" s="79"/>
      <c r="AN2" s="79"/>
      <c r="AO2" s="79"/>
      <c r="AP2" s="79"/>
      <c r="AQ2" s="79"/>
      <c r="AR2" s="80"/>
    </row>
    <row r="3" spans="1:44" x14ac:dyDescent="0.25">
      <c r="A3" s="138" t="s">
        <v>69</v>
      </c>
      <c r="B3" s="139"/>
      <c r="C3" s="139"/>
      <c r="D3" s="139"/>
      <c r="E3" s="140"/>
      <c r="G3" s="138" t="s">
        <v>69</v>
      </c>
      <c r="H3" s="139"/>
      <c r="I3" s="139"/>
      <c r="J3" s="139"/>
      <c r="K3" s="139"/>
      <c r="L3" s="140"/>
      <c r="M3" s="104"/>
      <c r="N3" s="104"/>
      <c r="O3" s="104"/>
      <c r="P3" s="104"/>
      <c r="Q3" s="104"/>
      <c r="R3" s="105"/>
      <c r="T3" s="106" t="s">
        <v>69</v>
      </c>
      <c r="U3" s="107"/>
      <c r="V3" s="107"/>
      <c r="W3" s="107"/>
      <c r="X3" s="107"/>
      <c r="Y3" s="107"/>
      <c r="Z3" s="104"/>
      <c r="AA3" s="104"/>
      <c r="AB3" s="104"/>
      <c r="AC3" s="104"/>
      <c r="AD3" s="104"/>
      <c r="AE3" s="105"/>
      <c r="AG3" s="138" t="s">
        <v>69</v>
      </c>
      <c r="AH3" s="139"/>
      <c r="AI3" s="139"/>
      <c r="AJ3" s="139"/>
      <c r="AK3" s="139"/>
      <c r="AL3" s="139"/>
      <c r="AM3" s="104"/>
      <c r="AN3" s="104"/>
      <c r="AO3" s="104"/>
      <c r="AP3" s="104"/>
      <c r="AQ3" s="104"/>
      <c r="AR3" s="105"/>
    </row>
    <row r="4" spans="1:44" x14ac:dyDescent="0.25">
      <c r="A4" s="35" t="s">
        <v>81</v>
      </c>
      <c r="B4" s="36" t="s">
        <v>83</v>
      </c>
      <c r="C4" s="37" t="s">
        <v>82</v>
      </c>
      <c r="D4" s="37" t="s">
        <v>157</v>
      </c>
      <c r="E4" s="37" t="s">
        <v>84</v>
      </c>
      <c r="G4" s="37" t="s">
        <v>129</v>
      </c>
      <c r="H4" s="95" t="s">
        <v>138</v>
      </c>
      <c r="I4" s="95" t="s">
        <v>125</v>
      </c>
      <c r="J4" s="95" t="s">
        <v>126</v>
      </c>
      <c r="K4" s="95" t="s">
        <v>127</v>
      </c>
      <c r="L4" s="96" t="s">
        <v>139</v>
      </c>
      <c r="M4" s="96" t="s">
        <v>140</v>
      </c>
      <c r="N4" s="96" t="s">
        <v>141</v>
      </c>
      <c r="O4" s="96" t="s">
        <v>142</v>
      </c>
      <c r="P4" s="96" t="s">
        <v>143</v>
      </c>
      <c r="Q4" s="96" t="s">
        <v>144</v>
      </c>
      <c r="R4" s="96" t="s">
        <v>128</v>
      </c>
      <c r="T4" s="109" t="s">
        <v>129</v>
      </c>
      <c r="U4" s="110" t="s">
        <v>138</v>
      </c>
      <c r="V4" s="110" t="s">
        <v>125</v>
      </c>
      <c r="W4" s="110" t="s">
        <v>126</v>
      </c>
      <c r="X4" s="110" t="s">
        <v>127</v>
      </c>
      <c r="Y4" s="108" t="s">
        <v>139</v>
      </c>
      <c r="Z4" s="108" t="s">
        <v>140</v>
      </c>
      <c r="AA4" s="108" t="s">
        <v>141</v>
      </c>
      <c r="AB4" s="108" t="s">
        <v>142</v>
      </c>
      <c r="AC4" s="108" t="s">
        <v>143</v>
      </c>
      <c r="AD4" s="108" t="s">
        <v>144</v>
      </c>
      <c r="AE4" s="108" t="s">
        <v>128</v>
      </c>
      <c r="AG4" s="109" t="s">
        <v>129</v>
      </c>
      <c r="AH4" s="110" t="s">
        <v>138</v>
      </c>
      <c r="AI4" s="110" t="s">
        <v>125</v>
      </c>
      <c r="AJ4" s="110" t="s">
        <v>126</v>
      </c>
      <c r="AK4" s="110" t="s">
        <v>127</v>
      </c>
      <c r="AL4" s="108" t="s">
        <v>139</v>
      </c>
      <c r="AM4" s="108" t="s">
        <v>140</v>
      </c>
      <c r="AN4" s="108" t="s">
        <v>141</v>
      </c>
      <c r="AO4" s="108" t="s">
        <v>142</v>
      </c>
      <c r="AP4" s="108" t="s">
        <v>143</v>
      </c>
      <c r="AQ4" s="108" t="s">
        <v>144</v>
      </c>
      <c r="AR4" s="108" t="s">
        <v>128</v>
      </c>
    </row>
    <row r="5" spans="1:44" x14ac:dyDescent="0.25">
      <c r="A5" s="38">
        <v>16</v>
      </c>
      <c r="B5" s="39" t="s">
        <v>70</v>
      </c>
      <c r="C5" s="131"/>
      <c r="D5" s="132"/>
      <c r="E5" s="42">
        <f>A5*D5</f>
        <v>0</v>
      </c>
      <c r="G5" s="132"/>
      <c r="H5" s="88" t="s">
        <v>136</v>
      </c>
      <c r="I5" s="88">
        <f t="shared" ref="I5:Q5" si="0">$G$5*$A$5</f>
        <v>0</v>
      </c>
      <c r="J5" s="88">
        <f t="shared" si="0"/>
        <v>0</v>
      </c>
      <c r="K5" s="88">
        <f t="shared" si="0"/>
        <v>0</v>
      </c>
      <c r="L5" s="88">
        <f t="shared" si="0"/>
        <v>0</v>
      </c>
      <c r="M5" s="88">
        <f t="shared" si="0"/>
        <v>0</v>
      </c>
      <c r="N5" s="88">
        <f t="shared" si="0"/>
        <v>0</v>
      </c>
      <c r="O5" s="88">
        <f t="shared" si="0"/>
        <v>0</v>
      </c>
      <c r="P5" s="88">
        <f t="shared" si="0"/>
        <v>0</v>
      </c>
      <c r="Q5" s="88">
        <f t="shared" si="0"/>
        <v>0</v>
      </c>
      <c r="R5" s="88">
        <f>SUM(I5:Q5)</f>
        <v>0</v>
      </c>
      <c r="T5" s="132"/>
      <c r="U5" s="88" t="s">
        <v>136</v>
      </c>
      <c r="V5" s="88">
        <f t="shared" ref="V5:AD5" si="1">$T$5*$A$5</f>
        <v>0</v>
      </c>
      <c r="W5" s="88">
        <f t="shared" si="1"/>
        <v>0</v>
      </c>
      <c r="X5" s="88">
        <f t="shared" si="1"/>
        <v>0</v>
      </c>
      <c r="Y5" s="88">
        <f t="shared" si="1"/>
        <v>0</v>
      </c>
      <c r="Z5" s="88">
        <f t="shared" si="1"/>
        <v>0</v>
      </c>
      <c r="AA5" s="88">
        <f t="shared" si="1"/>
        <v>0</v>
      </c>
      <c r="AB5" s="88">
        <f t="shared" si="1"/>
        <v>0</v>
      </c>
      <c r="AC5" s="88">
        <f t="shared" si="1"/>
        <v>0</v>
      </c>
      <c r="AD5" s="88">
        <f t="shared" si="1"/>
        <v>0</v>
      </c>
      <c r="AE5" s="88">
        <f>SUM(V5:AD5)</f>
        <v>0</v>
      </c>
      <c r="AG5" s="132"/>
      <c r="AH5" s="93" t="s">
        <v>136</v>
      </c>
      <c r="AI5" s="93">
        <f t="shared" ref="AI5:AQ5" si="2">$AG$5*$A$5</f>
        <v>0</v>
      </c>
      <c r="AJ5" s="93">
        <f t="shared" si="2"/>
        <v>0</v>
      </c>
      <c r="AK5" s="93">
        <f t="shared" si="2"/>
        <v>0</v>
      </c>
      <c r="AL5" s="93">
        <f t="shared" si="2"/>
        <v>0</v>
      </c>
      <c r="AM5" s="93">
        <f t="shared" si="2"/>
        <v>0</v>
      </c>
      <c r="AN5" s="93">
        <f t="shared" si="2"/>
        <v>0</v>
      </c>
      <c r="AO5" s="93">
        <f t="shared" si="2"/>
        <v>0</v>
      </c>
      <c r="AP5" s="93">
        <f t="shared" si="2"/>
        <v>0</v>
      </c>
      <c r="AQ5" s="93">
        <f t="shared" si="2"/>
        <v>0</v>
      </c>
      <c r="AR5" s="93">
        <f>SUM(AI5:AQ5)</f>
        <v>0</v>
      </c>
    </row>
    <row r="6" spans="1:44" x14ac:dyDescent="0.25">
      <c r="A6" s="38">
        <v>6</v>
      </c>
      <c r="B6" s="39" t="s">
        <v>71</v>
      </c>
      <c r="C6" s="133"/>
      <c r="D6" s="132"/>
      <c r="E6" s="40">
        <f>A6*D6</f>
        <v>0</v>
      </c>
      <c r="G6" s="132"/>
      <c r="H6" s="88" t="s">
        <v>136</v>
      </c>
      <c r="I6" s="88">
        <f t="shared" ref="I6:Q6" si="3">$G$6*$A$6</f>
        <v>0</v>
      </c>
      <c r="J6" s="88">
        <f t="shared" si="3"/>
        <v>0</v>
      </c>
      <c r="K6" s="88">
        <f t="shared" si="3"/>
        <v>0</v>
      </c>
      <c r="L6" s="88">
        <f t="shared" si="3"/>
        <v>0</v>
      </c>
      <c r="M6" s="88">
        <f t="shared" si="3"/>
        <v>0</v>
      </c>
      <c r="N6" s="88">
        <f t="shared" si="3"/>
        <v>0</v>
      </c>
      <c r="O6" s="88">
        <f t="shared" si="3"/>
        <v>0</v>
      </c>
      <c r="P6" s="88">
        <f t="shared" si="3"/>
        <v>0</v>
      </c>
      <c r="Q6" s="88">
        <f t="shared" si="3"/>
        <v>0</v>
      </c>
      <c r="R6" s="88">
        <f t="shared" ref="R6:R9" si="4">SUM(I6:Q6)</f>
        <v>0</v>
      </c>
      <c r="T6" s="132"/>
      <c r="U6" s="88" t="s">
        <v>136</v>
      </c>
      <c r="V6" s="88">
        <f t="shared" ref="V6:AD6" si="5">$T$6*$A$6</f>
        <v>0</v>
      </c>
      <c r="W6" s="88">
        <f t="shared" si="5"/>
        <v>0</v>
      </c>
      <c r="X6" s="88">
        <f t="shared" si="5"/>
        <v>0</v>
      </c>
      <c r="Y6" s="88">
        <f t="shared" si="5"/>
        <v>0</v>
      </c>
      <c r="Z6" s="88">
        <f t="shared" si="5"/>
        <v>0</v>
      </c>
      <c r="AA6" s="88">
        <f t="shared" si="5"/>
        <v>0</v>
      </c>
      <c r="AB6" s="88">
        <f t="shared" si="5"/>
        <v>0</v>
      </c>
      <c r="AC6" s="88">
        <f t="shared" si="5"/>
        <v>0</v>
      </c>
      <c r="AD6" s="88">
        <f t="shared" si="5"/>
        <v>0</v>
      </c>
      <c r="AE6" s="88">
        <f>SUM(V6:AD6)</f>
        <v>0</v>
      </c>
      <c r="AG6" s="132"/>
      <c r="AH6" s="93" t="s">
        <v>136</v>
      </c>
      <c r="AI6" s="93">
        <f t="shared" ref="AI6:AQ6" si="6">$AG$6*$A$6</f>
        <v>0</v>
      </c>
      <c r="AJ6" s="93">
        <f t="shared" si="6"/>
        <v>0</v>
      </c>
      <c r="AK6" s="93">
        <f t="shared" si="6"/>
        <v>0</v>
      </c>
      <c r="AL6" s="93">
        <f t="shared" si="6"/>
        <v>0</v>
      </c>
      <c r="AM6" s="93">
        <f t="shared" si="6"/>
        <v>0</v>
      </c>
      <c r="AN6" s="93">
        <f t="shared" si="6"/>
        <v>0</v>
      </c>
      <c r="AO6" s="93">
        <f t="shared" si="6"/>
        <v>0</v>
      </c>
      <c r="AP6" s="93">
        <f t="shared" si="6"/>
        <v>0</v>
      </c>
      <c r="AQ6" s="93">
        <f t="shared" si="6"/>
        <v>0</v>
      </c>
      <c r="AR6" s="93">
        <f t="shared" ref="AR6:AR9" si="7">SUM(AI6:AQ6)</f>
        <v>0</v>
      </c>
    </row>
    <row r="7" spans="1:44" x14ac:dyDescent="0.25">
      <c r="A7" s="38">
        <v>3</v>
      </c>
      <c r="B7" s="39" t="s">
        <v>89</v>
      </c>
      <c r="C7" s="133"/>
      <c r="D7" s="132"/>
      <c r="E7" s="40">
        <f>A7*D7</f>
        <v>0</v>
      </c>
      <c r="G7" s="132"/>
      <c r="H7" s="88" t="s">
        <v>136</v>
      </c>
      <c r="I7" s="88">
        <f t="shared" ref="I7:Q7" si="8">$G$7*$A$7</f>
        <v>0</v>
      </c>
      <c r="J7" s="88">
        <f t="shared" si="8"/>
        <v>0</v>
      </c>
      <c r="K7" s="88">
        <f t="shared" si="8"/>
        <v>0</v>
      </c>
      <c r="L7" s="88">
        <f t="shared" si="8"/>
        <v>0</v>
      </c>
      <c r="M7" s="88">
        <f t="shared" si="8"/>
        <v>0</v>
      </c>
      <c r="N7" s="88">
        <f t="shared" si="8"/>
        <v>0</v>
      </c>
      <c r="O7" s="88">
        <f t="shared" si="8"/>
        <v>0</v>
      </c>
      <c r="P7" s="88">
        <f t="shared" si="8"/>
        <v>0</v>
      </c>
      <c r="Q7" s="88">
        <f t="shared" si="8"/>
        <v>0</v>
      </c>
      <c r="R7" s="88">
        <f t="shared" si="4"/>
        <v>0</v>
      </c>
      <c r="T7" s="132"/>
      <c r="U7" s="88" t="s">
        <v>136</v>
      </c>
      <c r="V7" s="88">
        <f t="shared" ref="V7:AD7" si="9">$T$7*$A$7</f>
        <v>0</v>
      </c>
      <c r="W7" s="88">
        <f t="shared" si="9"/>
        <v>0</v>
      </c>
      <c r="X7" s="88">
        <f t="shared" si="9"/>
        <v>0</v>
      </c>
      <c r="Y7" s="88">
        <f t="shared" si="9"/>
        <v>0</v>
      </c>
      <c r="Z7" s="88">
        <f t="shared" si="9"/>
        <v>0</v>
      </c>
      <c r="AA7" s="88">
        <f t="shared" si="9"/>
        <v>0</v>
      </c>
      <c r="AB7" s="88">
        <f t="shared" si="9"/>
        <v>0</v>
      </c>
      <c r="AC7" s="88">
        <f t="shared" si="9"/>
        <v>0</v>
      </c>
      <c r="AD7" s="88">
        <f t="shared" si="9"/>
        <v>0</v>
      </c>
      <c r="AE7" s="88">
        <f>SUM(V7:AD7)</f>
        <v>0</v>
      </c>
      <c r="AG7" s="132"/>
      <c r="AH7" s="93" t="s">
        <v>136</v>
      </c>
      <c r="AI7" s="93">
        <f t="shared" ref="AI7:AQ7" si="10">$AG$7*$A$7</f>
        <v>0</v>
      </c>
      <c r="AJ7" s="93">
        <f t="shared" si="10"/>
        <v>0</v>
      </c>
      <c r="AK7" s="93">
        <f t="shared" si="10"/>
        <v>0</v>
      </c>
      <c r="AL7" s="93">
        <f t="shared" si="10"/>
        <v>0</v>
      </c>
      <c r="AM7" s="93">
        <f t="shared" si="10"/>
        <v>0</v>
      </c>
      <c r="AN7" s="93">
        <f t="shared" si="10"/>
        <v>0</v>
      </c>
      <c r="AO7" s="93">
        <f t="shared" si="10"/>
        <v>0</v>
      </c>
      <c r="AP7" s="93">
        <f t="shared" si="10"/>
        <v>0</v>
      </c>
      <c r="AQ7" s="93">
        <f t="shared" si="10"/>
        <v>0</v>
      </c>
      <c r="AR7" s="93">
        <f t="shared" si="7"/>
        <v>0</v>
      </c>
    </row>
    <row r="8" spans="1:44" x14ac:dyDescent="0.25">
      <c r="A8" s="38">
        <v>1</v>
      </c>
      <c r="B8" s="39" t="s">
        <v>72</v>
      </c>
      <c r="C8" s="133"/>
      <c r="D8" s="132"/>
      <c r="E8" s="40">
        <f>A8*D8</f>
        <v>0</v>
      </c>
      <c r="G8" s="132"/>
      <c r="H8" s="88" t="s">
        <v>136</v>
      </c>
      <c r="I8" s="88">
        <f t="shared" ref="I8:Q8" si="11">$G$8*$A$8</f>
        <v>0</v>
      </c>
      <c r="J8" s="88">
        <f t="shared" si="11"/>
        <v>0</v>
      </c>
      <c r="K8" s="88">
        <f t="shared" si="11"/>
        <v>0</v>
      </c>
      <c r="L8" s="88">
        <f t="shared" si="11"/>
        <v>0</v>
      </c>
      <c r="M8" s="88">
        <f t="shared" si="11"/>
        <v>0</v>
      </c>
      <c r="N8" s="88">
        <f t="shared" si="11"/>
        <v>0</v>
      </c>
      <c r="O8" s="88">
        <f t="shared" si="11"/>
        <v>0</v>
      </c>
      <c r="P8" s="88">
        <f t="shared" si="11"/>
        <v>0</v>
      </c>
      <c r="Q8" s="88">
        <f t="shared" si="11"/>
        <v>0</v>
      </c>
      <c r="R8" s="88">
        <f t="shared" si="4"/>
        <v>0</v>
      </c>
      <c r="T8" s="132"/>
      <c r="U8" s="88" t="s">
        <v>136</v>
      </c>
      <c r="V8" s="88">
        <f t="shared" ref="V8:AD8" si="12">$T$8*$A$8</f>
        <v>0</v>
      </c>
      <c r="W8" s="88">
        <f t="shared" si="12"/>
        <v>0</v>
      </c>
      <c r="X8" s="88">
        <f t="shared" si="12"/>
        <v>0</v>
      </c>
      <c r="Y8" s="88">
        <f t="shared" si="12"/>
        <v>0</v>
      </c>
      <c r="Z8" s="88">
        <f t="shared" si="12"/>
        <v>0</v>
      </c>
      <c r="AA8" s="88">
        <f t="shared" si="12"/>
        <v>0</v>
      </c>
      <c r="AB8" s="88">
        <f t="shared" si="12"/>
        <v>0</v>
      </c>
      <c r="AC8" s="88">
        <f t="shared" si="12"/>
        <v>0</v>
      </c>
      <c r="AD8" s="88">
        <f t="shared" si="12"/>
        <v>0</v>
      </c>
      <c r="AE8" s="88">
        <f>SUM(V8:AD8)</f>
        <v>0</v>
      </c>
      <c r="AG8" s="132"/>
      <c r="AH8" s="93" t="s">
        <v>136</v>
      </c>
      <c r="AI8" s="93">
        <f t="shared" ref="AI8:AQ8" si="13">$AG$8*$A$8</f>
        <v>0</v>
      </c>
      <c r="AJ8" s="93">
        <f t="shared" si="13"/>
        <v>0</v>
      </c>
      <c r="AK8" s="93">
        <f t="shared" si="13"/>
        <v>0</v>
      </c>
      <c r="AL8" s="93">
        <f t="shared" si="13"/>
        <v>0</v>
      </c>
      <c r="AM8" s="93">
        <f t="shared" si="13"/>
        <v>0</v>
      </c>
      <c r="AN8" s="93">
        <f t="shared" si="13"/>
        <v>0</v>
      </c>
      <c r="AO8" s="93">
        <f t="shared" si="13"/>
        <v>0</v>
      </c>
      <c r="AP8" s="93">
        <f t="shared" si="13"/>
        <v>0</v>
      </c>
      <c r="AQ8" s="93">
        <f t="shared" si="13"/>
        <v>0</v>
      </c>
      <c r="AR8" s="93">
        <f t="shared" si="7"/>
        <v>0</v>
      </c>
    </row>
    <row r="9" spans="1:44" x14ac:dyDescent="0.25">
      <c r="A9" s="38">
        <v>4</v>
      </c>
      <c r="B9" s="39" t="s">
        <v>90</v>
      </c>
      <c r="C9" s="134"/>
      <c r="D9" s="132"/>
      <c r="E9" s="43">
        <f>A9*D9</f>
        <v>0</v>
      </c>
      <c r="G9" s="132"/>
      <c r="H9" s="88" t="s">
        <v>136</v>
      </c>
      <c r="I9" s="88">
        <f t="shared" ref="I9:Q9" si="14">$G$9*$A$9</f>
        <v>0</v>
      </c>
      <c r="J9" s="88">
        <f t="shared" si="14"/>
        <v>0</v>
      </c>
      <c r="K9" s="88">
        <f t="shared" si="14"/>
        <v>0</v>
      </c>
      <c r="L9" s="88">
        <f t="shared" si="14"/>
        <v>0</v>
      </c>
      <c r="M9" s="88">
        <f t="shared" si="14"/>
        <v>0</v>
      </c>
      <c r="N9" s="88">
        <f t="shared" si="14"/>
        <v>0</v>
      </c>
      <c r="O9" s="88">
        <f t="shared" si="14"/>
        <v>0</v>
      </c>
      <c r="P9" s="88">
        <f t="shared" si="14"/>
        <v>0</v>
      </c>
      <c r="Q9" s="88">
        <f t="shared" si="14"/>
        <v>0</v>
      </c>
      <c r="R9" s="88">
        <f t="shared" si="4"/>
        <v>0</v>
      </c>
      <c r="T9" s="132"/>
      <c r="U9" s="88" t="s">
        <v>136</v>
      </c>
      <c r="V9" s="88">
        <f t="shared" ref="V9:AD9" si="15">$T$9*$A$9</f>
        <v>0</v>
      </c>
      <c r="W9" s="88">
        <f t="shared" si="15"/>
        <v>0</v>
      </c>
      <c r="X9" s="88">
        <f t="shared" si="15"/>
        <v>0</v>
      </c>
      <c r="Y9" s="88">
        <f t="shared" si="15"/>
        <v>0</v>
      </c>
      <c r="Z9" s="88">
        <f t="shared" si="15"/>
        <v>0</v>
      </c>
      <c r="AA9" s="88">
        <f t="shared" si="15"/>
        <v>0</v>
      </c>
      <c r="AB9" s="88">
        <f t="shared" si="15"/>
        <v>0</v>
      </c>
      <c r="AC9" s="88">
        <f t="shared" si="15"/>
        <v>0</v>
      </c>
      <c r="AD9" s="88">
        <f t="shared" si="15"/>
        <v>0</v>
      </c>
      <c r="AE9" s="88">
        <f>SUM(V9:AD9)</f>
        <v>0</v>
      </c>
      <c r="AG9" s="132"/>
      <c r="AH9" s="93" t="s">
        <v>136</v>
      </c>
      <c r="AI9" s="93">
        <f t="shared" ref="AI9:AQ9" si="16">$AG$9*$A$9</f>
        <v>0</v>
      </c>
      <c r="AJ9" s="93">
        <f t="shared" si="16"/>
        <v>0</v>
      </c>
      <c r="AK9" s="93">
        <f t="shared" si="16"/>
        <v>0</v>
      </c>
      <c r="AL9" s="93">
        <f t="shared" si="16"/>
        <v>0</v>
      </c>
      <c r="AM9" s="93">
        <f t="shared" si="16"/>
        <v>0</v>
      </c>
      <c r="AN9" s="93">
        <f t="shared" si="16"/>
        <v>0</v>
      </c>
      <c r="AO9" s="93">
        <f t="shared" si="16"/>
        <v>0</v>
      </c>
      <c r="AP9" s="93">
        <f t="shared" si="16"/>
        <v>0</v>
      </c>
      <c r="AQ9" s="93">
        <f t="shared" si="16"/>
        <v>0</v>
      </c>
      <c r="AR9" s="93">
        <f t="shared" si="7"/>
        <v>0</v>
      </c>
    </row>
    <row r="10" spans="1:44" x14ac:dyDescent="0.25">
      <c r="A10" s="143" t="s">
        <v>87</v>
      </c>
      <c r="B10" s="144"/>
      <c r="C10" s="144"/>
      <c r="D10" s="145"/>
      <c r="E10" s="41">
        <f>E5+E6+E7+E8+E9</f>
        <v>0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88">
        <f>SUM(R5:R9)</f>
        <v>0</v>
      </c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88">
        <f>SUM(AE5:AE9)</f>
        <v>0</v>
      </c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3">
        <f>SUM(AR5:AR9)</f>
        <v>0</v>
      </c>
    </row>
    <row r="11" spans="1:44" x14ac:dyDescent="0.25">
      <c r="A11" s="34"/>
      <c r="B11" s="44"/>
      <c r="C11" s="34"/>
      <c r="D11" s="34"/>
      <c r="E11" s="34"/>
    </row>
    <row r="12" spans="1:44" x14ac:dyDescent="0.25">
      <c r="A12" s="45" t="s">
        <v>73</v>
      </c>
      <c r="B12" s="46"/>
      <c r="C12" s="45"/>
      <c r="D12" s="45"/>
      <c r="E12" s="46"/>
      <c r="G12" s="45" t="s">
        <v>73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T12" s="45" t="s">
        <v>73</v>
      </c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90"/>
      <c r="AG12" s="45" t="s">
        <v>73</v>
      </c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90"/>
    </row>
    <row r="13" spans="1:44" x14ac:dyDescent="0.25">
      <c r="A13" s="35" t="s">
        <v>81</v>
      </c>
      <c r="B13" s="47" t="s">
        <v>83</v>
      </c>
      <c r="C13" s="37" t="s">
        <v>82</v>
      </c>
      <c r="D13" s="37" t="s">
        <v>157</v>
      </c>
      <c r="E13" s="37" t="s">
        <v>84</v>
      </c>
      <c r="G13" s="37" t="s">
        <v>129</v>
      </c>
      <c r="H13" s="95" t="s">
        <v>138</v>
      </c>
      <c r="I13" s="95" t="s">
        <v>125</v>
      </c>
      <c r="J13" s="95" t="s">
        <v>126</v>
      </c>
      <c r="K13" s="95" t="s">
        <v>127</v>
      </c>
      <c r="L13" s="96" t="s">
        <v>139</v>
      </c>
      <c r="M13" s="96" t="s">
        <v>140</v>
      </c>
      <c r="N13" s="96" t="s">
        <v>141</v>
      </c>
      <c r="O13" s="96" t="s">
        <v>142</v>
      </c>
      <c r="P13" s="96" t="s">
        <v>143</v>
      </c>
      <c r="Q13" s="96" t="s">
        <v>144</v>
      </c>
      <c r="R13" s="96" t="s">
        <v>128</v>
      </c>
      <c r="T13" s="37" t="s">
        <v>129</v>
      </c>
      <c r="U13" s="95" t="s">
        <v>138</v>
      </c>
      <c r="V13" s="95" t="s">
        <v>125</v>
      </c>
      <c r="W13" s="95" t="s">
        <v>126</v>
      </c>
      <c r="X13" s="95" t="s">
        <v>127</v>
      </c>
      <c r="Y13" s="96" t="s">
        <v>139</v>
      </c>
      <c r="Z13" s="96" t="s">
        <v>140</v>
      </c>
      <c r="AA13" s="96" t="s">
        <v>141</v>
      </c>
      <c r="AB13" s="96" t="s">
        <v>142</v>
      </c>
      <c r="AC13" s="96" t="s">
        <v>143</v>
      </c>
      <c r="AD13" s="96" t="s">
        <v>144</v>
      </c>
      <c r="AE13" s="96" t="s">
        <v>128</v>
      </c>
      <c r="AG13" s="37" t="s">
        <v>129</v>
      </c>
      <c r="AH13" s="95" t="s">
        <v>138</v>
      </c>
      <c r="AI13" s="95" t="s">
        <v>125</v>
      </c>
      <c r="AJ13" s="95" t="s">
        <v>126</v>
      </c>
      <c r="AK13" s="95" t="s">
        <v>127</v>
      </c>
      <c r="AL13" s="96" t="s">
        <v>139</v>
      </c>
      <c r="AM13" s="96" t="s">
        <v>140</v>
      </c>
      <c r="AN13" s="96" t="s">
        <v>141</v>
      </c>
      <c r="AO13" s="96" t="s">
        <v>142</v>
      </c>
      <c r="AP13" s="96" t="s">
        <v>143</v>
      </c>
      <c r="AQ13" s="96" t="s">
        <v>144</v>
      </c>
      <c r="AR13" s="96" t="s">
        <v>128</v>
      </c>
    </row>
    <row r="14" spans="1:44" x14ac:dyDescent="0.25">
      <c r="A14" s="38">
        <v>12</v>
      </c>
      <c r="B14" s="48" t="s">
        <v>76</v>
      </c>
      <c r="C14" s="131"/>
      <c r="D14" s="132"/>
      <c r="E14" s="42">
        <f>D14*A14</f>
        <v>0</v>
      </c>
      <c r="G14" s="132"/>
      <c r="H14" s="88" t="s">
        <v>136</v>
      </c>
      <c r="I14" s="88">
        <f t="shared" ref="I14:Q14" si="17">$G$14*$A$14</f>
        <v>0</v>
      </c>
      <c r="J14" s="88">
        <f t="shared" si="17"/>
        <v>0</v>
      </c>
      <c r="K14" s="88">
        <f t="shared" si="17"/>
        <v>0</v>
      </c>
      <c r="L14" s="88">
        <f t="shared" si="17"/>
        <v>0</v>
      </c>
      <c r="M14" s="88">
        <f t="shared" si="17"/>
        <v>0</v>
      </c>
      <c r="N14" s="88">
        <f t="shared" si="17"/>
        <v>0</v>
      </c>
      <c r="O14" s="88">
        <f t="shared" si="17"/>
        <v>0</v>
      </c>
      <c r="P14" s="88">
        <f t="shared" si="17"/>
        <v>0</v>
      </c>
      <c r="Q14" s="88">
        <f t="shared" si="17"/>
        <v>0</v>
      </c>
      <c r="R14" s="92">
        <f>SUM(I14:Q14)</f>
        <v>0</v>
      </c>
      <c r="T14" s="132"/>
      <c r="U14" s="88" t="s">
        <v>136</v>
      </c>
      <c r="V14" s="88">
        <f t="shared" ref="V14:AD14" si="18">$T$14*$A$14</f>
        <v>0</v>
      </c>
      <c r="W14" s="88">
        <f t="shared" si="18"/>
        <v>0</v>
      </c>
      <c r="X14" s="88">
        <f t="shared" si="18"/>
        <v>0</v>
      </c>
      <c r="Y14" s="88">
        <f t="shared" si="18"/>
        <v>0</v>
      </c>
      <c r="Z14" s="88">
        <f t="shared" si="18"/>
        <v>0</v>
      </c>
      <c r="AA14" s="88">
        <f t="shared" si="18"/>
        <v>0</v>
      </c>
      <c r="AB14" s="88">
        <f t="shared" si="18"/>
        <v>0</v>
      </c>
      <c r="AC14" s="88">
        <f t="shared" si="18"/>
        <v>0</v>
      </c>
      <c r="AD14" s="88">
        <f t="shared" si="18"/>
        <v>0</v>
      </c>
      <c r="AE14" s="88">
        <f>SUM(V14:AD14)</f>
        <v>0</v>
      </c>
      <c r="AG14" s="132"/>
      <c r="AH14" s="93" t="s">
        <v>136</v>
      </c>
      <c r="AI14" s="93">
        <f t="shared" ref="AI14:AQ14" si="19">$AG$14*$A$14</f>
        <v>0</v>
      </c>
      <c r="AJ14" s="93">
        <f t="shared" si="19"/>
        <v>0</v>
      </c>
      <c r="AK14" s="93">
        <f t="shared" si="19"/>
        <v>0</v>
      </c>
      <c r="AL14" s="93">
        <f t="shared" si="19"/>
        <v>0</v>
      </c>
      <c r="AM14" s="93">
        <f t="shared" si="19"/>
        <v>0</v>
      </c>
      <c r="AN14" s="93">
        <f t="shared" si="19"/>
        <v>0</v>
      </c>
      <c r="AO14" s="93">
        <f t="shared" si="19"/>
        <v>0</v>
      </c>
      <c r="AP14" s="93">
        <f t="shared" si="19"/>
        <v>0</v>
      </c>
      <c r="AQ14" s="93">
        <f t="shared" si="19"/>
        <v>0</v>
      </c>
      <c r="AR14" s="93">
        <f t="shared" ref="AR14:AR18" si="20">SUM(AI14:AQ14)</f>
        <v>0</v>
      </c>
    </row>
    <row r="15" spans="1:44" x14ac:dyDescent="0.25">
      <c r="A15" s="38">
        <v>1</v>
      </c>
      <c r="B15" s="48" t="s">
        <v>75</v>
      </c>
      <c r="C15" s="133"/>
      <c r="D15" s="132"/>
      <c r="E15" s="40">
        <f>D15*A15</f>
        <v>0</v>
      </c>
      <c r="G15" s="132"/>
      <c r="H15" s="88" t="s">
        <v>136</v>
      </c>
      <c r="I15" s="88">
        <f t="shared" ref="I15:Q15" si="21">$G$15*$A$15</f>
        <v>0</v>
      </c>
      <c r="J15" s="88">
        <f t="shared" si="21"/>
        <v>0</v>
      </c>
      <c r="K15" s="88">
        <f t="shared" si="21"/>
        <v>0</v>
      </c>
      <c r="L15" s="88">
        <f t="shared" si="21"/>
        <v>0</v>
      </c>
      <c r="M15" s="88">
        <f t="shared" si="21"/>
        <v>0</v>
      </c>
      <c r="N15" s="88">
        <f t="shared" si="21"/>
        <v>0</v>
      </c>
      <c r="O15" s="88">
        <f t="shared" si="21"/>
        <v>0</v>
      </c>
      <c r="P15" s="88">
        <f t="shared" si="21"/>
        <v>0</v>
      </c>
      <c r="Q15" s="88">
        <f t="shared" si="21"/>
        <v>0</v>
      </c>
      <c r="R15" s="92">
        <f t="shared" ref="R15:R18" si="22">SUM(I15:Q15)</f>
        <v>0</v>
      </c>
      <c r="T15" s="132"/>
      <c r="U15" s="88" t="s">
        <v>136</v>
      </c>
      <c r="V15" s="88">
        <f t="shared" ref="V15:AD15" si="23">$T$15*$A$15</f>
        <v>0</v>
      </c>
      <c r="W15" s="88">
        <f t="shared" si="23"/>
        <v>0</v>
      </c>
      <c r="X15" s="88">
        <f t="shared" si="23"/>
        <v>0</v>
      </c>
      <c r="Y15" s="88">
        <f t="shared" si="23"/>
        <v>0</v>
      </c>
      <c r="Z15" s="88">
        <f t="shared" si="23"/>
        <v>0</v>
      </c>
      <c r="AA15" s="88">
        <f t="shared" si="23"/>
        <v>0</v>
      </c>
      <c r="AB15" s="88">
        <f t="shared" si="23"/>
        <v>0</v>
      </c>
      <c r="AC15" s="88">
        <f t="shared" si="23"/>
        <v>0</v>
      </c>
      <c r="AD15" s="88">
        <f t="shared" si="23"/>
        <v>0</v>
      </c>
      <c r="AE15" s="88">
        <f>SUM(V15:AD15)</f>
        <v>0</v>
      </c>
      <c r="AG15" s="132"/>
      <c r="AH15" s="93" t="s">
        <v>136</v>
      </c>
      <c r="AI15" s="93">
        <f t="shared" ref="AI15:AQ15" si="24">$AG$15*$A$15</f>
        <v>0</v>
      </c>
      <c r="AJ15" s="93">
        <f t="shared" si="24"/>
        <v>0</v>
      </c>
      <c r="AK15" s="93">
        <f t="shared" si="24"/>
        <v>0</v>
      </c>
      <c r="AL15" s="93">
        <f t="shared" si="24"/>
        <v>0</v>
      </c>
      <c r="AM15" s="93">
        <f t="shared" si="24"/>
        <v>0</v>
      </c>
      <c r="AN15" s="93">
        <f t="shared" si="24"/>
        <v>0</v>
      </c>
      <c r="AO15" s="93">
        <f t="shared" si="24"/>
        <v>0</v>
      </c>
      <c r="AP15" s="93">
        <f t="shared" si="24"/>
        <v>0</v>
      </c>
      <c r="AQ15" s="93">
        <f t="shared" si="24"/>
        <v>0</v>
      </c>
      <c r="AR15" s="93">
        <f t="shared" si="20"/>
        <v>0</v>
      </c>
    </row>
    <row r="16" spans="1:44" x14ac:dyDescent="0.25">
      <c r="A16" s="38">
        <v>3</v>
      </c>
      <c r="B16" s="48" t="s">
        <v>77</v>
      </c>
      <c r="C16" s="133"/>
      <c r="D16" s="132"/>
      <c r="E16" s="40">
        <f>D16*A16</f>
        <v>0</v>
      </c>
      <c r="G16" s="132"/>
      <c r="H16" s="88" t="s">
        <v>136</v>
      </c>
      <c r="I16" s="88">
        <f t="shared" ref="I16:Q16" si="25">$G$16*$A$16</f>
        <v>0</v>
      </c>
      <c r="J16" s="88">
        <f t="shared" si="25"/>
        <v>0</v>
      </c>
      <c r="K16" s="88">
        <f t="shared" si="25"/>
        <v>0</v>
      </c>
      <c r="L16" s="88">
        <f t="shared" si="25"/>
        <v>0</v>
      </c>
      <c r="M16" s="88">
        <f t="shared" si="25"/>
        <v>0</v>
      </c>
      <c r="N16" s="88">
        <f t="shared" si="25"/>
        <v>0</v>
      </c>
      <c r="O16" s="88">
        <f t="shared" si="25"/>
        <v>0</v>
      </c>
      <c r="P16" s="88">
        <f t="shared" si="25"/>
        <v>0</v>
      </c>
      <c r="Q16" s="88">
        <f t="shared" si="25"/>
        <v>0</v>
      </c>
      <c r="R16" s="92">
        <f t="shared" si="22"/>
        <v>0</v>
      </c>
      <c r="T16" s="132"/>
      <c r="U16" s="88" t="s">
        <v>136</v>
      </c>
      <c r="V16" s="88">
        <f t="shared" ref="V16:AD16" si="26">$T$16*$A$16</f>
        <v>0</v>
      </c>
      <c r="W16" s="88">
        <f t="shared" si="26"/>
        <v>0</v>
      </c>
      <c r="X16" s="88">
        <f t="shared" si="26"/>
        <v>0</v>
      </c>
      <c r="Y16" s="88">
        <f t="shared" si="26"/>
        <v>0</v>
      </c>
      <c r="Z16" s="88">
        <f t="shared" si="26"/>
        <v>0</v>
      </c>
      <c r="AA16" s="88">
        <f t="shared" si="26"/>
        <v>0</v>
      </c>
      <c r="AB16" s="88">
        <f t="shared" si="26"/>
        <v>0</v>
      </c>
      <c r="AC16" s="88">
        <f t="shared" si="26"/>
        <v>0</v>
      </c>
      <c r="AD16" s="88">
        <f t="shared" si="26"/>
        <v>0</v>
      </c>
      <c r="AE16" s="88">
        <f>SUM(V16:AD16)</f>
        <v>0</v>
      </c>
      <c r="AG16" s="132"/>
      <c r="AH16" s="93" t="s">
        <v>136</v>
      </c>
      <c r="AI16" s="93">
        <f t="shared" ref="AI16:AQ16" si="27">$AG$16*$A$16</f>
        <v>0</v>
      </c>
      <c r="AJ16" s="93">
        <f t="shared" si="27"/>
        <v>0</v>
      </c>
      <c r="AK16" s="93">
        <f t="shared" si="27"/>
        <v>0</v>
      </c>
      <c r="AL16" s="93">
        <f t="shared" si="27"/>
        <v>0</v>
      </c>
      <c r="AM16" s="93">
        <f t="shared" si="27"/>
        <v>0</v>
      </c>
      <c r="AN16" s="93">
        <f t="shared" si="27"/>
        <v>0</v>
      </c>
      <c r="AO16" s="93">
        <f t="shared" si="27"/>
        <v>0</v>
      </c>
      <c r="AP16" s="93">
        <f t="shared" si="27"/>
        <v>0</v>
      </c>
      <c r="AQ16" s="93">
        <f t="shared" si="27"/>
        <v>0</v>
      </c>
      <c r="AR16" s="93">
        <f t="shared" si="20"/>
        <v>0</v>
      </c>
    </row>
    <row r="17" spans="1:44" x14ac:dyDescent="0.25">
      <c r="A17" s="38">
        <v>5</v>
      </c>
      <c r="B17" s="48" t="s">
        <v>78</v>
      </c>
      <c r="C17" s="134"/>
      <c r="D17" s="132"/>
      <c r="E17" s="43">
        <f>D17*A17</f>
        <v>0</v>
      </c>
      <c r="G17" s="132"/>
      <c r="H17" s="88" t="s">
        <v>136</v>
      </c>
      <c r="I17" s="88">
        <f t="shared" ref="I17:Q17" si="28">$G$17*$A$17</f>
        <v>0</v>
      </c>
      <c r="J17" s="88">
        <f t="shared" si="28"/>
        <v>0</v>
      </c>
      <c r="K17" s="88">
        <f t="shared" si="28"/>
        <v>0</v>
      </c>
      <c r="L17" s="88">
        <f t="shared" si="28"/>
        <v>0</v>
      </c>
      <c r="M17" s="88">
        <f t="shared" si="28"/>
        <v>0</v>
      </c>
      <c r="N17" s="88">
        <f t="shared" si="28"/>
        <v>0</v>
      </c>
      <c r="O17" s="88">
        <f t="shared" si="28"/>
        <v>0</v>
      </c>
      <c r="P17" s="88">
        <f t="shared" si="28"/>
        <v>0</v>
      </c>
      <c r="Q17" s="88">
        <f t="shared" si="28"/>
        <v>0</v>
      </c>
      <c r="R17" s="92">
        <f t="shared" si="22"/>
        <v>0</v>
      </c>
      <c r="T17" s="132"/>
      <c r="U17" s="88" t="s">
        <v>136</v>
      </c>
      <c r="V17" s="88">
        <f t="shared" ref="V17:AD17" si="29">$T$17*$A$17</f>
        <v>0</v>
      </c>
      <c r="W17" s="88">
        <f t="shared" si="29"/>
        <v>0</v>
      </c>
      <c r="X17" s="88">
        <f t="shared" si="29"/>
        <v>0</v>
      </c>
      <c r="Y17" s="88">
        <f t="shared" si="29"/>
        <v>0</v>
      </c>
      <c r="Z17" s="88">
        <f t="shared" si="29"/>
        <v>0</v>
      </c>
      <c r="AA17" s="88">
        <f t="shared" si="29"/>
        <v>0</v>
      </c>
      <c r="AB17" s="88">
        <f t="shared" si="29"/>
        <v>0</v>
      </c>
      <c r="AC17" s="88">
        <f t="shared" si="29"/>
        <v>0</v>
      </c>
      <c r="AD17" s="88">
        <f t="shared" si="29"/>
        <v>0</v>
      </c>
      <c r="AE17" s="88">
        <f>SUM(V17:AD17)</f>
        <v>0</v>
      </c>
      <c r="AG17" s="132"/>
      <c r="AH17" s="93" t="s">
        <v>136</v>
      </c>
      <c r="AI17" s="93">
        <f t="shared" ref="AI17:AQ17" si="30">$AG$17*$A$17</f>
        <v>0</v>
      </c>
      <c r="AJ17" s="93">
        <f t="shared" si="30"/>
        <v>0</v>
      </c>
      <c r="AK17" s="93">
        <f t="shared" si="30"/>
        <v>0</v>
      </c>
      <c r="AL17" s="93">
        <f t="shared" si="30"/>
        <v>0</v>
      </c>
      <c r="AM17" s="93">
        <f t="shared" si="30"/>
        <v>0</v>
      </c>
      <c r="AN17" s="93">
        <f t="shared" si="30"/>
        <v>0</v>
      </c>
      <c r="AO17" s="93">
        <f t="shared" si="30"/>
        <v>0</v>
      </c>
      <c r="AP17" s="93">
        <f t="shared" si="30"/>
        <v>0</v>
      </c>
      <c r="AQ17" s="93">
        <f t="shared" si="30"/>
        <v>0</v>
      </c>
      <c r="AR17" s="93">
        <f t="shared" si="20"/>
        <v>0</v>
      </c>
    </row>
    <row r="18" spans="1:44" x14ac:dyDescent="0.25">
      <c r="A18" s="38">
        <v>1</v>
      </c>
      <c r="B18" s="48" t="s">
        <v>74</v>
      </c>
      <c r="C18" s="133"/>
      <c r="D18" s="132"/>
      <c r="E18" s="40">
        <f>D18*A18</f>
        <v>0</v>
      </c>
      <c r="G18" s="132"/>
      <c r="H18" s="88" t="s">
        <v>136</v>
      </c>
      <c r="I18" s="88">
        <f t="shared" ref="I18:Q18" si="31">$G$18*$A$18</f>
        <v>0</v>
      </c>
      <c r="J18" s="88">
        <f t="shared" si="31"/>
        <v>0</v>
      </c>
      <c r="K18" s="88">
        <f t="shared" si="31"/>
        <v>0</v>
      </c>
      <c r="L18" s="88">
        <f t="shared" si="31"/>
        <v>0</v>
      </c>
      <c r="M18" s="88">
        <f t="shared" si="31"/>
        <v>0</v>
      </c>
      <c r="N18" s="88">
        <f t="shared" si="31"/>
        <v>0</v>
      </c>
      <c r="O18" s="88">
        <f t="shared" si="31"/>
        <v>0</v>
      </c>
      <c r="P18" s="88">
        <f t="shared" si="31"/>
        <v>0</v>
      </c>
      <c r="Q18" s="88">
        <f t="shared" si="31"/>
        <v>0</v>
      </c>
      <c r="R18" s="92">
        <f t="shared" si="22"/>
        <v>0</v>
      </c>
      <c r="T18" s="132"/>
      <c r="U18" s="88" t="s">
        <v>136</v>
      </c>
      <c r="V18" s="88">
        <f t="shared" ref="V18:AD18" si="32">$T$18*$A$18</f>
        <v>0</v>
      </c>
      <c r="W18" s="88">
        <f t="shared" si="32"/>
        <v>0</v>
      </c>
      <c r="X18" s="88">
        <f t="shared" si="32"/>
        <v>0</v>
      </c>
      <c r="Y18" s="88">
        <f t="shared" si="32"/>
        <v>0</v>
      </c>
      <c r="Z18" s="88">
        <f t="shared" si="32"/>
        <v>0</v>
      </c>
      <c r="AA18" s="88">
        <f t="shared" si="32"/>
        <v>0</v>
      </c>
      <c r="AB18" s="88">
        <f t="shared" si="32"/>
        <v>0</v>
      </c>
      <c r="AC18" s="88">
        <f t="shared" si="32"/>
        <v>0</v>
      </c>
      <c r="AD18" s="88">
        <f t="shared" si="32"/>
        <v>0</v>
      </c>
      <c r="AE18" s="88">
        <f>SUM(V18:AD18)</f>
        <v>0</v>
      </c>
      <c r="AG18" s="132"/>
      <c r="AH18" s="93" t="s">
        <v>136</v>
      </c>
      <c r="AI18" s="93">
        <f t="shared" ref="AI18:AQ18" si="33">$AG$18*$A$18</f>
        <v>0</v>
      </c>
      <c r="AJ18" s="93">
        <f t="shared" si="33"/>
        <v>0</v>
      </c>
      <c r="AK18" s="93">
        <f t="shared" si="33"/>
        <v>0</v>
      </c>
      <c r="AL18" s="93">
        <f t="shared" si="33"/>
        <v>0</v>
      </c>
      <c r="AM18" s="93">
        <f t="shared" si="33"/>
        <v>0</v>
      </c>
      <c r="AN18" s="93">
        <f t="shared" si="33"/>
        <v>0</v>
      </c>
      <c r="AO18" s="93">
        <f t="shared" si="33"/>
        <v>0</v>
      </c>
      <c r="AP18" s="93">
        <f t="shared" si="33"/>
        <v>0</v>
      </c>
      <c r="AQ18" s="93">
        <f t="shared" si="33"/>
        <v>0</v>
      </c>
      <c r="AR18" s="93">
        <f t="shared" si="20"/>
        <v>0</v>
      </c>
    </row>
    <row r="19" spans="1:44" x14ac:dyDescent="0.25">
      <c r="A19" s="143" t="s">
        <v>86</v>
      </c>
      <c r="B19" s="144"/>
      <c r="C19" s="144"/>
      <c r="D19" s="145"/>
      <c r="E19" s="41">
        <f>E14+E15+E16+E17+E18</f>
        <v>0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88">
        <f>SUM(R14:R18)</f>
        <v>0</v>
      </c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88">
        <f>SUM(AE14:AE18)</f>
        <v>0</v>
      </c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3">
        <f>SUM(AR14:AR18)</f>
        <v>0</v>
      </c>
    </row>
    <row r="20" spans="1:44" x14ac:dyDescent="0.25">
      <c r="A20" s="34"/>
      <c r="B20" s="44"/>
      <c r="C20" s="49"/>
      <c r="D20" s="34"/>
      <c r="E20" s="34"/>
    </row>
    <row r="21" spans="1:44" x14ac:dyDescent="0.25">
      <c r="A21" s="141" t="s">
        <v>79</v>
      </c>
      <c r="B21" s="142"/>
      <c r="C21" s="125"/>
      <c r="D21" s="141"/>
      <c r="E21" s="142"/>
      <c r="G21" s="141" t="s">
        <v>79</v>
      </c>
      <c r="H21" s="142"/>
      <c r="I21" s="87"/>
      <c r="J21" s="87"/>
      <c r="K21" s="87"/>
      <c r="L21" s="87"/>
      <c r="M21" s="87"/>
      <c r="N21" s="87"/>
      <c r="O21" s="87"/>
      <c r="P21" s="87"/>
      <c r="Q21" s="87"/>
      <c r="R21" s="87"/>
      <c r="T21" s="75" t="s">
        <v>79</v>
      </c>
      <c r="U21" s="76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G21" s="141" t="s">
        <v>79</v>
      </c>
      <c r="AH21" s="142"/>
      <c r="AI21" s="87"/>
      <c r="AJ21" s="87"/>
      <c r="AK21" s="87"/>
      <c r="AL21" s="87"/>
      <c r="AM21" s="87"/>
      <c r="AN21" s="87"/>
      <c r="AO21" s="87"/>
      <c r="AP21" s="87"/>
      <c r="AQ21" s="87"/>
      <c r="AR21" s="87"/>
    </row>
    <row r="22" spans="1:44" x14ac:dyDescent="0.25">
      <c r="A22" s="50" t="s">
        <v>81</v>
      </c>
      <c r="B22" s="51" t="s">
        <v>83</v>
      </c>
      <c r="C22" s="37" t="s">
        <v>82</v>
      </c>
      <c r="D22" s="37" t="s">
        <v>157</v>
      </c>
      <c r="E22" s="37" t="s">
        <v>84</v>
      </c>
      <c r="G22" s="37" t="s">
        <v>129</v>
      </c>
      <c r="H22" s="95" t="s">
        <v>138</v>
      </c>
      <c r="I22" s="95" t="s">
        <v>125</v>
      </c>
      <c r="J22" s="95" t="s">
        <v>126</v>
      </c>
      <c r="K22" s="95" t="s">
        <v>127</v>
      </c>
      <c r="L22" s="96" t="s">
        <v>139</v>
      </c>
      <c r="M22" s="96" t="s">
        <v>140</v>
      </c>
      <c r="N22" s="96" t="s">
        <v>141</v>
      </c>
      <c r="O22" s="96" t="s">
        <v>142</v>
      </c>
      <c r="P22" s="96" t="s">
        <v>143</v>
      </c>
      <c r="Q22" s="96" t="s">
        <v>144</v>
      </c>
      <c r="R22" s="96" t="s">
        <v>128</v>
      </c>
      <c r="T22" s="37" t="s">
        <v>129</v>
      </c>
      <c r="U22" s="95" t="s">
        <v>138</v>
      </c>
      <c r="V22" s="95" t="s">
        <v>125</v>
      </c>
      <c r="W22" s="95" t="s">
        <v>126</v>
      </c>
      <c r="X22" s="95" t="s">
        <v>127</v>
      </c>
      <c r="Y22" s="96" t="s">
        <v>139</v>
      </c>
      <c r="Z22" s="96" t="s">
        <v>140</v>
      </c>
      <c r="AA22" s="96" t="s">
        <v>141</v>
      </c>
      <c r="AB22" s="96" t="s">
        <v>142</v>
      </c>
      <c r="AC22" s="96" t="s">
        <v>143</v>
      </c>
      <c r="AD22" s="96" t="s">
        <v>144</v>
      </c>
      <c r="AE22" s="96" t="s">
        <v>128</v>
      </c>
      <c r="AG22" s="37" t="s">
        <v>129</v>
      </c>
      <c r="AH22" s="95" t="s">
        <v>138</v>
      </c>
      <c r="AI22" s="95" t="s">
        <v>125</v>
      </c>
      <c r="AJ22" s="95" t="s">
        <v>126</v>
      </c>
      <c r="AK22" s="95" t="s">
        <v>127</v>
      </c>
      <c r="AL22" s="96" t="s">
        <v>139</v>
      </c>
      <c r="AM22" s="96" t="s">
        <v>140</v>
      </c>
      <c r="AN22" s="96" t="s">
        <v>141</v>
      </c>
      <c r="AO22" s="96" t="s">
        <v>142</v>
      </c>
      <c r="AP22" s="96" t="s">
        <v>143</v>
      </c>
      <c r="AQ22" s="96" t="s">
        <v>144</v>
      </c>
      <c r="AR22" s="96" t="s">
        <v>128</v>
      </c>
    </row>
    <row r="23" spans="1:44" x14ac:dyDescent="0.25">
      <c r="A23" s="38">
        <v>1</v>
      </c>
      <c r="B23" s="48" t="s">
        <v>80</v>
      </c>
      <c r="C23" s="131"/>
      <c r="D23" s="132"/>
      <c r="E23" s="52">
        <f>D23*A23</f>
        <v>0</v>
      </c>
      <c r="F23" s="1"/>
      <c r="G23" s="132"/>
      <c r="H23" s="88" t="s">
        <v>136</v>
      </c>
      <c r="I23" s="88">
        <f t="shared" ref="I23:Q23" si="34">$G$23*$A$23</f>
        <v>0</v>
      </c>
      <c r="J23" s="88">
        <f t="shared" si="34"/>
        <v>0</v>
      </c>
      <c r="K23" s="88">
        <f t="shared" si="34"/>
        <v>0</v>
      </c>
      <c r="L23" s="88">
        <f t="shared" si="34"/>
        <v>0</v>
      </c>
      <c r="M23" s="88">
        <f t="shared" si="34"/>
        <v>0</v>
      </c>
      <c r="N23" s="88">
        <f t="shared" si="34"/>
        <v>0</v>
      </c>
      <c r="O23" s="88">
        <f t="shared" si="34"/>
        <v>0</v>
      </c>
      <c r="P23" s="88">
        <f t="shared" si="34"/>
        <v>0</v>
      </c>
      <c r="Q23" s="88">
        <f t="shared" si="34"/>
        <v>0</v>
      </c>
      <c r="R23" s="92">
        <f>SUM(I23:Q23)</f>
        <v>0</v>
      </c>
      <c r="T23" s="132"/>
      <c r="U23" s="88" t="s">
        <v>136</v>
      </c>
      <c r="V23" s="88">
        <f t="shared" ref="V23:AD23" si="35">$T$23*$A$23</f>
        <v>0</v>
      </c>
      <c r="W23" s="88">
        <f t="shared" si="35"/>
        <v>0</v>
      </c>
      <c r="X23" s="88">
        <f t="shared" si="35"/>
        <v>0</v>
      </c>
      <c r="Y23" s="88">
        <f t="shared" si="35"/>
        <v>0</v>
      </c>
      <c r="Z23" s="88">
        <f t="shared" si="35"/>
        <v>0</v>
      </c>
      <c r="AA23" s="88">
        <f t="shared" si="35"/>
        <v>0</v>
      </c>
      <c r="AB23" s="88">
        <f t="shared" si="35"/>
        <v>0</v>
      </c>
      <c r="AC23" s="88">
        <f t="shared" si="35"/>
        <v>0</v>
      </c>
      <c r="AD23" s="88">
        <f t="shared" si="35"/>
        <v>0</v>
      </c>
      <c r="AE23" s="88">
        <f>SUM(V23:AD23)</f>
        <v>0</v>
      </c>
      <c r="AG23" s="132"/>
      <c r="AH23" s="93" t="s">
        <v>136</v>
      </c>
      <c r="AI23" s="93">
        <f t="shared" ref="AI23:AQ23" si="36">$AG$23*$A$23</f>
        <v>0</v>
      </c>
      <c r="AJ23" s="93">
        <f t="shared" si="36"/>
        <v>0</v>
      </c>
      <c r="AK23" s="93">
        <f t="shared" si="36"/>
        <v>0</v>
      </c>
      <c r="AL23" s="93">
        <f t="shared" si="36"/>
        <v>0</v>
      </c>
      <c r="AM23" s="93">
        <f t="shared" si="36"/>
        <v>0</v>
      </c>
      <c r="AN23" s="93">
        <f t="shared" si="36"/>
        <v>0</v>
      </c>
      <c r="AO23" s="93">
        <f t="shared" si="36"/>
        <v>0</v>
      </c>
      <c r="AP23" s="93">
        <f t="shared" si="36"/>
        <v>0</v>
      </c>
      <c r="AQ23" s="93">
        <f t="shared" si="36"/>
        <v>0</v>
      </c>
      <c r="AR23" s="93">
        <f t="shared" ref="AR23:AR25" si="37">SUM(AI23:AQ23)</f>
        <v>0</v>
      </c>
    </row>
    <row r="24" spans="1:44" ht="26.25" x14ac:dyDescent="0.25">
      <c r="A24" s="126">
        <v>3</v>
      </c>
      <c r="B24" s="53" t="s">
        <v>149</v>
      </c>
      <c r="C24" s="133"/>
      <c r="D24" s="132"/>
      <c r="E24" s="54">
        <f>D24*A24</f>
        <v>0</v>
      </c>
      <c r="F24" s="1"/>
      <c r="G24" s="132"/>
      <c r="H24" s="88" t="s">
        <v>136</v>
      </c>
      <c r="I24" s="88">
        <f t="shared" ref="I24:Q24" si="38">$G$24*$A$24</f>
        <v>0</v>
      </c>
      <c r="J24" s="88">
        <f t="shared" si="38"/>
        <v>0</v>
      </c>
      <c r="K24" s="88">
        <f t="shared" si="38"/>
        <v>0</v>
      </c>
      <c r="L24" s="88">
        <f t="shared" si="38"/>
        <v>0</v>
      </c>
      <c r="M24" s="88">
        <f t="shared" si="38"/>
        <v>0</v>
      </c>
      <c r="N24" s="88">
        <f t="shared" si="38"/>
        <v>0</v>
      </c>
      <c r="O24" s="88">
        <f t="shared" si="38"/>
        <v>0</v>
      </c>
      <c r="P24" s="88">
        <f t="shared" si="38"/>
        <v>0</v>
      </c>
      <c r="Q24" s="88">
        <f t="shared" si="38"/>
        <v>0</v>
      </c>
      <c r="R24" s="92">
        <f t="shared" ref="R24:R25" si="39">SUM(I24:Q24)</f>
        <v>0</v>
      </c>
      <c r="T24" s="132"/>
      <c r="U24" s="88" t="s">
        <v>136</v>
      </c>
      <c r="V24" s="88">
        <f t="shared" ref="V24:AD24" si="40">$T$24*$A$24</f>
        <v>0</v>
      </c>
      <c r="W24" s="88">
        <f t="shared" si="40"/>
        <v>0</v>
      </c>
      <c r="X24" s="88">
        <f t="shared" si="40"/>
        <v>0</v>
      </c>
      <c r="Y24" s="88">
        <f t="shared" si="40"/>
        <v>0</v>
      </c>
      <c r="Z24" s="88">
        <f t="shared" si="40"/>
        <v>0</v>
      </c>
      <c r="AA24" s="88">
        <f t="shared" si="40"/>
        <v>0</v>
      </c>
      <c r="AB24" s="88">
        <f t="shared" si="40"/>
        <v>0</v>
      </c>
      <c r="AC24" s="88">
        <f t="shared" si="40"/>
        <v>0</v>
      </c>
      <c r="AD24" s="88">
        <f t="shared" si="40"/>
        <v>0</v>
      </c>
      <c r="AE24" s="88">
        <f>SUM(V24:AD24)</f>
        <v>0</v>
      </c>
      <c r="AG24" s="132"/>
      <c r="AH24" s="93" t="s">
        <v>136</v>
      </c>
      <c r="AI24" s="93">
        <f t="shared" ref="AI24:AQ24" si="41">$AG$24*$A$24</f>
        <v>0</v>
      </c>
      <c r="AJ24" s="93">
        <f t="shared" si="41"/>
        <v>0</v>
      </c>
      <c r="AK24" s="93">
        <f t="shared" si="41"/>
        <v>0</v>
      </c>
      <c r="AL24" s="93">
        <f t="shared" si="41"/>
        <v>0</v>
      </c>
      <c r="AM24" s="93">
        <f t="shared" si="41"/>
        <v>0</v>
      </c>
      <c r="AN24" s="93">
        <f t="shared" si="41"/>
        <v>0</v>
      </c>
      <c r="AO24" s="93">
        <f t="shared" si="41"/>
        <v>0</v>
      </c>
      <c r="AP24" s="93">
        <f t="shared" si="41"/>
        <v>0</v>
      </c>
      <c r="AQ24" s="93">
        <f t="shared" si="41"/>
        <v>0</v>
      </c>
      <c r="AR24" s="93">
        <f t="shared" si="37"/>
        <v>0</v>
      </c>
    </row>
    <row r="25" spans="1:44" x14ac:dyDescent="0.25">
      <c r="A25" s="38">
        <v>2</v>
      </c>
      <c r="B25" s="53" t="s">
        <v>124</v>
      </c>
      <c r="C25" s="134"/>
      <c r="D25" s="132"/>
      <c r="E25" s="54">
        <f>D25*A25</f>
        <v>0</v>
      </c>
      <c r="G25" s="132"/>
      <c r="H25" s="88" t="s">
        <v>136</v>
      </c>
      <c r="I25" s="88">
        <f t="shared" ref="I25:Q25" si="42">$G$25*$A$25</f>
        <v>0</v>
      </c>
      <c r="J25" s="88">
        <f t="shared" si="42"/>
        <v>0</v>
      </c>
      <c r="K25" s="88">
        <f t="shared" si="42"/>
        <v>0</v>
      </c>
      <c r="L25" s="88">
        <f t="shared" si="42"/>
        <v>0</v>
      </c>
      <c r="M25" s="88">
        <f t="shared" si="42"/>
        <v>0</v>
      </c>
      <c r="N25" s="88">
        <f t="shared" si="42"/>
        <v>0</v>
      </c>
      <c r="O25" s="88">
        <f t="shared" si="42"/>
        <v>0</v>
      </c>
      <c r="P25" s="88">
        <f t="shared" si="42"/>
        <v>0</v>
      </c>
      <c r="Q25" s="88">
        <f t="shared" si="42"/>
        <v>0</v>
      </c>
      <c r="R25" s="92">
        <f t="shared" si="39"/>
        <v>0</v>
      </c>
      <c r="T25" s="132"/>
      <c r="U25" s="88" t="s">
        <v>136</v>
      </c>
      <c r="V25" s="88">
        <f t="shared" ref="V25:AD25" si="43">$T$25*$A$25</f>
        <v>0</v>
      </c>
      <c r="W25" s="88">
        <f t="shared" si="43"/>
        <v>0</v>
      </c>
      <c r="X25" s="88">
        <f t="shared" si="43"/>
        <v>0</v>
      </c>
      <c r="Y25" s="88">
        <f t="shared" si="43"/>
        <v>0</v>
      </c>
      <c r="Z25" s="88">
        <f t="shared" si="43"/>
        <v>0</v>
      </c>
      <c r="AA25" s="88">
        <f t="shared" si="43"/>
        <v>0</v>
      </c>
      <c r="AB25" s="88">
        <f t="shared" si="43"/>
        <v>0</v>
      </c>
      <c r="AC25" s="88">
        <f t="shared" si="43"/>
        <v>0</v>
      </c>
      <c r="AD25" s="88">
        <f t="shared" si="43"/>
        <v>0</v>
      </c>
      <c r="AE25" s="88">
        <f>SUM(V25:AD25)</f>
        <v>0</v>
      </c>
      <c r="AG25" s="132"/>
      <c r="AH25" s="93" t="s">
        <v>136</v>
      </c>
      <c r="AI25" s="93">
        <f t="shared" ref="AI25:AQ25" si="44">$AG$25*$A$25</f>
        <v>0</v>
      </c>
      <c r="AJ25" s="93">
        <f t="shared" si="44"/>
        <v>0</v>
      </c>
      <c r="AK25" s="93">
        <f t="shared" si="44"/>
        <v>0</v>
      </c>
      <c r="AL25" s="93">
        <f t="shared" si="44"/>
        <v>0</v>
      </c>
      <c r="AM25" s="93">
        <f t="shared" si="44"/>
        <v>0</v>
      </c>
      <c r="AN25" s="93">
        <f t="shared" si="44"/>
        <v>0</v>
      </c>
      <c r="AO25" s="93">
        <f t="shared" si="44"/>
        <v>0</v>
      </c>
      <c r="AP25" s="93">
        <f t="shared" si="44"/>
        <v>0</v>
      </c>
      <c r="AQ25" s="93">
        <f t="shared" si="44"/>
        <v>0</v>
      </c>
      <c r="AR25" s="93">
        <f t="shared" si="37"/>
        <v>0</v>
      </c>
    </row>
    <row r="26" spans="1:44" x14ac:dyDescent="0.25">
      <c r="A26" s="55" t="s">
        <v>85</v>
      </c>
      <c r="B26" s="56"/>
      <c r="C26" s="57"/>
      <c r="D26" s="58"/>
      <c r="E26" s="54">
        <f>E23+E24+E25</f>
        <v>0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88">
        <f>SUM(R23:R25)</f>
        <v>0</v>
      </c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88">
        <f>SUM(AE23:AE25)</f>
        <v>0</v>
      </c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3">
        <f>SUM(AR23:AR25)</f>
        <v>0</v>
      </c>
    </row>
    <row r="27" spans="1:44" x14ac:dyDescent="0.25">
      <c r="A27" s="34"/>
      <c r="B27" s="34"/>
      <c r="C27" s="34"/>
      <c r="D27" s="34"/>
      <c r="E27" s="59"/>
    </row>
    <row r="28" spans="1:44" x14ac:dyDescent="0.25">
      <c r="A28" s="60" t="s">
        <v>88</v>
      </c>
      <c r="B28" s="61"/>
      <c r="C28" s="62"/>
      <c r="D28" s="62"/>
      <c r="E28" s="63">
        <f>E10+E19+E26</f>
        <v>0</v>
      </c>
      <c r="G28" s="94" t="s">
        <v>148</v>
      </c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>
        <f>R26+R19+R10</f>
        <v>0</v>
      </c>
      <c r="T28" s="97" t="s">
        <v>145</v>
      </c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>
        <f>AE26+AE19+AE10</f>
        <v>0</v>
      </c>
      <c r="AG28" s="112" t="s">
        <v>146</v>
      </c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>
        <f>AR26+AR19+AR10</f>
        <v>0</v>
      </c>
    </row>
    <row r="35" spans="2:5" ht="15.75" thickBot="1" x14ac:dyDescent="0.3"/>
    <row r="36" spans="2:5" ht="15.75" thickBot="1" x14ac:dyDescent="0.3">
      <c r="B36" s="115" t="s">
        <v>150</v>
      </c>
      <c r="C36" s="116"/>
      <c r="D36" s="116" t="s">
        <v>137</v>
      </c>
      <c r="E36" s="117">
        <f>E28+R28+AE28</f>
        <v>0</v>
      </c>
    </row>
  </sheetData>
  <sheetProtection algorithmName="SHA-512" hashValue="wWfESTs32ie7YIaRawOg7ga3aY+l2CP3280MQXKX+3XmGKN2aj/v96AWMSNFzaSo5XBUcDiAAefwF0yTc+j4hg==" saltValue="y/yVP2me893na85aJ3Yupg==" spinCount="100000" sheet="1" objects="1" scenarios="1"/>
  <mergeCells count="9">
    <mergeCell ref="G3:L3"/>
    <mergeCell ref="G21:H21"/>
    <mergeCell ref="AG3:AL3"/>
    <mergeCell ref="AG21:AH21"/>
    <mergeCell ref="A3:E3"/>
    <mergeCell ref="D21:E21"/>
    <mergeCell ref="A19:D19"/>
    <mergeCell ref="A10:D10"/>
    <mergeCell ref="A21:B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"/>
  <sheetViews>
    <sheetView topLeftCell="P1" workbookViewId="0">
      <selection activeCell="D21" sqref="D21"/>
    </sheetView>
  </sheetViews>
  <sheetFormatPr defaultRowHeight="15" x14ac:dyDescent="0.25"/>
  <cols>
    <col min="1" max="1" width="27.5703125" bestFit="1" customWidth="1"/>
    <col min="2" max="2" width="27.85546875" bestFit="1" customWidth="1"/>
    <col min="3" max="3" width="40.28515625" bestFit="1" customWidth="1"/>
    <col min="4" max="4" width="17.5703125" bestFit="1" customWidth="1"/>
    <col min="5" max="5" width="12.28515625" customWidth="1"/>
    <col min="7" max="7" width="19" customWidth="1"/>
    <col min="8" max="8" width="15.5703125" bestFit="1" customWidth="1"/>
    <col min="20" max="20" width="19.7109375" customWidth="1"/>
    <col min="21" max="21" width="12.7109375" customWidth="1"/>
    <col min="33" max="33" width="11.140625" customWidth="1"/>
    <col min="34" max="34" width="12.7109375" customWidth="1"/>
  </cols>
  <sheetData>
    <row r="1" spans="1:44" x14ac:dyDescent="0.25">
      <c r="A1" s="33" t="s">
        <v>119</v>
      </c>
      <c r="B1" s="34"/>
      <c r="C1" s="34"/>
      <c r="D1" s="34"/>
      <c r="E1" s="34"/>
      <c r="G1" s="81" t="s">
        <v>130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T1" s="81" t="s">
        <v>130</v>
      </c>
      <c r="U1" s="82"/>
      <c r="V1" s="82"/>
      <c r="W1" s="82"/>
      <c r="X1" s="82"/>
      <c r="Y1" s="82"/>
      <c r="Z1" s="82"/>
      <c r="AA1" s="82"/>
      <c r="AB1" s="82"/>
      <c r="AC1" s="82"/>
      <c r="AD1" s="82"/>
      <c r="AE1" s="83"/>
      <c r="AG1" s="113" t="s">
        <v>133</v>
      </c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8"/>
    </row>
    <row r="2" spans="1:44" ht="15.75" thickBot="1" x14ac:dyDescent="0.3">
      <c r="A2" s="33"/>
      <c r="B2" s="34"/>
      <c r="C2" s="34"/>
      <c r="D2" s="34"/>
      <c r="E2" s="34"/>
      <c r="G2" s="84" t="s">
        <v>147</v>
      </c>
      <c r="H2" s="85"/>
      <c r="I2" s="85"/>
      <c r="J2" s="85"/>
      <c r="K2" s="85"/>
      <c r="L2" s="85"/>
      <c r="M2" s="85"/>
      <c r="N2" s="85"/>
      <c r="O2" s="85"/>
      <c r="P2" s="85"/>
      <c r="Q2" s="85"/>
      <c r="R2" s="86"/>
      <c r="T2" s="84" t="s">
        <v>132</v>
      </c>
      <c r="U2" s="85"/>
      <c r="V2" s="85"/>
      <c r="W2" s="85"/>
      <c r="X2" s="85"/>
      <c r="Y2" s="85"/>
      <c r="Z2" s="85"/>
      <c r="AA2" s="85"/>
      <c r="AB2" s="85"/>
      <c r="AC2" s="85"/>
      <c r="AD2" s="85"/>
      <c r="AE2" s="86"/>
      <c r="AG2" s="114" t="s">
        <v>134</v>
      </c>
      <c r="AH2" s="111" t="s">
        <v>135</v>
      </c>
      <c r="AI2" s="79"/>
      <c r="AJ2" s="79"/>
      <c r="AK2" s="79"/>
      <c r="AL2" s="79"/>
      <c r="AM2" s="79"/>
      <c r="AN2" s="79"/>
      <c r="AO2" s="79"/>
      <c r="AP2" s="79"/>
      <c r="AQ2" s="79"/>
      <c r="AR2" s="80"/>
    </row>
    <row r="3" spans="1:44" x14ac:dyDescent="0.25">
      <c r="A3" s="141" t="s">
        <v>118</v>
      </c>
      <c r="B3" s="146"/>
      <c r="C3" s="146"/>
      <c r="D3" s="146"/>
      <c r="E3" s="142"/>
      <c r="G3" s="75" t="s">
        <v>118</v>
      </c>
      <c r="H3" s="76"/>
      <c r="I3" s="87"/>
      <c r="J3" s="87"/>
      <c r="K3" s="87"/>
      <c r="L3" s="87"/>
      <c r="M3" s="87"/>
      <c r="N3" s="87"/>
      <c r="O3" s="87"/>
      <c r="P3" s="87"/>
      <c r="Q3" s="87"/>
      <c r="R3" s="87"/>
      <c r="T3" s="141" t="s">
        <v>118</v>
      </c>
      <c r="U3" s="142"/>
      <c r="V3" s="87"/>
      <c r="W3" s="87"/>
      <c r="X3" s="87"/>
      <c r="Y3" s="87"/>
      <c r="Z3" s="87"/>
      <c r="AA3" s="87"/>
      <c r="AB3" s="87"/>
      <c r="AC3" s="87"/>
      <c r="AD3" s="87"/>
      <c r="AE3" s="87"/>
      <c r="AG3" s="141" t="s">
        <v>118</v>
      </c>
      <c r="AH3" s="142"/>
      <c r="AI3" s="87"/>
      <c r="AJ3" s="87"/>
      <c r="AK3" s="87"/>
      <c r="AL3" s="87"/>
      <c r="AM3" s="87"/>
      <c r="AN3" s="87"/>
      <c r="AO3" s="87"/>
      <c r="AP3" s="87"/>
      <c r="AQ3" s="87"/>
      <c r="AR3" s="87"/>
    </row>
    <row r="4" spans="1:44" x14ac:dyDescent="0.25">
      <c r="A4" s="35" t="s">
        <v>81</v>
      </c>
      <c r="B4" s="36" t="s">
        <v>121</v>
      </c>
      <c r="C4" s="37" t="s">
        <v>122</v>
      </c>
      <c r="D4" s="37" t="s">
        <v>158</v>
      </c>
      <c r="E4" s="37" t="s">
        <v>84</v>
      </c>
      <c r="G4" s="37" t="s">
        <v>131</v>
      </c>
      <c r="H4" s="95" t="s">
        <v>138</v>
      </c>
      <c r="I4" s="95" t="s">
        <v>125</v>
      </c>
      <c r="J4" s="95" t="s">
        <v>126</v>
      </c>
      <c r="K4" s="95" t="s">
        <v>127</v>
      </c>
      <c r="L4" s="96" t="s">
        <v>139</v>
      </c>
      <c r="M4" s="96" t="s">
        <v>140</v>
      </c>
      <c r="N4" s="96" t="s">
        <v>141</v>
      </c>
      <c r="O4" s="96" t="s">
        <v>142</v>
      </c>
      <c r="P4" s="96" t="s">
        <v>143</v>
      </c>
      <c r="Q4" s="96" t="s">
        <v>144</v>
      </c>
      <c r="R4" s="96" t="s">
        <v>128</v>
      </c>
      <c r="T4" s="37" t="s">
        <v>131</v>
      </c>
      <c r="U4" s="95" t="s">
        <v>138</v>
      </c>
      <c r="V4" s="95" t="s">
        <v>125</v>
      </c>
      <c r="W4" s="95" t="s">
        <v>126</v>
      </c>
      <c r="X4" s="95" t="s">
        <v>127</v>
      </c>
      <c r="Y4" s="96" t="s">
        <v>139</v>
      </c>
      <c r="Z4" s="96" t="s">
        <v>140</v>
      </c>
      <c r="AA4" s="96" t="s">
        <v>141</v>
      </c>
      <c r="AB4" s="96" t="s">
        <v>142</v>
      </c>
      <c r="AC4" s="96" t="s">
        <v>143</v>
      </c>
      <c r="AD4" s="96" t="s">
        <v>144</v>
      </c>
      <c r="AE4" s="96" t="s">
        <v>128</v>
      </c>
      <c r="AG4" s="37" t="s">
        <v>129</v>
      </c>
      <c r="AH4" s="95" t="s">
        <v>138</v>
      </c>
      <c r="AI4" s="95" t="s">
        <v>125</v>
      </c>
      <c r="AJ4" s="95" t="s">
        <v>126</v>
      </c>
      <c r="AK4" s="95" t="s">
        <v>127</v>
      </c>
      <c r="AL4" s="96" t="s">
        <v>139</v>
      </c>
      <c r="AM4" s="96" t="s">
        <v>140</v>
      </c>
      <c r="AN4" s="96" t="s">
        <v>141</v>
      </c>
      <c r="AO4" s="96" t="s">
        <v>142</v>
      </c>
      <c r="AP4" s="96" t="s">
        <v>143</v>
      </c>
      <c r="AQ4" s="96" t="s">
        <v>144</v>
      </c>
      <c r="AR4" s="96" t="s">
        <v>128</v>
      </c>
    </row>
    <row r="5" spans="1:44" x14ac:dyDescent="0.25">
      <c r="A5" s="38">
        <v>9</v>
      </c>
      <c r="B5" s="39" t="s">
        <v>92</v>
      </c>
      <c r="C5" s="133"/>
      <c r="D5" s="132"/>
      <c r="E5" s="40">
        <f>D5*A5</f>
        <v>0</v>
      </c>
      <c r="G5" s="132"/>
      <c r="H5" s="88" t="s">
        <v>136</v>
      </c>
      <c r="I5" s="88">
        <f t="shared" ref="I5:Q5" si="0">$G$5*$A$5</f>
        <v>0</v>
      </c>
      <c r="J5" s="88">
        <f t="shared" si="0"/>
        <v>0</v>
      </c>
      <c r="K5" s="88">
        <f t="shared" si="0"/>
        <v>0</v>
      </c>
      <c r="L5" s="88">
        <f t="shared" si="0"/>
        <v>0</v>
      </c>
      <c r="M5" s="88">
        <f t="shared" si="0"/>
        <v>0</v>
      </c>
      <c r="N5" s="88">
        <f t="shared" si="0"/>
        <v>0</v>
      </c>
      <c r="O5" s="88">
        <f t="shared" si="0"/>
        <v>0</v>
      </c>
      <c r="P5" s="88">
        <f t="shared" si="0"/>
        <v>0</v>
      </c>
      <c r="Q5" s="88">
        <f t="shared" si="0"/>
        <v>0</v>
      </c>
      <c r="R5" s="92">
        <f>SUM(I5:Q5)</f>
        <v>0</v>
      </c>
      <c r="T5" s="132"/>
      <c r="U5" s="88" t="s">
        <v>136</v>
      </c>
      <c r="V5" s="88">
        <f t="shared" ref="V5:AD5" si="1">$T$5*$A$5</f>
        <v>0</v>
      </c>
      <c r="W5" s="88">
        <f t="shared" si="1"/>
        <v>0</v>
      </c>
      <c r="X5" s="88">
        <f t="shared" si="1"/>
        <v>0</v>
      </c>
      <c r="Y5" s="88">
        <f t="shared" si="1"/>
        <v>0</v>
      </c>
      <c r="Z5" s="88">
        <f t="shared" si="1"/>
        <v>0</v>
      </c>
      <c r="AA5" s="88">
        <f t="shared" si="1"/>
        <v>0</v>
      </c>
      <c r="AB5" s="88">
        <f t="shared" si="1"/>
        <v>0</v>
      </c>
      <c r="AC5" s="88">
        <f t="shared" si="1"/>
        <v>0</v>
      </c>
      <c r="AD5" s="88">
        <f t="shared" si="1"/>
        <v>0</v>
      </c>
      <c r="AE5" s="88">
        <f>SUM(V5:AD5)</f>
        <v>0</v>
      </c>
      <c r="AG5" s="132"/>
      <c r="AH5" s="93" t="s">
        <v>136</v>
      </c>
      <c r="AI5" s="93">
        <f t="shared" ref="AI5:AQ5" si="2">$AG$5*$A$5</f>
        <v>0</v>
      </c>
      <c r="AJ5" s="93">
        <f t="shared" si="2"/>
        <v>0</v>
      </c>
      <c r="AK5" s="93">
        <f t="shared" si="2"/>
        <v>0</v>
      </c>
      <c r="AL5" s="93">
        <f t="shared" si="2"/>
        <v>0</v>
      </c>
      <c r="AM5" s="93">
        <f t="shared" si="2"/>
        <v>0</v>
      </c>
      <c r="AN5" s="93">
        <f t="shared" si="2"/>
        <v>0</v>
      </c>
      <c r="AO5" s="93">
        <f t="shared" si="2"/>
        <v>0</v>
      </c>
      <c r="AP5" s="93">
        <f t="shared" si="2"/>
        <v>0</v>
      </c>
      <c r="AQ5" s="93">
        <f t="shared" si="2"/>
        <v>0</v>
      </c>
      <c r="AR5" s="93">
        <f t="shared" ref="AR5:AR7" si="3">SUM(AI5:AQ5)</f>
        <v>0</v>
      </c>
    </row>
    <row r="6" spans="1:44" x14ac:dyDescent="0.25">
      <c r="A6" s="38">
        <v>9</v>
      </c>
      <c r="B6" s="39" t="s">
        <v>97</v>
      </c>
      <c r="C6" s="133"/>
      <c r="D6" s="132"/>
      <c r="E6" s="40">
        <f>D6*A6</f>
        <v>0</v>
      </c>
      <c r="G6" s="132"/>
      <c r="H6" s="88" t="s">
        <v>136</v>
      </c>
      <c r="I6" s="88">
        <f t="shared" ref="I6:Q6" si="4">$G$6*$A$6</f>
        <v>0</v>
      </c>
      <c r="J6" s="88">
        <f t="shared" si="4"/>
        <v>0</v>
      </c>
      <c r="K6" s="88">
        <f t="shared" si="4"/>
        <v>0</v>
      </c>
      <c r="L6" s="88">
        <f t="shared" si="4"/>
        <v>0</v>
      </c>
      <c r="M6" s="88">
        <f t="shared" si="4"/>
        <v>0</v>
      </c>
      <c r="N6" s="88">
        <f t="shared" si="4"/>
        <v>0</v>
      </c>
      <c r="O6" s="88">
        <f t="shared" si="4"/>
        <v>0</v>
      </c>
      <c r="P6" s="88">
        <f t="shared" si="4"/>
        <v>0</v>
      </c>
      <c r="Q6" s="88">
        <f t="shared" si="4"/>
        <v>0</v>
      </c>
      <c r="R6" s="92">
        <f t="shared" ref="R6:R7" si="5">SUM(I6:Q6)</f>
        <v>0</v>
      </c>
      <c r="T6" s="132"/>
      <c r="U6" s="88" t="s">
        <v>136</v>
      </c>
      <c r="V6" s="88">
        <f t="shared" ref="V6:AD6" si="6">$T$6*$A$6</f>
        <v>0</v>
      </c>
      <c r="W6" s="88">
        <f t="shared" si="6"/>
        <v>0</v>
      </c>
      <c r="X6" s="88">
        <f t="shared" si="6"/>
        <v>0</v>
      </c>
      <c r="Y6" s="88">
        <f t="shared" si="6"/>
        <v>0</v>
      </c>
      <c r="Z6" s="88">
        <f t="shared" si="6"/>
        <v>0</v>
      </c>
      <c r="AA6" s="88">
        <f t="shared" si="6"/>
        <v>0</v>
      </c>
      <c r="AB6" s="88">
        <f t="shared" si="6"/>
        <v>0</v>
      </c>
      <c r="AC6" s="88">
        <f t="shared" si="6"/>
        <v>0</v>
      </c>
      <c r="AD6" s="88">
        <f t="shared" si="6"/>
        <v>0</v>
      </c>
      <c r="AE6" s="88">
        <f t="shared" ref="AE6:AE7" si="7">SUM(V6:AD6)</f>
        <v>0</v>
      </c>
      <c r="AG6" s="132"/>
      <c r="AH6" s="93" t="s">
        <v>136</v>
      </c>
      <c r="AI6" s="93">
        <f t="shared" ref="AI6:AQ6" si="8">$AG$6*$A6</f>
        <v>0</v>
      </c>
      <c r="AJ6" s="93">
        <f t="shared" si="8"/>
        <v>0</v>
      </c>
      <c r="AK6" s="93">
        <f t="shared" si="8"/>
        <v>0</v>
      </c>
      <c r="AL6" s="93">
        <f t="shared" si="8"/>
        <v>0</v>
      </c>
      <c r="AM6" s="93">
        <f t="shared" si="8"/>
        <v>0</v>
      </c>
      <c r="AN6" s="93">
        <f t="shared" si="8"/>
        <v>0</v>
      </c>
      <c r="AO6" s="93">
        <f t="shared" si="8"/>
        <v>0</v>
      </c>
      <c r="AP6" s="93">
        <f t="shared" si="8"/>
        <v>0</v>
      </c>
      <c r="AQ6" s="93">
        <f t="shared" si="8"/>
        <v>0</v>
      </c>
      <c r="AR6" s="93">
        <f t="shared" si="3"/>
        <v>0</v>
      </c>
    </row>
    <row r="7" spans="1:44" x14ac:dyDescent="0.25">
      <c r="A7" s="38">
        <v>9</v>
      </c>
      <c r="B7" s="39" t="s">
        <v>120</v>
      </c>
      <c r="C7" s="133"/>
      <c r="D7" s="132"/>
      <c r="E7" s="40">
        <f>D7*A7</f>
        <v>0</v>
      </c>
      <c r="G7" s="132"/>
      <c r="H7" s="88" t="s">
        <v>136</v>
      </c>
      <c r="I7" s="88">
        <f t="shared" ref="I7:Q7" si="9">$G$7*$A$7</f>
        <v>0</v>
      </c>
      <c r="J7" s="88">
        <f t="shared" si="9"/>
        <v>0</v>
      </c>
      <c r="K7" s="88">
        <f t="shared" si="9"/>
        <v>0</v>
      </c>
      <c r="L7" s="88">
        <f t="shared" si="9"/>
        <v>0</v>
      </c>
      <c r="M7" s="88">
        <f t="shared" si="9"/>
        <v>0</v>
      </c>
      <c r="N7" s="88">
        <f t="shared" si="9"/>
        <v>0</v>
      </c>
      <c r="O7" s="88">
        <f t="shared" si="9"/>
        <v>0</v>
      </c>
      <c r="P7" s="88">
        <f t="shared" si="9"/>
        <v>0</v>
      </c>
      <c r="Q7" s="88">
        <f t="shared" si="9"/>
        <v>0</v>
      </c>
      <c r="R7" s="92">
        <f t="shared" si="5"/>
        <v>0</v>
      </c>
      <c r="T7" s="132"/>
      <c r="U7" s="88" t="s">
        <v>136</v>
      </c>
      <c r="V7" s="88">
        <f t="shared" ref="V7:AD7" si="10">$T$7*$A$7</f>
        <v>0</v>
      </c>
      <c r="W7" s="88">
        <f t="shared" si="10"/>
        <v>0</v>
      </c>
      <c r="X7" s="88">
        <f t="shared" si="10"/>
        <v>0</v>
      </c>
      <c r="Y7" s="88">
        <f t="shared" si="10"/>
        <v>0</v>
      </c>
      <c r="Z7" s="88">
        <f t="shared" si="10"/>
        <v>0</v>
      </c>
      <c r="AA7" s="88">
        <f t="shared" si="10"/>
        <v>0</v>
      </c>
      <c r="AB7" s="88">
        <f t="shared" si="10"/>
        <v>0</v>
      </c>
      <c r="AC7" s="88">
        <f t="shared" si="10"/>
        <v>0</v>
      </c>
      <c r="AD7" s="88">
        <f t="shared" si="10"/>
        <v>0</v>
      </c>
      <c r="AE7" s="88">
        <f t="shared" si="7"/>
        <v>0</v>
      </c>
      <c r="AG7" s="132"/>
      <c r="AH7" s="93" t="s">
        <v>136</v>
      </c>
      <c r="AI7" s="93">
        <f t="shared" ref="AI7:AQ7" si="11">$AG$7*$A$7</f>
        <v>0</v>
      </c>
      <c r="AJ7" s="93">
        <f t="shared" si="11"/>
        <v>0</v>
      </c>
      <c r="AK7" s="93">
        <f t="shared" si="11"/>
        <v>0</v>
      </c>
      <c r="AL7" s="93">
        <f t="shared" si="11"/>
        <v>0</v>
      </c>
      <c r="AM7" s="93">
        <f t="shared" si="11"/>
        <v>0</v>
      </c>
      <c r="AN7" s="93">
        <f t="shared" si="11"/>
        <v>0</v>
      </c>
      <c r="AO7" s="93">
        <f t="shared" si="11"/>
        <v>0</v>
      </c>
      <c r="AP7" s="93">
        <f t="shared" si="11"/>
        <v>0</v>
      </c>
      <c r="AQ7" s="93">
        <f t="shared" si="11"/>
        <v>0</v>
      </c>
      <c r="AR7" s="93">
        <f t="shared" si="3"/>
        <v>0</v>
      </c>
    </row>
    <row r="8" spans="1:44" x14ac:dyDescent="0.25">
      <c r="A8" s="143" t="s">
        <v>119</v>
      </c>
      <c r="B8" s="144"/>
      <c r="C8" s="144"/>
      <c r="D8" s="145"/>
      <c r="E8" s="41">
        <f>SUM(E5:E7)</f>
        <v>0</v>
      </c>
      <c r="G8" s="94" t="s">
        <v>148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>
        <f>SUM(R5:R7)</f>
        <v>0</v>
      </c>
      <c r="T8" s="97" t="s">
        <v>145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>
        <f>SUM(AE5:AE7)</f>
        <v>0</v>
      </c>
      <c r="AG8" s="112" t="s">
        <v>146</v>
      </c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>
        <f>SUM(AR5:AR7)</f>
        <v>0</v>
      </c>
    </row>
    <row r="13" spans="1:44" ht="15.75" thickBot="1" x14ac:dyDescent="0.3"/>
    <row r="14" spans="1:44" ht="15.75" thickBot="1" x14ac:dyDescent="0.3">
      <c r="B14" s="115" t="s">
        <v>151</v>
      </c>
      <c r="C14" s="116"/>
      <c r="D14" s="116" t="s">
        <v>137</v>
      </c>
      <c r="E14" s="117">
        <f>E8+R8+AE8</f>
        <v>0</v>
      </c>
    </row>
  </sheetData>
  <sheetProtection algorithmName="SHA-512" hashValue="GHHB9CicFHLiita1rr4Y697U6l+8OuHgeRja3LiJFYT3WRU1m5Hqy3kRD5yfXKCNc0ftZMXuw/TINY+MqoT0Qg==" saltValue="iDuGOR9Eb1wvYXaskkK3QA==" spinCount="100000" sheet="1" objects="1" scenarios="1"/>
  <mergeCells count="4">
    <mergeCell ref="A3:E3"/>
    <mergeCell ref="A8:D8"/>
    <mergeCell ref="AG3:AH3"/>
    <mergeCell ref="T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4" sqref="E4"/>
    </sheetView>
  </sheetViews>
  <sheetFormatPr defaultRowHeight="15" x14ac:dyDescent="0.25"/>
  <cols>
    <col min="1" max="1" width="53.85546875" bestFit="1" customWidth="1"/>
    <col min="2" max="2" width="18.140625" customWidth="1"/>
    <col min="5" max="5" width="34.28515625" customWidth="1"/>
  </cols>
  <sheetData>
    <row r="1" spans="1:5" ht="15.75" thickBot="1" x14ac:dyDescent="0.3"/>
    <row r="2" spans="1:5" ht="15.75" thickBot="1" x14ac:dyDescent="0.3">
      <c r="A2" s="115" t="s">
        <v>150</v>
      </c>
      <c r="B2" s="116"/>
      <c r="C2" s="116"/>
      <c r="D2" s="116" t="s">
        <v>137</v>
      </c>
      <c r="E2" s="122">
        <f>'Benodigde scopen incl onderhoud'!E36</f>
        <v>0</v>
      </c>
    </row>
    <row r="3" spans="1:5" ht="15.75" thickBot="1" x14ac:dyDescent="0.3">
      <c r="E3" s="123"/>
    </row>
    <row r="4" spans="1:5" ht="15.75" thickBot="1" x14ac:dyDescent="0.3">
      <c r="A4" s="115" t="s">
        <v>151</v>
      </c>
      <c r="B4" s="116"/>
      <c r="C4" s="116"/>
      <c r="D4" s="116" t="s">
        <v>137</v>
      </c>
      <c r="E4" s="122">
        <f>'Benodigde randapp incl onderhou'!E14</f>
        <v>0</v>
      </c>
    </row>
    <row r="6" spans="1:5" ht="15.75" thickBot="1" x14ac:dyDescent="0.3"/>
    <row r="7" spans="1:5" ht="21.75" thickBot="1" x14ac:dyDescent="0.4">
      <c r="A7" s="118"/>
      <c r="B7" s="119" t="s">
        <v>152</v>
      </c>
      <c r="C7" s="120"/>
      <c r="D7" s="120"/>
      <c r="E7" s="121">
        <f>E4+E2</f>
        <v>0</v>
      </c>
    </row>
  </sheetData>
  <sheetProtection algorithmName="SHA-512" hashValue="5OC/Ggig5eB0ouLdIFLDkrqtQ/rqB2U84cB+3vPeXjDiRl+w03X9S6/KMX3tPT0G9SCLCnwlfJ3Wv4GQ42x3nQ==" saltValue="zOwx5vPswJmJ7FxTTj05Kw==" spinCount="100000" sheet="1" objects="1" scenario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Invulinstructie</vt:lpstr>
      <vt:lpstr>Inventarisatielijst</vt:lpstr>
      <vt:lpstr>Benodigde scopen incl onderhoud</vt:lpstr>
      <vt:lpstr>Benodigde randapp incl onderhou</vt:lpstr>
      <vt:lpstr>Totale inschrijfsom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van Rijn</dc:creator>
  <cp:lastModifiedBy>D. van Rijn</cp:lastModifiedBy>
  <dcterms:created xsi:type="dcterms:W3CDTF">2020-06-10T08:28:23Z</dcterms:created>
  <dcterms:modified xsi:type="dcterms:W3CDTF">2021-03-30T14:03:40Z</dcterms:modified>
</cp:coreProperties>
</file>