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filterPrivacy="1" codeName="ThisWorkbook" autoCompressPictures="0"/>
  <xr:revisionPtr revIDLastSave="0" documentId="13_ncr:1_{B30FFB83-3E1B-F347-B205-2E12A2454700}" xr6:coauthVersionLast="45" xr6:coauthVersionMax="45" xr10:uidLastSave="{00000000-0000-0000-0000-000000000000}"/>
  <bookViews>
    <workbookView xWindow="0" yWindow="460" windowWidth="28800" windowHeight="16240" activeTab="5"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vragen'!$C$14:$H$14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 i="19" l="1"/>
  <c r="E4" i="19"/>
  <c r="C4" i="19"/>
  <c r="J37" i="9" l="1"/>
  <c r="G37" i="9"/>
  <c r="D37" i="9"/>
  <c r="J31" i="9"/>
  <c r="G31" i="9"/>
  <c r="D31" i="9"/>
  <c r="J25" i="9"/>
  <c r="G25" i="9"/>
  <c r="D25" i="9"/>
  <c r="J19" i="9"/>
  <c r="G19" i="9"/>
  <c r="D19" i="9"/>
  <c r="J13" i="9"/>
  <c r="G13" i="9"/>
  <c r="D13" i="9"/>
  <c r="J7" i="9"/>
  <c r="G7" i="9"/>
  <c r="D7" i="9"/>
  <c r="A32" i="9" l="1"/>
  <c r="A26" i="9"/>
  <c r="A20" i="9"/>
  <c r="A14" i="9"/>
  <c r="A8" i="9"/>
  <c r="A2" i="9"/>
  <c r="D5" i="9"/>
  <c r="J35" i="9"/>
  <c r="G35" i="9"/>
  <c r="D35" i="9"/>
  <c r="J29" i="9"/>
  <c r="G29" i="9"/>
  <c r="D29" i="9"/>
  <c r="J23" i="9"/>
  <c r="G23" i="9"/>
  <c r="D23" i="9"/>
  <c r="J17" i="9"/>
  <c r="J11" i="9"/>
  <c r="J5" i="9"/>
  <c r="G17" i="9"/>
  <c r="D17" i="9"/>
  <c r="G11" i="9"/>
  <c r="G5" i="9"/>
  <c r="D11" i="9"/>
  <c r="A3" i="19"/>
  <c r="D34" i="9"/>
  <c r="D33" i="9"/>
  <c r="A13" i="16"/>
  <c r="A11" i="16"/>
  <c r="A9" i="16"/>
  <c r="A7" i="16"/>
  <c r="A5" i="16"/>
  <c r="A3" i="16"/>
  <c r="A2" i="16"/>
  <c r="A13" i="15"/>
  <c r="A11" i="15"/>
  <c r="A9" i="15"/>
  <c r="A7" i="15"/>
  <c r="A5" i="15"/>
  <c r="A3" i="15"/>
  <c r="A2" i="15"/>
  <c r="A2" i="7"/>
  <c r="J34" i="9"/>
  <c r="J33" i="9"/>
  <c r="J28" i="9"/>
  <c r="J27" i="9"/>
  <c r="G34" i="9"/>
  <c r="G33" i="9"/>
  <c r="G28" i="9"/>
  <c r="G27" i="9"/>
  <c r="D28" i="9"/>
  <c r="D27" i="9"/>
  <c r="A33" i="9"/>
  <c r="A27" i="9"/>
  <c r="J1" i="9"/>
  <c r="A13" i="7"/>
  <c r="A11" i="7"/>
  <c r="A9" i="7"/>
  <c r="J22" i="9"/>
  <c r="J21" i="9"/>
  <c r="G22" i="9"/>
  <c r="G21" i="9"/>
  <c r="D22" i="9"/>
  <c r="D21" i="9"/>
  <c r="A21" i="9"/>
  <c r="I1" i="16"/>
  <c r="F1" i="16"/>
  <c r="C1" i="16"/>
  <c r="J16" i="9"/>
  <c r="J15" i="9"/>
  <c r="J10" i="9"/>
  <c r="J9" i="9"/>
  <c r="J4" i="9"/>
  <c r="J3" i="9"/>
  <c r="G16" i="9"/>
  <c r="G15" i="9"/>
  <c r="G10" i="9"/>
  <c r="G9" i="9"/>
  <c r="G4" i="9"/>
  <c r="G3" i="9"/>
  <c r="D16" i="9"/>
  <c r="D15" i="9"/>
  <c r="D10" i="9"/>
  <c r="D9" i="9"/>
  <c r="D4" i="9"/>
  <c r="D3" i="9"/>
  <c r="G2" i="19"/>
  <c r="E2" i="19"/>
  <c r="C2" i="19"/>
  <c r="G1" i="9"/>
  <c r="D1" i="9"/>
  <c r="A15" i="9"/>
  <c r="A9" i="9"/>
  <c r="A3" i="9"/>
  <c r="A3" i="7"/>
  <c r="A7" i="7"/>
  <c r="A5" i="7"/>
  <c r="I1" i="15"/>
  <c r="F1" i="15"/>
  <c r="C1" i="15"/>
  <c r="G39" i="9" l="1"/>
  <c r="E3" i="19" s="1"/>
  <c r="J39" i="9"/>
  <c r="G3" i="19" s="1"/>
  <c r="D39" i="9"/>
  <c r="C3" i="19" s="1"/>
  <c r="C8" i="19" l="1"/>
  <c r="G8" i="19"/>
  <c r="E8" i="19"/>
</calcChain>
</file>

<file path=xl/sharedStrings.xml><?xml version="1.0" encoding="utf-8"?>
<sst xmlns="http://schemas.openxmlformats.org/spreadsheetml/2006/main" count="276" uniqueCount="45">
  <si>
    <t>Beoordelaar 1: &lt;&lt;&gt;&gt;</t>
  </si>
  <si>
    <t>Beoordelaar 2: &lt;&lt;&gt;&gt;</t>
  </si>
  <si>
    <t>Beoordelaar 3: &lt;&lt;&gt;&gt;</t>
  </si>
  <si>
    <t>&lt;MOTIVATIE&gt;</t>
  </si>
  <si>
    <t>Beoordelaar 1</t>
  </si>
  <si>
    <t>Beoordelaar 2</t>
  </si>
  <si>
    <t>Beoordelaar 3</t>
  </si>
  <si>
    <t>Score:</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</si>
  <si>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</si>
  <si>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</si>
  <si>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</si>
  <si>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</si>
  <si>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</si>
  <si>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</si>
  <si>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</si>
  <si>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</si>
  <si>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</si>
  <si>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</si>
  <si>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</si>
  <si>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</si>
  <si>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Te behalen waarde bij</t>
  </si>
  <si>
    <t>FICTIEVE EINDWAARDE (prijs -/- kwaliteit):</t>
  </si>
  <si>
    <t>Totaalwaarde criterium kwaliteit</t>
  </si>
  <si>
    <t>KO</t>
  </si>
  <si>
    <t>SCORE:</t>
  </si>
  <si>
    <t>Motivatie</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</si>
  <si>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t>
  </si>
  <si>
    <t>Behaalde waarde:</t>
  </si>
  <si>
    <t xml:space="preserve">Inschrijver zal op locatie van de aanbestedende dienst of ONLINE  een toelichting geven op haar beantwoording van de open vragen. De beoordelaars kunnen aan de hand van de inschrijving en de toelichting nadere vragen stellen (over uitsluitend deze onderwerpen) ter verduidelijking, om zodoende de beoordeling zo goed mogelijk te laten plaatsvinden. </t>
  </si>
  <si>
    <t>BEOORDELINGSFORMULIER KWALITEIT PERCEEL 2</t>
  </si>
  <si>
    <t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t>
  </si>
  <si>
    <t>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t>
  </si>
  <si>
    <t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t>
  </si>
  <si>
    <t>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t>
  </si>
  <si>
    <t>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t>
  </si>
  <si>
    <t>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t>
  </si>
  <si>
    <t>7.1.1 PLAN VAN AANPAK (AANVANG DIENSTVERLENING)</t>
  </si>
  <si>
    <t>7.1.2 MARKTKENNIS</t>
  </si>
  <si>
    <t>7.1.3	MANAGEMENTINFORMATIE</t>
  </si>
  <si>
    <t>7.1.4 SUCCESMANAGEMENT</t>
  </si>
  <si>
    <t>7.1.5 FLEXIBILITEIT I</t>
  </si>
  <si>
    <t>7.1.6 FLEXIBILITEIT II</t>
  </si>
  <si>
    <t>7.1	 BEANTWOORDING OPEN VRAGEN</t>
  </si>
  <si>
    <t>Consensus (7.1)</t>
  </si>
  <si>
    <t>Totale score 7.1 Open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</si>
</sst>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4"/>
      <color theme="1"/>
      <name val="Verdana"/>
      <family val="2"/>
    </font>
    <font>
      <b/>
      <sz val="11"/>
      <color theme="0"/>
      <name val="Calibri"/>
      <family val="2"/>
      <scheme val="minor"/>
    </font>
    <font>
      <b/>
      <sz val="18"/>
      <color theme="0"/>
      <name val="Verdana"/>
      <family val="2"/>
    </font>
  </fonts>
  <fills count="7">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0">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4" fillId="2" borderId="7" xfId="0" applyFont="1" applyFill="1" applyBorder="1" applyAlignment="1" applyProtection="1">
      <alignment horizontal="left" vertical="center" indent="1"/>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0" fontId="14" fillId="0" borderId="0" xfId="0" applyFont="1"/>
    <xf numFmtId="167" fontId="4" fillId="2" borderId="7" xfId="0" applyNumberFormat="1" applyFont="1" applyFill="1" applyBorder="1" applyAlignment="1" applyProtection="1">
      <alignment horizontal="left" vertical="center"/>
    </xf>
    <xf numFmtId="0" fontId="0" fillId="0" borderId="0" xfId="0" applyFont="1"/>
    <xf numFmtId="0" fontId="17" fillId="0" borderId="0" xfId="0" applyFont="1"/>
    <xf numFmtId="0" fontId="0" fillId="0" borderId="0" xfId="0" applyFill="1" applyBorder="1" applyProtection="1"/>
    <xf numFmtId="166" fontId="12" fillId="0" borderId="0" xfId="0" applyNumberFormat="1" applyFont="1" applyFill="1" applyBorder="1" applyAlignment="1" applyProtection="1">
      <alignment vertical="center" wrapText="1"/>
    </xf>
    <xf numFmtId="0" fontId="19" fillId="0" borderId="0" xfId="0" applyFont="1"/>
    <xf numFmtId="0" fontId="15" fillId="3" borderId="7"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166" fontId="15" fillId="4" borderId="9" xfId="0" applyNumberFormat="1" applyFont="1" applyFill="1" applyBorder="1" applyAlignment="1">
      <alignment horizontal="center" vertical="center"/>
    </xf>
    <xf numFmtId="166" fontId="15" fillId="4"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1" fillId="5" borderId="2" xfId="0" applyFont="1" applyFill="1" applyBorder="1" applyAlignment="1" applyProtection="1">
      <alignment horizontal="left" vertical="center" indent="1"/>
    </xf>
    <xf numFmtId="165" fontId="3" fillId="6" borderId="4" xfId="0" applyNumberFormat="1" applyFont="1" applyFill="1" applyBorder="1" applyAlignment="1" applyProtection="1">
      <alignment horizontal="center" vertical="center"/>
      <protection locked="0"/>
    </xf>
    <xf numFmtId="165" fontId="3" fillId="6" borderId="3"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wrapText="1"/>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8" fillId="5" borderId="1" xfId="0" applyFont="1" applyFill="1" applyBorder="1" applyAlignment="1" applyProtection="1">
      <alignment horizontal="center" vertical="center" wrapText="1"/>
      <protection locked="0"/>
    </xf>
    <xf numFmtId="164" fontId="2" fillId="6"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1" fillId="6" borderId="1" xfId="0" applyFont="1" applyFill="1" applyBorder="1" applyAlignment="1">
      <alignment vertical="center" wrapText="1"/>
    </xf>
    <xf numFmtId="166" fontId="1" fillId="6" borderId="8"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20"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164" fontId="2" fillId="0" borderId="0"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left" vertical="center" wrapText="1"/>
    </xf>
    <xf numFmtId="166" fontId="12" fillId="5" borderId="2" xfId="0" applyNumberFormat="1" applyFont="1" applyFill="1" applyBorder="1" applyAlignment="1" applyProtection="1">
      <alignment vertical="center" wrapText="1"/>
    </xf>
    <xf numFmtId="166" fontId="12" fillId="5" borderId="3" xfId="0" applyNumberFormat="1" applyFont="1" applyFill="1" applyBorder="1" applyAlignment="1" applyProtection="1">
      <alignment vertical="center" wrapText="1"/>
    </xf>
    <xf numFmtId="0" fontId="10" fillId="3" borderId="8" xfId="0" applyFont="1" applyFill="1" applyBorder="1" applyAlignment="1">
      <alignment horizontal="left" vertical="center" wrapText="1"/>
    </xf>
    <xf numFmtId="0" fontId="2" fillId="3" borderId="2" xfId="0" applyFont="1" applyFill="1" applyBorder="1"/>
    <xf numFmtId="0" fontId="2" fillId="3" borderId="4" xfId="0" applyFont="1" applyFill="1" applyBorder="1"/>
    <xf numFmtId="0" fontId="2" fillId="3" borderId="3" xfId="0" applyFont="1" applyFill="1" applyBorder="1"/>
    <xf numFmtId="0" fontId="2" fillId="0" borderId="0" xfId="0" applyFont="1"/>
    <xf numFmtId="0" fontId="4" fillId="0" borderId="7" xfId="0" applyFont="1" applyFill="1" applyBorder="1" applyAlignment="1" applyProtection="1">
      <alignment horizontal="left" vertical="center" indent="1"/>
    </xf>
    <xf numFmtId="0" fontId="3" fillId="0" borderId="7" xfId="0" applyFont="1" applyFill="1" applyBorder="1" applyAlignment="1" applyProtection="1">
      <alignment horizontal="left" vertical="center" indent="1"/>
    </xf>
    <xf numFmtId="0" fontId="2" fillId="0" borderId="7" xfId="0" applyFont="1" applyFill="1" applyBorder="1" applyAlignment="1" applyProtection="1">
      <alignment horizontal="left" vertical="center" wrapText="1" indent="1"/>
    </xf>
    <xf numFmtId="0" fontId="2" fillId="0" borderId="7" xfId="0" applyFont="1" applyFill="1" applyBorder="1"/>
    <xf numFmtId="0" fontId="2" fillId="0" borderId="0" xfId="0" applyFont="1" applyFill="1" applyProtection="1"/>
    <xf numFmtId="165" fontId="2" fillId="0" borderId="0" xfId="0" applyNumberFormat="1" applyFont="1" applyFill="1" applyAlignment="1" applyProtection="1">
      <alignment horizontal="center"/>
    </xf>
    <xf numFmtId="0" fontId="18" fillId="3" borderId="6"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6"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2"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xf>
    <xf numFmtId="165" fontId="3" fillId="5" borderId="3" xfId="0" applyNumberFormat="1" applyFont="1" applyFill="1" applyBorder="1" applyAlignment="1" applyProtection="1">
      <alignment horizontal="center" vertical="center"/>
    </xf>
    <xf numFmtId="0" fontId="2" fillId="6" borderId="5" xfId="0" applyFont="1" applyFill="1" applyBorder="1" applyAlignment="1" applyProtection="1">
      <alignment horizontal="left" vertical="center" wrapText="1" indent="1"/>
    </xf>
    <xf numFmtId="0" fontId="2" fillId="6" borderId="6" xfId="0" applyFont="1" applyFill="1" applyBorder="1" applyAlignment="1" applyProtection="1">
      <alignment horizontal="left" vertical="center" wrapText="1" indent="1"/>
    </xf>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14" xfId="0" applyFont="1" applyFill="1" applyBorder="1" applyAlignment="1" applyProtection="1">
      <alignment horizontal="center" vertical="center" wrapText="1"/>
    </xf>
    <xf numFmtId="164" fontId="2" fillId="0" borderId="0" xfId="0" applyNumberFormat="1" applyFont="1" applyFill="1" applyBorder="1" applyAlignment="1" applyProtection="1">
      <alignment horizontal="center" vertical="center" wrapText="1"/>
      <protection locked="0"/>
    </xf>
    <xf numFmtId="164" fontId="2" fillId="6" borderId="1" xfId="0" applyNumberFormat="1" applyFont="1" applyFill="1" applyBorder="1" applyAlignment="1" applyProtection="1">
      <alignment horizontal="center" vertical="center" wrapText="1"/>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1" fillId="3" borderId="1" xfId="0" applyFont="1" applyFill="1" applyBorder="1" applyAlignment="1">
      <alignment horizontal="right" vertical="center" wrapText="1"/>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O21"/>
  <sheetViews>
    <sheetView showGridLines="0" topLeftCell="A18" zoomScaleNormal="100" workbookViewId="0">
      <selection activeCell="A22" sqref="A22:XFD22"/>
    </sheetView>
  </sheetViews>
  <sheetFormatPr baseColWidth="10" defaultRowHeight="15" x14ac:dyDescent="0.2"/>
  <cols>
    <col min="1" max="1" width="80.83203125" customWidth="1"/>
    <col min="2" max="2" width="21.83203125" customWidth="1"/>
    <col min="3" max="7" width="18.83203125" customWidth="1"/>
    <col min="8" max="15" width="10.83203125" style="14"/>
  </cols>
  <sheetData>
    <row r="1" spans="1:8" ht="33" customHeight="1" x14ac:dyDescent="0.2">
      <c r="A1" s="62" t="s">
        <v>29</v>
      </c>
      <c r="B1" s="63"/>
      <c r="C1" s="63"/>
      <c r="D1" s="63"/>
      <c r="E1" s="63"/>
      <c r="F1" s="63"/>
      <c r="G1" s="63"/>
    </row>
    <row r="2" spans="1:8" ht="30" customHeight="1" x14ac:dyDescent="0.2">
      <c r="A2" s="67" t="s">
        <v>42</v>
      </c>
      <c r="B2" s="67"/>
      <c r="C2" s="67"/>
      <c r="D2" s="67"/>
      <c r="E2" s="67"/>
      <c r="F2" s="67"/>
      <c r="G2" s="67"/>
    </row>
    <row r="3" spans="1:8" ht="118" customHeight="1" x14ac:dyDescent="0.2">
      <c r="A3" s="66" t="s">
        <v>26</v>
      </c>
      <c r="B3" s="66"/>
      <c r="C3" s="66" t="s">
        <v>28</v>
      </c>
      <c r="D3" s="66"/>
      <c r="E3" s="66"/>
      <c r="F3" s="66"/>
      <c r="G3" s="66"/>
    </row>
    <row r="4" spans="1:8" ht="20" customHeight="1" x14ac:dyDescent="0.2">
      <c r="A4" s="68" t="s">
        <v>36</v>
      </c>
      <c r="B4" s="69"/>
      <c r="C4" s="19" t="s">
        <v>20</v>
      </c>
      <c r="D4" s="19" t="s">
        <v>20</v>
      </c>
      <c r="E4" s="19" t="s">
        <v>20</v>
      </c>
      <c r="F4" s="19" t="s">
        <v>20</v>
      </c>
      <c r="G4" s="19" t="s">
        <v>20</v>
      </c>
    </row>
    <row r="5" spans="1:8" s="15" customFormat="1" ht="18" customHeight="1" x14ac:dyDescent="0.2">
      <c r="A5" s="70"/>
      <c r="B5" s="71"/>
      <c r="C5" s="20" t="s">
        <v>9</v>
      </c>
      <c r="D5" s="21" t="s">
        <v>16</v>
      </c>
      <c r="E5" s="20" t="s">
        <v>17</v>
      </c>
      <c r="F5" s="20" t="s">
        <v>18</v>
      </c>
      <c r="G5" s="20" t="s">
        <v>19</v>
      </c>
    </row>
    <row r="6" spans="1:8" ht="87" customHeight="1" x14ac:dyDescent="0.2">
      <c r="A6" s="64" t="s">
        <v>30</v>
      </c>
      <c r="B6" s="65"/>
      <c r="C6" s="23">
        <v>20000</v>
      </c>
      <c r="D6" s="24">
        <v>10000</v>
      </c>
      <c r="E6" s="24">
        <v>5000</v>
      </c>
      <c r="F6" s="24">
        <v>0</v>
      </c>
      <c r="G6" s="24" t="s">
        <v>23</v>
      </c>
    </row>
    <row r="7" spans="1:8" ht="20" customHeight="1" x14ac:dyDescent="0.2">
      <c r="A7" s="68" t="s">
        <v>37</v>
      </c>
      <c r="B7" s="69"/>
      <c r="C7" s="22" t="s">
        <v>20</v>
      </c>
      <c r="D7" s="22" t="s">
        <v>20</v>
      </c>
      <c r="E7" s="22" t="s">
        <v>20</v>
      </c>
      <c r="F7" s="22" t="s">
        <v>20</v>
      </c>
      <c r="G7" s="22" t="s">
        <v>20</v>
      </c>
    </row>
    <row r="8" spans="1:8" s="15" customFormat="1" ht="18" customHeight="1" x14ac:dyDescent="0.2">
      <c r="A8" s="70"/>
      <c r="B8" s="71"/>
      <c r="C8" s="20" t="s">
        <v>9</v>
      </c>
      <c r="D8" s="21" t="s">
        <v>16</v>
      </c>
      <c r="E8" s="20" t="s">
        <v>17</v>
      </c>
      <c r="F8" s="20" t="s">
        <v>18</v>
      </c>
      <c r="G8" s="20" t="s">
        <v>19</v>
      </c>
    </row>
    <row r="9" spans="1:8" ht="120" customHeight="1" x14ac:dyDescent="0.2">
      <c r="A9" s="64" t="s">
        <v>31</v>
      </c>
      <c r="B9" s="65"/>
      <c r="C9" s="23">
        <v>20000</v>
      </c>
      <c r="D9" s="24">
        <v>10000</v>
      </c>
      <c r="E9" s="24">
        <v>5000</v>
      </c>
      <c r="F9" s="24">
        <v>0</v>
      </c>
      <c r="G9" s="24" t="s">
        <v>23</v>
      </c>
    </row>
    <row r="10" spans="1:8" ht="20" customHeight="1" x14ac:dyDescent="0.2">
      <c r="A10" s="68" t="s">
        <v>38</v>
      </c>
      <c r="B10" s="69"/>
      <c r="C10" s="22" t="s">
        <v>20</v>
      </c>
      <c r="D10" s="22" t="s">
        <v>20</v>
      </c>
      <c r="E10" s="22" t="s">
        <v>20</v>
      </c>
      <c r="F10" s="22" t="s">
        <v>20</v>
      </c>
      <c r="G10" s="22" t="s">
        <v>20</v>
      </c>
    </row>
    <row r="11" spans="1:8" s="15" customFormat="1" ht="20" customHeight="1" x14ac:dyDescent="0.2">
      <c r="A11" s="70"/>
      <c r="B11" s="71"/>
      <c r="C11" s="20" t="s">
        <v>9</v>
      </c>
      <c r="D11" s="21" t="s">
        <v>16</v>
      </c>
      <c r="E11" s="20" t="s">
        <v>17</v>
      </c>
      <c r="F11" s="20" t="s">
        <v>18</v>
      </c>
      <c r="G11" s="20" t="s">
        <v>19</v>
      </c>
    </row>
    <row r="12" spans="1:8" ht="95" customHeight="1" x14ac:dyDescent="0.2">
      <c r="A12" s="64" t="s">
        <v>32</v>
      </c>
      <c r="B12" s="65"/>
      <c r="C12" s="24">
        <v>20000</v>
      </c>
      <c r="D12" s="24">
        <v>10000</v>
      </c>
      <c r="E12" s="24">
        <v>5000</v>
      </c>
      <c r="F12" s="24">
        <v>0</v>
      </c>
      <c r="G12" s="24" t="s">
        <v>23</v>
      </c>
    </row>
    <row r="13" spans="1:8" ht="20" customHeight="1" x14ac:dyDescent="0.2">
      <c r="A13" s="68" t="s">
        <v>39</v>
      </c>
      <c r="B13" s="69"/>
      <c r="C13" s="22" t="s">
        <v>20</v>
      </c>
      <c r="D13" s="22" t="s">
        <v>20</v>
      </c>
      <c r="E13" s="22" t="s">
        <v>20</v>
      </c>
      <c r="F13" s="22" t="s">
        <v>20</v>
      </c>
      <c r="G13" s="22" t="s">
        <v>20</v>
      </c>
    </row>
    <row r="14" spans="1:8" s="15" customFormat="1" ht="20" customHeight="1" x14ac:dyDescent="0.2">
      <c r="A14" s="70"/>
      <c r="B14" s="71"/>
      <c r="C14" s="20" t="s">
        <v>9</v>
      </c>
      <c r="D14" s="21" t="s">
        <v>16</v>
      </c>
      <c r="E14" s="20" t="s">
        <v>17</v>
      </c>
      <c r="F14" s="20" t="s">
        <v>18</v>
      </c>
      <c r="G14" s="20" t="s">
        <v>19</v>
      </c>
      <c r="H14" s="18" t="s">
        <v>24</v>
      </c>
    </row>
    <row r="15" spans="1:8" ht="134" customHeight="1" x14ac:dyDescent="0.2">
      <c r="A15" s="64" t="s">
        <v>33</v>
      </c>
      <c r="B15" s="65"/>
      <c r="C15" s="23">
        <v>20000</v>
      </c>
      <c r="D15" s="24">
        <v>10000</v>
      </c>
      <c r="E15" s="24">
        <v>5000</v>
      </c>
      <c r="F15" s="24">
        <v>0</v>
      </c>
      <c r="G15" s="24" t="s">
        <v>23</v>
      </c>
    </row>
    <row r="16" spans="1:8" ht="20" customHeight="1" x14ac:dyDescent="0.2">
      <c r="A16" s="68" t="s">
        <v>40</v>
      </c>
      <c r="B16" s="69"/>
      <c r="C16" s="22" t="s">
        <v>20</v>
      </c>
      <c r="D16" s="22" t="s">
        <v>20</v>
      </c>
      <c r="E16" s="22" t="s">
        <v>20</v>
      </c>
      <c r="F16" s="22" t="s">
        <v>20</v>
      </c>
      <c r="G16" s="22" t="s">
        <v>20</v>
      </c>
    </row>
    <row r="17" spans="1:7" s="15" customFormat="1" ht="20" customHeight="1" x14ac:dyDescent="0.2">
      <c r="A17" s="70"/>
      <c r="B17" s="71"/>
      <c r="C17" s="20" t="s">
        <v>9</v>
      </c>
      <c r="D17" s="21" t="s">
        <v>16</v>
      </c>
      <c r="E17" s="20" t="s">
        <v>17</v>
      </c>
      <c r="F17" s="20" t="s">
        <v>18</v>
      </c>
      <c r="G17" s="20" t="s">
        <v>19</v>
      </c>
    </row>
    <row r="18" spans="1:7" ht="125" customHeight="1" x14ac:dyDescent="0.2">
      <c r="A18" s="64" t="s">
        <v>34</v>
      </c>
      <c r="B18" s="65"/>
      <c r="C18" s="24">
        <v>20000</v>
      </c>
      <c r="D18" s="24">
        <v>10000</v>
      </c>
      <c r="E18" s="24">
        <v>5000</v>
      </c>
      <c r="F18" s="24">
        <v>0</v>
      </c>
      <c r="G18" s="24" t="s">
        <v>23</v>
      </c>
    </row>
    <row r="19" spans="1:7" ht="20" customHeight="1" x14ac:dyDescent="0.2">
      <c r="A19" s="68" t="s">
        <v>41</v>
      </c>
      <c r="B19" s="69"/>
      <c r="C19" s="22" t="s">
        <v>20</v>
      </c>
      <c r="D19" s="22" t="s">
        <v>20</v>
      </c>
      <c r="E19" s="22" t="s">
        <v>20</v>
      </c>
      <c r="F19" s="22" t="s">
        <v>20</v>
      </c>
      <c r="G19" s="22" t="s">
        <v>20</v>
      </c>
    </row>
    <row r="20" spans="1:7" s="15" customFormat="1" ht="20" customHeight="1" x14ac:dyDescent="0.2">
      <c r="A20" s="70"/>
      <c r="B20" s="71"/>
      <c r="C20" s="20" t="s">
        <v>9</v>
      </c>
      <c r="D20" s="21" t="s">
        <v>16</v>
      </c>
      <c r="E20" s="20" t="s">
        <v>17</v>
      </c>
      <c r="F20" s="20" t="s">
        <v>18</v>
      </c>
      <c r="G20" s="20" t="s">
        <v>19</v>
      </c>
    </row>
    <row r="21" spans="1:7" ht="108" customHeight="1" x14ac:dyDescent="0.2">
      <c r="A21" s="64" t="s">
        <v>35</v>
      </c>
      <c r="B21" s="65"/>
      <c r="C21" s="24">
        <v>20000</v>
      </c>
      <c r="D21" s="24">
        <v>10000</v>
      </c>
      <c r="E21" s="24">
        <v>5000</v>
      </c>
      <c r="F21" s="24">
        <v>0</v>
      </c>
      <c r="G21" s="24" t="s">
        <v>23</v>
      </c>
    </row>
  </sheetData>
  <sheetProtection algorithmName="SHA-512" hashValue="uXAQaByel8X8/4OWeNUJXXj9xYHohaLV6qyY6hQb61OyR86iA4tbf6kP1Br9Ouoeg/0035ohNWH4F5QhxSD7NA==" saltValue="zcwKXytrdOTQ/AiYq2O2SA==" spinCount="100000" sheet="1" objects="1" scenarios="1"/>
  <mergeCells count="17">
    <mergeCell ref="A13:B14"/>
    <mergeCell ref="A16:B17"/>
    <mergeCell ref="A18:B18"/>
    <mergeCell ref="A19:B20"/>
    <mergeCell ref="A21:B21"/>
    <mergeCell ref="A15:B15"/>
    <mergeCell ref="A1:G1"/>
    <mergeCell ref="A12:B12"/>
    <mergeCell ref="A6:B6"/>
    <mergeCell ref="A3:B3"/>
    <mergeCell ref="A2:B2"/>
    <mergeCell ref="A9:B9"/>
    <mergeCell ref="A4:B5"/>
    <mergeCell ref="A7:B8"/>
    <mergeCell ref="A10:B11"/>
    <mergeCell ref="C2:G2"/>
    <mergeCell ref="C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11" activePane="bottomLeft" state="frozen"/>
      <selection pane="bottomLeft" activeCell="H1" sqref="H1:H1048576"/>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0</v>
      </c>
      <c r="B1" s="56"/>
      <c r="C1" s="74" t="s">
        <v>13</v>
      </c>
      <c r="D1" s="73"/>
      <c r="E1" s="56"/>
      <c r="F1" s="72" t="s">
        <v>14</v>
      </c>
      <c r="G1" s="73"/>
      <c r="H1" s="56"/>
      <c r="I1" s="72" t="s">
        <v>15</v>
      </c>
      <c r="J1" s="73"/>
      <c r="K1" s="2"/>
    </row>
    <row r="2" spans="1:11" ht="40" customHeight="1" x14ac:dyDescent="0.15">
      <c r="A2" s="26" t="str">
        <f>'Beoordelen 1. Open vragen'!A2:G2</f>
        <v>7.1	 BEANTWOORDING OPEN VRAGEN</v>
      </c>
      <c r="B2" s="57"/>
      <c r="C2" s="75"/>
      <c r="D2" s="76"/>
      <c r="E2" s="57"/>
      <c r="F2" s="75"/>
      <c r="G2" s="76"/>
      <c r="H2" s="57"/>
      <c r="I2" s="75"/>
      <c r="J2" s="76"/>
    </row>
    <row r="3" spans="1:11" ht="20" customHeight="1" x14ac:dyDescent="0.15">
      <c r="A3" s="77"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8"/>
      <c r="B4" s="58"/>
      <c r="C4" s="79" t="s">
        <v>3</v>
      </c>
      <c r="D4" s="80"/>
      <c r="E4" s="58"/>
      <c r="F4" s="81" t="s">
        <v>3</v>
      </c>
      <c r="G4" s="80"/>
      <c r="H4" s="58"/>
      <c r="I4" s="81" t="s">
        <v>3</v>
      </c>
      <c r="J4" s="80"/>
    </row>
    <row r="5" spans="1:11" ht="20" customHeight="1" x14ac:dyDescent="0.15">
      <c r="A5" s="77"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8"/>
      <c r="B6" s="58"/>
      <c r="C6" s="79" t="s">
        <v>3</v>
      </c>
      <c r="D6" s="80"/>
      <c r="E6" s="58"/>
      <c r="F6" s="81" t="s">
        <v>3</v>
      </c>
      <c r="G6" s="80"/>
      <c r="H6" s="58"/>
      <c r="I6" s="81" t="s">
        <v>3</v>
      </c>
      <c r="J6" s="80"/>
    </row>
    <row r="7" spans="1:11" ht="20" customHeight="1" x14ac:dyDescent="0.15">
      <c r="A7" s="77"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219" customHeight="1" x14ac:dyDescent="0.15">
      <c r="A8" s="78"/>
      <c r="B8" s="58"/>
      <c r="C8" s="79" t="s">
        <v>3</v>
      </c>
      <c r="D8" s="80"/>
      <c r="E8" s="58"/>
      <c r="F8" s="81" t="s">
        <v>3</v>
      </c>
      <c r="G8" s="80"/>
      <c r="H8" s="58"/>
      <c r="I8" s="81" t="s">
        <v>3</v>
      </c>
      <c r="J8" s="80"/>
    </row>
    <row r="9" spans="1:11" ht="21" customHeight="1" x14ac:dyDescent="0.15">
      <c r="A9" s="77"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8"/>
      <c r="B10" s="58"/>
      <c r="C10" s="79" t="s">
        <v>3</v>
      </c>
      <c r="D10" s="80"/>
      <c r="E10" s="58"/>
      <c r="F10" s="81" t="s">
        <v>3</v>
      </c>
      <c r="G10" s="80"/>
      <c r="H10" s="58"/>
      <c r="I10" s="81" t="s">
        <v>3</v>
      </c>
      <c r="J10" s="80"/>
    </row>
    <row r="11" spans="1:11" ht="21" customHeight="1" x14ac:dyDescent="0.15">
      <c r="A11" s="77"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8"/>
      <c r="B12" s="58"/>
      <c r="C12" s="79" t="s">
        <v>3</v>
      </c>
      <c r="D12" s="80"/>
      <c r="E12" s="58"/>
      <c r="F12" s="81" t="s">
        <v>3</v>
      </c>
      <c r="G12" s="80"/>
      <c r="H12" s="58"/>
      <c r="I12" s="81" t="s">
        <v>3</v>
      </c>
      <c r="J12" s="80"/>
    </row>
    <row r="13" spans="1:11" ht="21" customHeight="1" x14ac:dyDescent="0.15">
      <c r="A13" s="77"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8"/>
      <c r="B14" s="58"/>
      <c r="C14" s="79" t="s">
        <v>3</v>
      </c>
      <c r="D14" s="80"/>
      <c r="E14" s="58"/>
      <c r="F14" s="81" t="s">
        <v>3</v>
      </c>
      <c r="G14" s="80"/>
      <c r="H14" s="58"/>
      <c r="I14" s="81" t="s">
        <v>3</v>
      </c>
      <c r="J14" s="80"/>
    </row>
    <row r="15" spans="1:11" s="55" customFormat="1" ht="20" customHeight="1" x14ac:dyDescent="0.15">
      <c r="A15" s="52"/>
      <c r="B15" s="59"/>
      <c r="C15" s="53"/>
      <c r="D15" s="53"/>
      <c r="E15" s="59"/>
      <c r="F15" s="53"/>
      <c r="G15" s="53"/>
      <c r="H15" s="59"/>
      <c r="I15" s="53"/>
      <c r="J15" s="54"/>
    </row>
    <row r="16" spans="1:11" x14ac:dyDescent="0.15">
      <c r="A16" s="5"/>
      <c r="B16" s="61"/>
      <c r="H16" s="60"/>
    </row>
  </sheetData>
  <sheetProtection algorithmName="SHA-512" hashValue="8DTUiax2AYihN8iZ59EuSobuBVg97dwzRY4cf0fAdV6B3L0trr6N6H+I7GYZgZb6Nmay6B0IA+q+0OW1INlIdQ==" saltValue="4KLouVpFgTs6RA/vNQolOA==" spinCount="100000" sheet="1" objects="1" scenarios="1"/>
  <mergeCells count="30">
    <mergeCell ref="A9:A10"/>
    <mergeCell ref="C10:D10"/>
    <mergeCell ref="F10:G10"/>
    <mergeCell ref="I10:J10"/>
    <mergeCell ref="A11:A12"/>
    <mergeCell ref="C12:D12"/>
    <mergeCell ref="F12:G12"/>
    <mergeCell ref="I12:J12"/>
    <mergeCell ref="A13:A14"/>
    <mergeCell ref="C14:D14"/>
    <mergeCell ref="F14:G14"/>
    <mergeCell ref="I14:J14"/>
    <mergeCell ref="A3:A4"/>
    <mergeCell ref="C4:D4"/>
    <mergeCell ref="F4:G4"/>
    <mergeCell ref="I4:J4"/>
    <mergeCell ref="A5:A6"/>
    <mergeCell ref="C6:D6"/>
    <mergeCell ref="F6:G6"/>
    <mergeCell ref="I6:J6"/>
    <mergeCell ref="A7:A8"/>
    <mergeCell ref="C8:D8"/>
    <mergeCell ref="F8:G8"/>
    <mergeCell ref="I8:J8"/>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topLeftCell="B1" zoomScale="90" zoomScaleNormal="90" zoomScalePageLayoutView="85" workbookViewId="0">
      <pane ySplit="1" topLeftCell="A14"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1</v>
      </c>
      <c r="B1" s="56"/>
      <c r="C1" s="74" t="str">
        <f>'Beoordelaar 1'!C1:D1</f>
        <v>Inschrijver 1</v>
      </c>
      <c r="D1" s="73"/>
      <c r="E1" s="56"/>
      <c r="F1" s="72" t="str">
        <f>'Beoordelaar 1'!F1:G1</f>
        <v>Inschrijver 2</v>
      </c>
      <c r="G1" s="73"/>
      <c r="H1" s="56"/>
      <c r="I1" s="72" t="str">
        <f>'Beoordelaar 1'!I1:J1</f>
        <v>Inschrijver 3</v>
      </c>
      <c r="J1" s="73"/>
      <c r="K1" s="2"/>
    </row>
    <row r="2" spans="1:11" ht="40" customHeight="1" x14ac:dyDescent="0.15">
      <c r="A2" s="26" t="str">
        <f>'Beoordelen 1. Open vragen'!A2:G2</f>
        <v>7.1	 BEANTWOORDING OPEN VRAGEN</v>
      </c>
      <c r="B2" s="57"/>
      <c r="C2" s="75"/>
      <c r="D2" s="76"/>
      <c r="E2" s="57"/>
      <c r="F2" s="75"/>
      <c r="G2" s="76"/>
      <c r="H2" s="57"/>
      <c r="I2" s="75"/>
      <c r="J2" s="76"/>
    </row>
    <row r="3" spans="1:11" ht="20" customHeight="1" x14ac:dyDescent="0.15">
      <c r="A3" s="77"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8"/>
      <c r="B4" s="58"/>
      <c r="C4" s="79" t="s">
        <v>3</v>
      </c>
      <c r="D4" s="80"/>
      <c r="E4" s="58"/>
      <c r="F4" s="81" t="s">
        <v>3</v>
      </c>
      <c r="G4" s="80"/>
      <c r="H4" s="58"/>
      <c r="I4" s="81" t="s">
        <v>3</v>
      </c>
      <c r="J4" s="80"/>
    </row>
    <row r="5" spans="1:11" ht="20" customHeight="1" x14ac:dyDescent="0.15">
      <c r="A5" s="77"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8"/>
      <c r="B6" s="58"/>
      <c r="C6" s="79" t="s">
        <v>3</v>
      </c>
      <c r="D6" s="80"/>
      <c r="E6" s="58"/>
      <c r="F6" s="81" t="s">
        <v>3</v>
      </c>
      <c r="G6" s="80"/>
      <c r="H6" s="58"/>
      <c r="I6" s="81" t="s">
        <v>3</v>
      </c>
      <c r="J6" s="80"/>
    </row>
    <row r="7" spans="1:11" ht="20" customHeight="1" x14ac:dyDescent="0.15">
      <c r="A7" s="77"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188" customHeight="1" x14ac:dyDescent="0.15">
      <c r="A8" s="78"/>
      <c r="B8" s="58"/>
      <c r="C8" s="79" t="s">
        <v>3</v>
      </c>
      <c r="D8" s="80"/>
      <c r="E8" s="58"/>
      <c r="F8" s="81" t="s">
        <v>3</v>
      </c>
      <c r="G8" s="80"/>
      <c r="H8" s="58"/>
      <c r="I8" s="81" t="s">
        <v>3</v>
      </c>
      <c r="J8" s="80"/>
    </row>
    <row r="9" spans="1:11" ht="21" customHeight="1" x14ac:dyDescent="0.15">
      <c r="A9" s="77"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8"/>
      <c r="B10" s="58"/>
      <c r="C10" s="79" t="s">
        <v>3</v>
      </c>
      <c r="D10" s="80"/>
      <c r="E10" s="58"/>
      <c r="F10" s="81" t="s">
        <v>3</v>
      </c>
      <c r="G10" s="80"/>
      <c r="H10" s="58"/>
      <c r="I10" s="81" t="s">
        <v>3</v>
      </c>
      <c r="J10" s="80"/>
    </row>
    <row r="11" spans="1:11" ht="21" customHeight="1" x14ac:dyDescent="0.15">
      <c r="A11" s="77"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8"/>
      <c r="B12" s="58"/>
      <c r="C12" s="79" t="s">
        <v>3</v>
      </c>
      <c r="D12" s="80"/>
      <c r="E12" s="58"/>
      <c r="F12" s="81" t="s">
        <v>3</v>
      </c>
      <c r="G12" s="80"/>
      <c r="H12" s="58"/>
      <c r="I12" s="81" t="s">
        <v>3</v>
      </c>
      <c r="J12" s="80"/>
    </row>
    <row r="13" spans="1:11" ht="21" customHeight="1" x14ac:dyDescent="0.15">
      <c r="A13" s="77"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8"/>
      <c r="B14" s="58"/>
      <c r="C14" s="79" t="s">
        <v>3</v>
      </c>
      <c r="D14" s="80"/>
      <c r="E14" s="58"/>
      <c r="F14" s="81" t="s">
        <v>3</v>
      </c>
      <c r="G14" s="80"/>
      <c r="H14" s="58"/>
      <c r="I14" s="81" t="s">
        <v>3</v>
      </c>
      <c r="J14" s="80"/>
    </row>
    <row r="15" spans="1:11" s="55" customFormat="1" ht="20" customHeight="1" x14ac:dyDescent="0.15">
      <c r="A15" s="52"/>
      <c r="B15" s="59"/>
      <c r="C15" s="53"/>
      <c r="D15" s="53"/>
      <c r="E15" s="59"/>
      <c r="F15" s="53"/>
      <c r="G15" s="53"/>
      <c r="H15" s="59"/>
      <c r="I15" s="53"/>
      <c r="J15" s="54"/>
    </row>
  </sheetData>
  <sheetProtection algorithmName="SHA-512" hashValue="4t1i13gESSwTMh5vrhkpGMec7lEq720ZYz3jGZade3opnCQ6AdpaYYIUWyXjLqObk7kxggoh2kRT8DfrX6MugA==" saltValue="vqHDVgPzRbe8nqQfNajEnw==" spinCount="100000" sheet="1" objects="1" scenarios="1"/>
  <mergeCells count="30">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7D7A6271-1F80-7C4D-8F71-9080DB15B39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5"/>
  <sheetViews>
    <sheetView showGridLines="0" zoomScale="90" zoomScaleNormal="90" zoomScalePageLayoutView="85" workbookViewId="0">
      <pane ySplit="1" topLeftCell="A14" activePane="bottomLeft" state="frozen"/>
      <selection pane="bottomLeft" activeCell="A15" sqref="A15:XFD15"/>
    </sheetView>
  </sheetViews>
  <sheetFormatPr baseColWidth="10" defaultColWidth="8.83203125" defaultRowHeight="13" x14ac:dyDescent="0.15"/>
  <cols>
    <col min="1" max="1" width="90.83203125" style="3" customWidth="1"/>
    <col min="2" max="2" width="2.83203125" style="60" customWidth="1"/>
    <col min="3" max="3" width="25.83203125" style="4" customWidth="1"/>
    <col min="4" max="4" width="3.83203125" style="4" customWidth="1"/>
    <col min="5" max="5" width="2.83203125" style="61" customWidth="1"/>
    <col min="6" max="6" width="25.83203125" style="4" customWidth="1"/>
    <col min="7" max="7" width="3.83203125" style="4" customWidth="1"/>
    <col min="8" max="8" width="2.83203125" style="61"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5" t="s">
        <v>2</v>
      </c>
      <c r="B1" s="56"/>
      <c r="C1" s="74" t="str">
        <f>'Beoordelaar 1'!C1</f>
        <v>Inschrijver 1</v>
      </c>
      <c r="D1" s="73"/>
      <c r="E1" s="56"/>
      <c r="F1" s="72" t="str">
        <f>'Beoordelaar 1'!F1</f>
        <v>Inschrijver 2</v>
      </c>
      <c r="G1" s="73"/>
      <c r="H1" s="56"/>
      <c r="I1" s="72" t="str">
        <f>'Beoordelaar 1'!I1</f>
        <v>Inschrijver 3</v>
      </c>
      <c r="J1" s="73"/>
      <c r="K1" s="2"/>
    </row>
    <row r="2" spans="1:11" ht="40" customHeight="1" x14ac:dyDescent="0.15">
      <c r="A2" s="26" t="str">
        <f>'Beoordelen 1. Open vragen'!A2:G2</f>
        <v>7.1	 BEANTWOORDING OPEN VRAGEN</v>
      </c>
      <c r="B2" s="57"/>
      <c r="C2" s="75"/>
      <c r="D2" s="76"/>
      <c r="E2" s="57"/>
      <c r="F2" s="75"/>
      <c r="G2" s="76"/>
      <c r="H2" s="57"/>
      <c r="I2" s="75"/>
      <c r="J2" s="76"/>
    </row>
    <row r="3" spans="1:11" ht="20" customHeight="1" x14ac:dyDescent="0.15">
      <c r="A3" s="77" t="str">
        <f>'Beoordelen 1. Open vragen'!A6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58"/>
      <c r="C3" s="27" t="s">
        <v>7</v>
      </c>
      <c r="D3" s="28"/>
      <c r="E3" s="58"/>
      <c r="F3" s="27" t="s">
        <v>7</v>
      </c>
      <c r="G3" s="28"/>
      <c r="H3" s="58"/>
      <c r="I3" s="27" t="s">
        <v>7</v>
      </c>
      <c r="J3" s="28"/>
    </row>
    <row r="4" spans="1:11" ht="166" customHeight="1" x14ac:dyDescent="0.15">
      <c r="A4" s="78"/>
      <c r="B4" s="58"/>
      <c r="C4" s="79" t="s">
        <v>3</v>
      </c>
      <c r="D4" s="80"/>
      <c r="E4" s="58"/>
      <c r="F4" s="81" t="s">
        <v>3</v>
      </c>
      <c r="G4" s="80"/>
      <c r="H4" s="58"/>
      <c r="I4" s="81" t="s">
        <v>3</v>
      </c>
      <c r="J4" s="80"/>
    </row>
    <row r="5" spans="1:11" ht="20" customHeight="1" x14ac:dyDescent="0.15">
      <c r="A5" s="77" t="str">
        <f>'Beoordelen 1. Open vragen'!A9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5" s="58"/>
      <c r="C5" s="27" t="s">
        <v>7</v>
      </c>
      <c r="D5" s="28"/>
      <c r="E5" s="58"/>
      <c r="F5" s="27" t="s">
        <v>7</v>
      </c>
      <c r="G5" s="28"/>
      <c r="H5" s="58"/>
      <c r="I5" s="27" t="s">
        <v>7</v>
      </c>
      <c r="J5" s="28"/>
    </row>
    <row r="6" spans="1:11" ht="154" customHeight="1" x14ac:dyDescent="0.15">
      <c r="A6" s="78"/>
      <c r="B6" s="58"/>
      <c r="C6" s="79" t="s">
        <v>3</v>
      </c>
      <c r="D6" s="80"/>
      <c r="E6" s="58"/>
      <c r="F6" s="81" t="s">
        <v>3</v>
      </c>
      <c r="G6" s="80"/>
      <c r="H6" s="58"/>
      <c r="I6" s="81" t="s">
        <v>3</v>
      </c>
      <c r="J6" s="80"/>
    </row>
    <row r="7" spans="1:11" ht="20" customHeight="1" x14ac:dyDescent="0.15">
      <c r="A7" s="77" t="str">
        <f>'Beoordelen 1. Open vragen'!A12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7" s="58"/>
      <c r="C7" s="27" t="s">
        <v>7</v>
      </c>
      <c r="D7" s="28"/>
      <c r="E7" s="58"/>
      <c r="F7" s="27" t="s">
        <v>7</v>
      </c>
      <c r="G7" s="28"/>
      <c r="H7" s="58"/>
      <c r="I7" s="27" t="s">
        <v>7</v>
      </c>
      <c r="J7" s="28"/>
    </row>
    <row r="8" spans="1:11" ht="196" customHeight="1" x14ac:dyDescent="0.15">
      <c r="A8" s="78"/>
      <c r="B8" s="58"/>
      <c r="C8" s="79" t="s">
        <v>3</v>
      </c>
      <c r="D8" s="80"/>
      <c r="E8" s="58"/>
      <c r="F8" s="81" t="s">
        <v>3</v>
      </c>
      <c r="G8" s="80"/>
      <c r="H8" s="58"/>
      <c r="I8" s="81" t="s">
        <v>3</v>
      </c>
      <c r="J8" s="80"/>
    </row>
    <row r="9" spans="1:11" ht="21" customHeight="1" x14ac:dyDescent="0.15">
      <c r="A9" s="77" t="str">
        <f>'Beoordelen 1. Open vragen'!A15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9" s="58"/>
      <c r="C9" s="27" t="s">
        <v>7</v>
      </c>
      <c r="D9" s="28"/>
      <c r="E9" s="58"/>
      <c r="F9" s="27" t="s">
        <v>7</v>
      </c>
      <c r="G9" s="28"/>
      <c r="H9" s="58"/>
      <c r="I9" s="27" t="s">
        <v>7</v>
      </c>
      <c r="J9" s="28"/>
    </row>
    <row r="10" spans="1:11" ht="156" customHeight="1" x14ac:dyDescent="0.15">
      <c r="A10" s="78"/>
      <c r="B10" s="58"/>
      <c r="C10" s="79" t="s">
        <v>3</v>
      </c>
      <c r="D10" s="80"/>
      <c r="E10" s="58"/>
      <c r="F10" s="81" t="s">
        <v>3</v>
      </c>
      <c r="G10" s="80"/>
      <c r="H10" s="58"/>
      <c r="I10" s="81" t="s">
        <v>3</v>
      </c>
      <c r="J10" s="80"/>
    </row>
    <row r="11" spans="1:11" ht="21" customHeight="1" x14ac:dyDescent="0.15">
      <c r="A11" s="77" t="str">
        <f>'Beoordelen 1. Open vragen'!A18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11" s="58"/>
      <c r="C11" s="27" t="s">
        <v>7</v>
      </c>
      <c r="D11" s="28"/>
      <c r="E11" s="58"/>
      <c r="F11" s="27" t="s">
        <v>7</v>
      </c>
      <c r="G11" s="28"/>
      <c r="H11" s="58"/>
      <c r="I11" s="27" t="s">
        <v>7</v>
      </c>
      <c r="J11" s="28"/>
    </row>
    <row r="12" spans="1:11" ht="156" customHeight="1" x14ac:dyDescent="0.15">
      <c r="A12" s="78"/>
      <c r="B12" s="58"/>
      <c r="C12" s="79" t="s">
        <v>3</v>
      </c>
      <c r="D12" s="80"/>
      <c r="E12" s="58"/>
      <c r="F12" s="81" t="s">
        <v>3</v>
      </c>
      <c r="G12" s="80"/>
      <c r="H12" s="58"/>
      <c r="I12" s="81" t="s">
        <v>3</v>
      </c>
      <c r="J12" s="80"/>
    </row>
    <row r="13" spans="1:11" ht="21" customHeight="1" x14ac:dyDescent="0.15">
      <c r="A13" s="77" t="str">
        <f>'Beoordelen 1. Open vragen'!A21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13" s="58"/>
      <c r="C13" s="27" t="s">
        <v>7</v>
      </c>
      <c r="D13" s="28"/>
      <c r="E13" s="58"/>
      <c r="F13" s="27" t="s">
        <v>7</v>
      </c>
      <c r="G13" s="28"/>
      <c r="H13" s="58"/>
      <c r="I13" s="27" t="s">
        <v>7</v>
      </c>
      <c r="J13" s="28"/>
    </row>
    <row r="14" spans="1:11" ht="156" customHeight="1" x14ac:dyDescent="0.15">
      <c r="A14" s="78"/>
      <c r="B14" s="58"/>
      <c r="C14" s="79" t="s">
        <v>3</v>
      </c>
      <c r="D14" s="80"/>
      <c r="E14" s="58"/>
      <c r="F14" s="81" t="s">
        <v>3</v>
      </c>
      <c r="G14" s="80"/>
      <c r="H14" s="58"/>
      <c r="I14" s="81" t="s">
        <v>3</v>
      </c>
      <c r="J14" s="80"/>
    </row>
    <row r="15" spans="1:11" s="55" customFormat="1" ht="20" customHeight="1" x14ac:dyDescent="0.15">
      <c r="A15" s="52"/>
      <c r="B15" s="59"/>
      <c r="C15" s="53"/>
      <c r="D15" s="53"/>
      <c r="E15" s="59"/>
      <c r="F15" s="53"/>
      <c r="G15" s="53"/>
      <c r="H15" s="59"/>
      <c r="I15" s="53"/>
      <c r="J15" s="54"/>
    </row>
  </sheetData>
  <sheetProtection algorithmName="SHA-512" hashValue="vW+OxqQy1UAdQvmFeHLjsdXfVed2FVjxLy4SpCLtTXm0AdflrqGdeL0/HQRNlcS3l+3yTgRkBebrtjhc8iqh3A==" saltValue="exhcAkEO8KvYlPL1+MWPOQ==" spinCount="100000" sheet="1" objects="1" scenarios="1"/>
  <mergeCells count="30">
    <mergeCell ref="A11:A12"/>
    <mergeCell ref="C12:D12"/>
    <mergeCell ref="F12:G12"/>
    <mergeCell ref="I12:J12"/>
    <mergeCell ref="A13:A14"/>
    <mergeCell ref="C14:D14"/>
    <mergeCell ref="F14:G14"/>
    <mergeCell ref="I14:J14"/>
    <mergeCell ref="A7:A8"/>
    <mergeCell ref="C8:D8"/>
    <mergeCell ref="F8:G8"/>
    <mergeCell ref="I8:J8"/>
    <mergeCell ref="A9:A10"/>
    <mergeCell ref="C10:D10"/>
    <mergeCell ref="F10:G10"/>
    <mergeCell ref="I10:J10"/>
    <mergeCell ref="A3:A4"/>
    <mergeCell ref="C4:D4"/>
    <mergeCell ref="F4:G4"/>
    <mergeCell ref="I4:J4"/>
    <mergeCell ref="A5:A6"/>
    <mergeCell ref="C6:D6"/>
    <mergeCell ref="F6:G6"/>
    <mergeCell ref="I6:J6"/>
    <mergeCell ref="I1:J1"/>
    <mergeCell ref="C1:D1"/>
    <mergeCell ref="F1:G1"/>
    <mergeCell ref="C2:D2"/>
    <mergeCell ref="F2:G2"/>
    <mergeCell ref="I2:J2"/>
  </mergeCells>
  <dataValidations count="1">
    <dataValidation type="list" errorStyle="warning" allowBlank="1" showErrorMessage="1" error="Voer juiste waarde in. " sqref="C3 F3 I3 C5 F5 I5 C7 F7 I7 I9 F9 C9 I11 F11 C11 I13 F13 C13" xr:uid="{D58AD608-C006-644B-93A0-E1914C48CB98}">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Q66"/>
  <sheetViews>
    <sheetView showGridLines="0" zoomScale="80" zoomScaleNormal="80" workbookViewId="0">
      <pane ySplit="1" topLeftCell="A19" activePane="bottomLeft" state="frozen"/>
      <selection pane="bottomLeft" activeCell="D39" sqref="D39"/>
    </sheetView>
  </sheetViews>
  <sheetFormatPr baseColWidth="10" defaultColWidth="8.83203125" defaultRowHeight="15" x14ac:dyDescent="0.2"/>
  <cols>
    <col min="1" max="1" width="80.83203125" customWidth="1"/>
    <col min="2" max="2" width="15.6640625" customWidth="1"/>
    <col min="3" max="3" width="2.83203125" style="5" customWidth="1"/>
    <col min="4" max="5" width="28.83203125" customWidth="1"/>
    <col min="6" max="6" width="2.83203125" customWidth="1"/>
    <col min="7" max="7" width="28.83203125" customWidth="1"/>
    <col min="8" max="8" width="28.83203125" style="5" customWidth="1"/>
    <col min="9" max="9" width="2.83203125" customWidth="1"/>
    <col min="10" max="12" width="28.83203125" customWidth="1"/>
    <col min="13" max="13" width="28.83203125" style="5" customWidth="1"/>
    <col min="14" max="17" width="28.83203125" customWidth="1"/>
  </cols>
  <sheetData>
    <row r="1" spans="1:13" ht="40" customHeight="1" x14ac:dyDescent="0.2">
      <c r="A1" s="87" t="s">
        <v>8</v>
      </c>
      <c r="B1" s="88"/>
      <c r="C1" s="8"/>
      <c r="D1" s="92" t="str">
        <f>'Beoordelaar 1'!C1</f>
        <v>Inschrijver 1</v>
      </c>
      <c r="E1" s="93"/>
      <c r="F1" s="7"/>
      <c r="G1" s="92" t="str">
        <f>'Beoordelaar 1'!F1</f>
        <v>Inschrijver 2</v>
      </c>
      <c r="H1" s="93"/>
      <c r="I1" s="7"/>
      <c r="J1" s="92" t="str">
        <f>'Beoordelaar 1'!I1</f>
        <v>Inschrijver 3</v>
      </c>
      <c r="K1" s="93"/>
      <c r="M1"/>
    </row>
    <row r="2" spans="1:13" ht="20" customHeight="1" x14ac:dyDescent="0.2">
      <c r="A2" s="97" t="str">
        <f>'Beoordelen 1. Open vragen'!A4</f>
        <v>7.1.1 PLAN VAN AANPAK (AANVANG DIENSTVERLENING)</v>
      </c>
      <c r="B2" s="97"/>
      <c r="C2" s="6"/>
      <c r="D2" s="30" t="s">
        <v>7</v>
      </c>
      <c r="E2" s="31" t="s">
        <v>25</v>
      </c>
      <c r="F2" s="9"/>
      <c r="G2" s="30" t="s">
        <v>7</v>
      </c>
      <c r="H2" s="31" t="s">
        <v>25</v>
      </c>
      <c r="I2" s="9"/>
      <c r="J2" s="30" t="s">
        <v>7</v>
      </c>
      <c r="K2" s="31" t="s">
        <v>25</v>
      </c>
      <c r="M2"/>
    </row>
    <row r="3" spans="1:13" ht="50" customHeight="1" x14ac:dyDescent="0.2">
      <c r="A3" s="95" t="str">
        <f>'Beoordelen 1. Open vragen'!A6:B6</f>
        <v xml:space="preserve">Inschrijver dient te beschrijven op maximaal 2 A4 op welke wijze zij bij aanvang van de opdracht zich gaat verdiepen in de organisatie van de opdrachtgever, de veel voorkomende vraagstukken en hoe zij haar dienstverlening gaat afstemmen op de uitvoering van de leveringen en nadere opdrachten. Inschrijver beschrijft hier minimaal een realistisch tijdspad, communicatieplan en een verwachte inzet (in tijd) van de opdrachtgever. </v>
      </c>
      <c r="B3" s="34" t="s">
        <v>4</v>
      </c>
      <c r="C3" s="7"/>
      <c r="D3" s="33" t="str">
        <f>'Beoordelaar 1'!C3</f>
        <v>Score:</v>
      </c>
      <c r="E3" s="86" t="s">
        <v>3</v>
      </c>
      <c r="F3" s="7"/>
      <c r="G3" s="33" t="str">
        <f>'Beoordelaar 1'!F3</f>
        <v>Score:</v>
      </c>
      <c r="H3" s="86" t="s">
        <v>3</v>
      </c>
      <c r="I3" s="7"/>
      <c r="J3" s="33" t="str">
        <f>'Beoordelaar 1'!I3</f>
        <v>Score:</v>
      </c>
      <c r="K3" s="86" t="s">
        <v>3</v>
      </c>
      <c r="M3"/>
    </row>
    <row r="4" spans="1:13" ht="50" customHeight="1" x14ac:dyDescent="0.2">
      <c r="A4" s="96"/>
      <c r="B4" s="34" t="s">
        <v>5</v>
      </c>
      <c r="C4" s="7"/>
      <c r="D4" s="33" t="str">
        <f>'Beoordelaar 2'!C3</f>
        <v>Score:</v>
      </c>
      <c r="E4" s="86"/>
      <c r="F4" s="7"/>
      <c r="G4" s="33" t="str">
        <f>'Beoordelaar 2'!F3</f>
        <v>Score:</v>
      </c>
      <c r="H4" s="86"/>
      <c r="I4" s="7"/>
      <c r="J4" s="33" t="str">
        <f>'Beoordelaar 2'!I3</f>
        <v>Score:</v>
      </c>
      <c r="K4" s="86"/>
      <c r="M4"/>
    </row>
    <row r="5" spans="1:13" ht="50" customHeight="1" x14ac:dyDescent="0.2">
      <c r="A5" s="96"/>
      <c r="B5" s="34" t="s">
        <v>6</v>
      </c>
      <c r="C5" s="7"/>
      <c r="D5" s="33" t="str">
        <f>'Beoordelaar 3'!C3</f>
        <v>Score:</v>
      </c>
      <c r="E5" s="86"/>
      <c r="F5" s="7"/>
      <c r="G5" s="33" t="str">
        <f>'Beoordelaar 3'!F3</f>
        <v>Score:</v>
      </c>
      <c r="H5" s="86"/>
      <c r="I5" s="7"/>
      <c r="J5" s="33" t="str">
        <f>'Beoordelaar 3'!I3</f>
        <v>Score:</v>
      </c>
      <c r="K5" s="86"/>
      <c r="M5"/>
    </row>
    <row r="6" spans="1:13" ht="20" customHeight="1" x14ac:dyDescent="0.2">
      <c r="A6" s="91" t="s">
        <v>43</v>
      </c>
      <c r="B6" s="91"/>
      <c r="C6" s="7"/>
      <c r="D6" s="32" t="s">
        <v>24</v>
      </c>
      <c r="E6" s="86"/>
      <c r="F6" s="7"/>
      <c r="G6" s="32" t="s">
        <v>24</v>
      </c>
      <c r="H6" s="86"/>
      <c r="I6" s="7"/>
      <c r="J6" s="32" t="s">
        <v>24</v>
      </c>
      <c r="K6" s="86"/>
      <c r="M6"/>
    </row>
    <row r="7" spans="1:13" ht="20" customHeight="1" x14ac:dyDescent="0.2">
      <c r="A7" s="89" t="s">
        <v>27</v>
      </c>
      <c r="B7" s="90"/>
      <c r="C7" s="7"/>
      <c r="D7" s="29" t="str">
        <f>IF(D6="Uitmuntend","€ 20.000",IF(D6="Goed","€ 10.000",IF(D6="Voldoende","€ 5.000",IF(D6="Matig","€ 0",IF(D6="Onvoldoende","KNOCK OUT"," ")))))</f>
        <v xml:space="preserve"> </v>
      </c>
      <c r="E7" s="86"/>
      <c r="F7" s="7"/>
      <c r="G7" s="29" t="str">
        <f>IF(G6="Uitmuntend","€ 20.000",IF(G6="Goed","€ 10.000",IF(G6="Voldoende","€ 5.000",IF(G6="Matig","€ 0",IF(G6="Onvoldoende","KNOCK OUT"," ")))))</f>
        <v xml:space="preserve"> </v>
      </c>
      <c r="H7" s="86"/>
      <c r="I7" s="7"/>
      <c r="J7" s="29" t="str">
        <f>IF(J6="Uitmuntend","€ 20.000",IF(J6="Goed","€ 10.000",IF(J6="Voldoende","€ 5.000",IF(J6="Matig","€ 0",IF(J6="Onvoldoende","KNOCK OUT"," ")))))</f>
        <v xml:space="preserve"> </v>
      </c>
      <c r="K7" s="86"/>
      <c r="M7"/>
    </row>
    <row r="8" spans="1:13" ht="20" customHeight="1" x14ac:dyDescent="0.2">
      <c r="A8" s="51" t="str">
        <f>'Beoordelen 1. Open vragen'!A7</f>
        <v>7.1.2 MARKTKENNIS</v>
      </c>
      <c r="B8" s="48"/>
      <c r="C8" s="7"/>
      <c r="D8" s="82"/>
      <c r="E8" s="83"/>
      <c r="F8" s="83"/>
      <c r="G8" s="83"/>
      <c r="H8" s="83"/>
      <c r="I8" s="83"/>
      <c r="J8" s="83"/>
      <c r="K8" s="84"/>
      <c r="M8"/>
    </row>
    <row r="9" spans="1:13" ht="50" customHeight="1" x14ac:dyDescent="0.2">
      <c r="A9" s="95" t="str">
        <f>'Beoordelen 1. Open vragen'!A9:B9</f>
        <v>Onderwijsgevend personeel en hun managers willen pro-actief geïnformeerd worden over de ontwikkelingen van de leermiddelen. Inschrijver dient te beschrijven op maximaal 2 A4 wat zij kan betekenen voor de opdrachtgever in het voorzien van marktkennis en ontwikkelingen (waaronder digitale licenties) en haar advies met betrekking tot de leermiddelenlijst aan leidinggevenden en onderwijzend personeel. Hierbij gelet op leerboeken, werkboeken, leer-werkboeken, LIFO, Folio, licentie, etc. met als uiteindelijke doel om nog beter onderwijs te kunnen geven. Inschrijver beschrijft daarbij wat u concreet aanbiedt en met welke frequentie onder vermelding van de extra kosten.</v>
      </c>
      <c r="B9" s="34" t="s">
        <v>4</v>
      </c>
      <c r="C9" s="7"/>
      <c r="D9" s="33" t="str">
        <f>'Beoordelaar 1'!C5</f>
        <v>Score:</v>
      </c>
      <c r="E9" s="86" t="s">
        <v>3</v>
      </c>
      <c r="F9" s="7"/>
      <c r="G9" s="33" t="str">
        <f>'Beoordelaar 1'!F5</f>
        <v>Score:</v>
      </c>
      <c r="H9" s="86" t="s">
        <v>3</v>
      </c>
      <c r="I9" s="7"/>
      <c r="J9" s="33" t="str">
        <f>'Beoordelaar 1'!I5</f>
        <v>Score:</v>
      </c>
      <c r="K9" s="86" t="s">
        <v>3</v>
      </c>
      <c r="M9"/>
    </row>
    <row r="10" spans="1:13" ht="50" customHeight="1" x14ac:dyDescent="0.2">
      <c r="A10" s="96"/>
      <c r="B10" s="34" t="s">
        <v>5</v>
      </c>
      <c r="C10" s="7"/>
      <c r="D10" s="33" t="str">
        <f>'Beoordelaar 2'!C5</f>
        <v>Score:</v>
      </c>
      <c r="E10" s="86"/>
      <c r="F10" s="7"/>
      <c r="G10" s="33" t="str">
        <f>'Beoordelaar 2'!F5</f>
        <v>Score:</v>
      </c>
      <c r="H10" s="86"/>
      <c r="I10" s="7"/>
      <c r="J10" s="33" t="str">
        <f>'Beoordelaar 2'!I5</f>
        <v>Score:</v>
      </c>
      <c r="K10" s="86"/>
      <c r="M10"/>
    </row>
    <row r="11" spans="1:13" ht="50" customHeight="1" x14ac:dyDescent="0.2">
      <c r="A11" s="96"/>
      <c r="B11" s="34" t="s">
        <v>6</v>
      </c>
      <c r="C11" s="7"/>
      <c r="D11" s="33" t="str">
        <f>'Beoordelaar 3'!C5</f>
        <v>Score:</v>
      </c>
      <c r="E11" s="86"/>
      <c r="F11" s="7"/>
      <c r="G11" s="33" t="str">
        <f>'Beoordelaar 3'!F5</f>
        <v>Score:</v>
      </c>
      <c r="H11" s="86"/>
      <c r="I11" s="7"/>
      <c r="J11" s="33" t="str">
        <f>'Beoordelaar 3'!I5</f>
        <v>Score:</v>
      </c>
      <c r="K11" s="86"/>
      <c r="M11"/>
    </row>
    <row r="12" spans="1:13" ht="20" customHeight="1" x14ac:dyDescent="0.2">
      <c r="A12" s="91" t="s">
        <v>43</v>
      </c>
      <c r="B12" s="91"/>
      <c r="C12" s="7"/>
      <c r="D12" s="32" t="s">
        <v>24</v>
      </c>
      <c r="E12" s="86"/>
      <c r="F12" s="7"/>
      <c r="G12" s="32" t="s">
        <v>24</v>
      </c>
      <c r="H12" s="86"/>
      <c r="I12" s="7"/>
      <c r="J12" s="32" t="s">
        <v>24</v>
      </c>
      <c r="K12" s="86"/>
      <c r="M12"/>
    </row>
    <row r="13" spans="1:13" ht="20" customHeight="1" x14ac:dyDescent="0.2">
      <c r="A13" s="89" t="s">
        <v>27</v>
      </c>
      <c r="B13" s="90"/>
      <c r="C13" s="7"/>
      <c r="D13" s="29" t="str">
        <f>IF(D12="Uitmuntend","€ 20.000",IF(D12="Goed","€ 10.000",IF(D12="Voldoende","€ 5.000",IF(D12="Matig","€ 0",IF(D12="Onvoldoende","KNOCK OUT"," ")))))</f>
        <v xml:space="preserve"> </v>
      </c>
      <c r="E13" s="86"/>
      <c r="F13" s="7"/>
      <c r="G13" s="29" t="str">
        <f>IF(G12="Uitmuntend","€ 20.000",IF(G12="Goed","€ 10.000",IF(G12="Voldoende","€ 5.000",IF(G12="Matig","€ 0",IF(G12="Onvoldoende","KNOCK OUT"," ")))))</f>
        <v xml:space="preserve"> </v>
      </c>
      <c r="H13" s="86"/>
      <c r="I13" s="7"/>
      <c r="J13" s="29" t="str">
        <f>IF(J12="Uitmuntend","€ 20.000",IF(J12="Goed","€ 10.000",IF(J12="Voldoende","€ 5.000",IF(J12="Matig","€ 0",IF(J12="Onvoldoende","KNOCK OUT"," ")))))</f>
        <v xml:space="preserve"> </v>
      </c>
      <c r="K13" s="86"/>
      <c r="M13"/>
    </row>
    <row r="14" spans="1:13" ht="20" customHeight="1" x14ac:dyDescent="0.2">
      <c r="A14" s="51" t="str">
        <f>'Beoordelen 1. Open vragen'!A10</f>
        <v>7.1.3	MANAGEMENTINFORMATIE</v>
      </c>
      <c r="B14" s="48"/>
      <c r="C14" s="7"/>
      <c r="D14" s="82"/>
      <c r="E14" s="83"/>
      <c r="F14" s="83"/>
      <c r="G14" s="83"/>
      <c r="H14" s="83"/>
      <c r="I14" s="83"/>
      <c r="J14" s="83"/>
      <c r="K14" s="84"/>
      <c r="M14"/>
    </row>
    <row r="15" spans="1:13" ht="50" customHeight="1" x14ac:dyDescent="0.2">
      <c r="A15" s="95" t="str">
        <f>'Beoordelen 1. Open vragen'!A12:B12</f>
        <v xml:space="preserve">Voor het bestuur van de opdrachtgever is het van groot belang om de ontwikkelingen van leermiddelen te blijven volgen. Inschrijver dient te beschrijven op maximaal 4 A4 hoe de relevante managementinformatie ter beschikking gesteld wordt. Inschrijver zoomt hierbij specifiek in op de wijze waarop het dashboard/ de applicatie gebruikt kan worden en de relevantie voor het onderwijs voor dit perceel. Inschrijver toont de (uit)werkingen van de rapportages en het dashboard aan met afbeeldingen, tijdseenheden, specificatie en ontwikkeling van leermiddelen per onderwijsvorm, tabellen/ grafieken en tekstuele uitleg. </v>
      </c>
      <c r="B15" s="34" t="s">
        <v>4</v>
      </c>
      <c r="C15" s="7"/>
      <c r="D15" s="33" t="str">
        <f>'Beoordelaar 1'!C7</f>
        <v>Score:</v>
      </c>
      <c r="E15" s="86" t="s">
        <v>3</v>
      </c>
      <c r="F15" s="7"/>
      <c r="G15" s="33" t="str">
        <f>'Beoordelaar 1'!F7</f>
        <v>Score:</v>
      </c>
      <c r="H15" s="86" t="s">
        <v>3</v>
      </c>
      <c r="I15" s="7"/>
      <c r="J15" s="33" t="str">
        <f>'Beoordelaar 1'!I7</f>
        <v>Score:</v>
      </c>
      <c r="K15" s="86" t="s">
        <v>3</v>
      </c>
      <c r="M15"/>
    </row>
    <row r="16" spans="1:13" ht="50" customHeight="1" x14ac:dyDescent="0.2">
      <c r="A16" s="96"/>
      <c r="B16" s="34" t="s">
        <v>5</v>
      </c>
      <c r="C16" s="7"/>
      <c r="D16" s="33" t="str">
        <f>'Beoordelaar 2'!C7</f>
        <v>Score:</v>
      </c>
      <c r="E16" s="86"/>
      <c r="F16" s="7"/>
      <c r="G16" s="33" t="str">
        <f>'Beoordelaar 2'!F7</f>
        <v>Score:</v>
      </c>
      <c r="H16" s="86"/>
      <c r="I16" s="7"/>
      <c r="J16" s="33" t="str">
        <f>'Beoordelaar 2'!I7</f>
        <v>Score:</v>
      </c>
      <c r="K16" s="86"/>
      <c r="M16"/>
    </row>
    <row r="17" spans="1:13" ht="50" customHeight="1" x14ac:dyDescent="0.2">
      <c r="A17" s="96"/>
      <c r="B17" s="34" t="s">
        <v>6</v>
      </c>
      <c r="C17" s="7"/>
      <c r="D17" s="33" t="str">
        <f>'Beoordelaar 3'!C7</f>
        <v>Score:</v>
      </c>
      <c r="E17" s="86"/>
      <c r="F17" s="7"/>
      <c r="G17" s="33" t="str">
        <f>'Beoordelaar 3'!F7</f>
        <v>Score:</v>
      </c>
      <c r="H17" s="86"/>
      <c r="I17" s="7"/>
      <c r="J17" s="33" t="str">
        <f>'Beoordelaar 3'!I7</f>
        <v>Score:</v>
      </c>
      <c r="K17" s="86"/>
      <c r="M17"/>
    </row>
    <row r="18" spans="1:13" ht="20" customHeight="1" x14ac:dyDescent="0.2">
      <c r="A18" s="91" t="s">
        <v>43</v>
      </c>
      <c r="B18" s="91"/>
      <c r="C18" s="7"/>
      <c r="D18" s="32" t="s">
        <v>24</v>
      </c>
      <c r="E18" s="86"/>
      <c r="F18" s="7"/>
      <c r="G18" s="32" t="s">
        <v>24</v>
      </c>
      <c r="H18" s="86"/>
      <c r="I18" s="7"/>
      <c r="J18" s="32" t="s">
        <v>24</v>
      </c>
      <c r="K18" s="86"/>
      <c r="M18"/>
    </row>
    <row r="19" spans="1:13" ht="20" customHeight="1" x14ac:dyDescent="0.2">
      <c r="A19" s="89" t="s">
        <v>27</v>
      </c>
      <c r="B19" s="90"/>
      <c r="C19" s="7"/>
      <c r="D19" s="29" t="str">
        <f>IF(D18="Uitmuntend","€ 20.000",IF(D18="Goed","€ 10.000",IF(D18="Voldoende","€ 5.000",IF(D18="Matig","€ 0",IF(D18="Onvoldoende","KNOCK OUT"," ")))))</f>
        <v xml:space="preserve"> </v>
      </c>
      <c r="E19" s="86"/>
      <c r="F19" s="7"/>
      <c r="G19" s="29" t="str">
        <f>IF(G18="Uitmuntend","€ 20.000",IF(G18="Goed","€ 10.000",IF(G18="Voldoende","€ 5.000",IF(G18="Matig","€ 0",IF(G18="Onvoldoende","KNOCK OUT"," ")))))</f>
        <v xml:space="preserve"> </v>
      </c>
      <c r="H19" s="86"/>
      <c r="I19" s="7"/>
      <c r="J19" s="29" t="str">
        <f>IF(J18="Uitmuntend","€ 20.000",IF(J18="Goed","€ 10.000",IF(J18="Voldoende","€ 5.000",IF(J18="Matig","€ 0",IF(J18="Onvoldoende","KNOCK OUT"," ")))))</f>
        <v xml:space="preserve"> </v>
      </c>
      <c r="K19" s="86"/>
      <c r="M19"/>
    </row>
    <row r="20" spans="1:13" ht="20" customHeight="1" x14ac:dyDescent="0.2">
      <c r="A20" s="51" t="str">
        <f>'Beoordelen 1. Open vragen'!A13</f>
        <v>7.1.4 SUCCESMANAGEMENT</v>
      </c>
      <c r="B20" s="48"/>
      <c r="C20" s="7"/>
      <c r="D20" s="82"/>
      <c r="E20" s="83"/>
      <c r="F20" s="83"/>
      <c r="G20" s="83"/>
      <c r="H20" s="83"/>
      <c r="I20" s="83"/>
      <c r="J20" s="83"/>
      <c r="K20" s="84"/>
      <c r="M20"/>
    </row>
    <row r="21" spans="1:13" ht="65" customHeight="1" x14ac:dyDescent="0.2">
      <c r="A21" s="95" t="str">
        <f>'Beoordelen 1. Open vragen'!A15:B15</f>
        <v>Inschrijver dient te beschrijven op maximaal 2 A4 hoe zij invulling denkt te gaan geven aan succesmanagement na een eventuele gunning. In de beantwoording beschrijft inschrijver minimaal het volgende: 
•	welk niveau accountmanagement zij gaat inzetten; 
•	op welke wijze zij de opdrachtgever gaat ondersteunen in het verder ontwikkelen van de relatie en de werkprocessen;
•	op welke wijze er voorlichting en ondersteuning zal worden gegeven met betrekking tot het bestelproces van (digitale) leermiddelen, waarbij de schrijver rekening houdt met de besteller, terugkoppelingen aan Zaam, eventuele foutieve bestellingen en tussentijdse bijsturong van de bestellijst(en);
•	welke meerwaarde inschrijver kan bieden met betrekking tot de toekomst en innovatieve ontwikkelingen met betrekking tot VO-organisaties</v>
      </c>
      <c r="B21" s="34" t="s">
        <v>4</v>
      </c>
      <c r="C21" s="7"/>
      <c r="D21" s="33" t="str">
        <f>'Beoordelaar 1'!C9</f>
        <v>Score:</v>
      </c>
      <c r="E21" s="86" t="s">
        <v>3</v>
      </c>
      <c r="F21" s="7"/>
      <c r="G21" s="33" t="str">
        <f>'Beoordelaar 1'!F9</f>
        <v>Score:</v>
      </c>
      <c r="H21" s="86" t="s">
        <v>3</v>
      </c>
      <c r="I21" s="7"/>
      <c r="J21" s="33" t="str">
        <f>'Beoordelaar 1'!I9</f>
        <v>Score:</v>
      </c>
      <c r="K21" s="86" t="s">
        <v>3</v>
      </c>
      <c r="M21"/>
    </row>
    <row r="22" spans="1:13" ht="65" customHeight="1" x14ac:dyDescent="0.2">
      <c r="A22" s="96"/>
      <c r="B22" s="34" t="s">
        <v>5</v>
      </c>
      <c r="C22" s="7"/>
      <c r="D22" s="33" t="str">
        <f>'Beoordelaar 2'!C9</f>
        <v>Score:</v>
      </c>
      <c r="E22" s="86"/>
      <c r="F22" s="7"/>
      <c r="G22" s="33" t="str">
        <f>'Beoordelaar 2'!F9</f>
        <v>Score:</v>
      </c>
      <c r="H22" s="86"/>
      <c r="I22" s="7"/>
      <c r="J22" s="33" t="str">
        <f>'Beoordelaar 2'!I9</f>
        <v>Score:</v>
      </c>
      <c r="K22" s="86"/>
      <c r="M22"/>
    </row>
    <row r="23" spans="1:13" ht="65" customHeight="1" x14ac:dyDescent="0.2">
      <c r="A23" s="96"/>
      <c r="B23" s="34" t="s">
        <v>6</v>
      </c>
      <c r="C23" s="7"/>
      <c r="D23" s="33" t="str">
        <f>'Beoordelaar 3'!C9</f>
        <v>Score:</v>
      </c>
      <c r="E23" s="86"/>
      <c r="F23" s="7"/>
      <c r="G23" s="33" t="str">
        <f>'Beoordelaar 3'!F9</f>
        <v>Score:</v>
      </c>
      <c r="H23" s="86"/>
      <c r="I23" s="7"/>
      <c r="J23" s="33" t="str">
        <f>'Beoordelaar 3'!I9</f>
        <v>Score:</v>
      </c>
      <c r="K23" s="86"/>
      <c r="M23"/>
    </row>
    <row r="24" spans="1:13" ht="20" customHeight="1" x14ac:dyDescent="0.2">
      <c r="A24" s="91" t="s">
        <v>43</v>
      </c>
      <c r="B24" s="91"/>
      <c r="C24" s="7"/>
      <c r="D24" s="32" t="s">
        <v>24</v>
      </c>
      <c r="E24" s="86"/>
      <c r="F24" s="7"/>
      <c r="G24" s="32" t="s">
        <v>24</v>
      </c>
      <c r="H24" s="86"/>
      <c r="I24" s="7"/>
      <c r="J24" s="32" t="s">
        <v>24</v>
      </c>
      <c r="K24" s="86"/>
      <c r="M24"/>
    </row>
    <row r="25" spans="1:13" ht="20" customHeight="1" x14ac:dyDescent="0.2">
      <c r="A25" s="89" t="s">
        <v>27</v>
      </c>
      <c r="B25" s="90"/>
      <c r="C25" s="7"/>
      <c r="D25" s="29" t="str">
        <f>IF(D24="Uitmuntend","€ 20.000",IF(D24="Goed","€ 10.000",IF(D24="Voldoende","€ 5.000",IF(D24="Matig","€ 0",IF(D24="Onvoldoende","KNOCK OUT"," ")))))</f>
        <v xml:space="preserve"> </v>
      </c>
      <c r="E25" s="86"/>
      <c r="F25" s="7"/>
      <c r="G25" s="29" t="str">
        <f>IF(G24="Uitmuntend","€ 20.000",IF(G24="Goed","€ 10.000",IF(G24="Voldoende","€ 5.000",IF(G24="Matig","€ 0",IF(G24="Onvoldoende","KNOCK OUT"," ")))))</f>
        <v xml:space="preserve"> </v>
      </c>
      <c r="H25" s="86"/>
      <c r="I25" s="7"/>
      <c r="J25" s="29" t="str">
        <f>IF(J24="Uitmuntend","€ 20.000",IF(J24="Goed","€ 10.000",IF(J24="Voldoende","€ 5.000",IF(J24="Matig","€ 0",IF(J24="Onvoldoende","KNOCK OUT"," ")))))</f>
        <v xml:space="preserve"> </v>
      </c>
      <c r="K25" s="86"/>
      <c r="M25"/>
    </row>
    <row r="26" spans="1:13" ht="20" customHeight="1" x14ac:dyDescent="0.2">
      <c r="A26" s="51" t="str">
        <f>'Beoordelen 1. Open vragen'!A16</f>
        <v>7.1.5 FLEXIBILITEIT I</v>
      </c>
      <c r="B26" s="48"/>
      <c r="C26" s="7"/>
      <c r="D26" s="82"/>
      <c r="E26" s="83"/>
      <c r="F26" s="83"/>
      <c r="G26" s="83"/>
      <c r="H26" s="83"/>
      <c r="I26" s="83"/>
      <c r="J26" s="83"/>
      <c r="K26" s="84"/>
      <c r="M26"/>
    </row>
    <row r="27" spans="1:13" ht="50" customHeight="1" x14ac:dyDescent="0.2">
      <c r="A27" s="95" t="str">
        <f>'Beoordelen 1. Open vragen'!A18:B18</f>
        <v>Inschrijver dient te beschrijven op maximaal 2 A4 (toe te voegen op TenderNed) welke mate van flexibiliteit en meerwaarde zij biedt in het geval een school wil overstappen van ELF naar ILF. In de beantwoording beschrijft inschrijver concreet minimaal het volgende: 
•	het advies inzake realisatie van een overstap;
•	wijze waarop inschrijver de aanbestedende dienst adviseert met betrekking tot deze overstap; 
•	de te maken afspraken en uitgangspunten;
•	wat biedt zij concreet aan en tegen welke kosten/ percentages;
•	op welke wijze zij de opdrachtgever verder zal ondersteunen bij deze overstap.</v>
      </c>
      <c r="B27" s="34" t="s">
        <v>4</v>
      </c>
      <c r="C27" s="7"/>
      <c r="D27" s="33" t="str">
        <f>'Beoordelaar 1'!C11</f>
        <v>Score:</v>
      </c>
      <c r="E27" s="86" t="s">
        <v>3</v>
      </c>
      <c r="F27" s="7"/>
      <c r="G27" s="33" t="str">
        <f>'Beoordelaar 1'!F11</f>
        <v>Score:</v>
      </c>
      <c r="H27" s="86" t="s">
        <v>3</v>
      </c>
      <c r="I27" s="7"/>
      <c r="J27" s="33" t="str">
        <f>'Beoordelaar 1'!I11</f>
        <v>Score:</v>
      </c>
      <c r="K27" s="86" t="s">
        <v>3</v>
      </c>
      <c r="M27"/>
    </row>
    <row r="28" spans="1:13" ht="50" customHeight="1" x14ac:dyDescent="0.2">
      <c r="A28" s="96"/>
      <c r="B28" s="34" t="s">
        <v>5</v>
      </c>
      <c r="C28" s="7"/>
      <c r="D28" s="33" t="str">
        <f>'Beoordelaar 2'!C11</f>
        <v>Score:</v>
      </c>
      <c r="E28" s="86"/>
      <c r="F28" s="7"/>
      <c r="G28" s="33" t="str">
        <f>'Beoordelaar 2'!F11</f>
        <v>Score:</v>
      </c>
      <c r="H28" s="86"/>
      <c r="I28" s="7"/>
      <c r="J28" s="33" t="str">
        <f>'Beoordelaar 2'!I11</f>
        <v>Score:</v>
      </c>
      <c r="K28" s="86"/>
      <c r="M28"/>
    </row>
    <row r="29" spans="1:13" ht="50" customHeight="1" x14ac:dyDescent="0.2">
      <c r="A29" s="96"/>
      <c r="B29" s="34" t="s">
        <v>6</v>
      </c>
      <c r="C29" s="7"/>
      <c r="D29" s="33" t="str">
        <f>'Beoordelaar 3'!C11</f>
        <v>Score:</v>
      </c>
      <c r="E29" s="86"/>
      <c r="F29" s="7"/>
      <c r="G29" s="33" t="str">
        <f>'Beoordelaar 3'!F11</f>
        <v>Score:</v>
      </c>
      <c r="H29" s="86"/>
      <c r="I29" s="7"/>
      <c r="J29" s="33" t="str">
        <f>'Beoordelaar 3'!I11</f>
        <v>Score:</v>
      </c>
      <c r="K29" s="86"/>
      <c r="M29"/>
    </row>
    <row r="30" spans="1:13" ht="20" customHeight="1" x14ac:dyDescent="0.2">
      <c r="A30" s="91" t="s">
        <v>43</v>
      </c>
      <c r="B30" s="91"/>
      <c r="C30" s="7"/>
      <c r="D30" s="32" t="s">
        <v>24</v>
      </c>
      <c r="E30" s="86"/>
      <c r="F30" s="7"/>
      <c r="G30" s="32" t="s">
        <v>24</v>
      </c>
      <c r="H30" s="86"/>
      <c r="I30" s="7"/>
      <c r="J30" s="32" t="s">
        <v>24</v>
      </c>
      <c r="K30" s="86"/>
      <c r="M30"/>
    </row>
    <row r="31" spans="1:13" ht="20" customHeight="1" x14ac:dyDescent="0.2">
      <c r="A31" s="89" t="s">
        <v>27</v>
      </c>
      <c r="B31" s="90"/>
      <c r="C31" s="7"/>
      <c r="D31" s="29" t="str">
        <f>IF(D30="Uitmuntend","€ 20.000",IF(D30="Goed","€ 10.000",IF(D30="Voldoende","€ 5.000",IF(D30="Matig","€ 0",IF(D30="Onvoldoende","KNOCK OUT"," ")))))</f>
        <v xml:space="preserve"> </v>
      </c>
      <c r="E31" s="86"/>
      <c r="F31" s="7"/>
      <c r="G31" s="29" t="str">
        <f>IF(G30="Uitmuntend","€ 20.000",IF(G30="Goed","€ 10.000",IF(G30="Voldoende","€ 5.000",IF(G30="Matig","€ 0",IF(G30="Onvoldoende","KNOCK OUT"," ")))))</f>
        <v xml:space="preserve"> </v>
      </c>
      <c r="H31" s="86"/>
      <c r="I31" s="7"/>
      <c r="J31" s="29" t="str">
        <f>IF(J30="Uitmuntend","€ 20.000",IF(J30="Goed","€ 10.000",IF(J30="Voldoende","€ 5.000",IF(J30="Matig","€ 0",IF(J30="Onvoldoende","KNOCK OUT"," ")))))</f>
        <v xml:space="preserve"> </v>
      </c>
      <c r="K31" s="86"/>
      <c r="M31"/>
    </row>
    <row r="32" spans="1:13" ht="20" customHeight="1" x14ac:dyDescent="0.2">
      <c r="A32" s="98" t="str">
        <f>'Beoordelen 1. Open vragen'!A19</f>
        <v>7.1.6 FLEXIBILITEIT II</v>
      </c>
      <c r="B32" s="99"/>
      <c r="C32" s="7"/>
      <c r="D32" s="82"/>
      <c r="E32" s="83"/>
      <c r="F32" s="83"/>
      <c r="G32" s="83"/>
      <c r="H32" s="83"/>
      <c r="I32" s="83"/>
      <c r="J32" s="83"/>
      <c r="K32" s="84"/>
      <c r="M32"/>
    </row>
    <row r="33" spans="1:15" ht="50" customHeight="1" x14ac:dyDescent="0.2">
      <c r="A33" s="95" t="str">
        <f>'Beoordelen 1. Open vragen'!A21:B21</f>
        <v>Inschrijver dient te beschrijven op maximaal 2 A4 (toe te voegen op TenderNed) welke mate van flexibiliteit en meerwaarde zij ZAAM kan bieden per schooljaar met betrekking tot het boetevrij wijzigingen van leermethodes. En wat biedt inschrijver ZAAM om per schooljaar titels (folio Leermiddelen) te mogen wisselen voor digitaal lesmateriaal binnen hetzelfde Methodeabonnement. Daarnaast dient inschrijver een oplossing aan te dragen voor tussentijdse op- en/of afstroom van leerlingen waarbij een nieuw leermiddelenpakket noodzakelijk. Wat biedt inschrijver concreet aan flexibiliteit en tegen welke kosten/ percentages?</v>
      </c>
      <c r="B33" s="34" t="s">
        <v>4</v>
      </c>
      <c r="C33" s="7"/>
      <c r="D33" s="33" t="str">
        <f>'Beoordelaar 1'!C13</f>
        <v>Score:</v>
      </c>
      <c r="E33" s="86" t="s">
        <v>3</v>
      </c>
      <c r="F33" s="7"/>
      <c r="G33" s="33" t="str">
        <f>'Beoordelaar 1'!F13</f>
        <v>Score:</v>
      </c>
      <c r="H33" s="86" t="s">
        <v>3</v>
      </c>
      <c r="I33" s="7"/>
      <c r="J33" s="33" t="str">
        <f>'Beoordelaar 1'!I13</f>
        <v>Score:</v>
      </c>
      <c r="K33" s="86" t="s">
        <v>3</v>
      </c>
      <c r="M33"/>
    </row>
    <row r="34" spans="1:15" ht="50" customHeight="1" x14ac:dyDescent="0.2">
      <c r="A34" s="96"/>
      <c r="B34" s="34" t="s">
        <v>5</v>
      </c>
      <c r="C34" s="7"/>
      <c r="D34" s="33" t="str">
        <f>'Beoordelaar 2'!C13</f>
        <v>Score:</v>
      </c>
      <c r="E34" s="86"/>
      <c r="F34" s="7"/>
      <c r="G34" s="33" t="str">
        <f>'Beoordelaar 2'!F13</f>
        <v>Score:</v>
      </c>
      <c r="H34" s="86"/>
      <c r="I34" s="7"/>
      <c r="J34" s="33" t="str">
        <f>'Beoordelaar 2'!I13</f>
        <v>Score:</v>
      </c>
      <c r="K34" s="86"/>
      <c r="M34"/>
    </row>
    <row r="35" spans="1:15" ht="50" customHeight="1" x14ac:dyDescent="0.2">
      <c r="A35" s="96"/>
      <c r="B35" s="34" t="s">
        <v>6</v>
      </c>
      <c r="C35" s="7"/>
      <c r="D35" s="33" t="str">
        <f>'Beoordelaar 3'!C13</f>
        <v>Score:</v>
      </c>
      <c r="E35" s="86"/>
      <c r="F35" s="7"/>
      <c r="G35" s="33" t="str">
        <f>'Beoordelaar 3'!F13</f>
        <v>Score:</v>
      </c>
      <c r="H35" s="86"/>
      <c r="I35" s="7"/>
      <c r="J35" s="33" t="str">
        <f>'Beoordelaar 3'!I13</f>
        <v>Score:</v>
      </c>
      <c r="K35" s="86"/>
      <c r="M35"/>
    </row>
    <row r="36" spans="1:15" ht="20" customHeight="1" x14ac:dyDescent="0.2">
      <c r="A36" s="91" t="s">
        <v>43</v>
      </c>
      <c r="B36" s="91"/>
      <c r="C36" s="7"/>
      <c r="D36" s="32" t="s">
        <v>24</v>
      </c>
      <c r="E36" s="86"/>
      <c r="F36" s="7"/>
      <c r="G36" s="32" t="s">
        <v>24</v>
      </c>
      <c r="H36" s="86"/>
      <c r="I36" s="7"/>
      <c r="J36" s="32" t="s">
        <v>24</v>
      </c>
      <c r="K36" s="86"/>
      <c r="M36"/>
    </row>
    <row r="37" spans="1:15" ht="20" customHeight="1" x14ac:dyDescent="0.2">
      <c r="A37" s="89" t="s">
        <v>27</v>
      </c>
      <c r="B37" s="90"/>
      <c r="C37" s="7"/>
      <c r="D37" s="29" t="str">
        <f>IF(D36="Uitmuntend","€ 20.000",IF(D36="Goed","€ 10.000",IF(D36="Voldoende","€ 5.000",IF(D36="Matig","€ 0",IF(D36="Onvoldoende","KNOCK OUT"," ")))))</f>
        <v xml:space="preserve"> </v>
      </c>
      <c r="E37" s="86"/>
      <c r="F37" s="7"/>
      <c r="G37" s="29" t="str">
        <f>IF(G36="Uitmuntend","€ 20.000",IF(G36="Goed","€ 10.000",IF(G36="Voldoende","€ 5.000",IF(G36="Matig","€ 0",IF(G36="Onvoldoende","KNOCK OUT"," ")))))</f>
        <v xml:space="preserve"> </v>
      </c>
      <c r="H37" s="86"/>
      <c r="I37" s="7"/>
      <c r="J37" s="29" t="str">
        <f>IF(J36="Uitmuntend","€ 20.000",IF(J36="Goed","€ 10.000",IF(J36="Voldoende","€ 5.000",IF(J36="Matig","€ 0",IF(J36="Onvoldoende","KNOCK OUT"," ")))))</f>
        <v xml:space="preserve"> </v>
      </c>
      <c r="K37" s="86"/>
      <c r="M37"/>
    </row>
    <row r="38" spans="1:15" ht="20" customHeight="1" x14ac:dyDescent="0.2">
      <c r="C38"/>
      <c r="H38"/>
      <c r="M38"/>
    </row>
    <row r="39" spans="1:15" ht="50" customHeight="1" x14ac:dyDescent="0.2">
      <c r="A39" s="94" t="s">
        <v>44</v>
      </c>
      <c r="B39" s="94"/>
      <c r="C39" s="7"/>
      <c r="D39" s="49" t="e">
        <f>D7+D13+D19+D25+D31+D37</f>
        <v>#VALUE!</v>
      </c>
      <c r="E39" s="50"/>
      <c r="G39" s="49" t="e">
        <f>G7+G13+G19+G25+G31+G37</f>
        <v>#VALUE!</v>
      </c>
      <c r="H39" s="50"/>
      <c r="J39" s="49" t="e">
        <f>J37+J31+J25+J19+J13+J7</f>
        <v>#VALUE!</v>
      </c>
      <c r="K39" s="50"/>
      <c r="M39"/>
    </row>
    <row r="40" spans="1:15" ht="20" customHeight="1" x14ac:dyDescent="0.2">
      <c r="A40" s="11"/>
      <c r="B40" s="11"/>
      <c r="C40" s="11"/>
      <c r="D40" s="11"/>
      <c r="E40" s="11"/>
      <c r="F40" s="11"/>
      <c r="G40" s="11"/>
      <c r="H40" s="11"/>
      <c r="I40" s="11"/>
      <c r="J40" s="11"/>
      <c r="K40" s="11"/>
      <c r="L40" s="11"/>
      <c r="M40" s="11"/>
      <c r="N40" s="11"/>
    </row>
    <row r="41" spans="1:15" ht="18" customHeight="1" x14ac:dyDescent="0.2">
      <c r="A41" s="11"/>
      <c r="B41" s="11"/>
      <c r="C41" s="11"/>
      <c r="D41" s="11"/>
      <c r="E41" s="11"/>
      <c r="F41" s="11"/>
      <c r="G41" s="11"/>
      <c r="H41" s="11"/>
      <c r="I41" s="11"/>
      <c r="J41" s="11"/>
      <c r="K41" s="11"/>
      <c r="L41" s="11"/>
      <c r="M41" s="11"/>
      <c r="N41" s="47"/>
    </row>
    <row r="42" spans="1:15" ht="20" customHeight="1" x14ac:dyDescent="0.2">
      <c r="O42" s="47"/>
    </row>
    <row r="43" spans="1:15" ht="20" customHeight="1" x14ac:dyDescent="0.2">
      <c r="O43" s="47"/>
    </row>
    <row r="44" spans="1:15" ht="18" customHeight="1" x14ac:dyDescent="0.2">
      <c r="O44" s="85"/>
    </row>
    <row r="45" spans="1:15" ht="18" customHeight="1" x14ac:dyDescent="0.2">
      <c r="O45" s="85"/>
    </row>
    <row r="46" spans="1:15" ht="18" customHeight="1" x14ac:dyDescent="0.2">
      <c r="O46" s="85"/>
    </row>
    <row r="47" spans="1:15" ht="20" customHeight="1" x14ac:dyDescent="0.2">
      <c r="O47" s="85"/>
    </row>
    <row r="48" spans="1:15" ht="20" customHeight="1" x14ac:dyDescent="0.2">
      <c r="O48" s="85"/>
    </row>
    <row r="49" spans="15:15" ht="18" customHeight="1" x14ac:dyDescent="0.2">
      <c r="O49" s="85"/>
    </row>
    <row r="50" spans="15:15" ht="18" customHeight="1" x14ac:dyDescent="0.2">
      <c r="O50" s="85"/>
    </row>
    <row r="51" spans="15:15" ht="18" customHeight="1" x14ac:dyDescent="0.2">
      <c r="O51" s="85"/>
    </row>
    <row r="52" spans="15:15" ht="20" customHeight="1" x14ac:dyDescent="0.2">
      <c r="O52" s="85"/>
    </row>
    <row r="53" spans="15:15" ht="20" customHeight="1" x14ac:dyDescent="0.2">
      <c r="O53" s="85"/>
    </row>
    <row r="54" spans="15:15" ht="18" customHeight="1" x14ac:dyDescent="0.2">
      <c r="O54" s="85"/>
    </row>
    <row r="55" spans="15:15" ht="18" customHeight="1" x14ac:dyDescent="0.2">
      <c r="O55" s="85"/>
    </row>
    <row r="56" spans="15:15" ht="18" customHeight="1" x14ac:dyDescent="0.2">
      <c r="O56" s="85"/>
    </row>
    <row r="57" spans="15:15" ht="20" customHeight="1" x14ac:dyDescent="0.2">
      <c r="O57" s="85"/>
    </row>
    <row r="58" spans="15:15" ht="20" customHeight="1" x14ac:dyDescent="0.2">
      <c r="O58" s="85"/>
    </row>
    <row r="59" spans="15:15" ht="18" customHeight="1" x14ac:dyDescent="0.2">
      <c r="O59" s="85"/>
    </row>
    <row r="60" spans="15:15" ht="18" customHeight="1" x14ac:dyDescent="0.2">
      <c r="O60" s="85"/>
    </row>
    <row r="61" spans="15:15" ht="18" customHeight="1" x14ac:dyDescent="0.2">
      <c r="O61" s="85"/>
    </row>
    <row r="62" spans="15:15" ht="20" customHeight="1" x14ac:dyDescent="0.2">
      <c r="O62" s="85"/>
    </row>
    <row r="63" spans="15:15" ht="20" customHeight="1" x14ac:dyDescent="0.2">
      <c r="O63" s="85"/>
    </row>
    <row r="64" spans="15:15" ht="20" customHeight="1" x14ac:dyDescent="0.2">
      <c r="O64" s="16"/>
    </row>
    <row r="65" spans="15:17" ht="30" customHeight="1" x14ac:dyDescent="0.2">
      <c r="O65" s="17"/>
    </row>
    <row r="66" spans="15:17" ht="15" customHeight="1" x14ac:dyDescent="0.2">
      <c r="P66" s="11"/>
      <c r="Q66" s="11"/>
    </row>
  </sheetData>
  <sheetProtection algorithmName="SHA-512" hashValue="SG7qIVbyHuVw1J4ILkF3OE8HdrJiJNE7eV+jrEUHUPouztdGKpaR528vIa4v0reryf6zB9hDIZKrMPIC3Xc51Q==" saltValue="itininHBq+jgzQeJp7cBrw==" spinCount="100000" sheet="1" objects="1" scenarios="1"/>
  <mergeCells count="52">
    <mergeCell ref="A2:B2"/>
    <mergeCell ref="A13:B13"/>
    <mergeCell ref="A18:B18"/>
    <mergeCell ref="A21:A23"/>
    <mergeCell ref="A27:A29"/>
    <mergeCell ref="A24:B24"/>
    <mergeCell ref="A39:B39"/>
    <mergeCell ref="A3:A5"/>
    <mergeCell ref="A9:A11"/>
    <mergeCell ref="A15:A17"/>
    <mergeCell ref="A19:B19"/>
    <mergeCell ref="A6:B6"/>
    <mergeCell ref="A7:B7"/>
    <mergeCell ref="A30:B30"/>
    <mergeCell ref="A31:B31"/>
    <mergeCell ref="A36:B36"/>
    <mergeCell ref="A37:B37"/>
    <mergeCell ref="A33:A35"/>
    <mergeCell ref="A32:B32"/>
    <mergeCell ref="A1:B1"/>
    <mergeCell ref="H3:H7"/>
    <mergeCell ref="H9:H13"/>
    <mergeCell ref="H15:H19"/>
    <mergeCell ref="H21:H25"/>
    <mergeCell ref="A25:B25"/>
    <mergeCell ref="A12:B12"/>
    <mergeCell ref="D8:K8"/>
    <mergeCell ref="K3:K7"/>
    <mergeCell ref="K9:K13"/>
    <mergeCell ref="K15:K19"/>
    <mergeCell ref="K21:K25"/>
    <mergeCell ref="G1:H1"/>
    <mergeCell ref="J1:K1"/>
    <mergeCell ref="D1:E1"/>
    <mergeCell ref="E3:E7"/>
    <mergeCell ref="E9:E13"/>
    <mergeCell ref="E15:E19"/>
    <mergeCell ref="E21:E25"/>
    <mergeCell ref="E27:E31"/>
    <mergeCell ref="E33:E37"/>
    <mergeCell ref="D20:K20"/>
    <mergeCell ref="D14:K14"/>
    <mergeCell ref="D26:K26"/>
    <mergeCell ref="K27:K31"/>
    <mergeCell ref="K33:K37"/>
    <mergeCell ref="H27:H31"/>
    <mergeCell ref="H33:H37"/>
    <mergeCell ref="D32:K32"/>
    <mergeCell ref="O59:O63"/>
    <mergeCell ref="O44:O48"/>
    <mergeCell ref="O49:O53"/>
    <mergeCell ref="O54:O58"/>
  </mergeCells>
  <dataValidations count="1">
    <dataValidation type="list" errorStyle="warning" allowBlank="1" showErrorMessage="1" sqref="D30 G24 D24 J6 G12 J24 J18 G30 D12 D36 G36 J12 D18 J36 D6 J30 G6 G18"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tabSelected="1" workbookViewId="0">
      <selection activeCell="G4" sqref="G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35" t="s">
        <v>22</v>
      </c>
      <c r="B1" s="8"/>
      <c r="C1" s="36"/>
      <c r="D1" s="8"/>
      <c r="E1" s="36"/>
      <c r="F1" s="8"/>
      <c r="G1" s="36"/>
    </row>
    <row r="2" spans="1:7" ht="30" customHeight="1" x14ac:dyDescent="0.2">
      <c r="A2" s="37" t="s">
        <v>10</v>
      </c>
      <c r="B2" s="8"/>
      <c r="C2" s="38" t="str">
        <f>'Beoordelaar 1'!C1</f>
        <v>Inschrijver 1</v>
      </c>
      <c r="D2" s="10"/>
      <c r="E2" s="38" t="str">
        <f>'Beoordelaar 1'!F1</f>
        <v>Inschrijver 2</v>
      </c>
      <c r="F2" s="10"/>
      <c r="G2" s="38" t="str">
        <f>'Beoordelaar 1'!I1</f>
        <v>Inschrijver 3</v>
      </c>
    </row>
    <row r="3" spans="1:7" s="1" customFormat="1" ht="35" customHeight="1" x14ac:dyDescent="0.2">
      <c r="A3" s="39" t="str">
        <f>'Beoordelen 1. Open vragen'!A2:G2</f>
        <v>7.1	 BEANTWOORDING OPEN VRAGEN</v>
      </c>
      <c r="B3" s="8"/>
      <c r="C3" s="40" t="e">
        <f>Consensus!D39</f>
        <v>#VALUE!</v>
      </c>
      <c r="D3" s="10"/>
      <c r="E3" s="40" t="e">
        <f>Consensus!G39</f>
        <v>#VALUE!</v>
      </c>
      <c r="F3" s="10"/>
      <c r="G3" s="40" t="e">
        <f>Consensus!J39</f>
        <v>#VALUE!</v>
      </c>
    </row>
    <row r="4" spans="1:7" ht="30" customHeight="1" x14ac:dyDescent="0.2">
      <c r="A4" s="46" t="s">
        <v>11</v>
      </c>
      <c r="B4" s="8"/>
      <c r="C4" s="45" t="e">
        <f>C3</f>
        <v>#VALUE!</v>
      </c>
      <c r="D4" s="10"/>
      <c r="E4" s="45" t="e">
        <f>E3</f>
        <v>#VALUE!</v>
      </c>
      <c r="F4" s="10"/>
      <c r="G4" s="45" t="e">
        <f>G3</f>
        <v>#VALUE!</v>
      </c>
    </row>
    <row r="5" spans="1:7" ht="15" customHeight="1" x14ac:dyDescent="0.2"/>
    <row r="6" spans="1:7" ht="30" customHeight="1" x14ac:dyDescent="0.2">
      <c r="A6" s="41" t="s">
        <v>12</v>
      </c>
      <c r="B6" s="8"/>
      <c r="C6" s="42">
        <v>0</v>
      </c>
      <c r="D6" s="10"/>
      <c r="E6" s="42">
        <v>0</v>
      </c>
      <c r="F6" s="10"/>
      <c r="G6" s="42">
        <v>0</v>
      </c>
    </row>
    <row r="8" spans="1:7" ht="30" customHeight="1" x14ac:dyDescent="0.2">
      <c r="A8" s="43" t="s">
        <v>21</v>
      </c>
      <c r="B8" s="8"/>
      <c r="C8" s="44" t="e">
        <f>C6-C4</f>
        <v>#VALUE!</v>
      </c>
      <c r="D8" s="13"/>
      <c r="E8" s="44" t="e">
        <f>E6-E4</f>
        <v>#VALUE!</v>
      </c>
      <c r="F8" s="13"/>
      <c r="G8" s="44" t="e">
        <f>G6-G4</f>
        <v>#VALUE!</v>
      </c>
    </row>
    <row r="15" spans="1:7" ht="16" x14ac:dyDescent="0.2">
      <c r="C15" s="12"/>
    </row>
    <row r="16" spans="1:7" ht="16" x14ac:dyDescent="0.2">
      <c r="C16" s="12"/>
    </row>
    <row r="17" spans="3:3" ht="16" x14ac:dyDescent="0.2">
      <c r="C17" s="12"/>
    </row>
    <row r="18" spans="3:3" ht="16" x14ac:dyDescent="0.2">
      <c r="C18" s="12"/>
    </row>
  </sheetData>
  <sheetProtection algorithmName="SHA-512" hashValue="1Ok67BRjfIL1/gaB28FA8uoKZMNZVACij+rDz7HEksNpajWbPzmprmf0vfIgSengpg5a4eman/2qJQUQxinL7A==" saltValue="5a6fHz7Wc6v2K2uJIHDak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rv abe 8-7</dc:description>
  <cp:lastModifiedBy/>
  <dcterms:created xsi:type="dcterms:W3CDTF">2006-09-16T00:00:00Z</dcterms:created>
  <dcterms:modified xsi:type="dcterms:W3CDTF">2020-12-07T15:30:05Z</dcterms:modified>
  <cp:category/>
</cp:coreProperties>
</file>