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studentalbeda.sharepoint.com/sites/tms-fc-Inkoop/Gedeelde documenten/Aanbestedingen/1. Europese aanbestedingen/E.A. 2021 Food en Non Food/05.0 Bestek PVE/Aanbestedingsdocument/"/>
    </mc:Choice>
  </mc:AlternateContent>
  <xr:revisionPtr revIDLastSave="0" documentId="8_{537A4B62-D885-48E3-A7AA-AD6C76732CB6}" xr6:coauthVersionLast="46" xr6:coauthVersionMax="46" xr10:uidLastSave="{00000000-0000-0000-0000-000000000000}"/>
  <bookViews>
    <workbookView xWindow="-120" yWindow="-120" windowWidth="29040" windowHeight="15840" xr2:uid="{00000000-000D-0000-FFFF-FFFF00000000}"/>
  </bookViews>
  <sheets>
    <sheet name="Invulinstructie" sheetId="2" r:id="rId1"/>
    <sheet name="Pricingsheet" sheetId="1" r:id="rId2"/>
    <sheet name="Blad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 l="1"/>
  <c r="L6" i="1"/>
  <c r="I6" i="1"/>
  <c r="L25" i="1"/>
  <c r="I25" i="1"/>
  <c r="K25" i="1" s="1"/>
  <c r="L26" i="1"/>
  <c r="I26" i="1"/>
  <c r="K26" i="1" s="1"/>
  <c r="C197" i="1" l="1"/>
  <c r="I172" i="1"/>
  <c r="I173" i="1"/>
  <c r="I174" i="1"/>
  <c r="I175" i="1"/>
  <c r="I176" i="1"/>
  <c r="I177" i="1"/>
  <c r="I178" i="1"/>
  <c r="I179" i="1"/>
  <c r="I180" i="1"/>
  <c r="I181" i="1"/>
  <c r="I182" i="1"/>
  <c r="I183" i="1"/>
  <c r="I184" i="1"/>
  <c r="I185" i="1"/>
  <c r="I148" i="1"/>
  <c r="I149" i="1"/>
  <c r="I150" i="1"/>
  <c r="I151" i="1"/>
  <c r="I152" i="1"/>
  <c r="I153" i="1"/>
  <c r="I154" i="1"/>
  <c r="I155" i="1"/>
  <c r="I156" i="1"/>
  <c r="I157" i="1"/>
  <c r="I158" i="1"/>
  <c r="I159" i="1"/>
  <c r="I160" i="1"/>
  <c r="I161" i="1"/>
  <c r="I162" i="1"/>
  <c r="I163" i="1"/>
  <c r="I164" i="1"/>
  <c r="I171" i="1"/>
  <c r="I147" i="1"/>
  <c r="I128" i="1"/>
  <c r="I129" i="1"/>
  <c r="I130" i="1"/>
  <c r="I131" i="1"/>
  <c r="I132" i="1"/>
  <c r="I133" i="1"/>
  <c r="I134" i="1"/>
  <c r="I135" i="1"/>
  <c r="I136" i="1"/>
  <c r="I137" i="1"/>
  <c r="I138" i="1"/>
  <c r="I139" i="1"/>
  <c r="I140" i="1"/>
  <c r="I127" i="1"/>
  <c r="I104" i="1"/>
  <c r="I105" i="1"/>
  <c r="I106" i="1"/>
  <c r="I107" i="1"/>
  <c r="I108" i="1"/>
  <c r="I109" i="1"/>
  <c r="I110" i="1"/>
  <c r="I111" i="1"/>
  <c r="I112" i="1"/>
  <c r="I113" i="1"/>
  <c r="I114" i="1"/>
  <c r="I115" i="1"/>
  <c r="I116" i="1"/>
  <c r="I117" i="1"/>
  <c r="I118" i="1"/>
  <c r="I119" i="1"/>
  <c r="I120" i="1"/>
  <c r="I103" i="1"/>
  <c r="I78" i="1"/>
  <c r="I79" i="1"/>
  <c r="I80" i="1"/>
  <c r="I81" i="1"/>
  <c r="I82" i="1"/>
  <c r="I83" i="1"/>
  <c r="I84" i="1"/>
  <c r="I85" i="1"/>
  <c r="I86" i="1"/>
  <c r="I87" i="1"/>
  <c r="I88" i="1"/>
  <c r="I89" i="1"/>
  <c r="I90" i="1"/>
  <c r="I91" i="1"/>
  <c r="I92" i="1"/>
  <c r="I93" i="1"/>
  <c r="I94" i="1"/>
  <c r="I95" i="1"/>
  <c r="I96" i="1"/>
  <c r="I77" i="1"/>
  <c r="I61" i="1"/>
  <c r="I62" i="1"/>
  <c r="I63" i="1"/>
  <c r="I64" i="1"/>
  <c r="I65" i="1"/>
  <c r="I66" i="1"/>
  <c r="I67" i="1"/>
  <c r="I68" i="1"/>
  <c r="I69" i="1"/>
  <c r="I70" i="1"/>
  <c r="I60" i="1"/>
  <c r="I47" i="1"/>
  <c r="I48" i="1"/>
  <c r="I49" i="1"/>
  <c r="I50" i="1"/>
  <c r="I51" i="1"/>
  <c r="I52" i="1"/>
  <c r="I53" i="1"/>
  <c r="I35" i="1"/>
  <c r="I36" i="1"/>
  <c r="I37" i="1"/>
  <c r="I38" i="1"/>
  <c r="I39" i="1"/>
  <c r="I40" i="1"/>
  <c r="I41" i="1"/>
  <c r="I42" i="1"/>
  <c r="I43" i="1"/>
  <c r="I44" i="1"/>
  <c r="I45" i="1"/>
  <c r="I46" i="1"/>
  <c r="I34" i="1"/>
  <c r="I7" i="1"/>
  <c r="I8" i="1"/>
  <c r="I9" i="1"/>
  <c r="I10" i="1"/>
  <c r="I11" i="1"/>
  <c r="I12" i="1"/>
  <c r="I13" i="1"/>
  <c r="I14" i="1"/>
  <c r="I15" i="1"/>
  <c r="I16" i="1"/>
  <c r="I17" i="1"/>
  <c r="I18" i="1"/>
  <c r="I19" i="1"/>
  <c r="I20" i="1"/>
  <c r="I21" i="1"/>
  <c r="I22" i="1"/>
  <c r="I23" i="1"/>
  <c r="I24" i="1"/>
  <c r="I27" i="1"/>
  <c r="I5" i="1"/>
  <c r="K173" i="1" l="1"/>
  <c r="L173" i="1"/>
  <c r="K52" i="1"/>
  <c r="L52" i="1"/>
  <c r="K53" i="1"/>
  <c r="L53" i="1"/>
  <c r="K51" i="1"/>
  <c r="L51" i="1"/>
  <c r="K11" i="1"/>
  <c r="L11" i="1"/>
  <c r="K22" i="1"/>
  <c r="L22" i="1"/>
  <c r="K23" i="1"/>
  <c r="L23" i="1"/>
  <c r="K24" i="1"/>
  <c r="L24" i="1"/>
  <c r="K27" i="1"/>
  <c r="L27" i="1"/>
  <c r="K20" i="1"/>
  <c r="L20" i="1"/>
  <c r="K21" i="1"/>
  <c r="L21" i="1"/>
  <c r="C199" i="1" l="1"/>
  <c r="C198" i="1"/>
  <c r="C196" i="1"/>
  <c r="C195" i="1"/>
  <c r="C194" i="1"/>
  <c r="C193" i="1"/>
  <c r="C192" i="1"/>
  <c r="L185" i="1"/>
  <c r="K185" i="1"/>
  <c r="L184" i="1"/>
  <c r="K184" i="1"/>
  <c r="L183" i="1"/>
  <c r="K183" i="1"/>
  <c r="L182" i="1"/>
  <c r="K182" i="1"/>
  <c r="L181" i="1"/>
  <c r="K181" i="1"/>
  <c r="L180" i="1"/>
  <c r="K180" i="1"/>
  <c r="L179" i="1"/>
  <c r="K179" i="1"/>
  <c r="L178" i="1"/>
  <c r="K178" i="1"/>
  <c r="L177" i="1"/>
  <c r="K177" i="1"/>
  <c r="L176" i="1"/>
  <c r="K176" i="1"/>
  <c r="L175" i="1"/>
  <c r="K175" i="1"/>
  <c r="L174" i="1"/>
  <c r="K174" i="1"/>
  <c r="L172" i="1"/>
  <c r="K172" i="1"/>
  <c r="L171" i="1"/>
  <c r="K171" i="1"/>
  <c r="L164" i="1"/>
  <c r="K164" i="1"/>
  <c r="L163" i="1"/>
  <c r="K163" i="1"/>
  <c r="L162" i="1"/>
  <c r="K162" i="1"/>
  <c r="L161" i="1"/>
  <c r="K161" i="1"/>
  <c r="L160" i="1"/>
  <c r="K160" i="1"/>
  <c r="L159" i="1"/>
  <c r="K159" i="1"/>
  <c r="L158" i="1"/>
  <c r="K158" i="1"/>
  <c r="L157" i="1"/>
  <c r="K157" i="1"/>
  <c r="L156" i="1"/>
  <c r="K156" i="1"/>
  <c r="L155" i="1"/>
  <c r="K155" i="1"/>
  <c r="L154" i="1"/>
  <c r="K154" i="1"/>
  <c r="L153" i="1"/>
  <c r="K153" i="1"/>
  <c r="L152" i="1"/>
  <c r="K152" i="1"/>
  <c r="L151" i="1"/>
  <c r="K151" i="1"/>
  <c r="L150" i="1"/>
  <c r="K150" i="1"/>
  <c r="L149" i="1"/>
  <c r="K149" i="1"/>
  <c r="L148" i="1"/>
  <c r="K148" i="1"/>
  <c r="L147" i="1"/>
  <c r="K147" i="1"/>
  <c r="L140" i="1"/>
  <c r="K140" i="1"/>
  <c r="L139" i="1"/>
  <c r="K139" i="1"/>
  <c r="L138" i="1"/>
  <c r="K138" i="1"/>
  <c r="L137" i="1"/>
  <c r="K137" i="1"/>
  <c r="L136" i="1"/>
  <c r="K136" i="1"/>
  <c r="L135" i="1"/>
  <c r="K135" i="1"/>
  <c r="L134" i="1"/>
  <c r="K134" i="1"/>
  <c r="L133" i="1"/>
  <c r="K133" i="1"/>
  <c r="L132" i="1"/>
  <c r="K132" i="1"/>
  <c r="L131" i="1"/>
  <c r="K131" i="1"/>
  <c r="L130" i="1"/>
  <c r="K130" i="1"/>
  <c r="L129" i="1"/>
  <c r="K129" i="1"/>
  <c r="L128" i="1"/>
  <c r="K128" i="1"/>
  <c r="L127" i="1"/>
  <c r="M127" i="1" s="1"/>
  <c r="K127" i="1"/>
  <c r="L120" i="1"/>
  <c r="K120" i="1"/>
  <c r="L119" i="1"/>
  <c r="K119" i="1"/>
  <c r="L118" i="1"/>
  <c r="K118" i="1"/>
  <c r="L117" i="1"/>
  <c r="K117" i="1"/>
  <c r="L116" i="1"/>
  <c r="K116" i="1"/>
  <c r="L115" i="1"/>
  <c r="K115" i="1"/>
  <c r="L114" i="1"/>
  <c r="K114" i="1"/>
  <c r="L113" i="1"/>
  <c r="K113" i="1"/>
  <c r="L112" i="1"/>
  <c r="K112" i="1"/>
  <c r="L111" i="1"/>
  <c r="K111" i="1"/>
  <c r="L110" i="1"/>
  <c r="K110" i="1"/>
  <c r="L109" i="1"/>
  <c r="K109" i="1"/>
  <c r="L108" i="1"/>
  <c r="K108" i="1"/>
  <c r="L107" i="1"/>
  <c r="K107" i="1"/>
  <c r="L106" i="1"/>
  <c r="K106" i="1"/>
  <c r="L105" i="1"/>
  <c r="K105" i="1"/>
  <c r="L104" i="1"/>
  <c r="K104" i="1"/>
  <c r="L103" i="1"/>
  <c r="K103" i="1"/>
  <c r="L96" i="1"/>
  <c r="K96" i="1"/>
  <c r="L95" i="1"/>
  <c r="K95" i="1"/>
  <c r="L94" i="1"/>
  <c r="K94" i="1"/>
  <c r="L93" i="1"/>
  <c r="K93" i="1"/>
  <c r="L92" i="1"/>
  <c r="K92" i="1"/>
  <c r="L91" i="1"/>
  <c r="K91" i="1"/>
  <c r="L90" i="1"/>
  <c r="K90" i="1"/>
  <c r="L89" i="1"/>
  <c r="K89" i="1"/>
  <c r="L88" i="1"/>
  <c r="K88" i="1"/>
  <c r="L87" i="1"/>
  <c r="K87" i="1"/>
  <c r="L86" i="1"/>
  <c r="K86" i="1"/>
  <c r="L85" i="1"/>
  <c r="K85" i="1"/>
  <c r="L84" i="1"/>
  <c r="K84" i="1"/>
  <c r="L83" i="1"/>
  <c r="K83" i="1"/>
  <c r="L82" i="1"/>
  <c r="K82" i="1"/>
  <c r="L81" i="1"/>
  <c r="K81" i="1"/>
  <c r="L80" i="1"/>
  <c r="K80" i="1"/>
  <c r="L79" i="1"/>
  <c r="K79" i="1"/>
  <c r="L78" i="1"/>
  <c r="K78" i="1"/>
  <c r="L77" i="1"/>
  <c r="K77" i="1"/>
  <c r="L70" i="1"/>
  <c r="K70" i="1"/>
  <c r="L69" i="1"/>
  <c r="K69" i="1"/>
  <c r="L68" i="1"/>
  <c r="K68" i="1"/>
  <c r="L67" i="1"/>
  <c r="K67" i="1"/>
  <c r="L66" i="1"/>
  <c r="K66" i="1"/>
  <c r="L65" i="1"/>
  <c r="K65" i="1"/>
  <c r="L64" i="1"/>
  <c r="K64" i="1"/>
  <c r="L63" i="1"/>
  <c r="K63" i="1"/>
  <c r="L62" i="1"/>
  <c r="K62" i="1"/>
  <c r="L61" i="1"/>
  <c r="K61" i="1"/>
  <c r="L60" i="1"/>
  <c r="K60" i="1"/>
  <c r="L50" i="1"/>
  <c r="K50" i="1"/>
  <c r="L49" i="1"/>
  <c r="K49" i="1"/>
  <c r="L48" i="1"/>
  <c r="K48" i="1"/>
  <c r="L47" i="1"/>
  <c r="K47" i="1"/>
  <c r="L46" i="1"/>
  <c r="K46" i="1"/>
  <c r="L45" i="1"/>
  <c r="K45" i="1"/>
  <c r="L44" i="1"/>
  <c r="K44" i="1"/>
  <c r="L43" i="1"/>
  <c r="K43" i="1"/>
  <c r="L42" i="1"/>
  <c r="K42" i="1"/>
  <c r="L41" i="1"/>
  <c r="K41" i="1"/>
  <c r="L40" i="1"/>
  <c r="K40" i="1"/>
  <c r="L39" i="1"/>
  <c r="K39" i="1"/>
  <c r="L38" i="1"/>
  <c r="K38" i="1"/>
  <c r="L37" i="1"/>
  <c r="K37" i="1"/>
  <c r="L36" i="1"/>
  <c r="K36" i="1"/>
  <c r="L35" i="1"/>
  <c r="K35" i="1"/>
  <c r="L34" i="1"/>
  <c r="K34" i="1"/>
  <c r="K55" i="1" s="1"/>
  <c r="L19" i="1"/>
  <c r="K19" i="1"/>
  <c r="L18" i="1"/>
  <c r="K18" i="1"/>
  <c r="L17" i="1"/>
  <c r="K17" i="1"/>
  <c r="L16" i="1"/>
  <c r="K16" i="1"/>
  <c r="L15" i="1"/>
  <c r="K15" i="1"/>
  <c r="L14" i="1"/>
  <c r="K14" i="1"/>
  <c r="L13" i="1"/>
  <c r="K13" i="1"/>
  <c r="L12" i="1"/>
  <c r="K12" i="1"/>
  <c r="L10" i="1"/>
  <c r="K10" i="1"/>
  <c r="L9" i="1"/>
  <c r="K9" i="1"/>
  <c r="L8" i="1"/>
  <c r="K8" i="1"/>
  <c r="L7" i="1"/>
  <c r="K7" i="1"/>
  <c r="K6" i="1"/>
  <c r="K5" i="1"/>
  <c r="K142" i="1" l="1"/>
  <c r="G197" i="1" s="1"/>
  <c r="I197" i="1" s="1"/>
  <c r="K122" i="1"/>
  <c r="G196" i="1" s="1"/>
  <c r="I196" i="1" s="1"/>
  <c r="K166" i="1"/>
  <c r="G198" i="1" s="1"/>
  <c r="I198" i="1" s="1"/>
  <c r="M147" i="1"/>
  <c r="M103" i="1"/>
  <c r="K98" i="1"/>
  <c r="G195" i="1" s="1"/>
  <c r="I195" i="1" s="1"/>
  <c r="M77" i="1"/>
  <c r="M60" i="1"/>
  <c r="M34" i="1"/>
  <c r="M5" i="1"/>
  <c r="K187" i="1"/>
  <c r="G199" i="1" s="1"/>
  <c r="I199" i="1" s="1"/>
  <c r="M171" i="1"/>
  <c r="K72" i="1"/>
  <c r="G194" i="1" s="1"/>
  <c r="I194" i="1" s="1"/>
  <c r="G193" i="1"/>
  <c r="I193" i="1" s="1"/>
  <c r="K29" i="1"/>
  <c r="G192" i="1" s="1"/>
  <c r="I192" i="1" s="1"/>
  <c r="G201" i="1" l="1"/>
  <c r="I201" i="1"/>
</calcChain>
</file>

<file path=xl/sharedStrings.xml><?xml version="1.0" encoding="utf-8"?>
<sst xmlns="http://schemas.openxmlformats.org/spreadsheetml/2006/main" count="747" uniqueCount="315">
  <si>
    <t>Invulinstructie prijsbijlage E.A. Food &amp; Non Food Albeda TED Publicatienummer:</t>
  </si>
  <si>
    <t>Hierbij ontvang u de pricingsheet behorende bij de aanbesteding Food &amp; Non Food Albeda. Zoals opgenomen in het bestek is het productenaanbod opgedeeld in segmenten. Deze zijn in het volgende tabblad opgenomen en gevraagd wordt aan Inschrijver de gevraagde informatie en prijzen in te vullen. Hieronder staat aangegeven welke onderdelen per artikel worden gevraagd in te vullen.</t>
  </si>
  <si>
    <t>Item</t>
  </si>
  <si>
    <t>Kolom</t>
  </si>
  <si>
    <t>Toelichting</t>
  </si>
  <si>
    <t>In te vullen door Inschrijver</t>
  </si>
  <si>
    <t>Aantal</t>
  </si>
  <si>
    <t>A</t>
  </si>
  <si>
    <t>Indicatieve inschatting afname op jaarbasis geheel Albeda</t>
  </si>
  <si>
    <t>Verp</t>
  </si>
  <si>
    <t>B</t>
  </si>
  <si>
    <t>Verpakkingseenheid</t>
  </si>
  <si>
    <t>Artikelomschrijving</t>
  </si>
  <si>
    <t>C</t>
  </si>
  <si>
    <t>Omschrijving artikel</t>
  </si>
  <si>
    <t>Aanvullende artikel omschrijving</t>
  </si>
  <si>
    <t>D</t>
  </si>
  <si>
    <r>
      <t xml:space="preserve">Daar waar van toepassing merk, jaartal, etc. invullen </t>
    </r>
    <r>
      <rPr>
        <b/>
        <sz val="11"/>
        <color theme="1"/>
        <rFont val="Calibri"/>
        <family val="2"/>
        <scheme val="minor"/>
      </rPr>
      <t>(door Inschrijver)</t>
    </r>
  </si>
  <si>
    <t>X</t>
  </si>
  <si>
    <t>Eenheid</t>
  </si>
  <si>
    <t>E</t>
  </si>
  <si>
    <t>De eenheid die gebruikt moet worden voor de prijsvaststelling</t>
  </si>
  <si>
    <t>Segmenten</t>
  </si>
  <si>
    <t>F</t>
  </si>
  <si>
    <t>De omschrijving van de segment indeling</t>
  </si>
  <si>
    <t>Bruto Prijs Inschrijver per eenheid</t>
  </si>
  <si>
    <t>G</t>
  </si>
  <si>
    <r>
      <t xml:space="preserve">De Brutoprijs per gevraagd artikel per gevraagde eenheid excl. BTW </t>
    </r>
    <r>
      <rPr>
        <b/>
        <sz val="11"/>
        <color theme="1"/>
        <rFont val="Calibri"/>
        <family val="2"/>
        <scheme val="minor"/>
      </rPr>
      <t>(door Inschrijver)</t>
    </r>
  </si>
  <si>
    <t>Netto Prijs Inschrijver</t>
  </si>
  <si>
    <t>H</t>
  </si>
  <si>
    <r>
      <t xml:space="preserve">De Nettoprijs per gevraagd artikel per gevraagde eenheid excl. BTW </t>
    </r>
    <r>
      <rPr>
        <b/>
        <sz val="11"/>
        <color theme="1"/>
        <rFont val="Calibri"/>
        <family val="2"/>
        <scheme val="minor"/>
      </rPr>
      <t>(door Inschrijver)</t>
    </r>
  </si>
  <si>
    <t>Netto Totaal prijs</t>
  </si>
  <si>
    <t>I</t>
  </si>
  <si>
    <t>Totaalprijs excl. BTW is het Aantal vermenigvuldigd met de Nettoprijs</t>
  </si>
  <si>
    <t>BTW</t>
  </si>
  <si>
    <t>J</t>
  </si>
  <si>
    <r>
      <t xml:space="preserve">Het wettelijk te gebruiken BTW tarief voor desbetreffend product </t>
    </r>
    <r>
      <rPr>
        <b/>
        <sz val="11"/>
        <color theme="1"/>
        <rFont val="Calibri"/>
        <family val="2"/>
        <scheme val="minor"/>
      </rPr>
      <t>(door Inschrijver)</t>
    </r>
  </si>
  <si>
    <t>Netto totaal prijs incl. BTW</t>
  </si>
  <si>
    <t>K</t>
  </si>
  <si>
    <t>Netto Totaal prijs vermeerdert met het BTW tarief</t>
  </si>
  <si>
    <t>kortings percentage</t>
  </si>
  <si>
    <t>L</t>
  </si>
  <si>
    <t xml:space="preserve">Het percentage korting bepaald op basis van Bruto prijs en de Netto prijs </t>
  </si>
  <si>
    <t>gemiddelde kortings percentage segment</t>
  </si>
  <si>
    <t>M</t>
  </si>
  <si>
    <t>Het gemiddelde kortingspercentage voor desbetreffende productgroep</t>
  </si>
  <si>
    <t>Pricingsheet EA Food &amp; Non Food Albeda</t>
  </si>
  <si>
    <t>Segment</t>
  </si>
  <si>
    <t>Bruto prijs Inschrijver per eenheid</t>
  </si>
  <si>
    <t>Netto totaal prijs</t>
  </si>
  <si>
    <t>Ks</t>
  </si>
  <si>
    <t>ASPERGES AA 5KG</t>
  </si>
  <si>
    <t>Kist a 5 kg.</t>
  </si>
  <si>
    <t>AGF</t>
  </si>
  <si>
    <t>Bos</t>
  </si>
  <si>
    <t>PETERSELIE</t>
  </si>
  <si>
    <t>Bos a 80 gr.</t>
  </si>
  <si>
    <t>ZK</t>
  </si>
  <si>
    <t>AARD BONKEN GEWASSEN SUP.10KG</t>
  </si>
  <si>
    <t>Zak a 10 kg.</t>
  </si>
  <si>
    <t xml:space="preserve"> </t>
  </si>
  <si>
    <t>ST</t>
  </si>
  <si>
    <t xml:space="preserve"> IJSBERGSLA</t>
  </si>
  <si>
    <t>Stuks</t>
  </si>
  <si>
    <t>VENKEL</t>
  </si>
  <si>
    <t xml:space="preserve">Bak </t>
  </si>
  <si>
    <t xml:space="preserve">SHITAKE </t>
  </si>
  <si>
    <t>Bak a 1000 g.</t>
  </si>
  <si>
    <t>Bak</t>
  </si>
  <si>
    <t>CHAMPIGNON HOLLAND 250 G</t>
  </si>
  <si>
    <t>Bak a 250 g.</t>
  </si>
  <si>
    <t>SALAD PEA</t>
  </si>
  <si>
    <t>Zak a 100 gr.</t>
  </si>
  <si>
    <t>KNOLSELDERIJ</t>
  </si>
  <si>
    <t>DS</t>
  </si>
  <si>
    <t>KLEINE TROSTOMAAT HOLLAND</t>
  </si>
  <si>
    <t>Doos a1 kg.</t>
  </si>
  <si>
    <t>TOMAAT A 6KG</t>
  </si>
  <si>
    <t>Doos a 2,5 kg</t>
  </si>
  <si>
    <t>COURGETTE GROEN</t>
  </si>
  <si>
    <t>HARICOTS VERTS SCHOON</t>
  </si>
  <si>
    <t>Doos a 250 gr.</t>
  </si>
  <si>
    <t>SJALOTTEN BANAAN OVAAL 500G</t>
  </si>
  <si>
    <t>Zak a 500 g.</t>
  </si>
  <si>
    <t xml:space="preserve">KOMKOMMER </t>
  </si>
  <si>
    <t>PLEUROTTES HOLLANDS OESTE</t>
  </si>
  <si>
    <t>Doos a 1kg.</t>
  </si>
  <si>
    <t>PAPRIKA ROOD A 1 KG</t>
  </si>
  <si>
    <t>Zak a 1 kg.</t>
  </si>
  <si>
    <t>BASILICUM</t>
  </si>
  <si>
    <t>Bos a 200 g.</t>
  </si>
  <si>
    <t>AVOCADO HASS (READY TO EAT)</t>
  </si>
  <si>
    <t>UIEN A 5 KG</t>
  </si>
  <si>
    <t>Zak a 5 kg.</t>
  </si>
  <si>
    <t>AFFILLA</t>
  </si>
  <si>
    <t>SINAASAPPEL PER</t>
  </si>
  <si>
    <t>Zak a 1kg.</t>
  </si>
  <si>
    <t>WINTERPEEN A 1 KG</t>
  </si>
  <si>
    <t>Bak a 1 kg.</t>
  </si>
  <si>
    <t>Totaal aanbieding segment</t>
  </si>
  <si>
    <t>Vp</t>
  </si>
  <si>
    <t>segmenten</t>
  </si>
  <si>
    <t>PK</t>
  </si>
  <si>
    <t>JUS DE VEAU GECON. KALFSJUS</t>
  </si>
  <si>
    <t>pak a 1 kg.</t>
  </si>
  <si>
    <t>Niet dagvers</t>
  </si>
  <si>
    <t>HUISMERK SAUCIJZENBR. 75G</t>
  </si>
  <si>
    <t>doos a 20 stuks</t>
  </si>
  <si>
    <t>EM</t>
  </si>
  <si>
    <t>FRITUUR VET VLB NEUTR.10L</t>
  </si>
  <si>
    <t>Emmer a 10 Liter</t>
  </si>
  <si>
    <t>LANDBROOD DONKER VLOER ONGESNED</t>
  </si>
  <si>
    <t>800 gram per stuk</t>
  </si>
  <si>
    <t>Doos</t>
  </si>
  <si>
    <t>AFBAK STOKBROODWIT 440G Ds. A 20 St.</t>
  </si>
  <si>
    <t>Doos a 20 stuks</t>
  </si>
  <si>
    <t>ROL</t>
  </si>
  <si>
    <t>BLADERDEEG 1 METER OP ROL</t>
  </si>
  <si>
    <t xml:space="preserve">per rol a 100 stuks   </t>
  </si>
  <si>
    <t>HAZELNOTEN WIT</t>
  </si>
  <si>
    <t>Doos a 900 gram</t>
  </si>
  <si>
    <t xml:space="preserve">EIGEN MERK STOKBR.TARWE 420G </t>
  </si>
  <si>
    <t>per stuk</t>
  </si>
  <si>
    <t>PATENTBLOEM 1KG BLOEM V PATISSERIE</t>
  </si>
  <si>
    <t>pak a 1 kg</t>
  </si>
  <si>
    <t>PANINI NATUUR MET GRILSTREPEN 110GR</t>
  </si>
  <si>
    <t>Délifrance voorkeur of in kwal gelijk</t>
  </si>
  <si>
    <t>Doos a 60 stuks</t>
  </si>
  <si>
    <t>CASINO BROOD .GESN.WIT</t>
  </si>
  <si>
    <t>Brood per stuk</t>
  </si>
  <si>
    <t>MAYONAISE 10 liter HUISMERK</t>
  </si>
  <si>
    <t>Emmer a 2,5 L.</t>
  </si>
  <si>
    <t>DOBBEN AMST.BORRELGARN30G</t>
  </si>
  <si>
    <t>FL</t>
  </si>
  <si>
    <t>KIPPENFOND  KNORR GARDE D'OR</t>
  </si>
  <si>
    <t>Fles a 1 L.</t>
  </si>
  <si>
    <t xml:space="preserve">BL </t>
  </si>
  <si>
    <t>OLIJFOLIE ITALIE</t>
  </si>
  <si>
    <t>Blik a 5 L.</t>
  </si>
  <si>
    <t>HUISMERK Frites zak a 2,5 kg</t>
  </si>
  <si>
    <t>Zak a 2,5 Kg.</t>
  </si>
  <si>
    <t>BIETERBAL 30GR VEGANISTISCHE SNACK</t>
  </si>
  <si>
    <t>Zak a 45 st.</t>
  </si>
  <si>
    <t>PIJNBOOMPITTEN</t>
  </si>
  <si>
    <t>Doos a 300 gr.</t>
  </si>
  <si>
    <t>RIJST Bashmati zak 1 kg</t>
  </si>
  <si>
    <t>Zak a 1 Kg.</t>
  </si>
  <si>
    <t>DEMI GLACESAUS BASIS POEDERSAUS</t>
  </si>
  <si>
    <t>merk KNOR voorkeur of in kwal gelijk</t>
  </si>
  <si>
    <t>Pak a 1475 gr.</t>
  </si>
  <si>
    <t>POETSP.MIDI 300MT</t>
  </si>
  <si>
    <t>PER 6 ROL</t>
  </si>
  <si>
    <t>Non Food</t>
  </si>
  <si>
    <t>AFVALZAK 95x125 cm 130L Blauw</t>
  </si>
  <si>
    <t>PER ROL</t>
  </si>
  <si>
    <t>Handschoen soft nitrile zwart</t>
  </si>
  <si>
    <t>per doos a 100 st.</t>
  </si>
  <si>
    <t>SERVET CELSTOF LUXE ZWART 50ST</t>
  </si>
  <si>
    <t>PER PAK A 50</t>
  </si>
  <si>
    <t>SERVET CELSTOF LUXE WIT 50ST</t>
  </si>
  <si>
    <t>HOUTSKOOL HORECA FIRE UP</t>
  </si>
  <si>
    <t>of product gelijkwaardige kwaliteit</t>
  </si>
  <si>
    <t>PER ZAK A 10 KG</t>
  </si>
  <si>
    <t>RL</t>
  </si>
  <si>
    <t>DEP WEGW.SPUITZ.RD 53X2855</t>
  </si>
  <si>
    <t>Green based 100% recyclebaar</t>
  </si>
  <si>
    <t>PER ROL A 100 ZK</t>
  </si>
  <si>
    <t xml:space="preserve">ST </t>
  </si>
  <si>
    <t>BIO ALCOHOLSPRAY</t>
  </si>
  <si>
    <t xml:space="preserve">PER ST </t>
  </si>
  <si>
    <t>KILOBAK kunststof wit 1000CC25ST</t>
  </si>
  <si>
    <t>geschikt warm voedsel</t>
  </si>
  <si>
    <t>DOOS A 25 ST.</t>
  </si>
  <si>
    <t>DEKSEL KILOBAK PP UNIVERSEEL TRANSPAR. 50 st</t>
  </si>
  <si>
    <t>doos a 50 st.</t>
  </si>
  <si>
    <t>KILOBAK PP 1/1KG TRANSPARANT</t>
  </si>
  <si>
    <t>KG</t>
  </si>
  <si>
    <t>MINI HAMBURGERS RUND SLIDERS 66GR</t>
  </si>
  <si>
    <t>per kg</t>
  </si>
  <si>
    <t>Vlees Producten</t>
  </si>
  <si>
    <t>BOERENACHTERHAM</t>
  </si>
  <si>
    <t>ONTBIJTSPEK ROL MAGER GER SPEK</t>
  </si>
  <si>
    <t xml:space="preserve">RUNDER ENTRCOTE </t>
  </si>
  <si>
    <t>RUNDER RIB EYE</t>
  </si>
  <si>
    <t>KALFS ZWEZERIK HART</t>
  </si>
  <si>
    <t>RUNDER BAVETTE</t>
  </si>
  <si>
    <t>VARKENS KOPHAAS GEVLIESD</t>
  </si>
  <si>
    <t>LAMSNEK</t>
  </si>
  <si>
    <t>KALFSOSSOBUCO</t>
  </si>
  <si>
    <t>RUNDER SUKADE LAPPEN</t>
  </si>
  <si>
    <t>SERANOHAM STUK Vleeswaren</t>
  </si>
  <si>
    <t>RUNDER DIAMANTHAAS</t>
  </si>
  <si>
    <t>Simmentaler Rund</t>
  </si>
  <si>
    <t>RUNDER Holl Biefstuk geport. a 150g. Vacuum</t>
  </si>
  <si>
    <t>RUNDERHAAS 3/4  schoon</t>
  </si>
  <si>
    <t>Nederland</t>
  </si>
  <si>
    <t>bak</t>
  </si>
  <si>
    <t>Runder gehakt a 500 gr.</t>
  </si>
  <si>
    <t>bak a 500 g.</t>
  </si>
  <si>
    <t xml:space="preserve">RUNDERCARPACCIO verpakt in doos  </t>
  </si>
  <si>
    <t>geportioneerd</t>
  </si>
  <si>
    <t>VARKENSBUIK 1/3 LIVAR</t>
  </si>
  <si>
    <t>RUNDER STRIPLOIN</t>
  </si>
  <si>
    <t>VARKENS FILET HEEL KG</t>
  </si>
  <si>
    <t>varkensrug / schouderkap</t>
  </si>
  <si>
    <t>Gouda Kaas GESN.Jong belegen 50X20G</t>
  </si>
  <si>
    <t>pak</t>
  </si>
  <si>
    <t>Zuivel Producten</t>
  </si>
  <si>
    <t xml:space="preserve">Kaas HOTELBLOK JONG.BEL. </t>
  </si>
  <si>
    <t>pak per kg</t>
  </si>
  <si>
    <t>SLAGROOM 40% 1 liter</t>
  </si>
  <si>
    <t>fles per liter</t>
  </si>
  <si>
    <t>Eigeel 1 pak per liter</t>
  </si>
  <si>
    <t xml:space="preserve">pak per liter </t>
  </si>
  <si>
    <t>KLUIT ROOMBOTER 5KG</t>
  </si>
  <si>
    <t>Doos per 5 kg</t>
  </si>
  <si>
    <t>krat</t>
  </si>
  <si>
    <t>VOLLE MELK 1L</t>
  </si>
  <si>
    <t>Krat 12 pakken</t>
  </si>
  <si>
    <t>ROTTERDAMSCHE OUDE KAAS</t>
  </si>
  <si>
    <t>per kg.</t>
  </si>
  <si>
    <t>MASCARPONE 500 GR</t>
  </si>
  <si>
    <t>STUK</t>
  </si>
  <si>
    <t xml:space="preserve">PARMEZAANSE KAAS 2,5 KG </t>
  </si>
  <si>
    <t>min 24 mnd gerijpt</t>
  </si>
  <si>
    <t>STUK A 2,5 KG</t>
  </si>
  <si>
    <t>BLIK</t>
  </si>
  <si>
    <t xml:space="preserve">CHOCOLADEMELK 0,25L </t>
  </si>
  <si>
    <t>Nutricia</t>
  </si>
  <si>
    <t>Blik A 0,25 L</t>
  </si>
  <si>
    <t>ROOMBOTER GEZOUT PER ROL A 500G</t>
  </si>
  <si>
    <t>ROL A 500 G</t>
  </si>
  <si>
    <t xml:space="preserve">EIEREN PER DOOS </t>
  </si>
  <si>
    <t>DS  a 90 eieren</t>
  </si>
  <si>
    <t>Eiwit 1 pak per liter VLOEIBAAR</t>
  </si>
  <si>
    <t xml:space="preserve">Vloeibaar heel Ei, pak per liter </t>
  </si>
  <si>
    <t>Brie Meaux, 500 gr.</t>
  </si>
  <si>
    <t>pak a 500 g.</t>
  </si>
  <si>
    <t>Creme Fraiche, pak a 500 g</t>
  </si>
  <si>
    <t>Koksroom, ongezoet 20%</t>
  </si>
  <si>
    <t>pak a 1 liter</t>
  </si>
  <si>
    <t>ROOMKAAS NATUREL GEKLOPT</t>
  </si>
  <si>
    <t>bak per kg.</t>
  </si>
  <si>
    <t xml:space="preserve">KOOK GRAND MARNIER  </t>
  </si>
  <si>
    <t>fles a 100 cl.</t>
  </si>
  <si>
    <t>Gedistilleerd</t>
  </si>
  <si>
    <t xml:space="preserve">KOOK COGNAC </t>
  </si>
  <si>
    <t>MALIBU ORIGINAL</t>
  </si>
  <si>
    <t>fles a 70 cl.</t>
  </si>
  <si>
    <t>LAGO AMARETTO</t>
  </si>
  <si>
    <t>PEACHTREE</t>
  </si>
  <si>
    <t>GRAND MARNIER CORDON ROUGE</t>
  </si>
  <si>
    <t>BAILEYS ORIGINAL IRISH CREAM</t>
  </si>
  <si>
    <t>BACARDI CARTA BLANCA</t>
  </si>
  <si>
    <t>LICOR 43</t>
  </si>
  <si>
    <t>LUXARDO LIMONCELLO</t>
  </si>
  <si>
    <t>CAMPARI BITTER</t>
  </si>
  <si>
    <t>Fl</t>
  </si>
  <si>
    <t>VODKA ESBJAERG</t>
  </si>
  <si>
    <t>FRANGELICO</t>
  </si>
  <si>
    <t>JAMESON</t>
  </si>
  <si>
    <t>ZALM NOORS GER.GESN</t>
  </si>
  <si>
    <t>Vis producten</t>
  </si>
  <si>
    <t>BL</t>
  </si>
  <si>
    <t>TONIJNMOTEN OP OLIE (NATUR/BASIS)</t>
  </si>
  <si>
    <t>blik a 800 g</t>
  </si>
  <si>
    <t xml:space="preserve">KABELJ STAARTEN MET VEL </t>
  </si>
  <si>
    <t>PER KG.</t>
  </si>
  <si>
    <t>doos</t>
  </si>
  <si>
    <t>COQUILLES ROYAL CATCH CANADA 27 GR</t>
  </si>
  <si>
    <t>per doos 20 stuks</t>
  </si>
  <si>
    <t>HOLLANDSE GARNALEN VERS ZAK 1 KG</t>
  </si>
  <si>
    <t>PER ZAK A 1 KG</t>
  </si>
  <si>
    <t>ZEEBAARSFILET 100/140 GRAM ZONDER GRAAT</t>
  </si>
  <si>
    <t>ZALMFILET NOORS MET VEL PORTIE</t>
  </si>
  <si>
    <t>TONG KLEIN ZONDER VEL(SLIP)</t>
  </si>
  <si>
    <t>SCHELVISFILETS M/V</t>
  </si>
  <si>
    <t xml:space="preserve">TONIJNFILET PORTIONEERD VACUUM </t>
  </si>
  <si>
    <t>NOORSE GARNALEN DIEPVRIES ZAK A 1 KG.</t>
  </si>
  <si>
    <t>ZAK A 1 KG</t>
  </si>
  <si>
    <t>NOORSE GARNALEN VERS ZAK A 1 KG.</t>
  </si>
  <si>
    <t>DORADEFILET ZONDER GRAAT</t>
  </si>
  <si>
    <t>KABELJAUW LOINS M/V 400-700 GRAM</t>
  </si>
  <si>
    <t>KREEFT 400/500 CANADA</t>
  </si>
  <si>
    <t>MAKREEL GEROOKT PEPER PER KG.</t>
  </si>
  <si>
    <t>GAMBA DOOS A 1 KG GEPELD</t>
  </si>
  <si>
    <t>PER ZK A 1 KG</t>
  </si>
  <si>
    <t>SCHOLFILET</t>
  </si>
  <si>
    <t>HERT STRIPLOIN  BIEFST</t>
  </si>
  <si>
    <t>uit de rug gesneden met zilvervlies</t>
  </si>
  <si>
    <t>PER KG</t>
  </si>
  <si>
    <t>Wild- en Gevolgelte</t>
  </si>
  <si>
    <t>KIP DIJ VLEES BULK PER KG</t>
  </si>
  <si>
    <t>MAISKIP FILET</t>
  </si>
  <si>
    <t xml:space="preserve">EENDENFILET TAM 220-250 GR   </t>
  </si>
  <si>
    <t>Hollands</t>
  </si>
  <si>
    <t>W.ZWIJN RUG FILET PANKL.</t>
  </si>
  <si>
    <t>KIP FIL.ENKEL (HALAL/BULK)</t>
  </si>
  <si>
    <t>HERT SUKADE</t>
  </si>
  <si>
    <t>PARELH.BOUT 2X200G</t>
  </si>
  <si>
    <t>POUSSINS 400-450GR</t>
  </si>
  <si>
    <t>MAGRET DE CANARD  KOUD GEROOKT, GESN 500</t>
  </si>
  <si>
    <t>PER pak a 500 ST</t>
  </si>
  <si>
    <t>PARELH.FIL.SUP.2X180-200G</t>
  </si>
  <si>
    <t xml:space="preserve">KWARTEL </t>
  </si>
  <si>
    <t>HAAS RUG  SCHOON</t>
  </si>
  <si>
    <t>PER STUK</t>
  </si>
  <si>
    <t>KIPFILET GEBRADEN</t>
  </si>
  <si>
    <t>Keurmerk beter leven</t>
  </si>
  <si>
    <t>KONIJN TAM BOUT MEDIUM 225-275GR</t>
  </si>
  <si>
    <t>Totaal aanbiedingen per segment</t>
  </si>
  <si>
    <t xml:space="preserve">totaal aanbieding incl. BTW per segment </t>
  </si>
  <si>
    <t>wegings factor</t>
  </si>
  <si>
    <t>Gewogen Inschrijving</t>
  </si>
  <si>
    <t>Totaal gewogen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</si>
</sst>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0"/>
    <numFmt numFmtId="165" formatCode="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b/>
      <sz val="11"/>
      <color theme="1"/>
      <name val="Calibri"/>
      <family val="2"/>
      <scheme val="minor"/>
    </font>
    <font>
      <b/>
      <sz val="16"/>
      <color theme="1"/>
      <name val="Calibri"/>
      <family val="2"/>
      <scheme val="minor"/>
    </font>
    <font>
      <sz val="10"/>
      <color rgb="FF000000"/>
      <name val="Arial"/>
      <family val="2"/>
    </font>
    <font>
      <sz val="7"/>
      <color rgb="FF333333"/>
      <name val="Arial"/>
    </font>
    <font>
      <sz val="10"/>
      <color rgb="FF000000"/>
      <name val="Arial"/>
    </font>
    <font>
      <sz val="10"/>
      <color rgb="FF333333"/>
      <name val="Arial"/>
    </font>
    <font>
      <sz val="10"/>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FFFFFF"/>
      </patternFill>
    </fill>
    <fill>
      <patternFill patternType="solid">
        <fgColor rgb="FFF8FBFC"/>
        <bgColor rgb="FFFFFFFF"/>
      </patternFill>
    </fill>
  </fills>
  <borders count="36">
    <border>
      <left/>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rgb="FFEBEBEB"/>
      </left>
      <right style="thin">
        <color rgb="FFEBEBEB"/>
      </right>
      <top style="thin">
        <color rgb="FFEBEBEB"/>
      </top>
      <bottom style="thin">
        <color rgb="FFEBEBEB"/>
      </bottom>
      <diagonal/>
    </border>
  </borders>
  <cellStyleXfs count="2">
    <xf numFmtId="0" fontId="0" fillId="0" borderId="0"/>
    <xf numFmtId="44" fontId="1" fillId="0" borderId="0" applyFont="0" applyFill="0" applyBorder="0" applyAlignment="0" applyProtection="0"/>
  </cellStyleXfs>
  <cellXfs count="117">
    <xf numFmtId="0" fontId="0" fillId="0" borderId="0" xfId="0"/>
    <xf numFmtId="0" fontId="0" fillId="0" borderId="0" xfId="0" applyFill="1" applyBorder="1"/>
    <xf numFmtId="0" fontId="5" fillId="3" borderId="23" xfId="0" applyFont="1" applyFill="1" applyBorder="1" applyAlignment="1">
      <alignment vertical="top" wrapText="1"/>
    </xf>
    <xf numFmtId="0" fontId="3" fillId="2" borderId="30"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2" xfId="0" applyFont="1" applyFill="1" applyBorder="1" applyAlignment="1">
      <alignment horizontal="left" vertical="top" wrapText="1"/>
    </xf>
    <xf numFmtId="0" fontId="0" fillId="0" borderId="30" xfId="0" applyBorder="1"/>
    <xf numFmtId="0" fontId="0" fillId="0" borderId="31" xfId="0" applyBorder="1"/>
    <xf numFmtId="0" fontId="0" fillId="0" borderId="32" xfId="0" applyBorder="1"/>
    <xf numFmtId="0" fontId="0" fillId="0" borderId="31" xfId="0" applyBorder="1" applyAlignment="1">
      <alignment horizontal="center"/>
    </xf>
    <xf numFmtId="0" fontId="0" fillId="0" borderId="32" xfId="0" applyBorder="1" applyAlignment="1">
      <alignment horizontal="center"/>
    </xf>
    <xf numFmtId="0" fontId="0" fillId="0" borderId="30" xfId="0" applyBorder="1" applyAlignment="1">
      <alignment horizontal="center"/>
    </xf>
    <xf numFmtId="0" fontId="2" fillId="0" borderId="0" xfId="0" applyFont="1" applyFill="1" applyProtection="1"/>
    <xf numFmtId="0" fontId="2" fillId="0" borderId="0" xfId="0" applyFont="1" applyFill="1" applyAlignment="1" applyProtection="1">
      <alignment horizontal="right"/>
    </xf>
    <xf numFmtId="0" fontId="3" fillId="2" borderId="1" xfId="0" applyFont="1" applyFill="1" applyBorder="1" applyAlignment="1" applyProtection="1">
      <alignment horizontal="left" vertical="top" wrapText="1"/>
    </xf>
    <xf numFmtId="0" fontId="3" fillId="2" borderId="2" xfId="0" applyFont="1" applyFill="1" applyBorder="1" applyAlignment="1" applyProtection="1">
      <alignment horizontal="right" vertical="top" wrapText="1"/>
    </xf>
    <xf numFmtId="0" fontId="3" fillId="2" borderId="2"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2" fillId="0" borderId="4" xfId="0" applyFont="1" applyFill="1" applyBorder="1" applyAlignment="1" applyProtection="1">
      <alignment horizontal="right" vertical="center" wrapText="1"/>
    </xf>
    <xf numFmtId="0" fontId="2" fillId="0" borderId="4" xfId="0" applyFont="1" applyFill="1" applyBorder="1" applyAlignment="1" applyProtection="1">
      <alignment vertical="center"/>
    </xf>
    <xf numFmtId="44" fontId="2" fillId="0" borderId="0" xfId="1" applyFont="1" applyFill="1" applyProtection="1"/>
    <xf numFmtId="0" fontId="2" fillId="0" borderId="0" xfId="1" applyNumberFormat="1" applyFont="1" applyFill="1" applyProtection="1"/>
    <xf numFmtId="165" fontId="2" fillId="0" borderId="0" xfId="0" applyNumberFormat="1" applyFont="1" applyFill="1" applyProtection="1"/>
    <xf numFmtId="0" fontId="2" fillId="0" borderId="0" xfId="0" applyFont="1" applyFill="1" applyBorder="1" applyAlignment="1" applyProtection="1">
      <alignment horizontal="right" vertical="center" wrapText="1"/>
    </xf>
    <xf numFmtId="0" fontId="2" fillId="0" borderId="0" xfId="0" applyFont="1" applyFill="1" applyBorder="1" applyAlignment="1" applyProtection="1">
      <alignment vertical="center"/>
    </xf>
    <xf numFmtId="44" fontId="3" fillId="0" borderId="6" xfId="1" applyFont="1" applyFill="1" applyBorder="1" applyProtection="1"/>
    <xf numFmtId="165" fontId="3" fillId="0" borderId="6" xfId="0" applyNumberFormat="1" applyFont="1" applyFill="1" applyBorder="1" applyProtection="1"/>
    <xf numFmtId="0" fontId="3" fillId="0" borderId="7" xfId="0" applyFont="1" applyFill="1" applyBorder="1" applyProtection="1"/>
    <xf numFmtId="0" fontId="3" fillId="0" borderId="0" xfId="0" applyFont="1" applyFill="1" applyProtection="1"/>
    <xf numFmtId="0" fontId="2" fillId="0" borderId="0" xfId="0" applyFont="1" applyFill="1" applyBorder="1" applyAlignment="1" applyProtection="1">
      <alignment horizontal="left" vertical="center" wrapText="1"/>
    </xf>
    <xf numFmtId="0" fontId="2" fillId="0" borderId="4" xfId="0" applyFont="1" applyFill="1" applyBorder="1" applyAlignment="1" applyProtection="1">
      <alignment horizontal="left" vertical="top" wrapText="1"/>
    </xf>
    <xf numFmtId="0" fontId="2" fillId="0" borderId="4" xfId="0" applyFont="1" applyFill="1" applyBorder="1" applyAlignment="1" applyProtection="1">
      <alignment horizontal="right" vertical="top" wrapText="1"/>
    </xf>
    <xf numFmtId="0" fontId="2" fillId="0" borderId="4" xfId="0" applyFont="1" applyFill="1" applyBorder="1" applyAlignment="1" applyProtection="1">
      <alignment horizontal="left" vertical="top"/>
    </xf>
    <xf numFmtId="0" fontId="2" fillId="0" borderId="0" xfId="0" applyFont="1" applyFill="1" applyAlignment="1" applyProtection="1">
      <alignment horizontal="left" vertical="top"/>
    </xf>
    <xf numFmtId="164" fontId="2" fillId="0" borderId="4" xfId="0" applyNumberFormat="1"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44" fontId="2" fillId="0" borderId="0" xfId="1" applyFont="1" applyFill="1" applyAlignment="1" applyProtection="1">
      <alignment horizontal="left" vertical="top"/>
    </xf>
    <xf numFmtId="44" fontId="2" fillId="0" borderId="0" xfId="1" applyFont="1" applyFill="1" applyBorder="1" applyProtection="1"/>
    <xf numFmtId="0" fontId="2" fillId="0" borderId="0" xfId="1" applyNumberFormat="1" applyFont="1" applyFill="1" applyBorder="1" applyProtection="1"/>
    <xf numFmtId="165" fontId="2" fillId="0" borderId="0" xfId="0" applyNumberFormat="1" applyFont="1" applyFill="1" applyBorder="1" applyProtection="1"/>
    <xf numFmtId="0" fontId="2" fillId="0" borderId="0" xfId="0" applyFont="1" applyFill="1" applyBorder="1" applyProtection="1"/>
    <xf numFmtId="0" fontId="2" fillId="0" borderId="4" xfId="0" applyFont="1" applyFill="1" applyBorder="1" applyAlignment="1" applyProtection="1">
      <alignment vertical="top"/>
    </xf>
    <xf numFmtId="165" fontId="2" fillId="0" borderId="0" xfId="0" applyNumberFormat="1" applyFont="1" applyFill="1" applyAlignment="1" applyProtection="1">
      <alignment vertical="top"/>
    </xf>
    <xf numFmtId="0" fontId="2" fillId="0" borderId="0" xfId="0" applyFont="1" applyFill="1" applyAlignment="1" applyProtection="1">
      <alignment vertical="top"/>
    </xf>
    <xf numFmtId="165" fontId="2" fillId="0" borderId="6" xfId="0" applyNumberFormat="1" applyFont="1" applyFill="1" applyBorder="1" applyProtection="1"/>
    <xf numFmtId="0" fontId="2" fillId="0" borderId="7" xfId="0" applyFont="1" applyFill="1" applyBorder="1" applyProtection="1"/>
    <xf numFmtId="0" fontId="3" fillId="2" borderId="10" xfId="0" applyFont="1" applyFill="1" applyBorder="1" applyAlignment="1" applyProtection="1">
      <alignment horizontal="left" vertical="top" wrapText="1"/>
    </xf>
    <xf numFmtId="0" fontId="3" fillId="2" borderId="11" xfId="0" applyFont="1" applyFill="1" applyBorder="1" applyAlignment="1" applyProtection="1">
      <alignment horizontal="left" vertical="top" wrapText="1"/>
    </xf>
    <xf numFmtId="0" fontId="2" fillId="0" borderId="12" xfId="0" applyFont="1" applyFill="1" applyBorder="1" applyProtection="1"/>
    <xf numFmtId="0" fontId="2" fillId="0" borderId="13" xfId="0" applyFont="1" applyFill="1" applyBorder="1" applyAlignment="1" applyProtection="1">
      <alignment horizontal="right"/>
    </xf>
    <xf numFmtId="0" fontId="2" fillId="0" borderId="13" xfId="0" applyFont="1" applyFill="1" applyBorder="1" applyProtection="1"/>
    <xf numFmtId="0" fontId="2" fillId="0" borderId="14" xfId="0" applyFont="1" applyFill="1" applyBorder="1" applyProtection="1"/>
    <xf numFmtId="44" fontId="2" fillId="0" borderId="15" xfId="0" applyNumberFormat="1" applyFont="1" applyFill="1" applyBorder="1" applyProtection="1"/>
    <xf numFmtId="165" fontId="2" fillId="0" borderId="15" xfId="0" applyNumberFormat="1" applyFont="1" applyFill="1" applyBorder="1" applyProtection="1"/>
    <xf numFmtId="0" fontId="2" fillId="0" borderId="16" xfId="0" applyFont="1" applyFill="1" applyBorder="1" applyProtection="1"/>
    <xf numFmtId="0" fontId="2" fillId="0" borderId="0" xfId="0" applyFont="1" applyFill="1" applyBorder="1" applyAlignment="1" applyProtection="1">
      <alignment horizontal="right"/>
    </xf>
    <xf numFmtId="0" fontId="2" fillId="0" borderId="17" xfId="0" applyFont="1" applyFill="1" applyBorder="1" applyProtection="1"/>
    <xf numFmtId="0" fontId="2" fillId="0" borderId="18" xfId="0" applyFont="1" applyFill="1" applyBorder="1" applyProtection="1"/>
    <xf numFmtId="0" fontId="2" fillId="0" borderId="19" xfId="0" applyFont="1" applyFill="1" applyBorder="1" applyAlignment="1" applyProtection="1">
      <alignment horizontal="right"/>
    </xf>
    <xf numFmtId="0" fontId="2" fillId="0" borderId="19" xfId="0" applyFont="1" applyFill="1" applyBorder="1" applyProtection="1"/>
    <xf numFmtId="0" fontId="2" fillId="0" borderId="20" xfId="0" applyFont="1" applyFill="1" applyBorder="1" applyProtection="1"/>
    <xf numFmtId="44" fontId="2" fillId="0" borderId="21" xfId="0" applyNumberFormat="1" applyFont="1" applyFill="1" applyBorder="1" applyProtection="1"/>
    <xf numFmtId="165" fontId="2" fillId="0" borderId="21" xfId="0" applyNumberFormat="1" applyFont="1" applyFill="1" applyBorder="1" applyProtection="1"/>
    <xf numFmtId="0" fontId="2" fillId="0" borderId="22" xfId="0" applyFont="1" applyFill="1" applyBorder="1" applyProtection="1"/>
    <xf numFmtId="44" fontId="2" fillId="0" borderId="19" xfId="0" applyNumberFormat="1" applyFont="1" applyFill="1" applyBorder="1" applyProtection="1"/>
    <xf numFmtId="0" fontId="2" fillId="0" borderId="4" xfId="0" applyFont="1" applyFill="1" applyBorder="1" applyAlignment="1" applyProtection="1">
      <alignment vertical="center"/>
      <protection locked="0"/>
    </xf>
    <xf numFmtId="44" fontId="2" fillId="0" borderId="0" xfId="1" applyFont="1" applyFill="1" applyProtection="1">
      <protection locked="0"/>
    </xf>
    <xf numFmtId="0" fontId="2" fillId="0" borderId="0" xfId="1" applyNumberFormat="1" applyFont="1" applyFill="1" applyProtection="1">
      <protection locked="0"/>
    </xf>
    <xf numFmtId="0" fontId="2" fillId="0" borderId="4" xfId="0" applyFont="1" applyFill="1" applyBorder="1" applyAlignment="1" applyProtection="1">
      <alignment horizontal="left" vertical="top"/>
      <protection locked="0"/>
    </xf>
    <xf numFmtId="0" fontId="2" fillId="0" borderId="4" xfId="0" applyFont="1" applyFill="1" applyBorder="1" applyAlignment="1" applyProtection="1">
      <alignment vertical="top"/>
      <protection locked="0"/>
    </xf>
    <xf numFmtId="0" fontId="5" fillId="3" borderId="23" xfId="0" applyFont="1" applyFill="1" applyBorder="1" applyAlignment="1">
      <alignment horizontal="center" vertical="top" wrapText="1"/>
    </xf>
    <xf numFmtId="0" fontId="3" fillId="2" borderId="30" xfId="0" applyFont="1" applyFill="1" applyBorder="1" applyAlignment="1">
      <alignment horizontal="center" vertical="top" wrapText="1"/>
    </xf>
    <xf numFmtId="0" fontId="3" fillId="2" borderId="31" xfId="0" applyFont="1" applyFill="1" applyBorder="1" applyAlignment="1">
      <alignment horizontal="center" vertical="top" wrapText="1"/>
    </xf>
    <xf numFmtId="0" fontId="3" fillId="2" borderId="32" xfId="0" applyFont="1" applyFill="1" applyBorder="1" applyAlignment="1">
      <alignment horizontal="center" vertical="top" wrapText="1"/>
    </xf>
    <xf numFmtId="0" fontId="8" fillId="4" borderId="35" xfId="0" applyFont="1" applyFill="1" applyBorder="1" applyAlignment="1">
      <alignment wrapText="1"/>
    </xf>
    <xf numFmtId="0" fontId="8" fillId="5" borderId="35" xfId="0" applyFont="1" applyFill="1" applyBorder="1" applyAlignment="1">
      <alignment wrapText="1"/>
    </xf>
    <xf numFmtId="0" fontId="9" fillId="0" borderId="0" xfId="0" applyFont="1" applyAlignment="1">
      <alignment wrapText="1"/>
    </xf>
    <xf numFmtId="0" fontId="7" fillId="0" borderId="4" xfId="0" applyFont="1" applyFill="1" applyBorder="1" applyAlignment="1" applyProtection="1">
      <alignment horizontal="right" vertical="top" wrapText="1"/>
    </xf>
    <xf numFmtId="0" fontId="10" fillId="5" borderId="35" xfId="0" applyFont="1" applyFill="1" applyBorder="1" applyAlignment="1">
      <alignment wrapText="1"/>
    </xf>
    <xf numFmtId="0" fontId="10" fillId="4" borderId="35" xfId="0" applyFont="1" applyFill="1" applyBorder="1" applyAlignment="1">
      <alignment wrapText="1"/>
    </xf>
    <xf numFmtId="0" fontId="11" fillId="0" borderId="0" xfId="0" applyFont="1" applyFill="1" applyProtection="1"/>
    <xf numFmtId="0" fontId="7" fillId="0" borderId="4" xfId="0" applyFont="1" applyFill="1" applyBorder="1" applyAlignment="1" applyProtection="1">
      <alignment horizontal="left" vertical="top"/>
    </xf>
    <xf numFmtId="0" fontId="9" fillId="0" borderId="35" xfId="0" applyFont="1" applyFill="1" applyBorder="1" applyAlignment="1">
      <alignment wrapText="1"/>
    </xf>
    <xf numFmtId="0" fontId="7" fillId="0" borderId="4" xfId="0" applyFont="1" applyFill="1" applyBorder="1" applyAlignment="1" applyProtection="1">
      <alignment vertical="center"/>
    </xf>
    <xf numFmtId="0" fontId="9" fillId="0" borderId="0" xfId="0" applyFont="1" applyFill="1" applyAlignment="1">
      <alignment wrapText="1"/>
    </xf>
    <xf numFmtId="0" fontId="3" fillId="0" borderId="2" xfId="0" applyFont="1" applyFill="1" applyBorder="1" applyAlignment="1" applyProtection="1">
      <alignment horizontal="left" vertical="top" wrapText="1"/>
    </xf>
    <xf numFmtId="0" fontId="7" fillId="0" borderId="4" xfId="0" applyFont="1" applyFill="1" applyBorder="1" applyAlignment="1" applyProtection="1">
      <alignment vertical="top"/>
    </xf>
    <xf numFmtId="0" fontId="7" fillId="0" borderId="0" xfId="0" applyFont="1" applyFill="1" applyProtection="1"/>
    <xf numFmtId="0" fontId="6" fillId="3" borderId="5" xfId="0" applyFont="1" applyFill="1" applyBorder="1" applyAlignment="1">
      <alignment horizontal="left"/>
    </xf>
    <xf numFmtId="0" fontId="6" fillId="3" borderId="6" xfId="0" applyFont="1" applyFill="1" applyBorder="1" applyAlignment="1">
      <alignment horizontal="left"/>
    </xf>
    <xf numFmtId="0" fontId="6" fillId="3" borderId="7" xfId="0" applyFont="1" applyFill="1" applyBorder="1" applyAlignment="1">
      <alignment horizontal="left"/>
    </xf>
    <xf numFmtId="0" fontId="0" fillId="0" borderId="24" xfId="0" applyFill="1" applyBorder="1" applyAlignment="1">
      <alignment horizontal="left" vertical="top" wrapText="1"/>
    </xf>
    <xf numFmtId="0" fontId="0" fillId="0" borderId="25" xfId="0" applyFill="1" applyBorder="1" applyAlignment="1">
      <alignment horizontal="left" vertical="top" wrapText="1"/>
    </xf>
    <xf numFmtId="0" fontId="0" fillId="0" borderId="26" xfId="0" applyFill="1" applyBorder="1" applyAlignment="1">
      <alignment horizontal="left" vertical="top" wrapText="1"/>
    </xf>
    <xf numFmtId="0" fontId="0" fillId="0" borderId="33" xfId="0" applyFill="1" applyBorder="1" applyAlignment="1">
      <alignment horizontal="left" vertical="top" wrapText="1"/>
    </xf>
    <xf numFmtId="0" fontId="0" fillId="0" borderId="0" xfId="0" applyFill="1" applyBorder="1" applyAlignment="1">
      <alignment horizontal="left" vertical="top" wrapText="1"/>
    </xf>
    <xf numFmtId="0" fontId="0" fillId="0" borderId="34" xfId="0" applyFill="1" applyBorder="1" applyAlignment="1">
      <alignment horizontal="left" vertical="top" wrapText="1"/>
    </xf>
    <xf numFmtId="0" fontId="0" fillId="0" borderId="27" xfId="0" applyFill="1" applyBorder="1" applyAlignment="1">
      <alignment horizontal="left" vertical="top" wrapText="1"/>
    </xf>
    <xf numFmtId="0" fontId="0" fillId="0" borderId="28" xfId="0" applyFill="1" applyBorder="1" applyAlignment="1">
      <alignment horizontal="left" vertical="top" wrapText="1"/>
    </xf>
    <xf numFmtId="0" fontId="0" fillId="0" borderId="29" xfId="0" applyFill="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3" fillId="0" borderId="5" xfId="0"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xf>
    <xf numFmtId="0" fontId="3" fillId="2" borderId="8" xfId="0" applyFont="1" applyFill="1" applyBorder="1" applyAlignment="1" applyProtection="1">
      <alignment horizontal="left" vertical="top"/>
    </xf>
    <xf numFmtId="0" fontId="3" fillId="2" borderId="9" xfId="0" applyFont="1" applyFill="1" applyBorder="1" applyAlignment="1" applyProtection="1">
      <alignment horizontal="left" vertical="top"/>
    </xf>
    <xf numFmtId="0" fontId="3" fillId="2" borderId="10" xfId="0" applyFont="1" applyFill="1" applyBorder="1" applyAlignment="1" applyProtection="1">
      <alignment horizontal="left" vertical="top"/>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2" fillId="0" borderId="18" xfId="0" applyFont="1" applyFill="1" applyBorder="1" applyAlignment="1" applyProtection="1">
      <alignment horizontal="left"/>
    </xf>
    <xf numFmtId="0" fontId="2" fillId="0" borderId="19" xfId="0" applyFont="1" applyFill="1" applyBorder="1" applyAlignment="1" applyProtection="1">
      <alignment horizontal="left"/>
    </xf>
    <xf numFmtId="0" fontId="2" fillId="0" borderId="20" xfId="0" applyFont="1" applyFill="1" applyBorder="1" applyAlignment="1" applyProtection="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abSelected="1" workbookViewId="0">
      <selection activeCell="D15" sqref="D15"/>
    </sheetView>
  </sheetViews>
  <sheetFormatPr defaultRowHeight="15" x14ac:dyDescent="0.25"/>
  <cols>
    <col min="1" max="1" width="50" bestFit="1" customWidth="1"/>
    <col min="2" max="2" width="6.7109375" bestFit="1" customWidth="1"/>
    <col min="3" max="3" width="78.7109375" bestFit="1" customWidth="1"/>
    <col min="4" max="4" width="20.42578125" customWidth="1"/>
  </cols>
  <sheetData>
    <row r="1" spans="1:5" ht="39" customHeight="1" thickBot="1" x14ac:dyDescent="0.4">
      <c r="A1" s="88" t="s">
        <v>0</v>
      </c>
      <c r="B1" s="89"/>
      <c r="C1" s="89"/>
      <c r="D1" s="90"/>
    </row>
    <row r="2" spans="1:5" ht="15.75" thickBot="1" x14ac:dyDescent="0.3"/>
    <row r="3" spans="1:5" x14ac:dyDescent="0.25">
      <c r="A3" s="91" t="s">
        <v>1</v>
      </c>
      <c r="B3" s="92"/>
      <c r="C3" s="92"/>
      <c r="D3" s="93"/>
      <c r="E3" s="1"/>
    </row>
    <row r="4" spans="1:5" x14ac:dyDescent="0.25">
      <c r="A4" s="94"/>
      <c r="B4" s="95"/>
      <c r="C4" s="95"/>
      <c r="D4" s="96"/>
    </row>
    <row r="5" spans="1:5" x14ac:dyDescent="0.25">
      <c r="A5" s="94"/>
      <c r="B5" s="95"/>
      <c r="C5" s="95"/>
      <c r="D5" s="96"/>
    </row>
    <row r="6" spans="1:5" ht="15.75" thickBot="1" x14ac:dyDescent="0.3">
      <c r="A6" s="97"/>
      <c r="B6" s="98"/>
      <c r="C6" s="98"/>
      <c r="D6" s="99"/>
    </row>
    <row r="7" spans="1:5" ht="15.75" thickBot="1" x14ac:dyDescent="0.3"/>
    <row r="8" spans="1:5" ht="35.25" customHeight="1" thickBot="1" x14ac:dyDescent="0.3">
      <c r="A8" s="2" t="s">
        <v>2</v>
      </c>
      <c r="B8" s="70" t="s">
        <v>3</v>
      </c>
      <c r="C8" s="2" t="s">
        <v>4</v>
      </c>
      <c r="D8" s="2" t="s">
        <v>5</v>
      </c>
    </row>
    <row r="9" spans="1:5" x14ac:dyDescent="0.25">
      <c r="A9" s="3" t="s">
        <v>6</v>
      </c>
      <c r="B9" s="71" t="s">
        <v>7</v>
      </c>
      <c r="C9" s="6" t="s">
        <v>8</v>
      </c>
      <c r="D9" s="11"/>
    </row>
    <row r="10" spans="1:5" x14ac:dyDescent="0.25">
      <c r="A10" s="4" t="s">
        <v>9</v>
      </c>
      <c r="B10" s="72" t="s">
        <v>10</v>
      </c>
      <c r="C10" s="7" t="s">
        <v>11</v>
      </c>
      <c r="D10" s="9"/>
    </row>
    <row r="11" spans="1:5" x14ac:dyDescent="0.25">
      <c r="A11" s="4" t="s">
        <v>12</v>
      </c>
      <c r="B11" s="72" t="s">
        <v>13</v>
      </c>
      <c r="C11" s="7" t="s">
        <v>14</v>
      </c>
      <c r="D11" s="9"/>
    </row>
    <row r="12" spans="1:5" x14ac:dyDescent="0.25">
      <c r="A12" s="4" t="s">
        <v>15</v>
      </c>
      <c r="B12" s="72" t="s">
        <v>16</v>
      </c>
      <c r="C12" s="7" t="s">
        <v>17</v>
      </c>
      <c r="D12" s="9" t="s">
        <v>18</v>
      </c>
    </row>
    <row r="13" spans="1:5" x14ac:dyDescent="0.25">
      <c r="A13" s="4" t="s">
        <v>19</v>
      </c>
      <c r="B13" s="72" t="s">
        <v>20</v>
      </c>
      <c r="C13" s="7" t="s">
        <v>21</v>
      </c>
      <c r="D13" s="9"/>
    </row>
    <row r="14" spans="1:5" x14ac:dyDescent="0.25">
      <c r="A14" s="4" t="s">
        <v>22</v>
      </c>
      <c r="B14" s="72" t="s">
        <v>23</v>
      </c>
      <c r="C14" s="7" t="s">
        <v>24</v>
      </c>
      <c r="D14" s="9"/>
    </row>
    <row r="15" spans="1:5" x14ac:dyDescent="0.25">
      <c r="A15" s="4" t="s">
        <v>25</v>
      </c>
      <c r="B15" s="72" t="s">
        <v>26</v>
      </c>
      <c r="C15" s="7" t="s">
        <v>27</v>
      </c>
      <c r="D15" s="9" t="s">
        <v>18</v>
      </c>
    </row>
    <row r="16" spans="1:5" x14ac:dyDescent="0.25">
      <c r="A16" s="4" t="s">
        <v>28</v>
      </c>
      <c r="B16" s="72" t="s">
        <v>29</v>
      </c>
      <c r="C16" s="7" t="s">
        <v>30</v>
      </c>
      <c r="D16" s="9" t="s">
        <v>18</v>
      </c>
    </row>
    <row r="17" spans="1:4" x14ac:dyDescent="0.25">
      <c r="A17" s="4" t="s">
        <v>31</v>
      </c>
      <c r="B17" s="72" t="s">
        <v>32</v>
      </c>
      <c r="C17" s="7" t="s">
        <v>33</v>
      </c>
      <c r="D17" s="9"/>
    </row>
    <row r="18" spans="1:4" x14ac:dyDescent="0.25">
      <c r="A18" s="4" t="s">
        <v>34</v>
      </c>
      <c r="B18" s="72" t="s">
        <v>35</v>
      </c>
      <c r="C18" s="7" t="s">
        <v>36</v>
      </c>
      <c r="D18" s="9" t="s">
        <v>18</v>
      </c>
    </row>
    <row r="19" spans="1:4" x14ac:dyDescent="0.25">
      <c r="A19" s="4" t="s">
        <v>37</v>
      </c>
      <c r="B19" s="72" t="s">
        <v>38</v>
      </c>
      <c r="C19" s="7" t="s">
        <v>39</v>
      </c>
      <c r="D19" s="9"/>
    </row>
    <row r="20" spans="1:4" x14ac:dyDescent="0.25">
      <c r="A20" s="4" t="s">
        <v>40</v>
      </c>
      <c r="B20" s="72" t="s">
        <v>41</v>
      </c>
      <c r="C20" s="7" t="s">
        <v>42</v>
      </c>
      <c r="D20" s="9"/>
    </row>
    <row r="21" spans="1:4" ht="15.75" thickBot="1" x14ac:dyDescent="0.3">
      <c r="A21" s="5" t="s">
        <v>43</v>
      </c>
      <c r="B21" s="73" t="s">
        <v>44</v>
      </c>
      <c r="C21" s="8" t="s">
        <v>45</v>
      </c>
      <c r="D21" s="10"/>
    </row>
    <row r="22" spans="1:4" ht="15.75" thickBot="1" x14ac:dyDescent="0.3"/>
    <row r="23" spans="1:4" x14ac:dyDescent="0.25">
      <c r="A23" s="100"/>
      <c r="B23" s="101"/>
      <c r="C23" s="101"/>
      <c r="D23" s="102"/>
    </row>
    <row r="24" spans="1:4" ht="15.75" thickBot="1" x14ac:dyDescent="0.3">
      <c r="A24" s="103"/>
      <c r="B24" s="104"/>
      <c r="C24" s="104"/>
      <c r="D24" s="105"/>
    </row>
  </sheetData>
  <mergeCells count="3">
    <mergeCell ref="A1:D1"/>
    <mergeCell ref="A3:D6"/>
    <mergeCell ref="A23:D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01"/>
  <sheetViews>
    <sheetView zoomScale="85" zoomScaleNormal="85" workbookViewId="0">
      <selection activeCell="M5" sqref="M5"/>
    </sheetView>
  </sheetViews>
  <sheetFormatPr defaultColWidth="23.140625" defaultRowHeight="12.75" x14ac:dyDescent="0.2"/>
  <cols>
    <col min="1" max="1" width="6.85546875" style="12" bestFit="1" customWidth="1"/>
    <col min="2" max="2" width="6" style="13" customWidth="1"/>
    <col min="3" max="3" width="39.5703125" style="12" customWidth="1"/>
    <col min="4" max="4" width="32.42578125" style="12" bestFit="1" customWidth="1"/>
    <col min="5" max="5" width="18" style="12" customWidth="1"/>
    <col min="6" max="6" width="17.28515625" style="12" bestFit="1" customWidth="1"/>
    <col min="7" max="7" width="17" style="12" bestFit="1" customWidth="1"/>
    <col min="8" max="8" width="11" style="12" bestFit="1" customWidth="1"/>
    <col min="9" max="9" width="14.5703125" style="12" customWidth="1"/>
    <col min="10" max="10" width="5.28515625" style="12" bestFit="1" customWidth="1"/>
    <col min="11" max="11" width="12.5703125" style="12" customWidth="1"/>
    <col min="12" max="12" width="11.7109375" style="12" bestFit="1" customWidth="1"/>
    <col min="13" max="13" width="20.42578125" style="12" customWidth="1"/>
    <col min="14" max="16384" width="23.140625" style="12"/>
  </cols>
  <sheetData>
    <row r="1" spans="1:15" ht="33.75" customHeight="1" thickBot="1" x14ac:dyDescent="0.25">
      <c r="A1" s="111" t="s">
        <v>46</v>
      </c>
      <c r="B1" s="112"/>
      <c r="C1" s="112"/>
      <c r="D1" s="112"/>
      <c r="E1" s="112"/>
      <c r="F1" s="112"/>
      <c r="G1" s="112"/>
      <c r="H1" s="112"/>
      <c r="I1" s="112"/>
      <c r="J1" s="112"/>
      <c r="K1" s="112"/>
      <c r="L1" s="112"/>
      <c r="M1" s="113"/>
    </row>
    <row r="3" spans="1:15" ht="13.5" thickBot="1" x14ac:dyDescent="0.25"/>
    <row r="4" spans="1:15" ht="39" thickBot="1" x14ac:dyDescent="0.25">
      <c r="A4" s="14" t="s">
        <v>6</v>
      </c>
      <c r="B4" s="15" t="s">
        <v>9</v>
      </c>
      <c r="C4" s="16" t="s">
        <v>12</v>
      </c>
      <c r="D4" s="16" t="s">
        <v>15</v>
      </c>
      <c r="E4" s="16" t="s">
        <v>19</v>
      </c>
      <c r="F4" s="16" t="s">
        <v>47</v>
      </c>
      <c r="G4" s="16" t="s">
        <v>48</v>
      </c>
      <c r="H4" s="16" t="s">
        <v>28</v>
      </c>
      <c r="I4" s="16" t="s">
        <v>49</v>
      </c>
      <c r="J4" s="16" t="s">
        <v>34</v>
      </c>
      <c r="K4" s="16" t="s">
        <v>37</v>
      </c>
      <c r="L4" s="16" t="s">
        <v>40</v>
      </c>
      <c r="M4" s="17" t="s">
        <v>43</v>
      </c>
    </row>
    <row r="5" spans="1:15" x14ac:dyDescent="0.2">
      <c r="A5" s="18">
        <v>40</v>
      </c>
      <c r="B5" s="18" t="s">
        <v>50</v>
      </c>
      <c r="C5" s="83" t="s">
        <v>51</v>
      </c>
      <c r="D5" s="65"/>
      <c r="E5" s="19" t="s">
        <v>52</v>
      </c>
      <c r="F5" s="19" t="s">
        <v>53</v>
      </c>
      <c r="G5" s="66">
        <v>0</v>
      </c>
      <c r="H5" s="66">
        <v>0</v>
      </c>
      <c r="I5" s="20">
        <f>A5*H5</f>
        <v>0</v>
      </c>
      <c r="J5" s="67">
        <v>0</v>
      </c>
      <c r="K5" s="20">
        <f>(I5/100*(100+J5))</f>
        <v>0</v>
      </c>
      <c r="L5" s="22" t="e">
        <f t="shared" ref="L5:L19" si="0">(G5-H5)/(G5/100)</f>
        <v>#DIV/0!</v>
      </c>
      <c r="M5" s="22" t="e">
        <f>(SUM(L5:L27)/23)</f>
        <v>#DIV/0!</v>
      </c>
    </row>
    <row r="6" spans="1:15" x14ac:dyDescent="0.2">
      <c r="A6" s="18">
        <v>75</v>
      </c>
      <c r="B6" s="18" t="s">
        <v>54</v>
      </c>
      <c r="C6" s="83" t="s">
        <v>55</v>
      </c>
      <c r="D6" s="65"/>
      <c r="E6" s="19" t="s">
        <v>56</v>
      </c>
      <c r="F6" s="19" t="s">
        <v>53</v>
      </c>
      <c r="G6" s="66">
        <v>0</v>
      </c>
      <c r="H6" s="66">
        <v>0</v>
      </c>
      <c r="I6" s="20">
        <f t="shared" ref="I6:I27" si="1">A6*H6</f>
        <v>0</v>
      </c>
      <c r="J6" s="67">
        <v>0</v>
      </c>
      <c r="K6" s="20">
        <f t="shared" ref="K6:K19" si="2">(I6/100*(100+J6))</f>
        <v>0</v>
      </c>
      <c r="L6" s="22" t="e">
        <f t="shared" si="0"/>
        <v>#DIV/0!</v>
      </c>
    </row>
    <row r="7" spans="1:15" x14ac:dyDescent="0.2">
      <c r="A7" s="18">
        <v>200</v>
      </c>
      <c r="B7" s="18" t="s">
        <v>57</v>
      </c>
      <c r="C7" s="83" t="s">
        <v>58</v>
      </c>
      <c r="D7" s="65"/>
      <c r="E7" s="19" t="s">
        <v>59</v>
      </c>
      <c r="F7" s="19" t="s">
        <v>53</v>
      </c>
      <c r="G7" s="66">
        <v>0</v>
      </c>
      <c r="H7" s="66">
        <v>0</v>
      </c>
      <c r="I7" s="20">
        <f t="shared" si="1"/>
        <v>0</v>
      </c>
      <c r="J7" s="67">
        <v>0</v>
      </c>
      <c r="K7" s="20">
        <f t="shared" si="2"/>
        <v>0</v>
      </c>
      <c r="L7" s="22" t="e">
        <f t="shared" si="0"/>
        <v>#DIV/0!</v>
      </c>
      <c r="O7" s="12" t="s">
        <v>60</v>
      </c>
    </row>
    <row r="8" spans="1:15" x14ac:dyDescent="0.2">
      <c r="A8" s="18">
        <v>500</v>
      </c>
      <c r="B8" s="18" t="s">
        <v>61</v>
      </c>
      <c r="C8" s="83" t="s">
        <v>62</v>
      </c>
      <c r="D8" s="65"/>
      <c r="E8" s="19" t="s">
        <v>63</v>
      </c>
      <c r="F8" s="19" t="s">
        <v>53</v>
      </c>
      <c r="G8" s="66">
        <v>0</v>
      </c>
      <c r="H8" s="66">
        <v>0</v>
      </c>
      <c r="I8" s="20">
        <f t="shared" si="1"/>
        <v>0</v>
      </c>
      <c r="J8" s="67">
        <v>0</v>
      </c>
      <c r="K8" s="20">
        <f t="shared" si="2"/>
        <v>0</v>
      </c>
      <c r="L8" s="22" t="e">
        <f t="shared" si="0"/>
        <v>#DIV/0!</v>
      </c>
    </row>
    <row r="9" spans="1:15" x14ac:dyDescent="0.2">
      <c r="A9" s="18">
        <v>200</v>
      </c>
      <c r="B9" s="18" t="s">
        <v>61</v>
      </c>
      <c r="C9" s="83" t="s">
        <v>64</v>
      </c>
      <c r="D9" s="65"/>
      <c r="E9" s="19" t="s">
        <v>63</v>
      </c>
      <c r="F9" s="19" t="s">
        <v>53</v>
      </c>
      <c r="G9" s="66">
        <v>0</v>
      </c>
      <c r="H9" s="66">
        <v>0</v>
      </c>
      <c r="I9" s="20">
        <f t="shared" si="1"/>
        <v>0</v>
      </c>
      <c r="J9" s="67">
        <v>0</v>
      </c>
      <c r="K9" s="20">
        <f t="shared" si="2"/>
        <v>0</v>
      </c>
      <c r="L9" s="22" t="e">
        <f t="shared" si="0"/>
        <v>#DIV/0!</v>
      </c>
      <c r="O9" s="12" t="s">
        <v>60</v>
      </c>
    </row>
    <row r="10" spans="1:15" x14ac:dyDescent="0.2">
      <c r="A10" s="18">
        <v>40</v>
      </c>
      <c r="B10" s="18" t="s">
        <v>65</v>
      </c>
      <c r="C10" s="83" t="s">
        <v>66</v>
      </c>
      <c r="D10" s="65"/>
      <c r="E10" s="19" t="s">
        <v>67</v>
      </c>
      <c r="F10" s="19" t="s">
        <v>53</v>
      </c>
      <c r="G10" s="66">
        <v>0</v>
      </c>
      <c r="H10" s="66">
        <v>0</v>
      </c>
      <c r="I10" s="20">
        <f t="shared" si="1"/>
        <v>0</v>
      </c>
      <c r="J10" s="67">
        <v>0</v>
      </c>
      <c r="K10" s="20">
        <f t="shared" si="2"/>
        <v>0</v>
      </c>
      <c r="L10" s="22" t="e">
        <f t="shared" si="0"/>
        <v>#DIV/0!</v>
      </c>
      <c r="O10" s="75"/>
    </row>
    <row r="11" spans="1:15" x14ac:dyDescent="0.2">
      <c r="A11" s="18">
        <v>200</v>
      </c>
      <c r="B11" s="18" t="s">
        <v>68</v>
      </c>
      <c r="C11" s="83" t="s">
        <v>69</v>
      </c>
      <c r="D11" s="65"/>
      <c r="E11" s="19" t="s">
        <v>70</v>
      </c>
      <c r="F11" s="19" t="s">
        <v>53</v>
      </c>
      <c r="G11" s="66">
        <v>0</v>
      </c>
      <c r="H11" s="66">
        <v>0</v>
      </c>
      <c r="I11" s="20">
        <f t="shared" si="1"/>
        <v>0</v>
      </c>
      <c r="J11" s="67">
        <v>0</v>
      </c>
      <c r="K11" s="20">
        <f t="shared" ref="K11" si="3">(I11/100*(100+J11))</f>
        <v>0</v>
      </c>
      <c r="L11" s="22" t="e">
        <f t="shared" ref="L11" si="4">(G11-H11)/(G11/100)</f>
        <v>#DIV/0!</v>
      </c>
    </row>
    <row r="12" spans="1:15" x14ac:dyDescent="0.2">
      <c r="A12" s="18">
        <v>50</v>
      </c>
      <c r="B12" s="18" t="s">
        <v>57</v>
      </c>
      <c r="C12" s="83" t="s">
        <v>71</v>
      </c>
      <c r="D12" s="65"/>
      <c r="E12" s="19" t="s">
        <v>72</v>
      </c>
      <c r="F12" s="19" t="s">
        <v>53</v>
      </c>
      <c r="G12" s="66">
        <v>0</v>
      </c>
      <c r="H12" s="66">
        <v>0</v>
      </c>
      <c r="I12" s="20">
        <f t="shared" si="1"/>
        <v>0</v>
      </c>
      <c r="J12" s="67">
        <v>0</v>
      </c>
      <c r="K12" s="20">
        <f t="shared" si="2"/>
        <v>0</v>
      </c>
      <c r="L12" s="22" t="e">
        <f t="shared" si="0"/>
        <v>#DIV/0!</v>
      </c>
    </row>
    <row r="13" spans="1:15" x14ac:dyDescent="0.2">
      <c r="A13" s="18">
        <v>300</v>
      </c>
      <c r="B13" s="18" t="s">
        <v>61</v>
      </c>
      <c r="C13" s="83" t="s">
        <v>73</v>
      </c>
      <c r="D13" s="65"/>
      <c r="E13" s="19" t="s">
        <v>63</v>
      </c>
      <c r="F13" s="19" t="s">
        <v>53</v>
      </c>
      <c r="G13" s="66">
        <v>0</v>
      </c>
      <c r="H13" s="66">
        <v>0</v>
      </c>
      <c r="I13" s="20">
        <f t="shared" si="1"/>
        <v>0</v>
      </c>
      <c r="J13" s="67">
        <v>0</v>
      </c>
      <c r="K13" s="20">
        <f t="shared" si="2"/>
        <v>0</v>
      </c>
      <c r="L13" s="22" t="e">
        <f t="shared" si="0"/>
        <v>#DIV/0!</v>
      </c>
    </row>
    <row r="14" spans="1:15" x14ac:dyDescent="0.2">
      <c r="A14" s="18">
        <v>150</v>
      </c>
      <c r="B14" s="18" t="s">
        <v>74</v>
      </c>
      <c r="C14" s="83" t="s">
        <v>75</v>
      </c>
      <c r="D14" s="65"/>
      <c r="E14" s="19" t="s">
        <v>76</v>
      </c>
      <c r="F14" s="19" t="s">
        <v>53</v>
      </c>
      <c r="G14" s="66">
        <v>0</v>
      </c>
      <c r="H14" s="66">
        <v>0</v>
      </c>
      <c r="I14" s="20">
        <f t="shared" si="1"/>
        <v>0</v>
      </c>
      <c r="J14" s="67">
        <v>0</v>
      </c>
      <c r="K14" s="20">
        <f t="shared" si="2"/>
        <v>0</v>
      </c>
      <c r="L14" s="22" t="e">
        <f t="shared" si="0"/>
        <v>#DIV/0!</v>
      </c>
    </row>
    <row r="15" spans="1:15" x14ac:dyDescent="0.2">
      <c r="A15" s="18">
        <v>80</v>
      </c>
      <c r="B15" s="18" t="s">
        <v>74</v>
      </c>
      <c r="C15" s="83" t="s">
        <v>77</v>
      </c>
      <c r="D15" s="65"/>
      <c r="E15" s="19" t="s">
        <v>78</v>
      </c>
      <c r="F15" s="19" t="s">
        <v>53</v>
      </c>
      <c r="G15" s="66">
        <v>0</v>
      </c>
      <c r="H15" s="66">
        <v>0</v>
      </c>
      <c r="I15" s="20">
        <f t="shared" si="1"/>
        <v>0</v>
      </c>
      <c r="J15" s="67">
        <v>0</v>
      </c>
      <c r="K15" s="20">
        <f t="shared" si="2"/>
        <v>0</v>
      </c>
      <c r="L15" s="22" t="e">
        <f t="shared" si="0"/>
        <v>#DIV/0!</v>
      </c>
    </row>
    <row r="16" spans="1:15" x14ac:dyDescent="0.2">
      <c r="A16" s="18">
        <v>400</v>
      </c>
      <c r="B16" s="18" t="s">
        <v>61</v>
      </c>
      <c r="C16" s="83" t="s">
        <v>79</v>
      </c>
      <c r="D16" s="65"/>
      <c r="E16" s="19" t="s">
        <v>63</v>
      </c>
      <c r="F16" s="19" t="s">
        <v>53</v>
      </c>
      <c r="G16" s="66">
        <v>0</v>
      </c>
      <c r="H16" s="66">
        <v>0</v>
      </c>
      <c r="I16" s="20">
        <f t="shared" si="1"/>
        <v>0</v>
      </c>
      <c r="J16" s="67">
        <v>0</v>
      </c>
      <c r="K16" s="20">
        <f t="shared" si="2"/>
        <v>0</v>
      </c>
      <c r="L16" s="22" t="e">
        <f t="shared" si="0"/>
        <v>#DIV/0!</v>
      </c>
    </row>
    <row r="17" spans="1:13" x14ac:dyDescent="0.2">
      <c r="A17" s="18">
        <v>320</v>
      </c>
      <c r="B17" s="18" t="s">
        <v>74</v>
      </c>
      <c r="C17" s="87" t="s">
        <v>80</v>
      </c>
      <c r="D17" s="65"/>
      <c r="E17" s="19" t="s">
        <v>81</v>
      </c>
      <c r="F17" s="19" t="s">
        <v>53</v>
      </c>
      <c r="G17" s="66">
        <v>0</v>
      </c>
      <c r="H17" s="66">
        <v>0</v>
      </c>
      <c r="I17" s="20">
        <f t="shared" si="1"/>
        <v>0</v>
      </c>
      <c r="J17" s="67">
        <v>0</v>
      </c>
      <c r="K17" s="20">
        <f t="shared" si="2"/>
        <v>0</v>
      </c>
      <c r="L17" s="22" t="e">
        <f t="shared" si="0"/>
        <v>#DIV/0!</v>
      </c>
    </row>
    <row r="18" spans="1:13" x14ac:dyDescent="0.2">
      <c r="A18" s="18">
        <v>260</v>
      </c>
      <c r="B18" s="18" t="s">
        <v>57</v>
      </c>
      <c r="C18" s="83" t="s">
        <v>82</v>
      </c>
      <c r="D18" s="65"/>
      <c r="E18" s="19" t="s">
        <v>83</v>
      </c>
      <c r="F18" s="19" t="s">
        <v>53</v>
      </c>
      <c r="G18" s="66">
        <v>0</v>
      </c>
      <c r="H18" s="66">
        <v>0</v>
      </c>
      <c r="I18" s="20">
        <f t="shared" si="1"/>
        <v>0</v>
      </c>
      <c r="J18" s="67">
        <v>0</v>
      </c>
      <c r="K18" s="20">
        <f t="shared" si="2"/>
        <v>0</v>
      </c>
      <c r="L18" s="22" t="e">
        <f t="shared" si="0"/>
        <v>#DIV/0!</v>
      </c>
    </row>
    <row r="19" spans="1:13" x14ac:dyDescent="0.2">
      <c r="A19" s="18">
        <v>800</v>
      </c>
      <c r="B19" s="18" t="s">
        <v>61</v>
      </c>
      <c r="C19" s="83" t="s">
        <v>84</v>
      </c>
      <c r="D19" s="65"/>
      <c r="E19" s="19" t="s">
        <v>63</v>
      </c>
      <c r="F19" s="19" t="s">
        <v>53</v>
      </c>
      <c r="G19" s="66">
        <v>0</v>
      </c>
      <c r="H19" s="66">
        <v>0</v>
      </c>
      <c r="I19" s="20">
        <f t="shared" si="1"/>
        <v>0</v>
      </c>
      <c r="J19" s="67">
        <v>0</v>
      </c>
      <c r="K19" s="20">
        <f t="shared" si="2"/>
        <v>0</v>
      </c>
      <c r="L19" s="22" t="e">
        <f t="shared" si="0"/>
        <v>#DIV/0!</v>
      </c>
    </row>
    <row r="20" spans="1:13" x14ac:dyDescent="0.2">
      <c r="A20" s="18">
        <v>70</v>
      </c>
      <c r="B20" s="18" t="s">
        <v>74</v>
      </c>
      <c r="C20" s="83" t="s">
        <v>85</v>
      </c>
      <c r="D20" s="65"/>
      <c r="E20" s="19" t="s">
        <v>86</v>
      </c>
      <c r="F20" s="19" t="s">
        <v>53</v>
      </c>
      <c r="G20" s="66">
        <v>0</v>
      </c>
      <c r="H20" s="66">
        <v>0</v>
      </c>
      <c r="I20" s="20">
        <f t="shared" si="1"/>
        <v>0</v>
      </c>
      <c r="J20" s="67">
        <v>0</v>
      </c>
      <c r="K20" s="20">
        <f t="shared" ref="K20:K21" si="5">(I20/100*(100+J20))</f>
        <v>0</v>
      </c>
      <c r="L20" s="22" t="e">
        <f t="shared" ref="L20:L21" si="6">(G20-H20)/(G20/100)</f>
        <v>#DIV/0!</v>
      </c>
    </row>
    <row r="21" spans="1:13" x14ac:dyDescent="0.2">
      <c r="A21" s="18">
        <v>400</v>
      </c>
      <c r="B21" s="18" t="s">
        <v>61</v>
      </c>
      <c r="C21" s="83" t="s">
        <v>87</v>
      </c>
      <c r="D21" s="65"/>
      <c r="E21" s="19" t="s">
        <v>88</v>
      </c>
      <c r="F21" s="19" t="s">
        <v>53</v>
      </c>
      <c r="G21" s="66">
        <v>0</v>
      </c>
      <c r="H21" s="66">
        <v>0</v>
      </c>
      <c r="I21" s="20">
        <f t="shared" si="1"/>
        <v>0</v>
      </c>
      <c r="J21" s="67">
        <v>0</v>
      </c>
      <c r="K21" s="20">
        <f t="shared" si="5"/>
        <v>0</v>
      </c>
      <c r="L21" s="22" t="e">
        <f t="shared" si="6"/>
        <v>#DIV/0!</v>
      </c>
    </row>
    <row r="22" spans="1:13" x14ac:dyDescent="0.2">
      <c r="A22" s="18">
        <v>500</v>
      </c>
      <c r="B22" s="18" t="s">
        <v>54</v>
      </c>
      <c r="C22" s="83" t="s">
        <v>89</v>
      </c>
      <c r="D22" s="65"/>
      <c r="E22" s="19" t="s">
        <v>90</v>
      </c>
      <c r="F22" s="19" t="s">
        <v>53</v>
      </c>
      <c r="G22" s="66">
        <v>0</v>
      </c>
      <c r="H22" s="66">
        <v>0</v>
      </c>
      <c r="I22" s="20">
        <f t="shared" si="1"/>
        <v>0</v>
      </c>
      <c r="J22" s="67">
        <v>0</v>
      </c>
      <c r="K22" s="20">
        <f t="shared" ref="K22:K27" si="7">(I22/100*(100+J22))</f>
        <v>0</v>
      </c>
      <c r="L22" s="22" t="e">
        <f t="shared" ref="L22:L27" si="8">(G22-H22)/(G22/100)</f>
        <v>#DIV/0!</v>
      </c>
    </row>
    <row r="23" spans="1:13" x14ac:dyDescent="0.2">
      <c r="A23" s="18">
        <v>200</v>
      </c>
      <c r="B23" s="18" t="s">
        <v>61</v>
      </c>
      <c r="C23" s="83" t="s">
        <v>91</v>
      </c>
      <c r="D23" s="65"/>
      <c r="E23" s="19" t="s">
        <v>63</v>
      </c>
      <c r="F23" s="19" t="s">
        <v>53</v>
      </c>
      <c r="G23" s="66">
        <v>0</v>
      </c>
      <c r="H23" s="66">
        <v>0</v>
      </c>
      <c r="I23" s="20">
        <f t="shared" si="1"/>
        <v>0</v>
      </c>
      <c r="J23" s="67">
        <v>0</v>
      </c>
      <c r="K23" s="20">
        <f t="shared" si="7"/>
        <v>0</v>
      </c>
      <c r="L23" s="22" t="e">
        <f t="shared" si="8"/>
        <v>#DIV/0!</v>
      </c>
    </row>
    <row r="24" spans="1:13" x14ac:dyDescent="0.2">
      <c r="A24" s="18">
        <v>50</v>
      </c>
      <c r="B24" s="18" t="s">
        <v>57</v>
      </c>
      <c r="C24" s="83" t="s">
        <v>92</v>
      </c>
      <c r="D24" s="65"/>
      <c r="E24" s="19" t="s">
        <v>93</v>
      </c>
      <c r="F24" s="19" t="s">
        <v>53</v>
      </c>
      <c r="G24" s="66">
        <v>0</v>
      </c>
      <c r="H24" s="66">
        <v>0</v>
      </c>
      <c r="I24" s="20">
        <f t="shared" si="1"/>
        <v>0</v>
      </c>
      <c r="J24" s="67">
        <v>0</v>
      </c>
      <c r="K24" s="20">
        <f t="shared" si="7"/>
        <v>0</v>
      </c>
      <c r="L24" s="22" t="e">
        <f t="shared" si="8"/>
        <v>#DIV/0!</v>
      </c>
    </row>
    <row r="25" spans="1:13" x14ac:dyDescent="0.2">
      <c r="A25" s="18">
        <v>50</v>
      </c>
      <c r="B25" s="18" t="s">
        <v>68</v>
      </c>
      <c r="C25" s="83" t="s">
        <v>94</v>
      </c>
      <c r="D25" s="65"/>
      <c r="E25" s="19" t="s">
        <v>68</v>
      </c>
      <c r="F25" s="19" t="s">
        <v>53</v>
      </c>
      <c r="G25" s="66">
        <v>0</v>
      </c>
      <c r="H25" s="66">
        <v>0</v>
      </c>
      <c r="I25" s="20">
        <f t="shared" ref="I25" si="9">A25*H25</f>
        <v>0</v>
      </c>
      <c r="J25" s="67">
        <v>0</v>
      </c>
      <c r="K25" s="20">
        <f t="shared" ref="K25" si="10">(I25/100*(100+J25))</f>
        <v>0</v>
      </c>
      <c r="L25" s="22" t="e">
        <f t="shared" ref="L25" si="11">(G25-H25)/(G25/100)</f>
        <v>#DIV/0!</v>
      </c>
    </row>
    <row r="26" spans="1:13" x14ac:dyDescent="0.2">
      <c r="A26" s="18">
        <v>132</v>
      </c>
      <c r="B26" s="18" t="s">
        <v>57</v>
      </c>
      <c r="C26" s="83" t="s">
        <v>95</v>
      </c>
      <c r="D26" s="65"/>
      <c r="E26" s="19" t="s">
        <v>96</v>
      </c>
      <c r="F26" s="19" t="s">
        <v>53</v>
      </c>
      <c r="G26" s="66">
        <v>0</v>
      </c>
      <c r="H26" s="66">
        <v>0</v>
      </c>
      <c r="I26" s="20">
        <f t="shared" ref="I26" si="12">A26*H26</f>
        <v>0</v>
      </c>
      <c r="J26" s="67">
        <v>0</v>
      </c>
      <c r="K26" s="20">
        <f t="shared" ref="K26" si="13">(I26/100*(100+J26))</f>
        <v>0</v>
      </c>
      <c r="L26" s="22" t="e">
        <f t="shared" ref="L26" si="14">(G26-H26)/(G26/100)</f>
        <v>#DIV/0!</v>
      </c>
    </row>
    <row r="27" spans="1:13" x14ac:dyDescent="0.2">
      <c r="A27" s="18">
        <v>500</v>
      </c>
      <c r="B27" s="18" t="s">
        <v>68</v>
      </c>
      <c r="C27" s="83" t="s">
        <v>97</v>
      </c>
      <c r="D27" s="65"/>
      <c r="E27" s="19" t="s">
        <v>98</v>
      </c>
      <c r="F27" s="19" t="s">
        <v>53</v>
      </c>
      <c r="G27" s="66">
        <v>0</v>
      </c>
      <c r="H27" s="66">
        <v>0</v>
      </c>
      <c r="I27" s="20">
        <f t="shared" si="1"/>
        <v>0</v>
      </c>
      <c r="J27" s="67">
        <v>0</v>
      </c>
      <c r="K27" s="20">
        <f t="shared" si="7"/>
        <v>0</v>
      </c>
      <c r="L27" s="22" t="e">
        <f t="shared" si="8"/>
        <v>#DIV/0!</v>
      </c>
    </row>
    <row r="28" spans="1:13" ht="13.5" thickBot="1" x14ac:dyDescent="0.25">
      <c r="A28" s="23"/>
      <c r="B28" s="23"/>
      <c r="C28" s="24"/>
      <c r="D28" s="24"/>
      <c r="E28" s="24"/>
      <c r="F28" s="24"/>
      <c r="G28" s="20"/>
      <c r="H28" s="20"/>
      <c r="I28" s="20"/>
      <c r="J28" s="21"/>
      <c r="K28" s="20"/>
      <c r="L28" s="22"/>
    </row>
    <row r="29" spans="1:13" s="28" customFormat="1" ht="13.5" thickBot="1" x14ac:dyDescent="0.25">
      <c r="A29" s="106" t="s">
        <v>99</v>
      </c>
      <c r="B29" s="107"/>
      <c r="C29" s="107"/>
      <c r="D29" s="107"/>
      <c r="E29" s="107"/>
      <c r="F29" s="107"/>
      <c r="G29" s="107"/>
      <c r="H29" s="107"/>
      <c r="I29" s="107"/>
      <c r="J29" s="107"/>
      <c r="K29" s="25">
        <f>SUM(K5:K28)</f>
        <v>0</v>
      </c>
      <c r="L29" s="26"/>
      <c r="M29" s="27"/>
    </row>
    <row r="30" spans="1:13" x14ac:dyDescent="0.2">
      <c r="A30" s="29"/>
      <c r="B30" s="23"/>
      <c r="C30" s="29"/>
      <c r="D30" s="29"/>
      <c r="E30" s="29"/>
      <c r="F30" s="29"/>
      <c r="G30" s="29"/>
      <c r="H30" s="20"/>
      <c r="I30" s="20"/>
      <c r="J30" s="21"/>
      <c r="K30" s="20"/>
      <c r="L30" s="22"/>
    </row>
    <row r="31" spans="1:13" x14ac:dyDescent="0.2">
      <c r="A31" s="29"/>
      <c r="B31" s="23"/>
      <c r="C31" s="29"/>
      <c r="D31" s="29"/>
      <c r="E31" s="29"/>
      <c r="F31" s="29"/>
      <c r="G31" s="29"/>
      <c r="H31" s="20"/>
      <c r="I31" s="20"/>
      <c r="J31" s="21"/>
      <c r="K31" s="20"/>
      <c r="L31" s="22"/>
    </row>
    <row r="32" spans="1:13" ht="13.5" thickBot="1" x14ac:dyDescent="0.25"/>
    <row r="33" spans="1:14" ht="39" thickBot="1" x14ac:dyDescent="0.25">
      <c r="A33" s="14" t="s">
        <v>6</v>
      </c>
      <c r="B33" s="15" t="s">
        <v>100</v>
      </c>
      <c r="C33" s="16" t="s">
        <v>12</v>
      </c>
      <c r="D33" s="16"/>
      <c r="E33" s="16" t="s">
        <v>19</v>
      </c>
      <c r="F33" s="16" t="s">
        <v>101</v>
      </c>
      <c r="G33" s="16" t="s">
        <v>48</v>
      </c>
      <c r="H33" s="16" t="s">
        <v>28</v>
      </c>
      <c r="I33" s="16" t="s">
        <v>49</v>
      </c>
      <c r="J33" s="16" t="s">
        <v>34</v>
      </c>
      <c r="K33" s="16" t="s">
        <v>37</v>
      </c>
      <c r="L33" s="16" t="s">
        <v>40</v>
      </c>
      <c r="M33" s="17" t="s">
        <v>43</v>
      </c>
    </row>
    <row r="34" spans="1:14" s="33" customFormat="1" x14ac:dyDescent="0.2">
      <c r="A34" s="30">
        <v>50</v>
      </c>
      <c r="B34" s="31" t="s">
        <v>102</v>
      </c>
      <c r="C34" s="81" t="s">
        <v>103</v>
      </c>
      <c r="D34" s="68"/>
      <c r="E34" s="32" t="s">
        <v>104</v>
      </c>
      <c r="F34" s="32" t="s">
        <v>105</v>
      </c>
      <c r="G34" s="66">
        <v>0</v>
      </c>
      <c r="H34" s="66">
        <v>0</v>
      </c>
      <c r="I34" s="20">
        <f t="shared" ref="I34:I53" si="15">A34*H34</f>
        <v>0</v>
      </c>
      <c r="J34" s="67">
        <v>0</v>
      </c>
      <c r="K34" s="20">
        <f>(I34/100*(100+J34))</f>
        <v>0</v>
      </c>
      <c r="L34" s="22" t="e">
        <f t="shared" ref="L34:L50" si="16">(G34-H34)/(G34/100)</f>
        <v>#DIV/0!</v>
      </c>
      <c r="M34" s="22" t="e">
        <f>(SUM(L34:L53)/20)</f>
        <v>#DIV/0!</v>
      </c>
      <c r="N34" s="33" t="s">
        <v>60</v>
      </c>
    </row>
    <row r="35" spans="1:14" s="33" customFormat="1" x14ac:dyDescent="0.2">
      <c r="A35" s="30">
        <v>50</v>
      </c>
      <c r="B35" s="31" t="s">
        <v>61</v>
      </c>
      <c r="C35" s="81" t="s">
        <v>106</v>
      </c>
      <c r="D35" s="68"/>
      <c r="E35" s="32" t="s">
        <v>107</v>
      </c>
      <c r="F35" s="32" t="s">
        <v>105</v>
      </c>
      <c r="G35" s="66">
        <v>0</v>
      </c>
      <c r="H35" s="66">
        <v>0</v>
      </c>
      <c r="I35" s="20">
        <f t="shared" si="15"/>
        <v>0</v>
      </c>
      <c r="J35" s="67">
        <v>0</v>
      </c>
      <c r="K35" s="20">
        <f t="shared" ref="K35:K50" si="17">(I35/100*(100+J35))</f>
        <v>0</v>
      </c>
      <c r="L35" s="22" t="e">
        <f t="shared" si="16"/>
        <v>#DIV/0!</v>
      </c>
      <c r="M35" s="12"/>
    </row>
    <row r="36" spans="1:14" s="33" customFormat="1" x14ac:dyDescent="0.2">
      <c r="A36" s="30">
        <v>60</v>
      </c>
      <c r="B36" s="31" t="s">
        <v>108</v>
      </c>
      <c r="C36" s="81" t="s">
        <v>109</v>
      </c>
      <c r="D36" s="68"/>
      <c r="E36" s="32" t="s">
        <v>110</v>
      </c>
      <c r="F36" s="32" t="s">
        <v>105</v>
      </c>
      <c r="G36" s="66">
        <v>0</v>
      </c>
      <c r="H36" s="66">
        <v>0</v>
      </c>
      <c r="I36" s="20">
        <f t="shared" si="15"/>
        <v>0</v>
      </c>
      <c r="J36" s="67">
        <v>0</v>
      </c>
      <c r="K36" s="20">
        <f t="shared" si="17"/>
        <v>0</v>
      </c>
      <c r="L36" s="22" t="e">
        <f t="shared" si="16"/>
        <v>#DIV/0!</v>
      </c>
      <c r="M36" s="12"/>
    </row>
    <row r="37" spans="1:14" s="33" customFormat="1" x14ac:dyDescent="0.2">
      <c r="A37" s="30">
        <v>240</v>
      </c>
      <c r="B37" s="31" t="s">
        <v>61</v>
      </c>
      <c r="C37" s="81" t="s">
        <v>111</v>
      </c>
      <c r="D37" s="68"/>
      <c r="E37" s="32" t="s">
        <v>112</v>
      </c>
      <c r="F37" s="32" t="s">
        <v>105</v>
      </c>
      <c r="G37" s="66">
        <v>0</v>
      </c>
      <c r="H37" s="66">
        <v>0</v>
      </c>
      <c r="I37" s="20">
        <f t="shared" si="15"/>
        <v>0</v>
      </c>
      <c r="J37" s="67">
        <v>0</v>
      </c>
      <c r="K37" s="20">
        <f t="shared" si="17"/>
        <v>0</v>
      </c>
      <c r="L37" s="22" t="e">
        <f t="shared" si="16"/>
        <v>#DIV/0!</v>
      </c>
      <c r="M37" s="12"/>
    </row>
    <row r="38" spans="1:14" s="33" customFormat="1" x14ac:dyDescent="0.2">
      <c r="A38" s="30">
        <v>80</v>
      </c>
      <c r="B38" s="31" t="s">
        <v>113</v>
      </c>
      <c r="C38" s="81" t="s">
        <v>114</v>
      </c>
      <c r="D38" s="68"/>
      <c r="E38" s="32" t="s">
        <v>115</v>
      </c>
      <c r="F38" s="32" t="s">
        <v>105</v>
      </c>
      <c r="G38" s="66">
        <v>0</v>
      </c>
      <c r="H38" s="66">
        <v>0</v>
      </c>
      <c r="I38" s="20">
        <f t="shared" si="15"/>
        <v>0</v>
      </c>
      <c r="J38" s="67">
        <v>0</v>
      </c>
      <c r="K38" s="20">
        <f t="shared" si="17"/>
        <v>0</v>
      </c>
      <c r="L38" s="22" t="e">
        <f t="shared" si="16"/>
        <v>#DIV/0!</v>
      </c>
      <c r="M38" s="12"/>
    </row>
    <row r="39" spans="1:14" s="33" customFormat="1" x14ac:dyDescent="0.2">
      <c r="A39" s="30">
        <v>30</v>
      </c>
      <c r="B39" s="31" t="s">
        <v>116</v>
      </c>
      <c r="C39" s="82" t="s">
        <v>117</v>
      </c>
      <c r="D39" s="68"/>
      <c r="E39" s="32" t="s">
        <v>118</v>
      </c>
      <c r="F39" s="32" t="s">
        <v>105</v>
      </c>
      <c r="G39" s="66">
        <v>0</v>
      </c>
      <c r="H39" s="66">
        <v>0</v>
      </c>
      <c r="I39" s="20">
        <f t="shared" si="15"/>
        <v>0</v>
      </c>
      <c r="J39" s="67">
        <v>0</v>
      </c>
      <c r="K39" s="20">
        <f t="shared" si="17"/>
        <v>0</v>
      </c>
      <c r="L39" s="22" t="e">
        <f t="shared" si="16"/>
        <v>#DIV/0!</v>
      </c>
      <c r="M39" s="12"/>
    </row>
    <row r="40" spans="1:14" s="33" customFormat="1" x14ac:dyDescent="0.2">
      <c r="A40" s="30">
        <v>25</v>
      </c>
      <c r="B40" s="31" t="s">
        <v>113</v>
      </c>
      <c r="C40" s="82" t="s">
        <v>119</v>
      </c>
      <c r="D40" s="68"/>
      <c r="E40" s="32" t="s">
        <v>120</v>
      </c>
      <c r="F40" s="32" t="s">
        <v>105</v>
      </c>
      <c r="G40" s="66">
        <v>0</v>
      </c>
      <c r="H40" s="66">
        <v>0</v>
      </c>
      <c r="I40" s="20">
        <f t="shared" si="15"/>
        <v>0</v>
      </c>
      <c r="J40" s="67">
        <v>0</v>
      </c>
      <c r="K40" s="20">
        <f t="shared" si="17"/>
        <v>0</v>
      </c>
      <c r="L40" s="22" t="e">
        <f t="shared" si="16"/>
        <v>#DIV/0!</v>
      </c>
      <c r="M40" s="12"/>
    </row>
    <row r="41" spans="1:14" s="33" customFormat="1" x14ac:dyDescent="0.2">
      <c r="A41" s="34">
        <v>70</v>
      </c>
      <c r="B41" s="31" t="s">
        <v>61</v>
      </c>
      <c r="C41" s="81" t="s">
        <v>121</v>
      </c>
      <c r="D41" s="68"/>
      <c r="E41" s="32" t="s">
        <v>122</v>
      </c>
      <c r="F41" s="32" t="s">
        <v>105</v>
      </c>
      <c r="G41" s="66">
        <v>0</v>
      </c>
      <c r="H41" s="66">
        <v>0</v>
      </c>
      <c r="I41" s="20">
        <f t="shared" si="15"/>
        <v>0</v>
      </c>
      <c r="J41" s="67">
        <v>0</v>
      </c>
      <c r="K41" s="20">
        <f t="shared" si="17"/>
        <v>0</v>
      </c>
      <c r="L41" s="22" t="e">
        <f t="shared" si="16"/>
        <v>#DIV/0!</v>
      </c>
      <c r="M41" s="12"/>
    </row>
    <row r="42" spans="1:14" s="33" customFormat="1" x14ac:dyDescent="0.2">
      <c r="A42" s="30">
        <v>90</v>
      </c>
      <c r="B42" s="31" t="s">
        <v>102</v>
      </c>
      <c r="C42" s="81" t="s">
        <v>123</v>
      </c>
      <c r="D42" s="68"/>
      <c r="E42" s="32" t="s">
        <v>124</v>
      </c>
      <c r="F42" s="32" t="s">
        <v>105</v>
      </c>
      <c r="G42" s="66">
        <v>0</v>
      </c>
      <c r="H42" s="66">
        <v>0</v>
      </c>
      <c r="I42" s="20">
        <f t="shared" si="15"/>
        <v>0</v>
      </c>
      <c r="J42" s="67">
        <v>0</v>
      </c>
      <c r="K42" s="20">
        <f t="shared" si="17"/>
        <v>0</v>
      </c>
      <c r="L42" s="22" t="e">
        <f t="shared" si="16"/>
        <v>#DIV/0!</v>
      </c>
      <c r="M42" s="12"/>
    </row>
    <row r="43" spans="1:14" s="33" customFormat="1" ht="25.5" x14ac:dyDescent="0.2">
      <c r="A43" s="30">
        <v>30</v>
      </c>
      <c r="B43" s="31" t="s">
        <v>113</v>
      </c>
      <c r="C43" s="82" t="s">
        <v>125</v>
      </c>
      <c r="D43" s="76" t="s">
        <v>126</v>
      </c>
      <c r="E43" s="32" t="s">
        <v>127</v>
      </c>
      <c r="F43" s="32" t="s">
        <v>105</v>
      </c>
      <c r="G43" s="66">
        <v>0</v>
      </c>
      <c r="H43" s="66">
        <v>0</v>
      </c>
      <c r="I43" s="20">
        <f t="shared" si="15"/>
        <v>0</v>
      </c>
      <c r="J43" s="67">
        <v>0</v>
      </c>
      <c r="K43" s="20">
        <f t="shared" si="17"/>
        <v>0</v>
      </c>
      <c r="L43" s="22" t="e">
        <f t="shared" si="16"/>
        <v>#DIV/0!</v>
      </c>
      <c r="M43" s="12"/>
    </row>
    <row r="44" spans="1:14" s="33" customFormat="1" x14ac:dyDescent="0.2">
      <c r="A44" s="30">
        <v>75</v>
      </c>
      <c r="B44" s="31" t="s">
        <v>61</v>
      </c>
      <c r="C44" s="81" t="s">
        <v>128</v>
      </c>
      <c r="D44" s="68"/>
      <c r="E44" s="32" t="s">
        <v>129</v>
      </c>
      <c r="F44" s="32" t="s">
        <v>105</v>
      </c>
      <c r="G44" s="66">
        <v>0</v>
      </c>
      <c r="H44" s="66">
        <v>0</v>
      </c>
      <c r="I44" s="20">
        <f t="shared" si="15"/>
        <v>0</v>
      </c>
      <c r="J44" s="67">
        <v>0</v>
      </c>
      <c r="K44" s="20">
        <f t="shared" si="17"/>
        <v>0</v>
      </c>
      <c r="L44" s="22" t="e">
        <f t="shared" si="16"/>
        <v>#DIV/0!</v>
      </c>
      <c r="M44" s="12"/>
    </row>
    <row r="45" spans="1:14" s="33" customFormat="1" x14ac:dyDescent="0.2">
      <c r="A45" s="30">
        <v>50</v>
      </c>
      <c r="B45" s="31" t="s">
        <v>108</v>
      </c>
      <c r="C45" s="81" t="s">
        <v>130</v>
      </c>
      <c r="D45" s="68"/>
      <c r="E45" s="32" t="s">
        <v>131</v>
      </c>
      <c r="F45" s="32" t="s">
        <v>105</v>
      </c>
      <c r="G45" s="66">
        <v>0</v>
      </c>
      <c r="H45" s="66">
        <v>0</v>
      </c>
      <c r="I45" s="20">
        <f t="shared" si="15"/>
        <v>0</v>
      </c>
      <c r="J45" s="67">
        <v>0</v>
      </c>
      <c r="K45" s="20">
        <f t="shared" si="17"/>
        <v>0</v>
      </c>
      <c r="L45" s="22" t="e">
        <f t="shared" si="16"/>
        <v>#DIV/0!</v>
      </c>
      <c r="M45" s="12"/>
    </row>
    <row r="46" spans="1:14" s="33" customFormat="1" x14ac:dyDescent="0.2">
      <c r="A46" s="30">
        <v>30</v>
      </c>
      <c r="B46" s="77" t="s">
        <v>113</v>
      </c>
      <c r="C46" s="81" t="s">
        <v>132</v>
      </c>
      <c r="D46" s="68"/>
      <c r="E46" s="32" t="s">
        <v>127</v>
      </c>
      <c r="F46" s="32" t="s">
        <v>105</v>
      </c>
      <c r="G46" s="66">
        <v>0</v>
      </c>
      <c r="H46" s="66">
        <v>0</v>
      </c>
      <c r="I46" s="20">
        <f t="shared" si="15"/>
        <v>0</v>
      </c>
      <c r="J46" s="67">
        <v>0</v>
      </c>
      <c r="K46" s="20">
        <f t="shared" si="17"/>
        <v>0</v>
      </c>
      <c r="L46" s="22" t="e">
        <f t="shared" si="16"/>
        <v>#DIV/0!</v>
      </c>
      <c r="M46" s="12"/>
    </row>
    <row r="47" spans="1:14" s="33" customFormat="1" x14ac:dyDescent="0.2">
      <c r="A47" s="30">
        <v>25</v>
      </c>
      <c r="B47" s="77" t="s">
        <v>133</v>
      </c>
      <c r="C47" s="82" t="s">
        <v>134</v>
      </c>
      <c r="D47" s="68"/>
      <c r="E47" s="32" t="s">
        <v>135</v>
      </c>
      <c r="F47" s="32" t="s">
        <v>105</v>
      </c>
      <c r="G47" s="66">
        <v>0</v>
      </c>
      <c r="H47" s="66">
        <v>0</v>
      </c>
      <c r="I47" s="20">
        <f t="shared" si="15"/>
        <v>0</v>
      </c>
      <c r="J47" s="67">
        <v>0</v>
      </c>
      <c r="K47" s="20">
        <f t="shared" si="17"/>
        <v>0</v>
      </c>
      <c r="L47" s="22" t="e">
        <f t="shared" si="16"/>
        <v>#DIV/0!</v>
      </c>
      <c r="M47" s="12"/>
    </row>
    <row r="48" spans="1:14" s="33" customFormat="1" x14ac:dyDescent="0.2">
      <c r="A48" s="30">
        <v>60</v>
      </c>
      <c r="B48" s="31" t="s">
        <v>136</v>
      </c>
      <c r="C48" s="81" t="s">
        <v>137</v>
      </c>
      <c r="D48" s="68"/>
      <c r="E48" s="32" t="s">
        <v>138</v>
      </c>
      <c r="F48" s="32" t="s">
        <v>105</v>
      </c>
      <c r="G48" s="66">
        <v>0</v>
      </c>
      <c r="H48" s="66">
        <v>0</v>
      </c>
      <c r="I48" s="20">
        <f t="shared" si="15"/>
        <v>0</v>
      </c>
      <c r="J48" s="67">
        <v>0</v>
      </c>
      <c r="K48" s="20">
        <f t="shared" si="17"/>
        <v>0</v>
      </c>
      <c r="L48" s="22" t="e">
        <f t="shared" si="16"/>
        <v>#DIV/0!</v>
      </c>
      <c r="M48" s="12"/>
    </row>
    <row r="49" spans="1:14" s="33" customFormat="1" x14ac:dyDescent="0.2">
      <c r="A49" s="30">
        <v>180</v>
      </c>
      <c r="B49" s="31" t="s">
        <v>57</v>
      </c>
      <c r="C49" s="81" t="s">
        <v>139</v>
      </c>
      <c r="D49" s="68"/>
      <c r="E49" s="32" t="s">
        <v>140</v>
      </c>
      <c r="F49" s="32" t="s">
        <v>105</v>
      </c>
      <c r="G49" s="66">
        <v>0</v>
      </c>
      <c r="H49" s="66">
        <v>0</v>
      </c>
      <c r="I49" s="20">
        <f t="shared" si="15"/>
        <v>0</v>
      </c>
      <c r="J49" s="67">
        <v>0</v>
      </c>
      <c r="K49" s="20">
        <f t="shared" si="17"/>
        <v>0</v>
      </c>
      <c r="L49" s="22" t="e">
        <f t="shared" si="16"/>
        <v>#DIV/0!</v>
      </c>
      <c r="M49" s="12"/>
    </row>
    <row r="50" spans="1:14" s="33" customFormat="1" ht="25.5" x14ac:dyDescent="0.2">
      <c r="A50" s="30">
        <v>30</v>
      </c>
      <c r="B50" s="31" t="s">
        <v>57</v>
      </c>
      <c r="C50" s="82" t="s">
        <v>141</v>
      </c>
      <c r="D50" s="68"/>
      <c r="E50" s="32" t="s">
        <v>142</v>
      </c>
      <c r="F50" s="32" t="s">
        <v>105</v>
      </c>
      <c r="G50" s="66">
        <v>0</v>
      </c>
      <c r="H50" s="66">
        <v>0</v>
      </c>
      <c r="I50" s="20">
        <f t="shared" si="15"/>
        <v>0</v>
      </c>
      <c r="J50" s="67">
        <v>0</v>
      </c>
      <c r="K50" s="20">
        <f t="shared" si="17"/>
        <v>0</v>
      </c>
      <c r="L50" s="22" t="e">
        <f t="shared" si="16"/>
        <v>#DIV/0!</v>
      </c>
      <c r="M50" s="12"/>
    </row>
    <row r="51" spans="1:14" s="33" customFormat="1" x14ac:dyDescent="0.2">
      <c r="A51" s="30">
        <v>30</v>
      </c>
      <c r="B51" s="31" t="s">
        <v>113</v>
      </c>
      <c r="C51" s="81" t="s">
        <v>143</v>
      </c>
      <c r="D51" s="68"/>
      <c r="E51" s="32" t="s">
        <v>144</v>
      </c>
      <c r="F51" s="32" t="s">
        <v>105</v>
      </c>
      <c r="G51" s="66">
        <v>0</v>
      </c>
      <c r="H51" s="66">
        <v>0</v>
      </c>
      <c r="I51" s="20">
        <f t="shared" si="15"/>
        <v>0</v>
      </c>
      <c r="J51" s="67">
        <v>0</v>
      </c>
      <c r="K51" s="20">
        <f t="shared" ref="K51:K52" si="18">(I51/100*(100+J51))</f>
        <v>0</v>
      </c>
      <c r="L51" s="22" t="e">
        <f t="shared" ref="L51:L52" si="19">(G51-H51)/(G51/100)</f>
        <v>#DIV/0!</v>
      </c>
      <c r="M51" s="12"/>
    </row>
    <row r="52" spans="1:14" s="33" customFormat="1" x14ac:dyDescent="0.2">
      <c r="A52" s="30">
        <v>100</v>
      </c>
      <c r="B52" s="31" t="s">
        <v>57</v>
      </c>
      <c r="C52" s="81" t="s">
        <v>145</v>
      </c>
      <c r="D52" s="68"/>
      <c r="E52" s="32" t="s">
        <v>146</v>
      </c>
      <c r="F52" s="32" t="s">
        <v>105</v>
      </c>
      <c r="G52" s="66">
        <v>0</v>
      </c>
      <c r="H52" s="66">
        <v>0</v>
      </c>
      <c r="I52" s="20">
        <f t="shared" si="15"/>
        <v>0</v>
      </c>
      <c r="J52" s="67">
        <v>0</v>
      </c>
      <c r="K52" s="20">
        <f t="shared" si="18"/>
        <v>0</v>
      </c>
      <c r="L52" s="22" t="e">
        <f t="shared" si="19"/>
        <v>#DIV/0!</v>
      </c>
      <c r="M52" s="12"/>
    </row>
    <row r="53" spans="1:14" s="33" customFormat="1" x14ac:dyDescent="0.2">
      <c r="A53" s="30">
        <v>10</v>
      </c>
      <c r="B53" s="31" t="s">
        <v>102</v>
      </c>
      <c r="C53" s="81" t="s">
        <v>147</v>
      </c>
      <c r="D53" s="68" t="s">
        <v>148</v>
      </c>
      <c r="E53" s="32" t="s">
        <v>149</v>
      </c>
      <c r="F53" s="32" t="s">
        <v>105</v>
      </c>
      <c r="G53" s="66">
        <v>0</v>
      </c>
      <c r="H53" s="66">
        <v>0</v>
      </c>
      <c r="I53" s="20">
        <f t="shared" si="15"/>
        <v>0</v>
      </c>
      <c r="J53" s="67">
        <v>0</v>
      </c>
      <c r="K53" s="20">
        <f t="shared" ref="K53" si="20">(I53/100*(100+J53))</f>
        <v>0</v>
      </c>
      <c r="L53" s="22" t="e">
        <f t="shared" ref="L53" si="21">(G53-H53)/(G53/100)</f>
        <v>#DIV/0!</v>
      </c>
      <c r="M53" s="12"/>
    </row>
    <row r="54" spans="1:14" s="33" customFormat="1" ht="13.5" thickBot="1" x14ac:dyDescent="0.25">
      <c r="A54" s="30"/>
      <c r="B54" s="31"/>
      <c r="C54" s="35"/>
      <c r="D54" s="35"/>
      <c r="E54" s="35"/>
      <c r="F54" s="35"/>
      <c r="G54" s="36"/>
      <c r="H54" s="36"/>
      <c r="I54" s="20"/>
      <c r="J54" s="21"/>
      <c r="K54" s="20"/>
      <c r="L54" s="22"/>
      <c r="M54" s="12"/>
    </row>
    <row r="55" spans="1:14" s="28" customFormat="1" ht="13.5" thickBot="1" x14ac:dyDescent="0.25">
      <c r="A55" s="106" t="s">
        <v>99</v>
      </c>
      <c r="B55" s="107"/>
      <c r="C55" s="107"/>
      <c r="D55" s="107"/>
      <c r="E55" s="107"/>
      <c r="F55" s="107"/>
      <c r="G55" s="107"/>
      <c r="H55" s="107"/>
      <c r="I55" s="107"/>
      <c r="J55" s="107"/>
      <c r="K55" s="25">
        <f>SUM(K34:K53)</f>
        <v>0</v>
      </c>
      <c r="L55" s="26"/>
      <c r="M55" s="27"/>
    </row>
    <row r="56" spans="1:14" x14ac:dyDescent="0.2">
      <c r="A56" s="29"/>
      <c r="B56" s="23"/>
      <c r="C56" s="29"/>
      <c r="D56" s="29"/>
      <c r="E56" s="29"/>
      <c r="F56" s="29"/>
      <c r="G56" s="29"/>
      <c r="H56" s="37"/>
      <c r="I56" s="37"/>
      <c r="J56" s="38"/>
      <c r="K56" s="37"/>
      <c r="L56" s="39"/>
      <c r="M56" s="40"/>
    </row>
    <row r="57" spans="1:14" x14ac:dyDescent="0.2">
      <c r="A57" s="29"/>
      <c r="B57" s="23"/>
      <c r="C57" s="29"/>
      <c r="D57" s="29"/>
      <c r="E57" s="29"/>
      <c r="F57" s="29"/>
      <c r="G57" s="29"/>
      <c r="H57" s="37"/>
      <c r="I57" s="37"/>
      <c r="J57" s="38"/>
      <c r="K57" s="37"/>
      <c r="L57" s="39"/>
      <c r="M57" s="40"/>
    </row>
    <row r="58" spans="1:14" ht="13.5" thickBot="1" x14ac:dyDescent="0.25">
      <c r="A58" s="18"/>
      <c r="B58" s="18"/>
    </row>
    <row r="59" spans="1:14" ht="39" thickBot="1" x14ac:dyDescent="0.25">
      <c r="A59" s="14" t="s">
        <v>6</v>
      </c>
      <c r="B59" s="15" t="s">
        <v>100</v>
      </c>
      <c r="C59" s="16" t="s">
        <v>12</v>
      </c>
      <c r="D59" s="16"/>
      <c r="E59" s="16" t="s">
        <v>19</v>
      </c>
      <c r="F59" s="16" t="s">
        <v>101</v>
      </c>
      <c r="G59" s="16" t="s">
        <v>48</v>
      </c>
      <c r="H59" s="16" t="s">
        <v>28</v>
      </c>
      <c r="I59" s="16" t="s">
        <v>49</v>
      </c>
      <c r="J59" s="16" t="s">
        <v>34</v>
      </c>
      <c r="K59" s="16" t="s">
        <v>37</v>
      </c>
      <c r="L59" s="16" t="s">
        <v>40</v>
      </c>
      <c r="M59" s="17" t="s">
        <v>43</v>
      </c>
    </row>
    <row r="60" spans="1:14" x14ac:dyDescent="0.2">
      <c r="A60" s="18">
        <v>130</v>
      </c>
      <c r="B60" s="18" t="s">
        <v>74</v>
      </c>
      <c r="C60" s="83" t="s">
        <v>150</v>
      </c>
      <c r="D60" s="65"/>
      <c r="E60" s="19" t="s">
        <v>151</v>
      </c>
      <c r="F60" s="19" t="s">
        <v>152</v>
      </c>
      <c r="G60" s="66">
        <v>0</v>
      </c>
      <c r="H60" s="66">
        <v>0</v>
      </c>
      <c r="I60" s="20">
        <f t="shared" ref="I60:I70" si="22">A60*H60</f>
        <v>0</v>
      </c>
      <c r="J60" s="67">
        <v>0</v>
      </c>
      <c r="K60" s="20">
        <f>(I60/100*(100+J60))</f>
        <v>0</v>
      </c>
      <c r="L60" s="22" t="e">
        <f t="shared" ref="L60:L70" si="23">(G60-H60)/(G60/100)</f>
        <v>#DIV/0!</v>
      </c>
      <c r="M60" s="22" t="e">
        <f>(SUM(L60:L70)/11)</f>
        <v>#DIV/0!</v>
      </c>
      <c r="N60" s="74"/>
    </row>
    <row r="61" spans="1:14" x14ac:dyDescent="0.2">
      <c r="A61" s="18">
        <v>500</v>
      </c>
      <c r="B61" s="18" t="s">
        <v>61</v>
      </c>
      <c r="C61" s="83" t="s">
        <v>153</v>
      </c>
      <c r="D61" s="65"/>
      <c r="E61" s="19" t="s">
        <v>154</v>
      </c>
      <c r="F61" s="19" t="s">
        <v>152</v>
      </c>
      <c r="G61" s="66">
        <v>0</v>
      </c>
      <c r="H61" s="66">
        <v>0</v>
      </c>
      <c r="I61" s="20">
        <f t="shared" si="22"/>
        <v>0</v>
      </c>
      <c r="J61" s="67">
        <v>0</v>
      </c>
      <c r="K61" s="20">
        <f t="shared" ref="K61:K70" si="24">(I61/100*(100+J61))</f>
        <v>0</v>
      </c>
      <c r="L61" s="22" t="e">
        <f t="shared" si="23"/>
        <v>#DIV/0!</v>
      </c>
      <c r="N61" s="75"/>
    </row>
    <row r="62" spans="1:14" x14ac:dyDescent="0.2">
      <c r="A62" s="18">
        <v>100</v>
      </c>
      <c r="B62" s="18" t="s">
        <v>74</v>
      </c>
      <c r="C62" s="84" t="s">
        <v>155</v>
      </c>
      <c r="D62" s="65"/>
      <c r="E62" s="19" t="s">
        <v>156</v>
      </c>
      <c r="F62" s="19" t="s">
        <v>152</v>
      </c>
      <c r="G62" s="66">
        <v>0</v>
      </c>
      <c r="H62" s="66">
        <v>0</v>
      </c>
      <c r="I62" s="20">
        <f t="shared" si="22"/>
        <v>0</v>
      </c>
      <c r="J62" s="67">
        <v>0</v>
      </c>
      <c r="K62" s="20">
        <f t="shared" si="24"/>
        <v>0</v>
      </c>
      <c r="L62" s="22" t="e">
        <f t="shared" si="23"/>
        <v>#DIV/0!</v>
      </c>
    </row>
    <row r="63" spans="1:14" x14ac:dyDescent="0.2">
      <c r="A63" s="18">
        <v>100</v>
      </c>
      <c r="B63" s="18" t="s">
        <v>102</v>
      </c>
      <c r="C63" s="83" t="s">
        <v>157</v>
      </c>
      <c r="D63" s="65"/>
      <c r="E63" s="19" t="s">
        <v>158</v>
      </c>
      <c r="F63" s="19" t="s">
        <v>152</v>
      </c>
      <c r="G63" s="66">
        <v>0</v>
      </c>
      <c r="H63" s="66">
        <v>0</v>
      </c>
      <c r="I63" s="20">
        <f t="shared" si="22"/>
        <v>0</v>
      </c>
      <c r="J63" s="67">
        <v>0</v>
      </c>
      <c r="K63" s="20">
        <f t="shared" si="24"/>
        <v>0</v>
      </c>
      <c r="L63" s="22" t="e">
        <f t="shared" si="23"/>
        <v>#DIV/0!</v>
      </c>
    </row>
    <row r="64" spans="1:14" x14ac:dyDescent="0.2">
      <c r="A64" s="18">
        <v>60</v>
      </c>
      <c r="B64" s="18" t="s">
        <v>102</v>
      </c>
      <c r="C64" s="83" t="s">
        <v>159</v>
      </c>
      <c r="D64" s="65"/>
      <c r="E64" s="19" t="s">
        <v>158</v>
      </c>
      <c r="F64" s="19" t="s">
        <v>152</v>
      </c>
      <c r="G64" s="66">
        <v>0</v>
      </c>
      <c r="H64" s="66">
        <v>0</v>
      </c>
      <c r="I64" s="20">
        <f t="shared" si="22"/>
        <v>0</v>
      </c>
      <c r="J64" s="67">
        <v>0</v>
      </c>
      <c r="K64" s="20">
        <f t="shared" si="24"/>
        <v>0</v>
      </c>
      <c r="L64" s="22" t="e">
        <f t="shared" si="23"/>
        <v>#DIV/0!</v>
      </c>
    </row>
    <row r="65" spans="1:15" x14ac:dyDescent="0.2">
      <c r="A65" s="18">
        <v>40</v>
      </c>
      <c r="B65" s="18" t="s">
        <v>57</v>
      </c>
      <c r="C65" s="84" t="s">
        <v>160</v>
      </c>
      <c r="D65" s="65" t="s">
        <v>161</v>
      </c>
      <c r="E65" s="19" t="s">
        <v>162</v>
      </c>
      <c r="F65" s="19" t="s">
        <v>152</v>
      </c>
      <c r="G65" s="66">
        <v>0</v>
      </c>
      <c r="H65" s="66">
        <v>0</v>
      </c>
      <c r="I65" s="20">
        <f t="shared" si="22"/>
        <v>0</v>
      </c>
      <c r="J65" s="67">
        <v>0</v>
      </c>
      <c r="K65" s="20">
        <f t="shared" si="24"/>
        <v>0</v>
      </c>
      <c r="L65" s="22" t="e">
        <f t="shared" si="23"/>
        <v>#DIV/0!</v>
      </c>
    </row>
    <row r="66" spans="1:15" x14ac:dyDescent="0.2">
      <c r="A66" s="18">
        <v>30</v>
      </c>
      <c r="B66" s="18" t="s">
        <v>163</v>
      </c>
      <c r="C66" s="83" t="s">
        <v>164</v>
      </c>
      <c r="D66" s="65" t="s">
        <v>165</v>
      </c>
      <c r="E66" s="19" t="s">
        <v>166</v>
      </c>
      <c r="F66" s="19" t="s">
        <v>152</v>
      </c>
      <c r="G66" s="66">
        <v>0</v>
      </c>
      <c r="H66" s="66">
        <v>0</v>
      </c>
      <c r="I66" s="20">
        <f t="shared" si="22"/>
        <v>0</v>
      </c>
      <c r="J66" s="67">
        <v>0</v>
      </c>
      <c r="K66" s="20">
        <f t="shared" si="24"/>
        <v>0</v>
      </c>
      <c r="L66" s="22" t="e">
        <f t="shared" si="23"/>
        <v>#DIV/0!</v>
      </c>
    </row>
    <row r="67" spans="1:15" x14ac:dyDescent="0.2">
      <c r="A67" s="18">
        <v>50</v>
      </c>
      <c r="B67" s="18" t="s">
        <v>167</v>
      </c>
      <c r="C67" s="82" t="s">
        <v>168</v>
      </c>
      <c r="D67" s="65"/>
      <c r="E67" s="19" t="s">
        <v>169</v>
      </c>
      <c r="F67" s="19" t="s">
        <v>152</v>
      </c>
      <c r="G67" s="66">
        <v>0</v>
      </c>
      <c r="H67" s="66">
        <v>0</v>
      </c>
      <c r="I67" s="20">
        <f t="shared" si="22"/>
        <v>0</v>
      </c>
      <c r="J67" s="67">
        <v>0</v>
      </c>
      <c r="K67" s="20">
        <f t="shared" si="24"/>
        <v>0</v>
      </c>
      <c r="L67" s="22" t="e">
        <f t="shared" si="23"/>
        <v>#DIV/0!</v>
      </c>
    </row>
    <row r="68" spans="1:15" x14ac:dyDescent="0.2">
      <c r="A68" s="18">
        <v>400</v>
      </c>
      <c r="B68" s="18" t="s">
        <v>74</v>
      </c>
      <c r="C68" s="83" t="s">
        <v>170</v>
      </c>
      <c r="D68" s="65" t="s">
        <v>171</v>
      </c>
      <c r="E68" s="19" t="s">
        <v>172</v>
      </c>
      <c r="F68" s="19" t="s">
        <v>152</v>
      </c>
      <c r="G68" s="66">
        <v>0</v>
      </c>
      <c r="H68" s="66">
        <v>0</v>
      </c>
      <c r="I68" s="20">
        <f t="shared" si="22"/>
        <v>0</v>
      </c>
      <c r="J68" s="67">
        <v>0</v>
      </c>
      <c r="K68" s="20">
        <f t="shared" si="24"/>
        <v>0</v>
      </c>
      <c r="L68" s="22" t="e">
        <f t="shared" si="23"/>
        <v>#DIV/0!</v>
      </c>
    </row>
    <row r="69" spans="1:15" ht="25.5" x14ac:dyDescent="0.2">
      <c r="A69" s="18">
        <v>160</v>
      </c>
      <c r="B69" s="18" t="s">
        <v>74</v>
      </c>
      <c r="C69" s="82" t="s">
        <v>173</v>
      </c>
      <c r="E69" s="19" t="s">
        <v>174</v>
      </c>
      <c r="F69" s="19" t="s">
        <v>152</v>
      </c>
      <c r="G69" s="66">
        <v>0</v>
      </c>
      <c r="H69" s="66">
        <v>0</v>
      </c>
      <c r="I69" s="20">
        <f t="shared" si="22"/>
        <v>0</v>
      </c>
      <c r="J69" s="67">
        <v>0</v>
      </c>
      <c r="K69" s="20">
        <f t="shared" si="24"/>
        <v>0</v>
      </c>
      <c r="L69" s="22" t="e">
        <f t="shared" si="23"/>
        <v>#DIV/0!</v>
      </c>
    </row>
    <row r="70" spans="1:15" x14ac:dyDescent="0.2">
      <c r="A70" s="18">
        <v>89</v>
      </c>
      <c r="B70" s="18" t="s">
        <v>74</v>
      </c>
      <c r="C70" s="82" t="s">
        <v>175</v>
      </c>
      <c r="D70" s="65" t="s">
        <v>171</v>
      </c>
      <c r="E70" s="19" t="s">
        <v>174</v>
      </c>
      <c r="F70" s="19" t="s">
        <v>152</v>
      </c>
      <c r="G70" s="66">
        <v>0</v>
      </c>
      <c r="H70" s="66">
        <v>0</v>
      </c>
      <c r="I70" s="20">
        <f t="shared" si="22"/>
        <v>0</v>
      </c>
      <c r="J70" s="67">
        <v>0</v>
      </c>
      <c r="K70" s="20">
        <f t="shared" si="24"/>
        <v>0</v>
      </c>
      <c r="L70" s="22" t="e">
        <f t="shared" si="23"/>
        <v>#DIV/0!</v>
      </c>
    </row>
    <row r="71" spans="1:15" ht="13.5" thickBot="1" x14ac:dyDescent="0.25">
      <c r="A71" s="23"/>
      <c r="B71" s="23"/>
      <c r="C71" s="24"/>
      <c r="D71" s="24"/>
      <c r="E71" s="24"/>
      <c r="F71" s="24"/>
      <c r="G71" s="20"/>
      <c r="H71" s="20"/>
      <c r="I71" s="20"/>
      <c r="J71" s="21"/>
      <c r="K71" s="20"/>
      <c r="L71" s="22"/>
    </row>
    <row r="72" spans="1:15" s="28" customFormat="1" ht="13.5" thickBot="1" x14ac:dyDescent="0.25">
      <c r="A72" s="106" t="s">
        <v>99</v>
      </c>
      <c r="B72" s="107"/>
      <c r="C72" s="107"/>
      <c r="D72" s="107"/>
      <c r="E72" s="107"/>
      <c r="F72" s="107"/>
      <c r="G72" s="107"/>
      <c r="H72" s="107"/>
      <c r="I72" s="107"/>
      <c r="J72" s="107"/>
      <c r="K72" s="25">
        <f>SUM(K60:K70)</f>
        <v>0</v>
      </c>
      <c r="L72" s="26"/>
      <c r="M72" s="27"/>
    </row>
    <row r="73" spans="1:15" x14ac:dyDescent="0.2">
      <c r="A73" s="29"/>
      <c r="B73" s="23"/>
      <c r="C73" s="29"/>
      <c r="D73" s="29"/>
      <c r="E73" s="29"/>
      <c r="F73" s="29"/>
      <c r="G73" s="29"/>
      <c r="H73" s="37"/>
      <c r="I73" s="37"/>
      <c r="J73" s="38"/>
      <c r="K73" s="37"/>
      <c r="L73" s="39"/>
      <c r="M73" s="40"/>
    </row>
    <row r="74" spans="1:15" x14ac:dyDescent="0.2">
      <c r="A74" s="29"/>
      <c r="B74" s="23"/>
      <c r="C74" s="29"/>
      <c r="D74" s="29"/>
      <c r="E74" s="29"/>
      <c r="F74" s="29"/>
      <c r="G74" s="29"/>
      <c r="H74" s="37"/>
      <c r="I74" s="37"/>
      <c r="J74" s="38"/>
      <c r="K74" s="37"/>
      <c r="L74" s="39"/>
      <c r="M74" s="40"/>
    </row>
    <row r="75" spans="1:15" ht="13.5" thickBot="1" x14ac:dyDescent="0.25"/>
    <row r="76" spans="1:15" ht="39" thickBot="1" x14ac:dyDescent="0.25">
      <c r="A76" s="14" t="s">
        <v>6</v>
      </c>
      <c r="B76" s="15" t="s">
        <v>100</v>
      </c>
      <c r="C76" s="16" t="s">
        <v>12</v>
      </c>
      <c r="D76" s="16"/>
      <c r="E76" s="16" t="s">
        <v>19</v>
      </c>
      <c r="F76" s="16" t="s">
        <v>101</v>
      </c>
      <c r="G76" s="16" t="s">
        <v>48</v>
      </c>
      <c r="H76" s="16" t="s">
        <v>28</v>
      </c>
      <c r="I76" s="16" t="s">
        <v>49</v>
      </c>
      <c r="J76" s="16" t="s">
        <v>34</v>
      </c>
      <c r="K76" s="16" t="s">
        <v>37</v>
      </c>
      <c r="L76" s="16" t="s">
        <v>40</v>
      </c>
      <c r="M76" s="17" t="s">
        <v>43</v>
      </c>
    </row>
    <row r="77" spans="1:15" x14ac:dyDescent="0.2">
      <c r="A77" s="18">
        <v>40</v>
      </c>
      <c r="B77" s="18" t="s">
        <v>176</v>
      </c>
      <c r="C77" s="83" t="s">
        <v>177</v>
      </c>
      <c r="D77" s="65"/>
      <c r="E77" s="19" t="s">
        <v>178</v>
      </c>
      <c r="F77" s="19" t="s">
        <v>179</v>
      </c>
      <c r="G77" s="66">
        <v>0</v>
      </c>
      <c r="H77" s="66">
        <v>0</v>
      </c>
      <c r="I77" s="20">
        <f t="shared" ref="I77:I96" si="25">A77*H77</f>
        <v>0</v>
      </c>
      <c r="J77" s="67">
        <v>0</v>
      </c>
      <c r="K77" s="20">
        <f>(I77/100*(100+J77))</f>
        <v>0</v>
      </c>
      <c r="L77" s="22" t="e">
        <f t="shared" ref="L77:L96" si="26">(G77-H77)/(G77/100)</f>
        <v>#DIV/0!</v>
      </c>
      <c r="M77" s="22" t="e">
        <f>(SUM(L77:L96)/20)</f>
        <v>#DIV/0!</v>
      </c>
      <c r="O77" s="12" t="s">
        <v>60</v>
      </c>
    </row>
    <row r="78" spans="1:15" x14ac:dyDescent="0.2">
      <c r="A78" s="18">
        <v>120</v>
      </c>
      <c r="B78" s="18" t="s">
        <v>176</v>
      </c>
      <c r="C78" s="83" t="s">
        <v>180</v>
      </c>
      <c r="D78" s="65"/>
      <c r="E78" s="19" t="s">
        <v>178</v>
      </c>
      <c r="F78" s="19" t="s">
        <v>179</v>
      </c>
      <c r="G78" s="66">
        <v>0</v>
      </c>
      <c r="H78" s="66">
        <v>0</v>
      </c>
      <c r="I78" s="20">
        <f t="shared" si="25"/>
        <v>0</v>
      </c>
      <c r="J78" s="67">
        <v>0</v>
      </c>
      <c r="K78" s="20">
        <f t="shared" ref="K78:K96" si="27">(I78/100*(100+J78))</f>
        <v>0</v>
      </c>
      <c r="L78" s="22" t="e">
        <f t="shared" si="26"/>
        <v>#DIV/0!</v>
      </c>
      <c r="O78" s="12" t="s">
        <v>60</v>
      </c>
    </row>
    <row r="79" spans="1:15" x14ac:dyDescent="0.2">
      <c r="A79" s="18">
        <v>150</v>
      </c>
      <c r="B79" s="18" t="s">
        <v>176</v>
      </c>
      <c r="C79" s="83" t="s">
        <v>181</v>
      </c>
      <c r="D79" s="65"/>
      <c r="E79" s="19" t="s">
        <v>178</v>
      </c>
      <c r="F79" s="19" t="s">
        <v>179</v>
      </c>
      <c r="G79" s="66">
        <v>0</v>
      </c>
      <c r="H79" s="66">
        <v>0</v>
      </c>
      <c r="I79" s="20">
        <f t="shared" si="25"/>
        <v>0</v>
      </c>
      <c r="J79" s="67">
        <v>0</v>
      </c>
      <c r="K79" s="20">
        <f t="shared" si="27"/>
        <v>0</v>
      </c>
      <c r="L79" s="22" t="e">
        <f t="shared" si="26"/>
        <v>#DIV/0!</v>
      </c>
      <c r="O79" s="12" t="s">
        <v>60</v>
      </c>
    </row>
    <row r="80" spans="1:15" x14ac:dyDescent="0.2">
      <c r="A80" s="18">
        <v>70</v>
      </c>
      <c r="B80" s="18" t="s">
        <v>176</v>
      </c>
      <c r="C80" s="83" t="s">
        <v>182</v>
      </c>
      <c r="D80" s="65"/>
      <c r="E80" s="19" t="s">
        <v>178</v>
      </c>
      <c r="F80" s="19" t="s">
        <v>179</v>
      </c>
      <c r="G80" s="66">
        <v>0</v>
      </c>
      <c r="H80" s="66">
        <v>0</v>
      </c>
      <c r="I80" s="20">
        <f t="shared" si="25"/>
        <v>0</v>
      </c>
      <c r="J80" s="67">
        <v>0</v>
      </c>
      <c r="K80" s="20">
        <f t="shared" si="27"/>
        <v>0</v>
      </c>
      <c r="L80" s="22" t="e">
        <f t="shared" si="26"/>
        <v>#DIV/0!</v>
      </c>
      <c r="O80" s="12" t="s">
        <v>60</v>
      </c>
    </row>
    <row r="81" spans="1:15" x14ac:dyDescent="0.2">
      <c r="A81" s="18">
        <v>40</v>
      </c>
      <c r="B81" s="18" t="s">
        <v>176</v>
      </c>
      <c r="C81" s="83" t="s">
        <v>183</v>
      </c>
      <c r="D81" s="65"/>
      <c r="E81" s="19" t="s">
        <v>178</v>
      </c>
      <c r="F81" s="19" t="s">
        <v>179</v>
      </c>
      <c r="G81" s="66">
        <v>0</v>
      </c>
      <c r="H81" s="66">
        <v>0</v>
      </c>
      <c r="I81" s="20">
        <f t="shared" si="25"/>
        <v>0</v>
      </c>
      <c r="J81" s="67">
        <v>0</v>
      </c>
      <c r="K81" s="20">
        <f t="shared" si="27"/>
        <v>0</v>
      </c>
      <c r="L81" s="22" t="e">
        <f t="shared" si="26"/>
        <v>#DIV/0!</v>
      </c>
    </row>
    <row r="82" spans="1:15" x14ac:dyDescent="0.2">
      <c r="A82" s="18">
        <v>20</v>
      </c>
      <c r="B82" s="18" t="s">
        <v>176</v>
      </c>
      <c r="C82" s="83" t="s">
        <v>184</v>
      </c>
      <c r="D82" s="65"/>
      <c r="E82" s="19" t="s">
        <v>178</v>
      </c>
      <c r="F82" s="19" t="s">
        <v>179</v>
      </c>
      <c r="G82" s="66">
        <v>0</v>
      </c>
      <c r="H82" s="66">
        <v>0</v>
      </c>
      <c r="I82" s="20">
        <f t="shared" si="25"/>
        <v>0</v>
      </c>
      <c r="J82" s="67">
        <v>0</v>
      </c>
      <c r="K82" s="20">
        <f t="shared" si="27"/>
        <v>0</v>
      </c>
      <c r="L82" s="22" t="e">
        <f t="shared" si="26"/>
        <v>#DIV/0!</v>
      </c>
      <c r="O82" s="12" t="s">
        <v>60</v>
      </c>
    </row>
    <row r="83" spans="1:15" x14ac:dyDescent="0.2">
      <c r="A83" s="18">
        <v>60</v>
      </c>
      <c r="B83" s="18" t="s">
        <v>176</v>
      </c>
      <c r="C83" s="83" t="s">
        <v>185</v>
      </c>
      <c r="D83" s="65"/>
      <c r="E83" s="19" t="s">
        <v>178</v>
      </c>
      <c r="F83" s="19" t="s">
        <v>179</v>
      </c>
      <c r="G83" s="66">
        <v>0</v>
      </c>
      <c r="H83" s="66">
        <v>0</v>
      </c>
      <c r="I83" s="20">
        <f t="shared" si="25"/>
        <v>0</v>
      </c>
      <c r="J83" s="67">
        <v>0</v>
      </c>
      <c r="K83" s="20">
        <f t="shared" si="27"/>
        <v>0</v>
      </c>
      <c r="L83" s="22" t="e">
        <f t="shared" si="26"/>
        <v>#DIV/0!</v>
      </c>
      <c r="O83" s="12" t="s">
        <v>60</v>
      </c>
    </row>
    <row r="84" spans="1:15" x14ac:dyDescent="0.2">
      <c r="A84" s="18">
        <v>40</v>
      </c>
      <c r="B84" s="18" t="s">
        <v>176</v>
      </c>
      <c r="C84" s="83" t="s">
        <v>186</v>
      </c>
      <c r="D84" s="65"/>
      <c r="E84" s="19" t="s">
        <v>178</v>
      </c>
      <c r="F84" s="19" t="s">
        <v>179</v>
      </c>
      <c r="G84" s="66">
        <v>0</v>
      </c>
      <c r="H84" s="66">
        <v>0</v>
      </c>
      <c r="I84" s="20">
        <f t="shared" si="25"/>
        <v>0</v>
      </c>
      <c r="J84" s="67">
        <v>0</v>
      </c>
      <c r="K84" s="20">
        <f t="shared" si="27"/>
        <v>0</v>
      </c>
      <c r="L84" s="22" t="e">
        <f t="shared" si="26"/>
        <v>#DIV/0!</v>
      </c>
    </row>
    <row r="85" spans="1:15" x14ac:dyDescent="0.2">
      <c r="A85" s="18">
        <v>60</v>
      </c>
      <c r="B85" s="18" t="s">
        <v>176</v>
      </c>
      <c r="C85" s="83" t="s">
        <v>187</v>
      </c>
      <c r="D85" s="65"/>
      <c r="E85" s="19" t="s">
        <v>178</v>
      </c>
      <c r="F85" s="19" t="s">
        <v>179</v>
      </c>
      <c r="G85" s="66">
        <v>0</v>
      </c>
      <c r="H85" s="66">
        <v>0</v>
      </c>
      <c r="I85" s="20">
        <f t="shared" si="25"/>
        <v>0</v>
      </c>
      <c r="J85" s="67">
        <v>0</v>
      </c>
      <c r="K85" s="20">
        <f t="shared" si="27"/>
        <v>0</v>
      </c>
      <c r="L85" s="22" t="e">
        <f t="shared" si="26"/>
        <v>#DIV/0!</v>
      </c>
    </row>
    <row r="86" spans="1:15" x14ac:dyDescent="0.2">
      <c r="A86" s="18">
        <v>40</v>
      </c>
      <c r="B86" s="18" t="s">
        <v>176</v>
      </c>
      <c r="C86" s="83" t="s">
        <v>188</v>
      </c>
      <c r="D86" s="65"/>
      <c r="E86" s="19" t="s">
        <v>178</v>
      </c>
      <c r="F86" s="19" t="s">
        <v>179</v>
      </c>
      <c r="G86" s="66">
        <v>0</v>
      </c>
      <c r="H86" s="66">
        <v>0</v>
      </c>
      <c r="I86" s="20">
        <f t="shared" si="25"/>
        <v>0</v>
      </c>
      <c r="J86" s="67">
        <v>0</v>
      </c>
      <c r="K86" s="20">
        <f t="shared" si="27"/>
        <v>0</v>
      </c>
      <c r="L86" s="22" t="e">
        <f t="shared" si="26"/>
        <v>#DIV/0!</v>
      </c>
    </row>
    <row r="87" spans="1:15" x14ac:dyDescent="0.2">
      <c r="A87" s="18">
        <v>70</v>
      </c>
      <c r="B87" s="18" t="s">
        <v>176</v>
      </c>
      <c r="C87" s="83" t="s">
        <v>189</v>
      </c>
      <c r="D87" s="65"/>
      <c r="E87" s="19" t="s">
        <v>178</v>
      </c>
      <c r="F87" s="19" t="s">
        <v>179</v>
      </c>
      <c r="G87" s="66">
        <v>0</v>
      </c>
      <c r="H87" s="66">
        <v>0</v>
      </c>
      <c r="I87" s="20">
        <f t="shared" si="25"/>
        <v>0</v>
      </c>
      <c r="J87" s="67">
        <v>0</v>
      </c>
      <c r="K87" s="20">
        <f t="shared" si="27"/>
        <v>0</v>
      </c>
      <c r="L87" s="22" t="e">
        <f t="shared" si="26"/>
        <v>#DIV/0!</v>
      </c>
    </row>
    <row r="88" spans="1:15" x14ac:dyDescent="0.2">
      <c r="A88" s="18">
        <v>40</v>
      </c>
      <c r="B88" s="18" t="s">
        <v>176</v>
      </c>
      <c r="C88" s="83" t="s">
        <v>190</v>
      </c>
      <c r="D88" s="65"/>
      <c r="E88" s="19" t="s">
        <v>178</v>
      </c>
      <c r="F88" s="19" t="s">
        <v>179</v>
      </c>
      <c r="G88" s="66">
        <v>0</v>
      </c>
      <c r="H88" s="66">
        <v>0</v>
      </c>
      <c r="I88" s="20">
        <f t="shared" si="25"/>
        <v>0</v>
      </c>
      <c r="J88" s="67">
        <v>0</v>
      </c>
      <c r="K88" s="20">
        <f t="shared" si="27"/>
        <v>0</v>
      </c>
      <c r="L88" s="22" t="e">
        <f t="shared" si="26"/>
        <v>#DIV/0!</v>
      </c>
    </row>
    <row r="89" spans="1:15" x14ac:dyDescent="0.2">
      <c r="A89" s="18">
        <v>100</v>
      </c>
      <c r="B89" s="18" t="s">
        <v>176</v>
      </c>
      <c r="C89" s="83" t="s">
        <v>191</v>
      </c>
      <c r="D89" s="76" t="s">
        <v>192</v>
      </c>
      <c r="E89" s="19" t="s">
        <v>178</v>
      </c>
      <c r="F89" s="19" t="s">
        <v>179</v>
      </c>
      <c r="G89" s="66">
        <v>0</v>
      </c>
      <c r="H89" s="66">
        <v>0</v>
      </c>
      <c r="I89" s="20">
        <f t="shared" si="25"/>
        <v>0</v>
      </c>
      <c r="J89" s="67">
        <v>0</v>
      </c>
      <c r="K89" s="20">
        <f t="shared" si="27"/>
        <v>0</v>
      </c>
      <c r="L89" s="22" t="e">
        <f t="shared" si="26"/>
        <v>#DIV/0!</v>
      </c>
    </row>
    <row r="90" spans="1:15" x14ac:dyDescent="0.2">
      <c r="A90" s="18">
        <v>40</v>
      </c>
      <c r="B90" s="18" t="s">
        <v>176</v>
      </c>
      <c r="C90" s="83" t="s">
        <v>193</v>
      </c>
      <c r="D90" s="65"/>
      <c r="E90" s="19" t="s">
        <v>178</v>
      </c>
      <c r="F90" s="19" t="s">
        <v>179</v>
      </c>
      <c r="G90" s="66">
        <v>0</v>
      </c>
      <c r="H90" s="66">
        <v>0</v>
      </c>
      <c r="I90" s="20">
        <f t="shared" si="25"/>
        <v>0</v>
      </c>
      <c r="J90" s="67">
        <v>0</v>
      </c>
      <c r="K90" s="20">
        <f t="shared" si="27"/>
        <v>0</v>
      </c>
      <c r="L90" s="22" t="e">
        <f t="shared" si="26"/>
        <v>#DIV/0!</v>
      </c>
    </row>
    <row r="91" spans="1:15" x14ac:dyDescent="0.2">
      <c r="A91" s="18">
        <v>120</v>
      </c>
      <c r="B91" s="18" t="s">
        <v>176</v>
      </c>
      <c r="C91" s="83" t="s">
        <v>194</v>
      </c>
      <c r="D91" s="65" t="s">
        <v>195</v>
      </c>
      <c r="E91" s="19" t="s">
        <v>178</v>
      </c>
      <c r="F91" s="19" t="s">
        <v>179</v>
      </c>
      <c r="G91" s="66">
        <v>0</v>
      </c>
      <c r="H91" s="66">
        <v>0</v>
      </c>
      <c r="I91" s="20">
        <f t="shared" si="25"/>
        <v>0</v>
      </c>
      <c r="J91" s="67">
        <v>0</v>
      </c>
      <c r="K91" s="20">
        <f t="shared" si="27"/>
        <v>0</v>
      </c>
      <c r="L91" s="22" t="e">
        <f t="shared" si="26"/>
        <v>#DIV/0!</v>
      </c>
    </row>
    <row r="92" spans="1:15" x14ac:dyDescent="0.2">
      <c r="A92" s="18">
        <v>150</v>
      </c>
      <c r="B92" s="18" t="s">
        <v>196</v>
      </c>
      <c r="C92" s="83" t="s">
        <v>197</v>
      </c>
      <c r="D92" s="65"/>
      <c r="E92" s="19" t="s">
        <v>198</v>
      </c>
      <c r="F92" s="19" t="s">
        <v>179</v>
      </c>
      <c r="G92" s="66">
        <v>0</v>
      </c>
      <c r="H92" s="66">
        <v>0</v>
      </c>
      <c r="I92" s="20">
        <f t="shared" si="25"/>
        <v>0</v>
      </c>
      <c r="J92" s="67">
        <v>0</v>
      </c>
      <c r="K92" s="20">
        <f t="shared" si="27"/>
        <v>0</v>
      </c>
      <c r="L92" s="22" t="e">
        <f t="shared" si="26"/>
        <v>#DIV/0!</v>
      </c>
    </row>
    <row r="93" spans="1:15" x14ac:dyDescent="0.2">
      <c r="A93" s="18">
        <v>100</v>
      </c>
      <c r="B93" s="18" t="s">
        <v>176</v>
      </c>
      <c r="C93" s="83" t="s">
        <v>199</v>
      </c>
      <c r="D93" s="65" t="s">
        <v>200</v>
      </c>
      <c r="E93" s="19" t="s">
        <v>178</v>
      </c>
      <c r="F93" s="19" t="s">
        <v>179</v>
      </c>
      <c r="G93" s="66">
        <v>0</v>
      </c>
      <c r="H93" s="66">
        <v>0</v>
      </c>
      <c r="I93" s="20">
        <f t="shared" si="25"/>
        <v>0</v>
      </c>
      <c r="J93" s="67">
        <v>0</v>
      </c>
      <c r="K93" s="20">
        <f t="shared" si="27"/>
        <v>0</v>
      </c>
      <c r="L93" s="22" t="e">
        <f t="shared" si="26"/>
        <v>#DIV/0!</v>
      </c>
    </row>
    <row r="94" spans="1:15" x14ac:dyDescent="0.2">
      <c r="A94" s="18">
        <v>60</v>
      </c>
      <c r="B94" s="18" t="s">
        <v>176</v>
      </c>
      <c r="C94" s="83" t="s">
        <v>201</v>
      </c>
      <c r="D94" s="65"/>
      <c r="E94" s="19" t="s">
        <v>178</v>
      </c>
      <c r="F94" s="19" t="s">
        <v>179</v>
      </c>
      <c r="G94" s="66">
        <v>0</v>
      </c>
      <c r="H94" s="66">
        <v>0</v>
      </c>
      <c r="I94" s="20">
        <f t="shared" si="25"/>
        <v>0</v>
      </c>
      <c r="J94" s="67">
        <v>0</v>
      </c>
      <c r="K94" s="20">
        <f t="shared" si="27"/>
        <v>0</v>
      </c>
      <c r="L94" s="22" t="e">
        <f t="shared" si="26"/>
        <v>#DIV/0!</v>
      </c>
    </row>
    <row r="95" spans="1:15" x14ac:dyDescent="0.2">
      <c r="A95" s="18">
        <v>70</v>
      </c>
      <c r="B95" s="18" t="s">
        <v>176</v>
      </c>
      <c r="C95" s="83" t="s">
        <v>202</v>
      </c>
      <c r="D95" s="65"/>
      <c r="E95" s="19" t="s">
        <v>178</v>
      </c>
      <c r="F95" s="19" t="s">
        <v>179</v>
      </c>
      <c r="G95" s="66">
        <v>0</v>
      </c>
      <c r="H95" s="66">
        <v>0</v>
      </c>
      <c r="I95" s="20">
        <f t="shared" si="25"/>
        <v>0</v>
      </c>
      <c r="J95" s="67">
        <v>0</v>
      </c>
      <c r="K95" s="20">
        <f t="shared" si="27"/>
        <v>0</v>
      </c>
      <c r="L95" s="22" t="e">
        <f t="shared" si="26"/>
        <v>#DIV/0!</v>
      </c>
    </row>
    <row r="96" spans="1:15" x14ac:dyDescent="0.2">
      <c r="A96" s="18">
        <v>50</v>
      </c>
      <c r="B96" s="18" t="s">
        <v>176</v>
      </c>
      <c r="C96" s="83" t="s">
        <v>203</v>
      </c>
      <c r="D96" s="65" t="s">
        <v>204</v>
      </c>
      <c r="E96" s="19" t="s">
        <v>178</v>
      </c>
      <c r="F96" s="19" t="s">
        <v>179</v>
      </c>
      <c r="G96" s="66">
        <v>0</v>
      </c>
      <c r="H96" s="66">
        <v>0</v>
      </c>
      <c r="I96" s="20">
        <f t="shared" si="25"/>
        <v>0</v>
      </c>
      <c r="J96" s="67">
        <v>0</v>
      </c>
      <c r="K96" s="20">
        <f t="shared" si="27"/>
        <v>0</v>
      </c>
      <c r="L96" s="22" t="e">
        <f t="shared" si="26"/>
        <v>#DIV/0!</v>
      </c>
    </row>
    <row r="97" spans="1:14" ht="13.5" thickBot="1" x14ac:dyDescent="0.25">
      <c r="A97" s="23"/>
      <c r="B97" s="23"/>
      <c r="C97" s="24"/>
      <c r="D97" s="24"/>
      <c r="E97" s="24"/>
      <c r="F97" s="24"/>
      <c r="G97" s="20"/>
      <c r="H97" s="20"/>
      <c r="I97" s="20"/>
      <c r="J97" s="20"/>
      <c r="K97" s="20"/>
      <c r="L97" s="22"/>
    </row>
    <row r="98" spans="1:14" s="28" customFormat="1" ht="13.5" thickBot="1" x14ac:dyDescent="0.25">
      <c r="A98" s="106" t="s">
        <v>99</v>
      </c>
      <c r="B98" s="107"/>
      <c r="C98" s="107"/>
      <c r="D98" s="107"/>
      <c r="E98" s="107"/>
      <c r="F98" s="107"/>
      <c r="G98" s="107"/>
      <c r="H98" s="107"/>
      <c r="I98" s="107"/>
      <c r="J98" s="107"/>
      <c r="K98" s="25">
        <f>SUM(K77:K96)</f>
        <v>0</v>
      </c>
      <c r="L98" s="26"/>
      <c r="M98" s="27"/>
    </row>
    <row r="101" spans="1:14" ht="13.5" thickBot="1" x14ac:dyDescent="0.25"/>
    <row r="102" spans="1:14" ht="39" thickBot="1" x14ac:dyDescent="0.25">
      <c r="A102" s="14" t="s">
        <v>6</v>
      </c>
      <c r="B102" s="15" t="s">
        <v>100</v>
      </c>
      <c r="C102" s="16" t="s">
        <v>12</v>
      </c>
      <c r="D102" s="16"/>
      <c r="E102" s="16" t="s">
        <v>19</v>
      </c>
      <c r="F102" s="16" t="s">
        <v>101</v>
      </c>
      <c r="G102" s="16" t="s">
        <v>48</v>
      </c>
      <c r="H102" s="16" t="s">
        <v>28</v>
      </c>
      <c r="I102" s="16" t="s">
        <v>49</v>
      </c>
      <c r="J102" s="16" t="s">
        <v>34</v>
      </c>
      <c r="K102" s="16" t="s">
        <v>37</v>
      </c>
      <c r="L102" s="16" t="s">
        <v>40</v>
      </c>
      <c r="M102" s="17" t="s">
        <v>43</v>
      </c>
    </row>
    <row r="103" spans="1:14" x14ac:dyDescent="0.2">
      <c r="A103" s="18">
        <v>120</v>
      </c>
      <c r="B103" s="18" t="s">
        <v>102</v>
      </c>
      <c r="C103" s="83" t="s">
        <v>205</v>
      </c>
      <c r="D103" s="65"/>
      <c r="E103" s="19" t="s">
        <v>206</v>
      </c>
      <c r="F103" s="19" t="s">
        <v>207</v>
      </c>
      <c r="G103" s="66">
        <v>0</v>
      </c>
      <c r="H103" s="66">
        <v>0</v>
      </c>
      <c r="I103" s="20">
        <f t="shared" ref="I103:I120" si="28">A103*H103</f>
        <v>0</v>
      </c>
      <c r="J103" s="67">
        <v>0</v>
      </c>
      <c r="K103" s="20">
        <f>(I103/100*(100+J103))</f>
        <v>0</v>
      </c>
      <c r="L103" s="22" t="e">
        <f t="shared" ref="L103:L120" si="29">(G103-H103)/(G103/100)</f>
        <v>#DIV/0!</v>
      </c>
      <c r="M103" s="22" t="e">
        <f>(SUM(L103:L120)/18)</f>
        <v>#DIV/0!</v>
      </c>
      <c r="N103" s="12" t="s">
        <v>60</v>
      </c>
    </row>
    <row r="104" spans="1:14" x14ac:dyDescent="0.2">
      <c r="A104" s="18">
        <v>175</v>
      </c>
      <c r="B104" s="18" t="s">
        <v>176</v>
      </c>
      <c r="C104" s="83" t="s">
        <v>208</v>
      </c>
      <c r="D104" s="65"/>
      <c r="E104" s="19" t="s">
        <v>209</v>
      </c>
      <c r="F104" s="19" t="s">
        <v>207</v>
      </c>
      <c r="G104" s="66">
        <v>0</v>
      </c>
      <c r="H104" s="66">
        <v>0</v>
      </c>
      <c r="I104" s="20">
        <f t="shared" si="28"/>
        <v>0</v>
      </c>
      <c r="J104" s="67">
        <v>0</v>
      </c>
      <c r="K104" s="20">
        <f t="shared" ref="K104:K120" si="30">(I104/100*(100+J104))</f>
        <v>0</v>
      </c>
      <c r="L104" s="22" t="e">
        <f t="shared" si="29"/>
        <v>#DIV/0!</v>
      </c>
    </row>
    <row r="105" spans="1:14" x14ac:dyDescent="0.2">
      <c r="A105" s="18">
        <v>700</v>
      </c>
      <c r="B105" s="18" t="s">
        <v>133</v>
      </c>
      <c r="C105" s="83" t="s">
        <v>210</v>
      </c>
      <c r="D105" s="65"/>
      <c r="E105" s="19" t="s">
        <v>211</v>
      </c>
      <c r="F105" s="19" t="s">
        <v>207</v>
      </c>
      <c r="G105" s="66">
        <v>0</v>
      </c>
      <c r="H105" s="66">
        <v>0</v>
      </c>
      <c r="I105" s="20">
        <f t="shared" si="28"/>
        <v>0</v>
      </c>
      <c r="J105" s="67">
        <v>0</v>
      </c>
      <c r="K105" s="20">
        <f t="shared" si="30"/>
        <v>0</v>
      </c>
      <c r="L105" s="22" t="e">
        <f t="shared" si="29"/>
        <v>#DIV/0!</v>
      </c>
    </row>
    <row r="106" spans="1:14" x14ac:dyDescent="0.2">
      <c r="A106" s="18">
        <v>160</v>
      </c>
      <c r="B106" s="18" t="s">
        <v>102</v>
      </c>
      <c r="C106" s="83" t="s">
        <v>212</v>
      </c>
      <c r="D106" s="65"/>
      <c r="E106" s="19" t="s">
        <v>213</v>
      </c>
      <c r="F106" s="19" t="s">
        <v>207</v>
      </c>
      <c r="G106" s="66">
        <v>0</v>
      </c>
      <c r="H106" s="66">
        <v>0</v>
      </c>
      <c r="I106" s="20">
        <f t="shared" si="28"/>
        <v>0</v>
      </c>
      <c r="J106" s="67">
        <v>0</v>
      </c>
      <c r="K106" s="20">
        <f t="shared" si="30"/>
        <v>0</v>
      </c>
      <c r="L106" s="22" t="e">
        <f t="shared" si="29"/>
        <v>#DIV/0!</v>
      </c>
    </row>
    <row r="107" spans="1:14" x14ac:dyDescent="0.2">
      <c r="A107" s="18">
        <v>150</v>
      </c>
      <c r="B107" s="18" t="s">
        <v>74</v>
      </c>
      <c r="C107" s="83" t="s">
        <v>214</v>
      </c>
      <c r="D107" s="65"/>
      <c r="E107" s="19" t="s">
        <v>215</v>
      </c>
      <c r="F107" s="19" t="s">
        <v>207</v>
      </c>
      <c r="G107" s="66">
        <v>0</v>
      </c>
      <c r="H107" s="66">
        <v>0</v>
      </c>
      <c r="I107" s="20">
        <f t="shared" si="28"/>
        <v>0</v>
      </c>
      <c r="J107" s="67">
        <v>0</v>
      </c>
      <c r="K107" s="20">
        <f t="shared" si="30"/>
        <v>0</v>
      </c>
      <c r="L107" s="22" t="e">
        <f t="shared" si="29"/>
        <v>#DIV/0!</v>
      </c>
    </row>
    <row r="108" spans="1:14" x14ac:dyDescent="0.2">
      <c r="A108" s="18">
        <v>100</v>
      </c>
      <c r="B108" s="18" t="s">
        <v>216</v>
      </c>
      <c r="C108" s="83" t="s">
        <v>217</v>
      </c>
      <c r="D108" s="65"/>
      <c r="E108" s="19" t="s">
        <v>218</v>
      </c>
      <c r="F108" s="19" t="s">
        <v>207</v>
      </c>
      <c r="G108" s="66">
        <v>0</v>
      </c>
      <c r="H108" s="66">
        <v>0</v>
      </c>
      <c r="I108" s="20">
        <f t="shared" si="28"/>
        <v>0</v>
      </c>
      <c r="J108" s="67">
        <v>0</v>
      </c>
      <c r="K108" s="20">
        <f t="shared" si="30"/>
        <v>0</v>
      </c>
      <c r="L108" s="22" t="e">
        <f t="shared" si="29"/>
        <v>#DIV/0!</v>
      </c>
    </row>
    <row r="109" spans="1:14" x14ac:dyDescent="0.2">
      <c r="A109" s="18">
        <v>40</v>
      </c>
      <c r="B109" s="18" t="s">
        <v>176</v>
      </c>
      <c r="C109" s="82" t="s">
        <v>219</v>
      </c>
      <c r="D109" s="65"/>
      <c r="E109" s="19" t="s">
        <v>220</v>
      </c>
      <c r="F109" s="19" t="s">
        <v>207</v>
      </c>
      <c r="G109" s="66">
        <v>0</v>
      </c>
      <c r="H109" s="66">
        <v>0</v>
      </c>
      <c r="I109" s="20">
        <f t="shared" si="28"/>
        <v>0</v>
      </c>
      <c r="J109" s="67">
        <v>0</v>
      </c>
      <c r="K109" s="20">
        <f t="shared" si="30"/>
        <v>0</v>
      </c>
      <c r="L109" s="22" t="e">
        <f t="shared" si="29"/>
        <v>#DIV/0!</v>
      </c>
    </row>
    <row r="110" spans="1:14" x14ac:dyDescent="0.2">
      <c r="A110" s="18">
        <v>60</v>
      </c>
      <c r="B110" s="18" t="s">
        <v>176</v>
      </c>
      <c r="C110" s="83" t="s">
        <v>221</v>
      </c>
      <c r="D110" s="65"/>
      <c r="E110" s="19" t="s">
        <v>220</v>
      </c>
      <c r="F110" s="19" t="s">
        <v>207</v>
      </c>
      <c r="G110" s="66">
        <v>0</v>
      </c>
      <c r="H110" s="66">
        <v>0</v>
      </c>
      <c r="I110" s="20">
        <f t="shared" si="28"/>
        <v>0</v>
      </c>
      <c r="J110" s="67">
        <v>0</v>
      </c>
      <c r="K110" s="20">
        <f t="shared" si="30"/>
        <v>0</v>
      </c>
      <c r="L110" s="22" t="e">
        <f t="shared" si="29"/>
        <v>#DIV/0!</v>
      </c>
    </row>
    <row r="111" spans="1:14" x14ac:dyDescent="0.2">
      <c r="A111" s="18">
        <v>20</v>
      </c>
      <c r="B111" s="18" t="s">
        <v>222</v>
      </c>
      <c r="C111" s="83" t="s">
        <v>223</v>
      </c>
      <c r="D111" s="65" t="s">
        <v>224</v>
      </c>
      <c r="E111" s="19" t="s">
        <v>225</v>
      </c>
      <c r="F111" s="19" t="s">
        <v>207</v>
      </c>
      <c r="G111" s="66">
        <v>0</v>
      </c>
      <c r="H111" s="66">
        <v>0</v>
      </c>
      <c r="I111" s="20">
        <f t="shared" si="28"/>
        <v>0</v>
      </c>
      <c r="J111" s="67">
        <v>0</v>
      </c>
      <c r="K111" s="20">
        <f t="shared" si="30"/>
        <v>0</v>
      </c>
      <c r="L111" s="22" t="e">
        <f t="shared" si="29"/>
        <v>#DIV/0!</v>
      </c>
    </row>
    <row r="112" spans="1:14" x14ac:dyDescent="0.2">
      <c r="A112" s="18">
        <v>1000</v>
      </c>
      <c r="B112" s="18" t="s">
        <v>226</v>
      </c>
      <c r="C112" s="83" t="s">
        <v>227</v>
      </c>
      <c r="D112" s="65" t="s">
        <v>228</v>
      </c>
      <c r="E112" s="19" t="s">
        <v>229</v>
      </c>
      <c r="F112" s="19" t="s">
        <v>207</v>
      </c>
      <c r="G112" s="66">
        <v>0</v>
      </c>
      <c r="H112" s="66">
        <v>0</v>
      </c>
      <c r="I112" s="20">
        <f t="shared" si="28"/>
        <v>0</v>
      </c>
      <c r="J112" s="67">
        <v>0</v>
      </c>
      <c r="K112" s="20">
        <f t="shared" si="30"/>
        <v>0</v>
      </c>
      <c r="L112" s="22" t="e">
        <f t="shared" si="29"/>
        <v>#DIV/0!</v>
      </c>
    </row>
    <row r="113" spans="1:13" x14ac:dyDescent="0.2">
      <c r="A113" s="18">
        <v>190</v>
      </c>
      <c r="B113" s="18" t="s">
        <v>163</v>
      </c>
      <c r="C113" s="83" t="s">
        <v>230</v>
      </c>
      <c r="D113" s="65"/>
      <c r="E113" s="19" t="s">
        <v>231</v>
      </c>
      <c r="F113" s="19" t="s">
        <v>207</v>
      </c>
      <c r="G113" s="66">
        <v>0</v>
      </c>
      <c r="H113" s="66">
        <v>0</v>
      </c>
      <c r="I113" s="20">
        <f t="shared" si="28"/>
        <v>0</v>
      </c>
      <c r="J113" s="67">
        <v>0</v>
      </c>
      <c r="K113" s="20">
        <f t="shared" si="30"/>
        <v>0</v>
      </c>
      <c r="L113" s="22" t="e">
        <f t="shared" si="29"/>
        <v>#DIV/0!</v>
      </c>
    </row>
    <row r="114" spans="1:13" x14ac:dyDescent="0.2">
      <c r="A114" s="18">
        <v>160</v>
      </c>
      <c r="B114" s="18" t="s">
        <v>74</v>
      </c>
      <c r="C114" s="83" t="s">
        <v>232</v>
      </c>
      <c r="D114" s="65"/>
      <c r="E114" s="19" t="s">
        <v>233</v>
      </c>
      <c r="F114" s="19" t="s">
        <v>207</v>
      </c>
      <c r="G114" s="66">
        <v>0</v>
      </c>
      <c r="H114" s="66">
        <v>0</v>
      </c>
      <c r="I114" s="20">
        <f t="shared" si="28"/>
        <v>0</v>
      </c>
      <c r="J114" s="67">
        <v>0</v>
      </c>
      <c r="K114" s="20">
        <f t="shared" si="30"/>
        <v>0</v>
      </c>
      <c r="L114" s="22" t="e">
        <f t="shared" si="29"/>
        <v>#DIV/0!</v>
      </c>
    </row>
    <row r="115" spans="1:13" x14ac:dyDescent="0.2">
      <c r="A115" s="18">
        <v>160</v>
      </c>
      <c r="B115" s="18" t="s">
        <v>102</v>
      </c>
      <c r="C115" s="83" t="s">
        <v>234</v>
      </c>
      <c r="D115" s="65"/>
      <c r="E115" s="19" t="s">
        <v>213</v>
      </c>
      <c r="F115" s="19" t="s">
        <v>207</v>
      </c>
      <c r="G115" s="66">
        <v>0</v>
      </c>
      <c r="H115" s="66">
        <v>0</v>
      </c>
      <c r="I115" s="20">
        <f t="shared" si="28"/>
        <v>0</v>
      </c>
      <c r="J115" s="67">
        <v>0</v>
      </c>
      <c r="K115" s="20">
        <f t="shared" si="30"/>
        <v>0</v>
      </c>
      <c r="L115" s="22" t="e">
        <f t="shared" si="29"/>
        <v>#DIV/0!</v>
      </c>
    </row>
    <row r="116" spans="1:13" x14ac:dyDescent="0.2">
      <c r="A116" s="18">
        <v>200</v>
      </c>
      <c r="B116" s="18" t="s">
        <v>102</v>
      </c>
      <c r="C116" s="83" t="s">
        <v>235</v>
      </c>
      <c r="D116" s="65"/>
      <c r="E116" s="19" t="s">
        <v>213</v>
      </c>
      <c r="F116" s="19" t="s">
        <v>207</v>
      </c>
      <c r="G116" s="66">
        <v>0</v>
      </c>
      <c r="H116" s="66">
        <v>0</v>
      </c>
      <c r="I116" s="20">
        <f t="shared" si="28"/>
        <v>0</v>
      </c>
      <c r="J116" s="67">
        <v>0</v>
      </c>
      <c r="K116" s="20">
        <f t="shared" si="30"/>
        <v>0</v>
      </c>
      <c r="L116" s="22" t="e">
        <f t="shared" si="29"/>
        <v>#DIV/0!</v>
      </c>
    </row>
    <row r="117" spans="1:13" x14ac:dyDescent="0.2">
      <c r="A117" s="18">
        <v>50</v>
      </c>
      <c r="B117" s="18" t="s">
        <v>102</v>
      </c>
      <c r="C117" s="83" t="s">
        <v>236</v>
      </c>
      <c r="D117" s="65"/>
      <c r="E117" s="19" t="s">
        <v>237</v>
      </c>
      <c r="F117" s="19" t="s">
        <v>207</v>
      </c>
      <c r="G117" s="66">
        <v>0</v>
      </c>
      <c r="H117" s="66">
        <v>0</v>
      </c>
      <c r="I117" s="20">
        <f t="shared" si="28"/>
        <v>0</v>
      </c>
      <c r="J117" s="67">
        <v>0</v>
      </c>
      <c r="K117" s="20">
        <f t="shared" si="30"/>
        <v>0</v>
      </c>
      <c r="L117" s="22" t="e">
        <f t="shared" si="29"/>
        <v>#DIV/0!</v>
      </c>
    </row>
    <row r="118" spans="1:13" x14ac:dyDescent="0.2">
      <c r="A118" s="18">
        <v>100</v>
      </c>
      <c r="B118" s="18" t="s">
        <v>102</v>
      </c>
      <c r="C118" s="83" t="s">
        <v>238</v>
      </c>
      <c r="D118" s="65"/>
      <c r="E118" s="19" t="s">
        <v>237</v>
      </c>
      <c r="F118" s="19" t="s">
        <v>207</v>
      </c>
      <c r="G118" s="66">
        <v>0</v>
      </c>
      <c r="H118" s="66">
        <v>0</v>
      </c>
      <c r="I118" s="20">
        <f t="shared" si="28"/>
        <v>0</v>
      </c>
      <c r="J118" s="67">
        <v>0</v>
      </c>
      <c r="K118" s="20">
        <f t="shared" si="30"/>
        <v>0</v>
      </c>
      <c r="L118" s="22" t="e">
        <f t="shared" si="29"/>
        <v>#DIV/0!</v>
      </c>
    </row>
    <row r="119" spans="1:13" x14ac:dyDescent="0.2">
      <c r="A119" s="18">
        <v>400</v>
      </c>
      <c r="B119" s="18" t="s">
        <v>206</v>
      </c>
      <c r="C119" s="83" t="s">
        <v>239</v>
      </c>
      <c r="D119" s="65"/>
      <c r="E119" s="19" t="s">
        <v>240</v>
      </c>
      <c r="F119" s="19" t="s">
        <v>207</v>
      </c>
      <c r="G119" s="66">
        <v>0</v>
      </c>
      <c r="H119" s="66">
        <v>0</v>
      </c>
      <c r="I119" s="20">
        <f t="shared" si="28"/>
        <v>0</v>
      </c>
      <c r="J119" s="67">
        <v>0</v>
      </c>
      <c r="K119" s="20">
        <f t="shared" si="30"/>
        <v>0</v>
      </c>
      <c r="L119" s="22" t="e">
        <f t="shared" si="29"/>
        <v>#DIV/0!</v>
      </c>
    </row>
    <row r="120" spans="1:13" x14ac:dyDescent="0.2">
      <c r="A120" s="18">
        <v>30</v>
      </c>
      <c r="B120" s="18" t="s">
        <v>176</v>
      </c>
      <c r="C120" s="82" t="s">
        <v>241</v>
      </c>
      <c r="D120" s="65"/>
      <c r="E120" s="19" t="s">
        <v>242</v>
      </c>
      <c r="F120" s="19" t="s">
        <v>207</v>
      </c>
      <c r="G120" s="66">
        <v>0</v>
      </c>
      <c r="H120" s="66">
        <v>0</v>
      </c>
      <c r="I120" s="20">
        <f t="shared" si="28"/>
        <v>0</v>
      </c>
      <c r="J120" s="67">
        <v>0</v>
      </c>
      <c r="K120" s="20">
        <f t="shared" si="30"/>
        <v>0</v>
      </c>
      <c r="L120" s="22" t="e">
        <f t="shared" si="29"/>
        <v>#DIV/0!</v>
      </c>
    </row>
    <row r="121" spans="1:13" ht="13.5" thickBot="1" x14ac:dyDescent="0.25"/>
    <row r="122" spans="1:13" s="28" customFormat="1" ht="13.5" thickBot="1" x14ac:dyDescent="0.25">
      <c r="A122" s="106" t="s">
        <v>99</v>
      </c>
      <c r="B122" s="107"/>
      <c r="C122" s="107"/>
      <c r="D122" s="107"/>
      <c r="E122" s="107"/>
      <c r="F122" s="107"/>
      <c r="G122" s="107"/>
      <c r="H122" s="107"/>
      <c r="I122" s="107"/>
      <c r="J122" s="107"/>
      <c r="K122" s="25">
        <f>SUM(K103:K120)</f>
        <v>0</v>
      </c>
      <c r="L122" s="26"/>
      <c r="M122" s="27"/>
    </row>
    <row r="123" spans="1:13" x14ac:dyDescent="0.2">
      <c r="A123" s="29"/>
      <c r="B123" s="23"/>
      <c r="C123" s="29"/>
      <c r="D123" s="29"/>
      <c r="E123" s="29"/>
      <c r="F123" s="29"/>
      <c r="G123" s="29"/>
      <c r="H123" s="37"/>
      <c r="I123" s="37"/>
      <c r="J123" s="38"/>
      <c r="K123" s="37"/>
      <c r="L123" s="39"/>
      <c r="M123" s="40"/>
    </row>
    <row r="124" spans="1:13" x14ac:dyDescent="0.2">
      <c r="A124" s="29"/>
      <c r="B124" s="23"/>
      <c r="C124" s="29"/>
      <c r="D124" s="29"/>
      <c r="E124" s="29"/>
      <c r="F124" s="29"/>
      <c r="G124" s="29"/>
      <c r="H124" s="37"/>
      <c r="I124" s="37"/>
      <c r="J124" s="38"/>
      <c r="K124" s="37"/>
      <c r="L124" s="39"/>
      <c r="M124" s="40"/>
    </row>
    <row r="125" spans="1:13" ht="13.5" thickBot="1" x14ac:dyDescent="0.25"/>
    <row r="126" spans="1:13" ht="39" thickBot="1" x14ac:dyDescent="0.25">
      <c r="A126" s="14" t="s">
        <v>6</v>
      </c>
      <c r="B126" s="15" t="s">
        <v>100</v>
      </c>
      <c r="C126" s="16" t="s">
        <v>12</v>
      </c>
      <c r="D126" s="16"/>
      <c r="E126" s="16" t="s">
        <v>19</v>
      </c>
      <c r="F126" s="16" t="s">
        <v>101</v>
      </c>
      <c r="G126" s="16" t="s">
        <v>48</v>
      </c>
      <c r="H126" s="16" t="s">
        <v>28</v>
      </c>
      <c r="I126" s="16" t="s">
        <v>49</v>
      </c>
      <c r="J126" s="16" t="s">
        <v>34</v>
      </c>
      <c r="K126" s="16" t="s">
        <v>37</v>
      </c>
      <c r="L126" s="16" t="s">
        <v>40</v>
      </c>
      <c r="M126" s="17" t="s">
        <v>43</v>
      </c>
    </row>
    <row r="127" spans="1:13" x14ac:dyDescent="0.2">
      <c r="A127" s="18">
        <v>10</v>
      </c>
      <c r="B127" s="18" t="s">
        <v>133</v>
      </c>
      <c r="C127" s="78" t="s">
        <v>243</v>
      </c>
      <c r="D127" s="65"/>
      <c r="E127" s="19" t="s">
        <v>244</v>
      </c>
      <c r="F127" s="19" t="s">
        <v>245</v>
      </c>
      <c r="G127" s="66">
        <v>0</v>
      </c>
      <c r="H127" s="66">
        <v>0</v>
      </c>
      <c r="I127" s="20">
        <f t="shared" ref="I127:I140" si="31">A127*H127</f>
        <v>0</v>
      </c>
      <c r="J127" s="67">
        <v>0</v>
      </c>
      <c r="K127" s="20">
        <f>(I127/100*(100+J127))</f>
        <v>0</v>
      </c>
      <c r="L127" s="22" t="e">
        <f t="shared" ref="L127:L140" si="32">(G127-H127)/(G127/100)</f>
        <v>#DIV/0!</v>
      </c>
      <c r="M127" s="22" t="e">
        <f>(SUM(L127:L140)/14)</f>
        <v>#DIV/0!</v>
      </c>
    </row>
    <row r="128" spans="1:13" x14ac:dyDescent="0.2">
      <c r="A128" s="18">
        <v>5</v>
      </c>
      <c r="B128" s="18" t="s">
        <v>133</v>
      </c>
      <c r="C128" s="79" t="s">
        <v>246</v>
      </c>
      <c r="D128" s="65"/>
      <c r="E128" s="19" t="s">
        <v>244</v>
      </c>
      <c r="F128" s="19" t="s">
        <v>245</v>
      </c>
      <c r="G128" s="66">
        <v>0</v>
      </c>
      <c r="H128" s="66">
        <v>0</v>
      </c>
      <c r="I128" s="20">
        <f t="shared" si="31"/>
        <v>0</v>
      </c>
      <c r="J128" s="67">
        <v>0</v>
      </c>
      <c r="K128" s="20">
        <f t="shared" ref="K128:K140" si="33">(I128/100*(100+J128))</f>
        <v>0</v>
      </c>
      <c r="L128" s="22" t="e">
        <f t="shared" si="32"/>
        <v>#DIV/0!</v>
      </c>
    </row>
    <row r="129" spans="1:13" x14ac:dyDescent="0.2">
      <c r="A129" s="18">
        <v>5</v>
      </c>
      <c r="B129" s="18" t="s">
        <v>133</v>
      </c>
      <c r="C129" s="78" t="s">
        <v>247</v>
      </c>
      <c r="D129" s="65"/>
      <c r="E129" s="19" t="s">
        <v>248</v>
      </c>
      <c r="F129" s="19" t="s">
        <v>245</v>
      </c>
      <c r="G129" s="66">
        <v>0</v>
      </c>
      <c r="H129" s="66">
        <v>0</v>
      </c>
      <c r="I129" s="20">
        <f t="shared" si="31"/>
        <v>0</v>
      </c>
      <c r="J129" s="67">
        <v>0</v>
      </c>
      <c r="K129" s="20">
        <f t="shared" si="33"/>
        <v>0</v>
      </c>
      <c r="L129" s="22" t="e">
        <f t="shared" si="32"/>
        <v>#DIV/0!</v>
      </c>
    </row>
    <row r="130" spans="1:13" x14ac:dyDescent="0.2">
      <c r="A130" s="18">
        <v>3</v>
      </c>
      <c r="B130" s="18" t="s">
        <v>133</v>
      </c>
      <c r="C130" s="79" t="s">
        <v>249</v>
      </c>
      <c r="D130" s="65"/>
      <c r="E130" s="19" t="s">
        <v>248</v>
      </c>
      <c r="F130" s="19" t="s">
        <v>245</v>
      </c>
      <c r="G130" s="66">
        <v>0</v>
      </c>
      <c r="H130" s="66">
        <v>0</v>
      </c>
      <c r="I130" s="20">
        <f t="shared" si="31"/>
        <v>0</v>
      </c>
      <c r="J130" s="67">
        <v>0</v>
      </c>
      <c r="K130" s="20">
        <f t="shared" si="33"/>
        <v>0</v>
      </c>
      <c r="L130" s="22" t="e">
        <f t="shared" si="32"/>
        <v>#DIV/0!</v>
      </c>
    </row>
    <row r="131" spans="1:13" x14ac:dyDescent="0.2">
      <c r="A131" s="18">
        <v>3</v>
      </c>
      <c r="B131" s="18" t="s">
        <v>133</v>
      </c>
      <c r="C131" s="78" t="s">
        <v>250</v>
      </c>
      <c r="D131" s="65"/>
      <c r="E131" s="19" t="s">
        <v>248</v>
      </c>
      <c r="F131" s="19" t="s">
        <v>245</v>
      </c>
      <c r="G131" s="66">
        <v>0</v>
      </c>
      <c r="H131" s="66">
        <v>0</v>
      </c>
      <c r="I131" s="20">
        <f t="shared" si="31"/>
        <v>0</v>
      </c>
      <c r="J131" s="67">
        <v>0</v>
      </c>
      <c r="K131" s="20">
        <f t="shared" si="33"/>
        <v>0</v>
      </c>
      <c r="L131" s="22" t="e">
        <f t="shared" si="32"/>
        <v>#DIV/0!</v>
      </c>
    </row>
    <row r="132" spans="1:13" x14ac:dyDescent="0.2">
      <c r="A132" s="18">
        <v>4</v>
      </c>
      <c r="B132" s="18" t="s">
        <v>133</v>
      </c>
      <c r="C132" s="78" t="s">
        <v>251</v>
      </c>
      <c r="D132" s="65"/>
      <c r="E132" s="19" t="s">
        <v>248</v>
      </c>
      <c r="F132" s="19" t="s">
        <v>245</v>
      </c>
      <c r="G132" s="66">
        <v>0</v>
      </c>
      <c r="H132" s="66">
        <v>0</v>
      </c>
      <c r="I132" s="20">
        <f t="shared" si="31"/>
        <v>0</v>
      </c>
      <c r="J132" s="67">
        <v>0</v>
      </c>
      <c r="K132" s="20">
        <f t="shared" si="33"/>
        <v>0</v>
      </c>
      <c r="L132" s="22" t="e">
        <f t="shared" si="32"/>
        <v>#DIV/0!</v>
      </c>
    </row>
    <row r="133" spans="1:13" x14ac:dyDescent="0.2">
      <c r="A133" s="18">
        <v>5</v>
      </c>
      <c r="B133" s="18" t="s">
        <v>133</v>
      </c>
      <c r="C133" s="78" t="s">
        <v>252</v>
      </c>
      <c r="D133" s="65"/>
      <c r="E133" s="19" t="s">
        <v>248</v>
      </c>
      <c r="F133" s="19" t="s">
        <v>245</v>
      </c>
      <c r="G133" s="66">
        <v>0</v>
      </c>
      <c r="H133" s="66">
        <v>0</v>
      </c>
      <c r="I133" s="20">
        <f t="shared" si="31"/>
        <v>0</v>
      </c>
      <c r="J133" s="67">
        <v>0</v>
      </c>
      <c r="K133" s="20">
        <f t="shared" si="33"/>
        <v>0</v>
      </c>
      <c r="L133" s="22" t="e">
        <f t="shared" si="32"/>
        <v>#DIV/0!</v>
      </c>
    </row>
    <row r="134" spans="1:13" x14ac:dyDescent="0.2">
      <c r="A134" s="18">
        <v>10</v>
      </c>
      <c r="B134" s="18" t="s">
        <v>133</v>
      </c>
      <c r="C134" s="78" t="s">
        <v>253</v>
      </c>
      <c r="D134" s="65"/>
      <c r="E134" s="19" t="s">
        <v>248</v>
      </c>
      <c r="F134" s="19" t="s">
        <v>245</v>
      </c>
      <c r="G134" s="66">
        <v>0</v>
      </c>
      <c r="H134" s="66">
        <v>0</v>
      </c>
      <c r="I134" s="20">
        <f t="shared" si="31"/>
        <v>0</v>
      </c>
      <c r="J134" s="67">
        <v>0</v>
      </c>
      <c r="K134" s="20">
        <f t="shared" si="33"/>
        <v>0</v>
      </c>
      <c r="L134" s="22" t="e">
        <f t="shared" si="32"/>
        <v>#DIV/0!</v>
      </c>
    </row>
    <row r="135" spans="1:13" x14ac:dyDescent="0.2">
      <c r="A135" s="18">
        <v>3</v>
      </c>
      <c r="B135" s="18" t="s">
        <v>133</v>
      </c>
      <c r="C135" s="79" t="s">
        <v>254</v>
      </c>
      <c r="D135" s="65"/>
      <c r="E135" s="19" t="s">
        <v>248</v>
      </c>
      <c r="F135" s="19" t="s">
        <v>245</v>
      </c>
      <c r="G135" s="66">
        <v>0</v>
      </c>
      <c r="H135" s="66">
        <v>0</v>
      </c>
      <c r="I135" s="20">
        <f t="shared" si="31"/>
        <v>0</v>
      </c>
      <c r="J135" s="67">
        <v>0</v>
      </c>
      <c r="K135" s="20">
        <f t="shared" si="33"/>
        <v>0</v>
      </c>
      <c r="L135" s="22" t="e">
        <f t="shared" si="32"/>
        <v>#DIV/0!</v>
      </c>
    </row>
    <row r="136" spans="1:13" x14ac:dyDescent="0.2">
      <c r="A136" s="18">
        <v>10</v>
      </c>
      <c r="B136" s="18" t="s">
        <v>133</v>
      </c>
      <c r="C136" s="79" t="s">
        <v>255</v>
      </c>
      <c r="D136" s="65"/>
      <c r="E136" s="19" t="s">
        <v>248</v>
      </c>
      <c r="F136" s="19" t="s">
        <v>245</v>
      </c>
      <c r="G136" s="66">
        <v>0</v>
      </c>
      <c r="H136" s="66">
        <v>0</v>
      </c>
      <c r="I136" s="20">
        <f t="shared" si="31"/>
        <v>0</v>
      </c>
      <c r="J136" s="67">
        <v>0</v>
      </c>
      <c r="K136" s="20">
        <f t="shared" si="33"/>
        <v>0</v>
      </c>
      <c r="L136" s="22" t="e">
        <f t="shared" si="32"/>
        <v>#DIV/0!</v>
      </c>
    </row>
    <row r="137" spans="1:13" x14ac:dyDescent="0.2">
      <c r="A137" s="18">
        <v>3</v>
      </c>
      <c r="B137" s="18" t="s">
        <v>133</v>
      </c>
      <c r="C137" s="79" t="s">
        <v>256</v>
      </c>
      <c r="D137" s="65"/>
      <c r="E137" s="19" t="s">
        <v>248</v>
      </c>
      <c r="F137" s="19" t="s">
        <v>245</v>
      </c>
      <c r="G137" s="66">
        <v>0</v>
      </c>
      <c r="H137" s="66">
        <v>0</v>
      </c>
      <c r="I137" s="20">
        <f t="shared" si="31"/>
        <v>0</v>
      </c>
      <c r="J137" s="67">
        <v>0</v>
      </c>
      <c r="K137" s="20">
        <f t="shared" si="33"/>
        <v>0</v>
      </c>
      <c r="L137" s="22" t="e">
        <f t="shared" si="32"/>
        <v>#DIV/0!</v>
      </c>
    </row>
    <row r="138" spans="1:13" x14ac:dyDescent="0.2">
      <c r="A138" s="18">
        <v>4</v>
      </c>
      <c r="B138" s="18" t="s">
        <v>257</v>
      </c>
      <c r="C138" s="79" t="s">
        <v>258</v>
      </c>
      <c r="D138" s="65"/>
      <c r="E138" s="19" t="s">
        <v>244</v>
      </c>
      <c r="F138" s="19" t="s">
        <v>245</v>
      </c>
      <c r="G138" s="66">
        <v>0</v>
      </c>
      <c r="H138" s="66">
        <v>0</v>
      </c>
      <c r="I138" s="20">
        <f t="shared" si="31"/>
        <v>0</v>
      </c>
      <c r="J138" s="67">
        <v>0</v>
      </c>
      <c r="K138" s="20">
        <f t="shared" si="33"/>
        <v>0</v>
      </c>
      <c r="L138" s="22" t="e">
        <f t="shared" si="32"/>
        <v>#DIV/0!</v>
      </c>
    </row>
    <row r="139" spans="1:13" x14ac:dyDescent="0.2">
      <c r="A139" s="18">
        <v>4</v>
      </c>
      <c r="B139" s="18" t="s">
        <v>133</v>
      </c>
      <c r="C139" s="79" t="s">
        <v>259</v>
      </c>
      <c r="D139" s="65"/>
      <c r="E139" s="19" t="s">
        <v>248</v>
      </c>
      <c r="F139" s="19" t="s">
        <v>245</v>
      </c>
      <c r="G139" s="66">
        <v>0</v>
      </c>
      <c r="H139" s="66">
        <v>0</v>
      </c>
      <c r="I139" s="20">
        <f t="shared" si="31"/>
        <v>0</v>
      </c>
      <c r="J139" s="67">
        <v>0</v>
      </c>
      <c r="K139" s="20">
        <f t="shared" si="33"/>
        <v>0</v>
      </c>
      <c r="L139" s="22" t="e">
        <f t="shared" si="32"/>
        <v>#DIV/0!</v>
      </c>
    </row>
    <row r="140" spans="1:13" x14ac:dyDescent="0.2">
      <c r="A140" s="18">
        <v>6</v>
      </c>
      <c r="B140" s="18" t="s">
        <v>133</v>
      </c>
      <c r="C140" s="79" t="s">
        <v>260</v>
      </c>
      <c r="D140" s="65"/>
      <c r="E140" s="19" t="s">
        <v>248</v>
      </c>
      <c r="F140" s="19" t="s">
        <v>245</v>
      </c>
      <c r="G140" s="66">
        <v>0</v>
      </c>
      <c r="H140" s="66">
        <v>0</v>
      </c>
      <c r="I140" s="20">
        <f t="shared" si="31"/>
        <v>0</v>
      </c>
      <c r="J140" s="67">
        <v>0</v>
      </c>
      <c r="K140" s="20">
        <f t="shared" si="33"/>
        <v>0</v>
      </c>
      <c r="L140" s="22" t="e">
        <f t="shared" si="32"/>
        <v>#DIV/0!</v>
      </c>
    </row>
    <row r="141" spans="1:13" ht="13.5" thickBot="1" x14ac:dyDescent="0.25">
      <c r="A141" s="23"/>
      <c r="B141" s="23"/>
      <c r="C141" s="24"/>
      <c r="D141" s="24"/>
      <c r="E141" s="24"/>
      <c r="F141" s="24"/>
      <c r="G141" s="20"/>
      <c r="H141" s="20"/>
      <c r="I141" s="20"/>
      <c r="J141" s="21"/>
      <c r="K141" s="20"/>
      <c r="L141" s="22"/>
    </row>
    <row r="142" spans="1:13" s="28" customFormat="1" ht="13.5" thickBot="1" x14ac:dyDescent="0.25">
      <c r="A142" s="106" t="s">
        <v>99</v>
      </c>
      <c r="B142" s="107"/>
      <c r="C142" s="107"/>
      <c r="D142" s="107"/>
      <c r="E142" s="107"/>
      <c r="F142" s="107"/>
      <c r="G142" s="107"/>
      <c r="H142" s="107"/>
      <c r="I142" s="107"/>
      <c r="J142" s="107"/>
      <c r="K142" s="25">
        <f>SUM(K127:K140)</f>
        <v>0</v>
      </c>
      <c r="L142" s="26"/>
      <c r="M142" s="27"/>
    </row>
    <row r="143" spans="1:13" x14ac:dyDescent="0.2">
      <c r="A143" s="29"/>
      <c r="B143" s="23"/>
      <c r="C143" s="29"/>
      <c r="D143" s="29"/>
      <c r="E143" s="29"/>
      <c r="F143" s="29"/>
      <c r="G143" s="29"/>
      <c r="H143" s="37"/>
      <c r="I143" s="37"/>
      <c r="J143" s="38"/>
      <c r="K143" s="37"/>
      <c r="L143" s="39"/>
      <c r="M143" s="40"/>
    </row>
    <row r="144" spans="1:13" x14ac:dyDescent="0.2">
      <c r="A144" s="29"/>
      <c r="B144" s="23"/>
      <c r="C144" s="29"/>
      <c r="D144" s="29"/>
      <c r="E144" s="29"/>
      <c r="F144" s="29"/>
      <c r="G144" s="29"/>
      <c r="H144" s="37"/>
      <c r="I144" s="37"/>
      <c r="J144" s="38"/>
      <c r="K144" s="37"/>
      <c r="L144" s="39"/>
      <c r="M144" s="40"/>
    </row>
    <row r="145" spans="1:14" ht="13.5" thickBot="1" x14ac:dyDescent="0.25">
      <c r="L145" s="22"/>
    </row>
    <row r="146" spans="1:14" ht="39" thickBot="1" x14ac:dyDescent="0.25">
      <c r="A146" s="14" t="s">
        <v>6</v>
      </c>
      <c r="B146" s="15" t="s">
        <v>100</v>
      </c>
      <c r="C146" s="16" t="s">
        <v>12</v>
      </c>
      <c r="D146" s="16"/>
      <c r="E146" s="16" t="s">
        <v>19</v>
      </c>
      <c r="F146" s="16" t="s">
        <v>101</v>
      </c>
      <c r="G146" s="16" t="s">
        <v>48</v>
      </c>
      <c r="H146" s="16" t="s">
        <v>28</v>
      </c>
      <c r="I146" s="16" t="s">
        <v>49</v>
      </c>
      <c r="J146" s="16" t="s">
        <v>34</v>
      </c>
      <c r="K146" s="16" t="s">
        <v>37</v>
      </c>
      <c r="L146" s="16" t="s">
        <v>40</v>
      </c>
      <c r="M146" s="17" t="s">
        <v>43</v>
      </c>
    </row>
    <row r="147" spans="1:14" x14ac:dyDescent="0.2">
      <c r="A147" s="18">
        <v>120</v>
      </c>
      <c r="B147" s="18" t="s">
        <v>176</v>
      </c>
      <c r="C147" s="83" t="s">
        <v>261</v>
      </c>
      <c r="D147" s="65"/>
      <c r="E147" s="19" t="s">
        <v>220</v>
      </c>
      <c r="F147" s="19" t="s">
        <v>262</v>
      </c>
      <c r="G147" s="66">
        <v>0</v>
      </c>
      <c r="H147" s="66">
        <v>0</v>
      </c>
      <c r="I147" s="20">
        <f t="shared" ref="I147:I164" si="34">A147*H147</f>
        <v>0</v>
      </c>
      <c r="J147" s="67">
        <v>0</v>
      </c>
      <c r="K147" s="20">
        <f>(I147/100*(100+J147))</f>
        <v>0</v>
      </c>
      <c r="L147" s="22" t="e">
        <f t="shared" ref="L147:L164" si="35">(G147-H147)/(G147/100)</f>
        <v>#DIV/0!</v>
      </c>
      <c r="M147" s="22" t="e">
        <f>(SUM(L147:L164)/18)</f>
        <v>#DIV/0!</v>
      </c>
    </row>
    <row r="148" spans="1:14" x14ac:dyDescent="0.2">
      <c r="A148" s="18">
        <v>100</v>
      </c>
      <c r="B148" s="18" t="s">
        <v>263</v>
      </c>
      <c r="C148" s="83" t="s">
        <v>264</v>
      </c>
      <c r="D148" s="65"/>
      <c r="E148" s="19" t="s">
        <v>265</v>
      </c>
      <c r="F148" s="19" t="s">
        <v>262</v>
      </c>
      <c r="G148" s="66">
        <v>0</v>
      </c>
      <c r="H148" s="66">
        <v>0</v>
      </c>
      <c r="I148" s="20">
        <f t="shared" si="34"/>
        <v>0</v>
      </c>
      <c r="J148" s="67">
        <v>0</v>
      </c>
      <c r="K148" s="20">
        <f t="shared" ref="K148:K164" si="36">(I148/100*(100+J148))</f>
        <v>0</v>
      </c>
      <c r="L148" s="22" t="e">
        <f t="shared" si="35"/>
        <v>#DIV/0!</v>
      </c>
      <c r="N148" s="12" t="s">
        <v>60</v>
      </c>
    </row>
    <row r="149" spans="1:14" x14ac:dyDescent="0.2">
      <c r="A149" s="18">
        <v>120</v>
      </c>
      <c r="B149" s="18" t="s">
        <v>176</v>
      </c>
      <c r="C149" s="83" t="s">
        <v>266</v>
      </c>
      <c r="D149" s="65"/>
      <c r="E149" s="19" t="s">
        <v>267</v>
      </c>
      <c r="F149" s="19" t="s">
        <v>262</v>
      </c>
      <c r="G149" s="66">
        <v>0</v>
      </c>
      <c r="H149" s="66">
        <v>0</v>
      </c>
      <c r="I149" s="20">
        <f t="shared" si="34"/>
        <v>0</v>
      </c>
      <c r="J149" s="67">
        <v>0</v>
      </c>
      <c r="K149" s="20">
        <f t="shared" si="36"/>
        <v>0</v>
      </c>
      <c r="L149" s="22" t="e">
        <f t="shared" si="35"/>
        <v>#DIV/0!</v>
      </c>
    </row>
    <row r="150" spans="1:14" ht="25.5" x14ac:dyDescent="0.2">
      <c r="A150" s="18">
        <v>60</v>
      </c>
      <c r="B150" s="18" t="s">
        <v>268</v>
      </c>
      <c r="C150" s="82" t="s">
        <v>269</v>
      </c>
      <c r="D150" s="65"/>
      <c r="E150" s="19" t="s">
        <v>270</v>
      </c>
      <c r="F150" s="19" t="s">
        <v>262</v>
      </c>
      <c r="G150" s="66">
        <v>0</v>
      </c>
      <c r="H150" s="66">
        <v>0</v>
      </c>
      <c r="I150" s="20">
        <f t="shared" si="34"/>
        <v>0</v>
      </c>
      <c r="J150" s="67">
        <v>0</v>
      </c>
      <c r="K150" s="20">
        <f t="shared" si="36"/>
        <v>0</v>
      </c>
      <c r="L150" s="22" t="e">
        <f t="shared" si="35"/>
        <v>#DIV/0!</v>
      </c>
    </row>
    <row r="151" spans="1:14" x14ac:dyDescent="0.2">
      <c r="A151" s="18">
        <v>20</v>
      </c>
      <c r="B151" s="18" t="s">
        <v>176</v>
      </c>
      <c r="C151" s="83" t="s">
        <v>271</v>
      </c>
      <c r="D151" s="65"/>
      <c r="E151" s="19" t="s">
        <v>272</v>
      </c>
      <c r="F151" s="19" t="s">
        <v>262</v>
      </c>
      <c r="G151" s="66">
        <v>0</v>
      </c>
      <c r="H151" s="66">
        <v>0</v>
      </c>
      <c r="I151" s="20">
        <f t="shared" si="34"/>
        <v>0</v>
      </c>
      <c r="J151" s="67">
        <v>0</v>
      </c>
      <c r="K151" s="20">
        <f t="shared" si="36"/>
        <v>0</v>
      </c>
      <c r="L151" s="22" t="e">
        <f t="shared" si="35"/>
        <v>#DIV/0!</v>
      </c>
      <c r="N151" s="75"/>
    </row>
    <row r="152" spans="1:14" ht="25.5" x14ac:dyDescent="0.2">
      <c r="A152" s="18">
        <v>60</v>
      </c>
      <c r="B152" s="18" t="s">
        <v>176</v>
      </c>
      <c r="C152" s="82" t="s">
        <v>273</v>
      </c>
      <c r="D152" s="65"/>
      <c r="E152" s="19" t="s">
        <v>220</v>
      </c>
      <c r="F152" s="19" t="s">
        <v>262</v>
      </c>
      <c r="G152" s="66">
        <v>0</v>
      </c>
      <c r="H152" s="66">
        <v>0</v>
      </c>
      <c r="I152" s="20">
        <f t="shared" si="34"/>
        <v>0</v>
      </c>
      <c r="J152" s="67">
        <v>0</v>
      </c>
      <c r="K152" s="20">
        <f t="shared" si="36"/>
        <v>0</v>
      </c>
      <c r="L152" s="22" t="e">
        <f t="shared" si="35"/>
        <v>#DIV/0!</v>
      </c>
    </row>
    <row r="153" spans="1:14" x14ac:dyDescent="0.2">
      <c r="A153" s="18">
        <v>200</v>
      </c>
      <c r="B153" s="18" t="s">
        <v>176</v>
      </c>
      <c r="C153" s="83" t="s">
        <v>274</v>
      </c>
      <c r="D153" s="65"/>
      <c r="E153" s="19" t="s">
        <v>220</v>
      </c>
      <c r="F153" s="19" t="s">
        <v>262</v>
      </c>
      <c r="G153" s="66">
        <v>0</v>
      </c>
      <c r="H153" s="66">
        <v>0</v>
      </c>
      <c r="I153" s="20">
        <f t="shared" si="34"/>
        <v>0</v>
      </c>
      <c r="J153" s="67">
        <v>0</v>
      </c>
      <c r="K153" s="20">
        <f t="shared" si="36"/>
        <v>0</v>
      </c>
      <c r="L153" s="22" t="e">
        <f t="shared" si="35"/>
        <v>#DIV/0!</v>
      </c>
    </row>
    <row r="154" spans="1:14" x14ac:dyDescent="0.2">
      <c r="A154" s="18">
        <v>50</v>
      </c>
      <c r="B154" s="18" t="s">
        <v>176</v>
      </c>
      <c r="C154" s="83" t="s">
        <v>275</v>
      </c>
      <c r="D154" s="65"/>
      <c r="E154" s="19" t="s">
        <v>220</v>
      </c>
      <c r="F154" s="19" t="s">
        <v>262</v>
      </c>
      <c r="G154" s="66">
        <v>0</v>
      </c>
      <c r="H154" s="66">
        <v>0</v>
      </c>
      <c r="I154" s="20">
        <f t="shared" si="34"/>
        <v>0</v>
      </c>
      <c r="J154" s="67">
        <v>0</v>
      </c>
      <c r="K154" s="20">
        <f t="shared" si="36"/>
        <v>0</v>
      </c>
      <c r="L154" s="22" t="e">
        <f t="shared" si="35"/>
        <v>#DIV/0!</v>
      </c>
    </row>
    <row r="155" spans="1:14" x14ac:dyDescent="0.2">
      <c r="A155" s="18">
        <v>35</v>
      </c>
      <c r="B155" s="18" t="s">
        <v>176</v>
      </c>
      <c r="C155" s="82" t="s">
        <v>276</v>
      </c>
      <c r="D155" s="65"/>
      <c r="E155" s="19" t="s">
        <v>220</v>
      </c>
      <c r="F155" s="19" t="s">
        <v>262</v>
      </c>
      <c r="G155" s="66">
        <v>0</v>
      </c>
      <c r="H155" s="66">
        <v>0</v>
      </c>
      <c r="I155" s="20">
        <f t="shared" si="34"/>
        <v>0</v>
      </c>
      <c r="J155" s="67">
        <v>0</v>
      </c>
      <c r="K155" s="20">
        <f t="shared" si="36"/>
        <v>0</v>
      </c>
      <c r="L155" s="22" t="e">
        <f t="shared" si="35"/>
        <v>#DIV/0!</v>
      </c>
    </row>
    <row r="156" spans="1:14" x14ac:dyDescent="0.2">
      <c r="A156" s="18">
        <v>25</v>
      </c>
      <c r="B156" s="18" t="s">
        <v>176</v>
      </c>
      <c r="C156" s="83" t="s">
        <v>277</v>
      </c>
      <c r="D156" s="65"/>
      <c r="E156" s="19" t="s">
        <v>220</v>
      </c>
      <c r="F156" s="19" t="s">
        <v>262</v>
      </c>
      <c r="G156" s="66">
        <v>0</v>
      </c>
      <c r="H156" s="66">
        <v>0</v>
      </c>
      <c r="I156" s="20">
        <f t="shared" si="34"/>
        <v>0</v>
      </c>
      <c r="J156" s="67">
        <v>0</v>
      </c>
      <c r="K156" s="20">
        <f t="shared" si="36"/>
        <v>0</v>
      </c>
      <c r="L156" s="22" t="e">
        <f t="shared" si="35"/>
        <v>#DIV/0!</v>
      </c>
    </row>
    <row r="157" spans="1:14" x14ac:dyDescent="0.2">
      <c r="A157" s="18">
        <v>30</v>
      </c>
      <c r="B157" s="18" t="s">
        <v>176</v>
      </c>
      <c r="C157" s="83" t="s">
        <v>278</v>
      </c>
      <c r="D157" s="65"/>
      <c r="E157" s="19" t="s">
        <v>279</v>
      </c>
      <c r="F157" s="19" t="s">
        <v>262</v>
      </c>
      <c r="G157" s="66">
        <v>0</v>
      </c>
      <c r="H157" s="66">
        <v>0</v>
      </c>
      <c r="I157" s="20">
        <f t="shared" si="34"/>
        <v>0</v>
      </c>
      <c r="J157" s="67">
        <v>0</v>
      </c>
      <c r="K157" s="20">
        <f t="shared" si="36"/>
        <v>0</v>
      </c>
      <c r="L157" s="22" t="e">
        <f t="shared" si="35"/>
        <v>#DIV/0!</v>
      </c>
    </row>
    <row r="158" spans="1:14" x14ac:dyDescent="0.2">
      <c r="A158" s="18">
        <v>20</v>
      </c>
      <c r="B158" s="18" t="s">
        <v>176</v>
      </c>
      <c r="C158" s="83" t="s">
        <v>280</v>
      </c>
      <c r="D158" s="65"/>
      <c r="E158" s="19" t="s">
        <v>279</v>
      </c>
      <c r="F158" s="19" t="s">
        <v>262</v>
      </c>
      <c r="G158" s="66">
        <v>0</v>
      </c>
      <c r="H158" s="66">
        <v>0</v>
      </c>
      <c r="I158" s="20">
        <f t="shared" si="34"/>
        <v>0</v>
      </c>
      <c r="J158" s="67">
        <v>0</v>
      </c>
      <c r="K158" s="20">
        <f t="shared" si="36"/>
        <v>0</v>
      </c>
      <c r="L158" s="22" t="e">
        <f t="shared" si="35"/>
        <v>#DIV/0!</v>
      </c>
    </row>
    <row r="159" spans="1:14" x14ac:dyDescent="0.2">
      <c r="A159" s="18">
        <v>30</v>
      </c>
      <c r="B159" s="18" t="s">
        <v>176</v>
      </c>
      <c r="C159" s="83" t="s">
        <v>281</v>
      </c>
      <c r="D159" s="65"/>
      <c r="E159" s="19" t="s">
        <v>220</v>
      </c>
      <c r="F159" s="19" t="s">
        <v>262</v>
      </c>
      <c r="G159" s="66">
        <v>0</v>
      </c>
      <c r="H159" s="66">
        <v>0</v>
      </c>
      <c r="I159" s="20">
        <f t="shared" si="34"/>
        <v>0</v>
      </c>
      <c r="J159" s="67">
        <v>0</v>
      </c>
      <c r="K159" s="20">
        <f t="shared" si="36"/>
        <v>0</v>
      </c>
      <c r="L159" s="22" t="e">
        <f t="shared" si="35"/>
        <v>#DIV/0!</v>
      </c>
    </row>
    <row r="160" spans="1:14" x14ac:dyDescent="0.2">
      <c r="A160" s="18">
        <v>100</v>
      </c>
      <c r="B160" s="18" t="s">
        <v>176</v>
      </c>
      <c r="C160" s="82" t="s">
        <v>282</v>
      </c>
      <c r="D160" s="65"/>
      <c r="E160" s="19" t="s">
        <v>220</v>
      </c>
      <c r="F160" s="19" t="s">
        <v>262</v>
      </c>
      <c r="G160" s="66">
        <v>0</v>
      </c>
      <c r="H160" s="66">
        <v>0</v>
      </c>
      <c r="I160" s="20">
        <f t="shared" si="34"/>
        <v>0</v>
      </c>
      <c r="J160" s="67">
        <v>0</v>
      </c>
      <c r="K160" s="20">
        <f t="shared" si="36"/>
        <v>0</v>
      </c>
      <c r="L160" s="22" t="e">
        <f t="shared" si="35"/>
        <v>#DIV/0!</v>
      </c>
    </row>
    <row r="161" spans="1:14" x14ac:dyDescent="0.2">
      <c r="A161" s="18">
        <v>70</v>
      </c>
      <c r="B161" s="18" t="s">
        <v>176</v>
      </c>
      <c r="C161" s="83" t="s">
        <v>283</v>
      </c>
      <c r="D161" s="65"/>
      <c r="E161" s="19" t="s">
        <v>220</v>
      </c>
      <c r="F161" s="19" t="s">
        <v>262</v>
      </c>
      <c r="G161" s="66">
        <v>0</v>
      </c>
      <c r="H161" s="66">
        <v>0</v>
      </c>
      <c r="I161" s="20">
        <f t="shared" si="34"/>
        <v>0</v>
      </c>
      <c r="J161" s="67">
        <v>0</v>
      </c>
      <c r="K161" s="20">
        <f t="shared" si="36"/>
        <v>0</v>
      </c>
      <c r="L161" s="22" t="e">
        <f t="shared" si="35"/>
        <v>#DIV/0!</v>
      </c>
    </row>
    <row r="162" spans="1:14" x14ac:dyDescent="0.2">
      <c r="A162" s="18">
        <v>20</v>
      </c>
      <c r="B162" s="18" t="s">
        <v>176</v>
      </c>
      <c r="C162" s="83" t="s">
        <v>284</v>
      </c>
      <c r="D162" s="65"/>
      <c r="E162" s="19" t="s">
        <v>220</v>
      </c>
      <c r="F162" s="19" t="s">
        <v>262</v>
      </c>
      <c r="G162" s="66">
        <v>0</v>
      </c>
      <c r="H162" s="66">
        <v>0</v>
      </c>
      <c r="I162" s="20">
        <f t="shared" si="34"/>
        <v>0</v>
      </c>
      <c r="J162" s="67">
        <v>0</v>
      </c>
      <c r="K162" s="20">
        <f t="shared" si="36"/>
        <v>0</v>
      </c>
      <c r="L162" s="22" t="e">
        <f t="shared" si="35"/>
        <v>#DIV/0!</v>
      </c>
    </row>
    <row r="163" spans="1:14" x14ac:dyDescent="0.2">
      <c r="A163" s="18">
        <v>30</v>
      </c>
      <c r="B163" s="18" t="s">
        <v>176</v>
      </c>
      <c r="C163" s="83" t="s">
        <v>285</v>
      </c>
      <c r="D163" s="65"/>
      <c r="E163" s="19" t="s">
        <v>286</v>
      </c>
      <c r="F163" s="19" t="s">
        <v>262</v>
      </c>
      <c r="G163" s="66">
        <v>0</v>
      </c>
      <c r="H163" s="66">
        <v>0</v>
      </c>
      <c r="I163" s="20">
        <f t="shared" si="34"/>
        <v>0</v>
      </c>
      <c r="J163" s="67">
        <v>0</v>
      </c>
      <c r="K163" s="20">
        <f t="shared" si="36"/>
        <v>0</v>
      </c>
      <c r="L163" s="22" t="e">
        <f t="shared" si="35"/>
        <v>#DIV/0!</v>
      </c>
    </row>
    <row r="164" spans="1:14" x14ac:dyDescent="0.2">
      <c r="A164" s="18">
        <v>30</v>
      </c>
      <c r="B164" s="18" t="s">
        <v>176</v>
      </c>
      <c r="C164" s="83" t="s">
        <v>287</v>
      </c>
      <c r="D164" s="65"/>
      <c r="E164" s="19" t="s">
        <v>220</v>
      </c>
      <c r="F164" s="19" t="s">
        <v>262</v>
      </c>
      <c r="G164" s="66">
        <v>0</v>
      </c>
      <c r="H164" s="66">
        <v>0</v>
      </c>
      <c r="I164" s="20">
        <f t="shared" si="34"/>
        <v>0</v>
      </c>
      <c r="J164" s="67">
        <v>0</v>
      </c>
      <c r="K164" s="20">
        <f t="shared" si="36"/>
        <v>0</v>
      </c>
      <c r="L164" s="22" t="e">
        <f t="shared" si="35"/>
        <v>#DIV/0!</v>
      </c>
    </row>
    <row r="165" spans="1:14" ht="13.5" thickBot="1" x14ac:dyDescent="0.25">
      <c r="A165" s="23"/>
      <c r="B165" s="23"/>
      <c r="C165" s="24"/>
      <c r="D165" s="24"/>
      <c r="E165" s="24"/>
      <c r="F165" s="24"/>
      <c r="G165" s="20"/>
      <c r="H165" s="20"/>
      <c r="I165" s="20"/>
      <c r="J165" s="21"/>
      <c r="K165" s="20"/>
      <c r="L165" s="22"/>
    </row>
    <row r="166" spans="1:14" s="28" customFormat="1" ht="13.5" thickBot="1" x14ac:dyDescent="0.25">
      <c r="A166" s="106" t="s">
        <v>99</v>
      </c>
      <c r="B166" s="107"/>
      <c r="C166" s="107"/>
      <c r="D166" s="107"/>
      <c r="E166" s="107"/>
      <c r="F166" s="107"/>
      <c r="G166" s="107"/>
      <c r="H166" s="107"/>
      <c r="I166" s="107"/>
      <c r="J166" s="107"/>
      <c r="K166" s="25">
        <f>SUM(K147:K164)</f>
        <v>0</v>
      </c>
      <c r="L166" s="26"/>
      <c r="M166" s="27"/>
    </row>
    <row r="167" spans="1:14" x14ac:dyDescent="0.2">
      <c r="A167" s="29"/>
      <c r="B167" s="23"/>
      <c r="C167" s="29"/>
      <c r="D167" s="29"/>
      <c r="E167" s="29"/>
      <c r="F167" s="29"/>
      <c r="G167" s="29"/>
      <c r="H167" s="37"/>
      <c r="I167" s="37"/>
      <c r="J167" s="38"/>
      <c r="K167" s="37"/>
      <c r="L167" s="39"/>
      <c r="M167" s="40"/>
    </row>
    <row r="168" spans="1:14" x14ac:dyDescent="0.2">
      <c r="A168" s="29"/>
      <c r="B168" s="23"/>
      <c r="C168" s="29"/>
      <c r="D168" s="29"/>
      <c r="E168" s="29"/>
      <c r="F168" s="29"/>
      <c r="G168" s="29"/>
      <c r="H168" s="37"/>
      <c r="I168" s="37"/>
      <c r="J168" s="38"/>
      <c r="K168" s="37"/>
      <c r="L168" s="39"/>
      <c r="M168" s="40"/>
    </row>
    <row r="169" spans="1:14" ht="13.5" thickBot="1" x14ac:dyDescent="0.25"/>
    <row r="170" spans="1:14" ht="39" thickBot="1" x14ac:dyDescent="0.25">
      <c r="A170" s="14" t="s">
        <v>6</v>
      </c>
      <c r="B170" s="15" t="s">
        <v>100</v>
      </c>
      <c r="C170" s="85" t="s">
        <v>12</v>
      </c>
      <c r="D170" s="16"/>
      <c r="E170" s="16" t="s">
        <v>19</v>
      </c>
      <c r="F170" s="16" t="s">
        <v>101</v>
      </c>
      <c r="G170" s="16" t="s">
        <v>48</v>
      </c>
      <c r="H170" s="16" t="s">
        <v>28</v>
      </c>
      <c r="I170" s="16" t="s">
        <v>49</v>
      </c>
      <c r="J170" s="16" t="s">
        <v>34</v>
      </c>
      <c r="K170" s="16" t="s">
        <v>37</v>
      </c>
      <c r="L170" s="16" t="s">
        <v>40</v>
      </c>
      <c r="M170" s="17" t="s">
        <v>43</v>
      </c>
    </row>
    <row r="171" spans="1:14" s="43" customFormat="1" x14ac:dyDescent="0.2">
      <c r="A171" s="31">
        <v>150</v>
      </c>
      <c r="B171" s="31" t="s">
        <v>176</v>
      </c>
      <c r="C171" s="86" t="s">
        <v>288</v>
      </c>
      <c r="D171" s="76" t="s">
        <v>289</v>
      </c>
      <c r="E171" s="41" t="s">
        <v>290</v>
      </c>
      <c r="F171" s="41" t="s">
        <v>291</v>
      </c>
      <c r="G171" s="66">
        <v>0</v>
      </c>
      <c r="H171" s="66">
        <v>0</v>
      </c>
      <c r="I171" s="20">
        <f t="shared" ref="I171:I185" si="37">A171*H171</f>
        <v>0</v>
      </c>
      <c r="J171" s="67">
        <v>0</v>
      </c>
      <c r="K171" s="20">
        <f>(I171/100*(100+J171))</f>
        <v>0</v>
      </c>
      <c r="L171" s="22" t="e">
        <f t="shared" ref="L171:L185" si="38">(G171-H171)/(G171/100)</f>
        <v>#DIV/0!</v>
      </c>
      <c r="M171" s="42" t="e">
        <f>(SUM(L171:L185)/15)</f>
        <v>#DIV/0!</v>
      </c>
    </row>
    <row r="172" spans="1:14" s="43" customFormat="1" x14ac:dyDescent="0.2">
      <c r="A172" s="31">
        <v>250</v>
      </c>
      <c r="B172" s="31" t="s">
        <v>176</v>
      </c>
      <c r="C172" s="86" t="s">
        <v>292</v>
      </c>
      <c r="D172" s="69"/>
      <c r="E172" s="41" t="s">
        <v>290</v>
      </c>
      <c r="F172" s="41" t="s">
        <v>291</v>
      </c>
      <c r="G172" s="66">
        <v>0</v>
      </c>
      <c r="H172" s="66">
        <v>0</v>
      </c>
      <c r="I172" s="20">
        <f t="shared" si="37"/>
        <v>0</v>
      </c>
      <c r="J172" s="67">
        <v>0</v>
      </c>
      <c r="K172" s="20">
        <f t="shared" ref="K172:K185" si="39">(I172/100*(100+J172))</f>
        <v>0</v>
      </c>
      <c r="L172" s="22" t="e">
        <f t="shared" si="38"/>
        <v>#DIV/0!</v>
      </c>
      <c r="N172" s="43" t="s">
        <v>60</v>
      </c>
    </row>
    <row r="173" spans="1:14" s="43" customFormat="1" x14ac:dyDescent="0.2">
      <c r="A173" s="31">
        <v>200</v>
      </c>
      <c r="B173" s="31" t="s">
        <v>176</v>
      </c>
      <c r="C173" s="86" t="s">
        <v>293</v>
      </c>
      <c r="D173" s="69"/>
      <c r="E173" s="41" t="s">
        <v>267</v>
      </c>
      <c r="F173" s="41" t="s">
        <v>291</v>
      </c>
      <c r="G173" s="66">
        <v>0</v>
      </c>
      <c r="H173" s="66">
        <v>0</v>
      </c>
      <c r="I173" s="20">
        <f t="shared" si="37"/>
        <v>0</v>
      </c>
      <c r="J173" s="67">
        <v>0</v>
      </c>
      <c r="K173" s="20">
        <f t="shared" ref="K173" si="40">(I173/100*(100+J173))</f>
        <v>0</v>
      </c>
      <c r="L173" s="22" t="e">
        <f t="shared" ref="L173" si="41">(G173-H173)/(G173/100)</f>
        <v>#DIV/0!</v>
      </c>
      <c r="N173" s="43" t="s">
        <v>60</v>
      </c>
    </row>
    <row r="174" spans="1:14" s="43" customFormat="1" x14ac:dyDescent="0.2">
      <c r="A174" s="31">
        <v>90</v>
      </c>
      <c r="B174" s="31" t="s">
        <v>176</v>
      </c>
      <c r="C174" s="82" t="s">
        <v>294</v>
      </c>
      <c r="D174" s="69" t="s">
        <v>295</v>
      </c>
      <c r="E174" s="41" t="s">
        <v>290</v>
      </c>
      <c r="F174" s="41" t="s">
        <v>291</v>
      </c>
      <c r="G174" s="66">
        <v>0</v>
      </c>
      <c r="H174" s="66">
        <v>0</v>
      </c>
      <c r="I174" s="20">
        <f t="shared" si="37"/>
        <v>0</v>
      </c>
      <c r="J174" s="67">
        <v>0</v>
      </c>
      <c r="K174" s="20">
        <f t="shared" si="39"/>
        <v>0</v>
      </c>
      <c r="L174" s="22" t="e">
        <f t="shared" si="38"/>
        <v>#DIV/0!</v>
      </c>
    </row>
    <row r="175" spans="1:14" s="43" customFormat="1" x14ac:dyDescent="0.2">
      <c r="A175" s="31">
        <v>20</v>
      </c>
      <c r="B175" s="31" t="s">
        <v>176</v>
      </c>
      <c r="C175" s="86" t="s">
        <v>296</v>
      </c>
      <c r="D175" s="69"/>
      <c r="E175" s="41" t="s">
        <v>290</v>
      </c>
      <c r="F175" s="41" t="s">
        <v>291</v>
      </c>
      <c r="G175" s="66">
        <v>0</v>
      </c>
      <c r="H175" s="66">
        <v>0</v>
      </c>
      <c r="I175" s="20">
        <f t="shared" si="37"/>
        <v>0</v>
      </c>
      <c r="J175" s="67">
        <v>0</v>
      </c>
      <c r="K175" s="20">
        <f t="shared" si="39"/>
        <v>0</v>
      </c>
      <c r="L175" s="22" t="e">
        <f t="shared" si="38"/>
        <v>#DIV/0!</v>
      </c>
      <c r="N175" s="43" t="s">
        <v>60</v>
      </c>
    </row>
    <row r="176" spans="1:14" s="43" customFormat="1" x14ac:dyDescent="0.2">
      <c r="A176" s="31">
        <v>360</v>
      </c>
      <c r="B176" s="31" t="s">
        <v>176</v>
      </c>
      <c r="C176" s="86" t="s">
        <v>297</v>
      </c>
      <c r="D176" s="69" t="s">
        <v>60</v>
      </c>
      <c r="E176" s="41" t="s">
        <v>290</v>
      </c>
      <c r="F176" s="41" t="s">
        <v>291</v>
      </c>
      <c r="G176" s="66">
        <v>0</v>
      </c>
      <c r="H176" s="66">
        <v>0</v>
      </c>
      <c r="I176" s="20">
        <f t="shared" si="37"/>
        <v>0</v>
      </c>
      <c r="J176" s="67">
        <v>0</v>
      </c>
      <c r="K176" s="20">
        <f t="shared" si="39"/>
        <v>0</v>
      </c>
      <c r="L176" s="22" t="e">
        <f t="shared" si="38"/>
        <v>#DIV/0!</v>
      </c>
    </row>
    <row r="177" spans="1:14" s="43" customFormat="1" x14ac:dyDescent="0.2">
      <c r="A177" s="31">
        <v>20</v>
      </c>
      <c r="B177" s="31" t="s">
        <v>176</v>
      </c>
      <c r="C177" s="82" t="s">
        <v>298</v>
      </c>
      <c r="D177" s="69"/>
      <c r="E177" s="41" t="s">
        <v>290</v>
      </c>
      <c r="F177" s="41" t="s">
        <v>291</v>
      </c>
      <c r="G177" s="66">
        <v>0</v>
      </c>
      <c r="H177" s="66">
        <v>0</v>
      </c>
      <c r="I177" s="20">
        <f t="shared" si="37"/>
        <v>0</v>
      </c>
      <c r="J177" s="67">
        <v>0</v>
      </c>
      <c r="K177" s="20">
        <f t="shared" si="39"/>
        <v>0</v>
      </c>
      <c r="L177" s="22" t="e">
        <f t="shared" si="38"/>
        <v>#DIV/0!</v>
      </c>
    </row>
    <row r="178" spans="1:14" s="43" customFormat="1" x14ac:dyDescent="0.2">
      <c r="A178" s="31">
        <v>60</v>
      </c>
      <c r="B178" s="31" t="s">
        <v>176</v>
      </c>
      <c r="C178" s="86" t="s">
        <v>299</v>
      </c>
      <c r="D178" s="69"/>
      <c r="E178" s="41" t="s">
        <v>290</v>
      </c>
      <c r="F178" s="41" t="s">
        <v>291</v>
      </c>
      <c r="G178" s="66">
        <v>0</v>
      </c>
      <c r="H178" s="66">
        <v>0</v>
      </c>
      <c r="I178" s="20">
        <f t="shared" si="37"/>
        <v>0</v>
      </c>
      <c r="J178" s="67">
        <v>0</v>
      </c>
      <c r="K178" s="20">
        <f t="shared" si="39"/>
        <v>0</v>
      </c>
      <c r="L178" s="22" t="e">
        <f t="shared" si="38"/>
        <v>#DIV/0!</v>
      </c>
    </row>
    <row r="179" spans="1:14" s="43" customFormat="1" x14ac:dyDescent="0.2">
      <c r="A179" s="31">
        <v>60</v>
      </c>
      <c r="B179" s="31" t="s">
        <v>176</v>
      </c>
      <c r="C179" s="82" t="s">
        <v>300</v>
      </c>
      <c r="D179" s="69"/>
      <c r="E179" s="41" t="s">
        <v>290</v>
      </c>
      <c r="F179" s="41" t="s">
        <v>291</v>
      </c>
      <c r="G179" s="66">
        <v>0</v>
      </c>
      <c r="H179" s="66">
        <v>0</v>
      </c>
      <c r="I179" s="20">
        <f t="shared" si="37"/>
        <v>0</v>
      </c>
      <c r="J179" s="67">
        <v>0</v>
      </c>
      <c r="K179" s="20">
        <f t="shared" si="39"/>
        <v>0</v>
      </c>
      <c r="L179" s="22" t="e">
        <f t="shared" si="38"/>
        <v>#DIV/0!</v>
      </c>
    </row>
    <row r="180" spans="1:14" s="43" customFormat="1" ht="25.5" x14ac:dyDescent="0.2">
      <c r="A180" s="31">
        <v>15</v>
      </c>
      <c r="B180" s="31" t="s">
        <v>102</v>
      </c>
      <c r="C180" s="82" t="s">
        <v>301</v>
      </c>
      <c r="D180" s="69"/>
      <c r="E180" s="41" t="s">
        <v>302</v>
      </c>
      <c r="F180" s="41" t="s">
        <v>291</v>
      </c>
      <c r="G180" s="66">
        <v>0</v>
      </c>
      <c r="H180" s="66">
        <v>0</v>
      </c>
      <c r="I180" s="20">
        <f t="shared" si="37"/>
        <v>0</v>
      </c>
      <c r="J180" s="67">
        <v>0</v>
      </c>
      <c r="K180" s="20">
        <f t="shared" si="39"/>
        <v>0</v>
      </c>
      <c r="L180" s="22" t="e">
        <f t="shared" si="38"/>
        <v>#DIV/0!</v>
      </c>
    </row>
    <row r="181" spans="1:14" s="43" customFormat="1" x14ac:dyDescent="0.2">
      <c r="A181" s="31">
        <v>30</v>
      </c>
      <c r="B181" s="31" t="s">
        <v>176</v>
      </c>
      <c r="C181" s="86" t="s">
        <v>303</v>
      </c>
      <c r="D181" s="69"/>
      <c r="E181" s="41" t="s">
        <v>290</v>
      </c>
      <c r="F181" s="41" t="s">
        <v>291</v>
      </c>
      <c r="G181" s="66">
        <v>0</v>
      </c>
      <c r="H181" s="66">
        <v>0</v>
      </c>
      <c r="I181" s="20">
        <f t="shared" si="37"/>
        <v>0</v>
      </c>
      <c r="J181" s="67">
        <v>0</v>
      </c>
      <c r="K181" s="20">
        <f t="shared" si="39"/>
        <v>0</v>
      </c>
      <c r="L181" s="22" t="e">
        <f t="shared" si="38"/>
        <v>#DIV/0!</v>
      </c>
    </row>
    <row r="182" spans="1:14" s="43" customFormat="1" x14ac:dyDescent="0.2">
      <c r="A182" s="31">
        <v>123</v>
      </c>
      <c r="B182" s="31" t="s">
        <v>176</v>
      </c>
      <c r="C182" s="86" t="s">
        <v>304</v>
      </c>
      <c r="D182" s="69"/>
      <c r="E182" s="41" t="s">
        <v>290</v>
      </c>
      <c r="F182" s="41" t="s">
        <v>291</v>
      </c>
      <c r="G182" s="66">
        <v>0</v>
      </c>
      <c r="H182" s="66">
        <v>0</v>
      </c>
      <c r="I182" s="20">
        <f t="shared" si="37"/>
        <v>0</v>
      </c>
      <c r="J182" s="67">
        <v>0</v>
      </c>
      <c r="K182" s="20">
        <f t="shared" si="39"/>
        <v>0</v>
      </c>
      <c r="L182" s="22" t="e">
        <f t="shared" si="38"/>
        <v>#DIV/0!</v>
      </c>
    </row>
    <row r="183" spans="1:14" s="43" customFormat="1" x14ac:dyDescent="0.2">
      <c r="A183" s="31">
        <v>40</v>
      </c>
      <c r="B183" s="31" t="s">
        <v>61</v>
      </c>
      <c r="C183" s="86" t="s">
        <v>305</v>
      </c>
      <c r="D183" s="69"/>
      <c r="E183" s="41" t="s">
        <v>306</v>
      </c>
      <c r="F183" s="41" t="s">
        <v>291</v>
      </c>
      <c r="G183" s="66">
        <v>0</v>
      </c>
      <c r="H183" s="66">
        <v>0</v>
      </c>
      <c r="I183" s="20">
        <f t="shared" si="37"/>
        <v>0</v>
      </c>
      <c r="J183" s="67">
        <v>0</v>
      </c>
      <c r="K183" s="20">
        <f t="shared" si="39"/>
        <v>0</v>
      </c>
      <c r="L183" s="22" t="e">
        <f t="shared" si="38"/>
        <v>#DIV/0!</v>
      </c>
    </row>
    <row r="184" spans="1:14" s="43" customFormat="1" x14ac:dyDescent="0.2">
      <c r="A184" s="31">
        <v>60</v>
      </c>
      <c r="B184" s="31" t="s">
        <v>176</v>
      </c>
      <c r="C184" s="86" t="s">
        <v>307</v>
      </c>
      <c r="D184" s="69" t="s">
        <v>308</v>
      </c>
      <c r="E184" s="41" t="s">
        <v>290</v>
      </c>
      <c r="F184" s="41" t="s">
        <v>291</v>
      </c>
      <c r="G184" s="66">
        <v>0</v>
      </c>
      <c r="H184" s="66">
        <v>0</v>
      </c>
      <c r="I184" s="20">
        <f t="shared" si="37"/>
        <v>0</v>
      </c>
      <c r="J184" s="67">
        <v>0</v>
      </c>
      <c r="K184" s="20">
        <f t="shared" si="39"/>
        <v>0</v>
      </c>
      <c r="L184" s="22" t="e">
        <f t="shared" si="38"/>
        <v>#DIV/0!</v>
      </c>
    </row>
    <row r="185" spans="1:14" s="43" customFormat="1" x14ac:dyDescent="0.2">
      <c r="A185" s="31">
        <v>25</v>
      </c>
      <c r="B185" s="31" t="s">
        <v>176</v>
      </c>
      <c r="C185" s="82" t="s">
        <v>309</v>
      </c>
      <c r="D185" s="69"/>
      <c r="E185" s="41" t="s">
        <v>290</v>
      </c>
      <c r="F185" s="41" t="s">
        <v>291</v>
      </c>
      <c r="G185" s="66">
        <v>0</v>
      </c>
      <c r="H185" s="66">
        <v>0</v>
      </c>
      <c r="I185" s="20">
        <f t="shared" si="37"/>
        <v>0</v>
      </c>
      <c r="J185" s="67">
        <v>0</v>
      </c>
      <c r="K185" s="20">
        <f t="shared" si="39"/>
        <v>0</v>
      </c>
      <c r="L185" s="22" t="e">
        <f t="shared" si="38"/>
        <v>#DIV/0!</v>
      </c>
    </row>
    <row r="186" spans="1:14" ht="13.5" thickBot="1" x14ac:dyDescent="0.25"/>
    <row r="187" spans="1:14" ht="13.5" thickBot="1" x14ac:dyDescent="0.25">
      <c r="A187" s="106" t="s">
        <v>99</v>
      </c>
      <c r="B187" s="107"/>
      <c r="C187" s="107"/>
      <c r="D187" s="107"/>
      <c r="E187" s="107"/>
      <c r="F187" s="107"/>
      <c r="G187" s="107"/>
      <c r="H187" s="107"/>
      <c r="I187" s="107"/>
      <c r="J187" s="107"/>
      <c r="K187" s="25">
        <f>SUM(K171:K185)</f>
        <v>0</v>
      </c>
      <c r="L187" s="44"/>
      <c r="M187" s="45"/>
    </row>
    <row r="191" spans="1:14" ht="51" x14ac:dyDescent="0.2">
      <c r="A191" s="108" t="s">
        <v>310</v>
      </c>
      <c r="B191" s="109"/>
      <c r="C191" s="109"/>
      <c r="D191" s="109"/>
      <c r="E191" s="109"/>
      <c r="F191" s="110"/>
      <c r="G191" s="46" t="s">
        <v>311</v>
      </c>
      <c r="H191" s="47" t="s">
        <v>312</v>
      </c>
      <c r="I191" s="47" t="s">
        <v>313</v>
      </c>
      <c r="N191" s="12" t="s">
        <v>60</v>
      </c>
    </row>
    <row r="192" spans="1:14" x14ac:dyDescent="0.2">
      <c r="A192" s="48"/>
      <c r="B192" s="49"/>
      <c r="C192" s="50" t="str">
        <f>F5</f>
        <v>AGF</v>
      </c>
      <c r="D192" s="50"/>
      <c r="E192" s="50"/>
      <c r="F192" s="51"/>
      <c r="G192" s="52">
        <f>K29</f>
        <v>0</v>
      </c>
      <c r="H192" s="53">
        <v>20</v>
      </c>
      <c r="I192" s="52">
        <f>(G192/100)*H192</f>
        <v>0</v>
      </c>
      <c r="L192" s="80"/>
      <c r="M192" s="80"/>
      <c r="N192" s="80"/>
    </row>
    <row r="193" spans="1:14" x14ac:dyDescent="0.2">
      <c r="A193" s="54"/>
      <c r="B193" s="55"/>
      <c r="C193" s="40" t="str">
        <f>F34</f>
        <v>Niet dagvers</v>
      </c>
      <c r="D193" s="40"/>
      <c r="E193" s="40"/>
      <c r="F193" s="56"/>
      <c r="G193" s="52">
        <f>K55</f>
        <v>0</v>
      </c>
      <c r="H193" s="53">
        <v>18</v>
      </c>
      <c r="I193" s="52">
        <f t="shared" ref="I193:I199" si="42">(G193/100)*H193</f>
        <v>0</v>
      </c>
      <c r="L193" s="80"/>
      <c r="M193" s="80"/>
      <c r="N193" s="80"/>
    </row>
    <row r="194" spans="1:14" x14ac:dyDescent="0.2">
      <c r="A194" s="54"/>
      <c r="B194" s="55"/>
      <c r="C194" s="40" t="str">
        <f>F60</f>
        <v>Non Food</v>
      </c>
      <c r="D194" s="40"/>
      <c r="E194" s="40"/>
      <c r="F194" s="56"/>
      <c r="G194" s="52">
        <f>K72</f>
        <v>0</v>
      </c>
      <c r="H194" s="53">
        <v>10</v>
      </c>
      <c r="I194" s="52">
        <f t="shared" si="42"/>
        <v>0</v>
      </c>
      <c r="L194" s="80"/>
      <c r="M194" s="80"/>
      <c r="N194" s="80"/>
    </row>
    <row r="195" spans="1:14" x14ac:dyDescent="0.2">
      <c r="A195" s="54"/>
      <c r="B195" s="55"/>
      <c r="C195" s="40" t="str">
        <f>F77</f>
        <v>Vlees Producten</v>
      </c>
      <c r="D195" s="40"/>
      <c r="E195" s="40"/>
      <c r="F195" s="56"/>
      <c r="G195" s="52">
        <f>K98</f>
        <v>0</v>
      </c>
      <c r="H195" s="53">
        <v>17</v>
      </c>
      <c r="I195" s="52">
        <f t="shared" si="42"/>
        <v>0</v>
      </c>
      <c r="L195" s="80"/>
      <c r="M195" s="80"/>
      <c r="N195" s="80"/>
    </row>
    <row r="196" spans="1:14" x14ac:dyDescent="0.2">
      <c r="A196" s="54"/>
      <c r="B196" s="55"/>
      <c r="C196" s="40" t="str">
        <f>F103</f>
        <v>Zuivel Producten</v>
      </c>
      <c r="D196" s="40"/>
      <c r="E196" s="40"/>
      <c r="F196" s="56"/>
      <c r="G196" s="52">
        <f>K122</f>
        <v>0</v>
      </c>
      <c r="H196" s="53">
        <v>15</v>
      </c>
      <c r="I196" s="52">
        <f t="shared" si="42"/>
        <v>0</v>
      </c>
      <c r="L196" s="80"/>
      <c r="M196" s="80"/>
      <c r="N196" s="80"/>
    </row>
    <row r="197" spans="1:14" x14ac:dyDescent="0.2">
      <c r="A197" s="54"/>
      <c r="B197" s="55"/>
      <c r="C197" s="40" t="str">
        <f>F127</f>
        <v>Gedistilleerd</v>
      </c>
      <c r="D197" s="40"/>
      <c r="E197" s="40"/>
      <c r="F197" s="56"/>
      <c r="G197" s="52">
        <f>K142</f>
        <v>0</v>
      </c>
      <c r="H197" s="53">
        <v>2</v>
      </c>
      <c r="I197" s="52">
        <f t="shared" si="42"/>
        <v>0</v>
      </c>
      <c r="L197" s="80"/>
      <c r="M197" s="80"/>
      <c r="N197" s="80"/>
    </row>
    <row r="198" spans="1:14" x14ac:dyDescent="0.2">
      <c r="A198" s="54"/>
      <c r="B198" s="55"/>
      <c r="C198" s="40" t="str">
        <f>F147</f>
        <v>Vis producten</v>
      </c>
      <c r="D198" s="40"/>
      <c r="E198" s="40"/>
      <c r="F198" s="56"/>
      <c r="G198" s="52">
        <f>K166</f>
        <v>0</v>
      </c>
      <c r="H198" s="53">
        <v>9</v>
      </c>
      <c r="I198" s="52">
        <f t="shared" si="42"/>
        <v>0</v>
      </c>
      <c r="L198" s="80"/>
      <c r="M198" s="80"/>
      <c r="N198" s="80"/>
    </row>
    <row r="199" spans="1:14" x14ac:dyDescent="0.2">
      <c r="A199" s="57"/>
      <c r="B199" s="58"/>
      <c r="C199" s="59" t="str">
        <f>F172</f>
        <v>Wild- en Gevolgelte</v>
      </c>
      <c r="D199" s="59"/>
      <c r="E199" s="59"/>
      <c r="F199" s="60"/>
      <c r="G199" s="52">
        <f>K187</f>
        <v>0</v>
      </c>
      <c r="H199" s="62">
        <v>9</v>
      </c>
      <c r="I199" s="52">
        <f t="shared" si="42"/>
        <v>0</v>
      </c>
      <c r="L199" s="80"/>
      <c r="M199" s="80"/>
      <c r="N199" s="80"/>
    </row>
    <row r="200" spans="1:14" x14ac:dyDescent="0.2">
      <c r="A200" s="48"/>
      <c r="B200" s="49"/>
      <c r="C200" s="50"/>
      <c r="D200" s="50"/>
      <c r="E200" s="50"/>
      <c r="F200" s="50"/>
      <c r="G200" s="63"/>
      <c r="H200" s="50"/>
      <c r="I200" s="63"/>
      <c r="L200" s="80"/>
      <c r="M200" s="80"/>
      <c r="N200" s="80"/>
    </row>
    <row r="201" spans="1:14" ht="21" customHeight="1" x14ac:dyDescent="0.2">
      <c r="A201" s="114" t="s">
        <v>314</v>
      </c>
      <c r="B201" s="115"/>
      <c r="C201" s="115"/>
      <c r="D201" s="115"/>
      <c r="E201" s="115"/>
      <c r="F201" s="116"/>
      <c r="G201" s="61">
        <f>SUM(G192:G200)</f>
        <v>0</v>
      </c>
      <c r="H201" s="64"/>
      <c r="I201" s="61">
        <f t="shared" ref="I201" si="43">SUM(I192:I200)</f>
        <v>0</v>
      </c>
    </row>
  </sheetData>
  <mergeCells count="11">
    <mergeCell ref="A166:J166"/>
    <mergeCell ref="A187:J187"/>
    <mergeCell ref="A191:F191"/>
    <mergeCell ref="A1:M1"/>
    <mergeCell ref="A201:F201"/>
    <mergeCell ref="A29:J29"/>
    <mergeCell ref="A55:J55"/>
    <mergeCell ref="A72:J72"/>
    <mergeCell ref="A98:J98"/>
    <mergeCell ref="A122:J122"/>
    <mergeCell ref="A142:J1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95EEF20DAAC948B13A85674E87FDEA" ma:contentTypeVersion="11" ma:contentTypeDescription="Een nieuw document maken." ma:contentTypeScope="" ma:versionID="af2fb9e67876ac64c4360fcc0af36b2b">
  <xsd:schema xmlns:xsd="http://www.w3.org/2001/XMLSchema" xmlns:xs="http://www.w3.org/2001/XMLSchema" xmlns:p="http://schemas.microsoft.com/office/2006/metadata/properties" xmlns:ns2="8e534fc7-c816-43a9-a188-18b1c9d68cd6" xmlns:ns3="b90365f1-38ba-4870-ad9b-c1e7947d0c6c" targetNamespace="http://schemas.microsoft.com/office/2006/metadata/properties" ma:root="true" ma:fieldsID="177a0fc372642ecbe538c4dc45bb5194" ns2:_="" ns3:_="">
    <xsd:import namespace="8e534fc7-c816-43a9-a188-18b1c9d68cd6"/>
    <xsd:import namespace="b90365f1-38ba-4870-ad9b-c1e7947d0c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34fc7-c816-43a9-a188-18b1c9d68c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365f1-38ba-4870-ad9b-c1e7947d0c6c"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FAC950-E95C-47DE-9BCC-64FEBD2A180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A7A232-C1E2-4E7D-9164-7104E4BCF2F1}"/>
</file>

<file path=customXml/itemProps3.xml><?xml version="1.0" encoding="utf-8"?>
<ds:datastoreItem xmlns:ds="http://schemas.openxmlformats.org/officeDocument/2006/customXml" ds:itemID="{C07D655E-3768-40B2-A626-DFA1586EC8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Pricingsheet</vt:lpstr>
      <vt:lpstr>Blad3</vt:lpstr>
    </vt:vector>
  </TitlesOfParts>
  <Manager/>
  <Company>Albeda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AWS User</dc:creator>
  <cp:keywords/>
  <dc:description/>
  <cp:lastModifiedBy>Gwen van Dalen</cp:lastModifiedBy>
  <cp:revision/>
  <dcterms:created xsi:type="dcterms:W3CDTF">2012-12-10T09:59:06Z</dcterms:created>
  <dcterms:modified xsi:type="dcterms:W3CDTF">2021-03-29T10:14:27Z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0x0101004E95EEF20DAAC948B13A85674E87FDEA</vt:lpwstr>
  </property>
  <property fmtid="{D5CDD505-2E9C-101B-9397-08002B2CF9AE}" pid="3" name="Order">
    <vt:r8>4225000</vt:r8>
  </property>
</Properties>
</file>